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1345" documentId="8_{3B642FBA-6B4E-4CD7-937F-A269EF27B4D0}" xr6:coauthVersionLast="45" xr6:coauthVersionMax="45" xr10:uidLastSave="{6441316F-7F67-41AF-B119-9973B4E60AE3}"/>
  <bookViews>
    <workbookView xWindow="-120" yWindow="-120" windowWidth="29040" windowHeight="15990" tabRatio="699" xr2:uid="{73C2FFD7-BF6E-46BC-AF21-3DD5EAC3E943}"/>
  </bookViews>
  <sheets>
    <sheet name="DeathsCases(m7)" sheetId="39" r:id="rId1"/>
    <sheet name="Rebased Deaths" sheetId="26" state="hidden" r:id="rId2"/>
    <sheet name="Adj Rebased Chart" sheetId="27" state="hidden" r:id="rId3"/>
    <sheet name="UK Death v2019 predict" sheetId="31" state="hidden" r:id="rId4"/>
    <sheet name="UK Death v2019 err" sheetId="32" state="hidden" r:id="rId5"/>
    <sheet name="ONS Analysis 17-Apr-2020" sheetId="34" state="hidden" r:id="rId6"/>
    <sheet name="Pivot(m7)" sheetId="40" r:id="rId7"/>
    <sheet name="Chart(m7)" sheetId="42" r:id="rId8"/>
    <sheet name="DeathsCases" sheetId="43" r:id="rId9"/>
    <sheet name="Pivot" sheetId="44" r:id="rId10"/>
    <sheet name="Chart" sheetId="46" r:id="rId11"/>
    <sheet name="DeathsCasesSkew" sheetId="47" r:id="rId12"/>
    <sheet name="SkewPivot" sheetId="48" r:id="rId13"/>
    <sheet name="SkewChart" sheetId="49" r:id="rId14"/>
    <sheet name="UK Pop by Age" sheetId="30" r:id="rId15"/>
    <sheet name="Config" sheetId="8" r:id="rId16"/>
  </sheets>
  <definedNames>
    <definedName name="country_names">#REF!</definedName>
    <definedName name="day_offset">'Rebased Deaths'!$A$3:$A$45</definedName>
    <definedName name="DeathsDelay">DeathsCasesSkew!$D$1</definedName>
    <definedName name="pop_by_age">'UK Pop by Age'!$F$5:$G$11</definedName>
    <definedName name="rebase_adjustment">'Rebased Deaths'!$M$4:$N$24</definedName>
  </definedNames>
  <calcPr calcId="191029"/>
  <pivotCaches>
    <pivotCache cacheId="5" r:id="rId17"/>
    <pivotCache cacheId="8" r:id="rId18"/>
    <pivotCache cacheId="1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14" i="47" l="1"/>
  <c r="X214" i="47"/>
  <c r="W214" i="47"/>
  <c r="V214" i="47"/>
  <c r="U214" i="47"/>
  <c r="T214" i="47"/>
  <c r="S214" i="47"/>
  <c r="R214" i="47"/>
  <c r="Q214" i="47"/>
  <c r="P214" i="47"/>
  <c r="O214" i="47"/>
  <c r="N214" i="47"/>
  <c r="M221" i="47"/>
  <c r="L221" i="47"/>
  <c r="K221" i="47"/>
  <c r="J221" i="47"/>
  <c r="I221" i="47"/>
  <c r="H221" i="47"/>
  <c r="G221" i="47"/>
  <c r="F221" i="47"/>
  <c r="E221" i="47"/>
  <c r="D221" i="47"/>
  <c r="C221" i="47"/>
  <c r="B221" i="47"/>
  <c r="A221" i="47"/>
  <c r="Y213" i="47" l="1"/>
  <c r="X213" i="47"/>
  <c r="W213" i="47"/>
  <c r="V213" i="47"/>
  <c r="U213" i="47"/>
  <c r="T213" i="47"/>
  <c r="S213" i="47"/>
  <c r="R213" i="47"/>
  <c r="Q213" i="47"/>
  <c r="P213" i="47"/>
  <c r="O213" i="47"/>
  <c r="N213" i="47"/>
  <c r="Y212" i="47"/>
  <c r="X212" i="47"/>
  <c r="W212" i="47"/>
  <c r="V212" i="47"/>
  <c r="U212" i="47"/>
  <c r="T212" i="47"/>
  <c r="S212" i="47"/>
  <c r="R212" i="47"/>
  <c r="Q212" i="47"/>
  <c r="P212" i="47"/>
  <c r="O212" i="47"/>
  <c r="N212" i="47"/>
  <c r="Y211" i="47"/>
  <c r="X211" i="47"/>
  <c r="W211" i="47"/>
  <c r="V211" i="47"/>
  <c r="U211" i="47"/>
  <c r="T211" i="47"/>
  <c r="S211" i="47"/>
  <c r="R211" i="47"/>
  <c r="Q211" i="47"/>
  <c r="P211" i="47"/>
  <c r="O211" i="47"/>
  <c r="N211" i="47"/>
  <c r="Y210" i="47"/>
  <c r="X210" i="47"/>
  <c r="W210" i="47"/>
  <c r="V210" i="47"/>
  <c r="U210" i="47"/>
  <c r="T210" i="47"/>
  <c r="S210" i="47"/>
  <c r="R210" i="47"/>
  <c r="Q210" i="47"/>
  <c r="P210" i="47"/>
  <c r="O210" i="47"/>
  <c r="N210" i="47"/>
  <c r="Y209" i="47"/>
  <c r="X209" i="47"/>
  <c r="W209" i="47"/>
  <c r="V209" i="47"/>
  <c r="U209" i="47"/>
  <c r="T209" i="47"/>
  <c r="S209" i="47"/>
  <c r="R209" i="47"/>
  <c r="Q209" i="47"/>
  <c r="P209" i="47"/>
  <c r="O209" i="47"/>
  <c r="N209" i="47"/>
  <c r="Y208" i="47"/>
  <c r="X208" i="47"/>
  <c r="W208" i="47"/>
  <c r="V208" i="47"/>
  <c r="U208" i="47"/>
  <c r="T208" i="47"/>
  <c r="S208" i="47"/>
  <c r="R208" i="47"/>
  <c r="Q208" i="47"/>
  <c r="P208" i="47"/>
  <c r="O208" i="47"/>
  <c r="N208" i="47"/>
  <c r="Y207" i="47"/>
  <c r="X207" i="47"/>
  <c r="W207" i="47"/>
  <c r="V207" i="47"/>
  <c r="U207" i="47"/>
  <c r="T207" i="47"/>
  <c r="S207" i="47"/>
  <c r="R207" i="47"/>
  <c r="Q207" i="47"/>
  <c r="P207" i="47"/>
  <c r="O207" i="47"/>
  <c r="N207" i="47"/>
  <c r="Y206" i="47"/>
  <c r="X206" i="47"/>
  <c r="W206" i="47"/>
  <c r="V206" i="47"/>
  <c r="U206" i="47"/>
  <c r="T206" i="47"/>
  <c r="S206" i="47"/>
  <c r="R206" i="47"/>
  <c r="Q206" i="47"/>
  <c r="P206" i="47"/>
  <c r="O206" i="47"/>
  <c r="N206" i="47"/>
  <c r="M220" i="47"/>
  <c r="L220" i="47"/>
  <c r="K220" i="47"/>
  <c r="J220" i="47"/>
  <c r="I220" i="47"/>
  <c r="H220" i="47"/>
  <c r="G220" i="47"/>
  <c r="F220" i="47"/>
  <c r="E220" i="47"/>
  <c r="D220" i="47"/>
  <c r="C220" i="47"/>
  <c r="B220" i="47"/>
  <c r="A220" i="47"/>
  <c r="M219" i="47"/>
  <c r="L219" i="47"/>
  <c r="K219" i="47"/>
  <c r="J219" i="47"/>
  <c r="I219" i="47"/>
  <c r="H219" i="47"/>
  <c r="G219" i="47"/>
  <c r="F219" i="47"/>
  <c r="E219" i="47"/>
  <c r="D219" i="47"/>
  <c r="C219" i="47"/>
  <c r="B219" i="47"/>
  <c r="A219" i="47"/>
  <c r="M218" i="47"/>
  <c r="L218" i="47"/>
  <c r="K218" i="47"/>
  <c r="J218" i="47"/>
  <c r="I218" i="47"/>
  <c r="H218" i="47"/>
  <c r="G218" i="47"/>
  <c r="F218" i="47"/>
  <c r="E218" i="47"/>
  <c r="D218" i="47"/>
  <c r="C218" i="47"/>
  <c r="B218" i="47"/>
  <c r="A218" i="47"/>
  <c r="M217" i="47"/>
  <c r="L217" i="47"/>
  <c r="K217" i="47"/>
  <c r="J217" i="47"/>
  <c r="I217" i="47"/>
  <c r="H217" i="47"/>
  <c r="G217" i="47"/>
  <c r="F217" i="47"/>
  <c r="E217" i="47"/>
  <c r="D217" i="47"/>
  <c r="C217" i="47"/>
  <c r="B217" i="47"/>
  <c r="A217" i="47"/>
  <c r="M216" i="47"/>
  <c r="L216" i="47"/>
  <c r="K216" i="47"/>
  <c r="J216" i="47"/>
  <c r="I216" i="47"/>
  <c r="H216" i="47"/>
  <c r="G216" i="47"/>
  <c r="F216" i="47"/>
  <c r="E216" i="47"/>
  <c r="D216" i="47"/>
  <c r="C216" i="47"/>
  <c r="B216" i="47"/>
  <c r="A216" i="47"/>
  <c r="M215" i="47"/>
  <c r="L215" i="47"/>
  <c r="K215" i="47"/>
  <c r="J215" i="47"/>
  <c r="I215" i="47"/>
  <c r="H215" i="47"/>
  <c r="G215" i="47"/>
  <c r="F215" i="47"/>
  <c r="E215" i="47"/>
  <c r="D215" i="47"/>
  <c r="C215" i="47"/>
  <c r="B215" i="47"/>
  <c r="A215" i="47"/>
  <c r="M214" i="47"/>
  <c r="L214" i="47"/>
  <c r="K214" i="47"/>
  <c r="J214" i="47"/>
  <c r="I214" i="47"/>
  <c r="H214" i="47"/>
  <c r="G214" i="47"/>
  <c r="F214" i="47"/>
  <c r="E214" i="47"/>
  <c r="D214" i="47"/>
  <c r="C214" i="47"/>
  <c r="B214" i="47"/>
  <c r="A214" i="47"/>
  <c r="M213" i="47"/>
  <c r="L213" i="47"/>
  <c r="K213" i="47"/>
  <c r="J213" i="47"/>
  <c r="I213" i="47"/>
  <c r="H213" i="47"/>
  <c r="G213" i="47"/>
  <c r="F213" i="47"/>
  <c r="E213" i="47"/>
  <c r="D213" i="47"/>
  <c r="C213" i="47"/>
  <c r="B213" i="47"/>
  <c r="A213" i="47"/>
  <c r="Y205" i="47" l="1"/>
  <c r="X205" i="47"/>
  <c r="W205" i="47"/>
  <c r="V205" i="47"/>
  <c r="U205" i="47"/>
  <c r="T205" i="47"/>
  <c r="S205" i="47"/>
  <c r="R205" i="47"/>
  <c r="Q205" i="47"/>
  <c r="P205" i="47"/>
  <c r="O205" i="47"/>
  <c r="N205" i="47"/>
  <c r="Y204" i="47"/>
  <c r="X204" i="47"/>
  <c r="W204" i="47"/>
  <c r="V204" i="47"/>
  <c r="U204" i="47"/>
  <c r="T204" i="47"/>
  <c r="S204" i="47"/>
  <c r="R204" i="47"/>
  <c r="Q204" i="47"/>
  <c r="P204" i="47"/>
  <c r="O204" i="47"/>
  <c r="N204" i="47"/>
  <c r="M212" i="47"/>
  <c r="L212" i="47"/>
  <c r="K212" i="47"/>
  <c r="J212" i="47"/>
  <c r="I212" i="47"/>
  <c r="H212" i="47"/>
  <c r="G212" i="47"/>
  <c r="F212" i="47"/>
  <c r="E212" i="47"/>
  <c r="D212" i="47"/>
  <c r="C212" i="47"/>
  <c r="B212" i="47"/>
  <c r="A212" i="47"/>
  <c r="M211" i="47"/>
  <c r="L211" i="47"/>
  <c r="K211" i="47"/>
  <c r="J211" i="47"/>
  <c r="I211" i="47"/>
  <c r="H211" i="47"/>
  <c r="G211" i="47"/>
  <c r="F211" i="47"/>
  <c r="E211" i="47"/>
  <c r="D211" i="47"/>
  <c r="C211" i="47"/>
  <c r="B211" i="47"/>
  <c r="A211" i="47"/>
  <c r="Y203" i="47" l="1"/>
  <c r="X203" i="47"/>
  <c r="W203" i="47"/>
  <c r="V203" i="47"/>
  <c r="U203" i="47"/>
  <c r="T203" i="47"/>
  <c r="S203" i="47"/>
  <c r="R203" i="47"/>
  <c r="Q203" i="47"/>
  <c r="P203" i="47"/>
  <c r="O203" i="47"/>
  <c r="N203" i="47"/>
  <c r="M210" i="47"/>
  <c r="L210" i="47"/>
  <c r="K210" i="47"/>
  <c r="J210" i="47"/>
  <c r="I210" i="47"/>
  <c r="H210" i="47"/>
  <c r="G210" i="47"/>
  <c r="F210" i="47"/>
  <c r="E210" i="47"/>
  <c r="D210" i="47"/>
  <c r="C210" i="47"/>
  <c r="B210" i="47"/>
  <c r="A210" i="47"/>
  <c r="M209" i="47"/>
  <c r="L209" i="47"/>
  <c r="K209" i="47"/>
  <c r="J209" i="47"/>
  <c r="I209" i="47"/>
  <c r="H209" i="47"/>
  <c r="G209" i="47"/>
  <c r="F209" i="47"/>
  <c r="E209" i="47"/>
  <c r="D209" i="47"/>
  <c r="C209" i="47"/>
  <c r="B209" i="47"/>
  <c r="A209" i="47"/>
  <c r="Y202" i="47"/>
  <c r="X202" i="47"/>
  <c r="W202" i="47"/>
  <c r="V202" i="47"/>
  <c r="U202" i="47"/>
  <c r="T202" i="47"/>
  <c r="S202" i="47"/>
  <c r="R202" i="47"/>
  <c r="Q202" i="47"/>
  <c r="P202" i="47"/>
  <c r="O202" i="47"/>
  <c r="N202" i="47"/>
  <c r="Y201" i="47"/>
  <c r="X201" i="47"/>
  <c r="W201" i="47"/>
  <c r="V201" i="47"/>
  <c r="U201" i="47"/>
  <c r="T201" i="47"/>
  <c r="S201" i="47"/>
  <c r="R201" i="47"/>
  <c r="Q201" i="47"/>
  <c r="P201" i="47"/>
  <c r="O201" i="47"/>
  <c r="N201" i="47"/>
  <c r="Y200" i="47"/>
  <c r="X200" i="47"/>
  <c r="W200" i="47"/>
  <c r="V200" i="47"/>
  <c r="U200" i="47"/>
  <c r="T200" i="47"/>
  <c r="S200" i="47"/>
  <c r="R200" i="47"/>
  <c r="Q200" i="47"/>
  <c r="P200" i="47"/>
  <c r="O200" i="47"/>
  <c r="N200" i="47"/>
  <c r="Y199" i="47"/>
  <c r="X199" i="47"/>
  <c r="W199" i="47"/>
  <c r="V199" i="47"/>
  <c r="U199" i="47"/>
  <c r="T199" i="47"/>
  <c r="S199" i="47"/>
  <c r="R199" i="47"/>
  <c r="Q199" i="47"/>
  <c r="P199" i="47"/>
  <c r="O199" i="47"/>
  <c r="N199" i="47"/>
  <c r="Y198" i="47"/>
  <c r="X198" i="47"/>
  <c r="W198" i="47"/>
  <c r="V198" i="47"/>
  <c r="U198" i="47"/>
  <c r="T198" i="47"/>
  <c r="S198" i="47"/>
  <c r="R198" i="47"/>
  <c r="Q198" i="47"/>
  <c r="P198" i="47"/>
  <c r="O198" i="47"/>
  <c r="N198" i="47"/>
  <c r="Y197" i="47"/>
  <c r="X197" i="47"/>
  <c r="W197" i="47"/>
  <c r="V197" i="47"/>
  <c r="U197" i="47"/>
  <c r="T197" i="47"/>
  <c r="S197" i="47"/>
  <c r="R197" i="47"/>
  <c r="Q197" i="47"/>
  <c r="P197" i="47"/>
  <c r="O197" i="47"/>
  <c r="N197" i="47"/>
  <c r="Y196" i="47"/>
  <c r="X196" i="47"/>
  <c r="W196" i="47"/>
  <c r="V196" i="47"/>
  <c r="U196" i="47"/>
  <c r="T196" i="47"/>
  <c r="S196" i="47"/>
  <c r="R196" i="47"/>
  <c r="Q196" i="47"/>
  <c r="P196" i="47"/>
  <c r="O196" i="47"/>
  <c r="N196" i="47"/>
  <c r="Y195" i="47"/>
  <c r="X195" i="47"/>
  <c r="W195" i="47"/>
  <c r="V195" i="47"/>
  <c r="U195" i="47"/>
  <c r="T195" i="47"/>
  <c r="S195" i="47"/>
  <c r="R195" i="47"/>
  <c r="Q195" i="47"/>
  <c r="P195" i="47"/>
  <c r="O195" i="47"/>
  <c r="N195" i="47"/>
  <c r="Y194" i="47"/>
  <c r="X194" i="47"/>
  <c r="W194" i="47"/>
  <c r="V194" i="47"/>
  <c r="U194" i="47"/>
  <c r="T194" i="47"/>
  <c r="S194" i="47"/>
  <c r="R194" i="47"/>
  <c r="Q194" i="47"/>
  <c r="P194" i="47"/>
  <c r="O194" i="47"/>
  <c r="N194" i="47"/>
  <c r="Y193" i="47"/>
  <c r="X193" i="47"/>
  <c r="W193" i="47"/>
  <c r="V193" i="47"/>
  <c r="U193" i="47"/>
  <c r="T193" i="47"/>
  <c r="S193" i="47"/>
  <c r="R193" i="47"/>
  <c r="Q193" i="47"/>
  <c r="P193" i="47"/>
  <c r="O193" i="47"/>
  <c r="N193" i="47"/>
  <c r="Y192" i="47"/>
  <c r="X192" i="47"/>
  <c r="W192" i="47"/>
  <c r="V192" i="47"/>
  <c r="U192" i="47"/>
  <c r="T192" i="47"/>
  <c r="S192" i="47"/>
  <c r="R192" i="47"/>
  <c r="Q192" i="47"/>
  <c r="P192" i="47"/>
  <c r="O192" i="47"/>
  <c r="N192" i="47"/>
  <c r="Y191" i="47"/>
  <c r="X191" i="47"/>
  <c r="W191" i="47"/>
  <c r="V191" i="47"/>
  <c r="U191" i="47"/>
  <c r="T191" i="47"/>
  <c r="S191" i="47"/>
  <c r="R191" i="47"/>
  <c r="Q191" i="47"/>
  <c r="P191" i="47"/>
  <c r="O191" i="47"/>
  <c r="N191" i="47"/>
  <c r="Y190" i="47"/>
  <c r="X190" i="47"/>
  <c r="W190" i="47"/>
  <c r="V190" i="47"/>
  <c r="U190" i="47"/>
  <c r="T190" i="47"/>
  <c r="S190" i="47"/>
  <c r="R190" i="47"/>
  <c r="Q190" i="47"/>
  <c r="P190" i="47"/>
  <c r="O190" i="47"/>
  <c r="N190" i="47"/>
  <c r="Y189" i="47"/>
  <c r="X189" i="47"/>
  <c r="W189" i="47"/>
  <c r="V189" i="47"/>
  <c r="U189" i="47"/>
  <c r="T189" i="47"/>
  <c r="S189" i="47"/>
  <c r="R189" i="47"/>
  <c r="Q189" i="47"/>
  <c r="P189" i="47"/>
  <c r="O189" i="47"/>
  <c r="N189" i="47"/>
  <c r="Y188" i="47"/>
  <c r="X188" i="47"/>
  <c r="W188" i="47"/>
  <c r="V188" i="47"/>
  <c r="U188" i="47"/>
  <c r="T188" i="47"/>
  <c r="S188" i="47"/>
  <c r="R188" i="47"/>
  <c r="Q188" i="47"/>
  <c r="P188" i="47"/>
  <c r="O188" i="47"/>
  <c r="N188" i="47"/>
  <c r="Y187" i="47"/>
  <c r="X187" i="47"/>
  <c r="W187" i="47"/>
  <c r="V187" i="47"/>
  <c r="U187" i="47"/>
  <c r="T187" i="47"/>
  <c r="S187" i="47"/>
  <c r="R187" i="47"/>
  <c r="Q187" i="47"/>
  <c r="P187" i="47"/>
  <c r="O187" i="47"/>
  <c r="N187" i="47"/>
  <c r="Y186" i="47"/>
  <c r="X186" i="47"/>
  <c r="W186" i="47"/>
  <c r="V186" i="47"/>
  <c r="U186" i="47"/>
  <c r="T186" i="47"/>
  <c r="S186" i="47"/>
  <c r="R186" i="47"/>
  <c r="Q186" i="47"/>
  <c r="P186" i="47"/>
  <c r="O186" i="47"/>
  <c r="N186" i="47"/>
  <c r="Y185" i="47"/>
  <c r="X185" i="47"/>
  <c r="W185" i="47"/>
  <c r="V185" i="47"/>
  <c r="U185" i="47"/>
  <c r="T185" i="47"/>
  <c r="S185" i="47"/>
  <c r="R185" i="47"/>
  <c r="Q185" i="47"/>
  <c r="P185" i="47"/>
  <c r="O185" i="47"/>
  <c r="N185" i="47"/>
  <c r="Y184" i="47"/>
  <c r="X184" i="47"/>
  <c r="W184" i="47"/>
  <c r="V184" i="47"/>
  <c r="U184" i="47"/>
  <c r="T184" i="47"/>
  <c r="S184" i="47"/>
  <c r="R184" i="47"/>
  <c r="Q184" i="47"/>
  <c r="P184" i="47"/>
  <c r="O184" i="47"/>
  <c r="N184" i="47"/>
  <c r="Y183" i="47"/>
  <c r="X183" i="47"/>
  <c r="W183" i="47"/>
  <c r="V183" i="47"/>
  <c r="U183" i="47"/>
  <c r="T183" i="47"/>
  <c r="S183" i="47"/>
  <c r="R183" i="47"/>
  <c r="Q183" i="47"/>
  <c r="P183" i="47"/>
  <c r="O183" i="47"/>
  <c r="N183" i="47"/>
  <c r="Y182" i="47"/>
  <c r="X182" i="47"/>
  <c r="W182" i="47"/>
  <c r="V182" i="47"/>
  <c r="U182" i="47"/>
  <c r="T182" i="47"/>
  <c r="S182" i="47"/>
  <c r="R182" i="47"/>
  <c r="Q182" i="47"/>
  <c r="P182" i="47"/>
  <c r="O182" i="47"/>
  <c r="N182" i="47"/>
  <c r="Y181" i="47"/>
  <c r="X181" i="47"/>
  <c r="W181" i="47"/>
  <c r="V181" i="47"/>
  <c r="U181" i="47"/>
  <c r="T181" i="47"/>
  <c r="S181" i="47"/>
  <c r="R181" i="47"/>
  <c r="Q181" i="47"/>
  <c r="P181" i="47"/>
  <c r="O181" i="47"/>
  <c r="N181" i="47"/>
  <c r="Y180" i="47"/>
  <c r="X180" i="47"/>
  <c r="W180" i="47"/>
  <c r="V180" i="47"/>
  <c r="U180" i="47"/>
  <c r="T180" i="47"/>
  <c r="S180" i="47"/>
  <c r="R180" i="47"/>
  <c r="Q180" i="47"/>
  <c r="P180" i="47"/>
  <c r="O180" i="47"/>
  <c r="N180" i="47"/>
  <c r="Y179" i="47"/>
  <c r="X179" i="47"/>
  <c r="W179" i="47"/>
  <c r="V179" i="47"/>
  <c r="U179" i="47"/>
  <c r="T179" i="47"/>
  <c r="S179" i="47"/>
  <c r="R179" i="47"/>
  <c r="Q179" i="47"/>
  <c r="P179" i="47"/>
  <c r="O179" i="47"/>
  <c r="N179" i="47"/>
  <c r="Y178" i="47"/>
  <c r="X178" i="47"/>
  <c r="W178" i="47"/>
  <c r="V178" i="47"/>
  <c r="U178" i="47"/>
  <c r="T178" i="47"/>
  <c r="S178" i="47"/>
  <c r="R178" i="47"/>
  <c r="Q178" i="47"/>
  <c r="P178" i="47"/>
  <c r="O178" i="47"/>
  <c r="N178" i="47"/>
  <c r="Y177" i="47"/>
  <c r="X177" i="47"/>
  <c r="W177" i="47"/>
  <c r="V177" i="47"/>
  <c r="U177" i="47"/>
  <c r="T177" i="47"/>
  <c r="S177" i="47"/>
  <c r="R177" i="47"/>
  <c r="Q177" i="47"/>
  <c r="P177" i="47"/>
  <c r="O177" i="47"/>
  <c r="N177" i="47"/>
  <c r="Y176" i="47"/>
  <c r="X176" i="47"/>
  <c r="W176" i="47"/>
  <c r="V176" i="47"/>
  <c r="U176" i="47"/>
  <c r="T176" i="47"/>
  <c r="S176" i="47"/>
  <c r="R176" i="47"/>
  <c r="Q176" i="47"/>
  <c r="P176" i="47"/>
  <c r="O176" i="47"/>
  <c r="N176" i="47"/>
  <c r="Y175" i="47"/>
  <c r="X175" i="47"/>
  <c r="W175" i="47"/>
  <c r="V175" i="47"/>
  <c r="U175" i="47"/>
  <c r="T175" i="47"/>
  <c r="S175" i="47"/>
  <c r="R175" i="47"/>
  <c r="Q175" i="47"/>
  <c r="P175" i="47"/>
  <c r="O175" i="47"/>
  <c r="N175" i="47"/>
  <c r="Y174" i="47"/>
  <c r="X174" i="47"/>
  <c r="W174" i="47"/>
  <c r="V174" i="47"/>
  <c r="U174" i="47"/>
  <c r="T174" i="47"/>
  <c r="S174" i="47"/>
  <c r="R174" i="47"/>
  <c r="Q174" i="47"/>
  <c r="P174" i="47"/>
  <c r="O174" i="47"/>
  <c r="N174" i="47"/>
  <c r="Y173" i="47"/>
  <c r="X173" i="47"/>
  <c r="W173" i="47"/>
  <c r="V173" i="47"/>
  <c r="U173" i="47"/>
  <c r="T173" i="47"/>
  <c r="S173" i="47"/>
  <c r="R173" i="47"/>
  <c r="Q173" i="47"/>
  <c r="P173" i="47"/>
  <c r="O173" i="47"/>
  <c r="N173" i="47"/>
  <c r="Y172" i="47"/>
  <c r="X172" i="47"/>
  <c r="W172" i="47"/>
  <c r="V172" i="47"/>
  <c r="U172" i="47"/>
  <c r="T172" i="47"/>
  <c r="S172" i="47"/>
  <c r="R172" i="47"/>
  <c r="Q172" i="47"/>
  <c r="P172" i="47"/>
  <c r="O172" i="47"/>
  <c r="N172" i="47"/>
  <c r="Y171" i="47"/>
  <c r="X171" i="47"/>
  <c r="W171" i="47"/>
  <c r="V171" i="47"/>
  <c r="U171" i="47"/>
  <c r="T171" i="47"/>
  <c r="S171" i="47"/>
  <c r="R171" i="47"/>
  <c r="Q171" i="47"/>
  <c r="P171" i="47"/>
  <c r="O171" i="47"/>
  <c r="N171" i="47"/>
  <c r="Y170" i="47"/>
  <c r="X170" i="47"/>
  <c r="W170" i="47"/>
  <c r="V170" i="47"/>
  <c r="U170" i="47"/>
  <c r="T170" i="47"/>
  <c r="S170" i="47"/>
  <c r="R170" i="47"/>
  <c r="Q170" i="47"/>
  <c r="P170" i="47"/>
  <c r="O170" i="47"/>
  <c r="N170" i="47"/>
  <c r="Y169" i="47"/>
  <c r="X169" i="47"/>
  <c r="W169" i="47"/>
  <c r="V169" i="47"/>
  <c r="U169" i="47"/>
  <c r="T169" i="47"/>
  <c r="S169" i="47"/>
  <c r="R169" i="47"/>
  <c r="Q169" i="47"/>
  <c r="P169" i="47"/>
  <c r="O169" i="47"/>
  <c r="N169" i="47"/>
  <c r="Y168" i="47"/>
  <c r="X168" i="47"/>
  <c r="W168" i="47"/>
  <c r="V168" i="47"/>
  <c r="U168" i="47"/>
  <c r="T168" i="47"/>
  <c r="S168" i="47"/>
  <c r="R168" i="47"/>
  <c r="Q168" i="47"/>
  <c r="P168" i="47"/>
  <c r="O168" i="47"/>
  <c r="N168" i="47"/>
  <c r="Y167" i="47"/>
  <c r="X167" i="47"/>
  <c r="W167" i="47"/>
  <c r="V167" i="47"/>
  <c r="U167" i="47"/>
  <c r="T167" i="47"/>
  <c r="S167" i="47"/>
  <c r="R167" i="47"/>
  <c r="Q167" i="47"/>
  <c r="P167" i="47"/>
  <c r="O167" i="47"/>
  <c r="N167" i="47"/>
  <c r="Y166" i="47"/>
  <c r="X166" i="47"/>
  <c r="W166" i="47"/>
  <c r="V166" i="47"/>
  <c r="U166" i="47"/>
  <c r="T166" i="47"/>
  <c r="S166" i="47"/>
  <c r="R166" i="47"/>
  <c r="Q166" i="47"/>
  <c r="P166" i="47"/>
  <c r="O166" i="47"/>
  <c r="N166" i="47"/>
  <c r="Y165" i="47"/>
  <c r="X165" i="47"/>
  <c r="W165" i="47"/>
  <c r="V165" i="47"/>
  <c r="U165" i="47"/>
  <c r="T165" i="47"/>
  <c r="S165" i="47"/>
  <c r="R165" i="47"/>
  <c r="Q165" i="47"/>
  <c r="P165" i="47"/>
  <c r="O165" i="47"/>
  <c r="N165" i="47"/>
  <c r="Y164" i="47"/>
  <c r="X164" i="47"/>
  <c r="W164" i="47"/>
  <c r="V164" i="47"/>
  <c r="U164" i="47"/>
  <c r="T164" i="47"/>
  <c r="S164" i="47"/>
  <c r="R164" i="47"/>
  <c r="Q164" i="47"/>
  <c r="P164" i="47"/>
  <c r="O164" i="47"/>
  <c r="N164" i="47"/>
  <c r="Y163" i="47"/>
  <c r="X163" i="47"/>
  <c r="W163" i="47"/>
  <c r="V163" i="47"/>
  <c r="U163" i="47"/>
  <c r="T163" i="47"/>
  <c r="S163" i="47"/>
  <c r="R163" i="47"/>
  <c r="Q163" i="47"/>
  <c r="P163" i="47"/>
  <c r="O163" i="47"/>
  <c r="N163" i="47"/>
  <c r="Y162" i="47"/>
  <c r="X162" i="47"/>
  <c r="W162" i="47"/>
  <c r="V162" i="47"/>
  <c r="U162" i="47"/>
  <c r="T162" i="47"/>
  <c r="S162" i="47"/>
  <c r="R162" i="47"/>
  <c r="Q162" i="47"/>
  <c r="P162" i="47"/>
  <c r="O162" i="47"/>
  <c r="N162" i="47"/>
  <c r="Y161" i="47"/>
  <c r="X161" i="47"/>
  <c r="W161" i="47"/>
  <c r="V161" i="47"/>
  <c r="U161" i="47"/>
  <c r="T161" i="47"/>
  <c r="S161" i="47"/>
  <c r="R161" i="47"/>
  <c r="Q161" i="47"/>
  <c r="P161" i="47"/>
  <c r="O161" i="47"/>
  <c r="N161" i="47"/>
  <c r="Y160" i="47"/>
  <c r="X160" i="47"/>
  <c r="W160" i="47"/>
  <c r="V160" i="47"/>
  <c r="U160" i="47"/>
  <c r="T160" i="47"/>
  <c r="S160" i="47"/>
  <c r="R160" i="47"/>
  <c r="Q160" i="47"/>
  <c r="P160" i="47"/>
  <c r="O160" i="47"/>
  <c r="N160" i="47"/>
  <c r="Y159" i="47"/>
  <c r="X159" i="47"/>
  <c r="W159" i="47"/>
  <c r="V159" i="47"/>
  <c r="U159" i="47"/>
  <c r="T159" i="47"/>
  <c r="S159" i="47"/>
  <c r="R159" i="47"/>
  <c r="Q159" i="47"/>
  <c r="P159" i="47"/>
  <c r="O159" i="47"/>
  <c r="N159" i="47"/>
  <c r="Y158" i="47"/>
  <c r="X158" i="47"/>
  <c r="W158" i="47"/>
  <c r="V158" i="47"/>
  <c r="U158" i="47"/>
  <c r="T158" i="47"/>
  <c r="S158" i="47"/>
  <c r="R158" i="47"/>
  <c r="Q158" i="47"/>
  <c r="P158" i="47"/>
  <c r="O158" i="47"/>
  <c r="N158" i="47"/>
  <c r="Y157" i="47"/>
  <c r="X157" i="47"/>
  <c r="W157" i="47"/>
  <c r="V157" i="47"/>
  <c r="U157" i="47"/>
  <c r="T157" i="47"/>
  <c r="S157" i="47"/>
  <c r="R157" i="47"/>
  <c r="Q157" i="47"/>
  <c r="P157" i="47"/>
  <c r="O157" i="47"/>
  <c r="N157" i="47"/>
  <c r="Y156" i="47"/>
  <c r="X156" i="47"/>
  <c r="W156" i="47"/>
  <c r="V156" i="47"/>
  <c r="U156" i="47"/>
  <c r="T156" i="47"/>
  <c r="S156" i="47"/>
  <c r="R156" i="47"/>
  <c r="Q156" i="47"/>
  <c r="P156" i="47"/>
  <c r="O156" i="47"/>
  <c r="N156" i="47"/>
  <c r="Y155" i="47"/>
  <c r="X155" i="47"/>
  <c r="W155" i="47"/>
  <c r="V155" i="47"/>
  <c r="U155" i="47"/>
  <c r="T155" i="47"/>
  <c r="S155" i="47"/>
  <c r="R155" i="47"/>
  <c r="Q155" i="47"/>
  <c r="P155" i="47"/>
  <c r="O155" i="47"/>
  <c r="N155" i="47"/>
  <c r="Y154" i="47"/>
  <c r="X154" i="47"/>
  <c r="W154" i="47"/>
  <c r="V154" i="47"/>
  <c r="U154" i="47"/>
  <c r="T154" i="47"/>
  <c r="S154" i="47"/>
  <c r="R154" i="47"/>
  <c r="Q154" i="47"/>
  <c r="P154" i="47"/>
  <c r="O154" i="47"/>
  <c r="N154" i="47"/>
  <c r="Y153" i="47"/>
  <c r="X153" i="47"/>
  <c r="W153" i="47"/>
  <c r="V153" i="47"/>
  <c r="U153" i="47"/>
  <c r="T153" i="47"/>
  <c r="S153" i="47"/>
  <c r="R153" i="47"/>
  <c r="Q153" i="47"/>
  <c r="P153" i="47"/>
  <c r="O153" i="47"/>
  <c r="N153" i="47"/>
  <c r="Y152" i="47"/>
  <c r="X152" i="47"/>
  <c r="W152" i="47"/>
  <c r="V152" i="47"/>
  <c r="U152" i="47"/>
  <c r="T152" i="47"/>
  <c r="S152" i="47"/>
  <c r="R152" i="47"/>
  <c r="Q152" i="47"/>
  <c r="P152" i="47"/>
  <c r="O152" i="47"/>
  <c r="N152" i="47"/>
  <c r="Y151" i="47"/>
  <c r="X151" i="47"/>
  <c r="W151" i="47"/>
  <c r="V151" i="47"/>
  <c r="U151" i="47"/>
  <c r="T151" i="47"/>
  <c r="S151" i="47"/>
  <c r="R151" i="47"/>
  <c r="Q151" i="47"/>
  <c r="P151" i="47"/>
  <c r="O151" i="47"/>
  <c r="N151" i="47"/>
  <c r="Y150" i="47"/>
  <c r="X150" i="47"/>
  <c r="W150" i="47"/>
  <c r="V150" i="47"/>
  <c r="U150" i="47"/>
  <c r="T150" i="47"/>
  <c r="S150" i="47"/>
  <c r="R150" i="47"/>
  <c r="Q150" i="47"/>
  <c r="P150" i="47"/>
  <c r="O150" i="47"/>
  <c r="N150" i="47"/>
  <c r="Y149" i="47"/>
  <c r="X149" i="47"/>
  <c r="W149" i="47"/>
  <c r="V149" i="47"/>
  <c r="U149" i="47"/>
  <c r="T149" i="47"/>
  <c r="S149" i="47"/>
  <c r="R149" i="47"/>
  <c r="Q149" i="47"/>
  <c r="P149" i="47"/>
  <c r="O149" i="47"/>
  <c r="N149" i="47"/>
  <c r="Y148" i="47"/>
  <c r="X148" i="47"/>
  <c r="W148" i="47"/>
  <c r="V148" i="47"/>
  <c r="U148" i="47"/>
  <c r="T148" i="47"/>
  <c r="S148" i="47"/>
  <c r="R148" i="47"/>
  <c r="Q148" i="47"/>
  <c r="P148" i="47"/>
  <c r="O148" i="47"/>
  <c r="N148" i="47"/>
  <c r="Y147" i="47"/>
  <c r="X147" i="47"/>
  <c r="W147" i="47"/>
  <c r="V147" i="47"/>
  <c r="U147" i="47"/>
  <c r="T147" i="47"/>
  <c r="S147" i="47"/>
  <c r="R147" i="47"/>
  <c r="Q147" i="47"/>
  <c r="P147" i="47"/>
  <c r="O147" i="47"/>
  <c r="N147" i="47"/>
  <c r="Y146" i="47"/>
  <c r="X146" i="47"/>
  <c r="W146" i="47"/>
  <c r="V146" i="47"/>
  <c r="U146" i="47"/>
  <c r="T146" i="47"/>
  <c r="S146" i="47"/>
  <c r="R146" i="47"/>
  <c r="Q146" i="47"/>
  <c r="P146" i="47"/>
  <c r="O146" i="47"/>
  <c r="N146" i="47"/>
  <c r="Y145" i="47"/>
  <c r="X145" i="47"/>
  <c r="W145" i="47"/>
  <c r="V145" i="47"/>
  <c r="U145" i="47"/>
  <c r="T145" i="47"/>
  <c r="S145" i="47"/>
  <c r="R145" i="47"/>
  <c r="Q145" i="47"/>
  <c r="P145" i="47"/>
  <c r="O145" i="47"/>
  <c r="N145" i="47"/>
  <c r="Y144" i="47"/>
  <c r="X144" i="47"/>
  <c r="W144" i="47"/>
  <c r="V144" i="47"/>
  <c r="U144" i="47"/>
  <c r="T144" i="47"/>
  <c r="S144" i="47"/>
  <c r="R144" i="47"/>
  <c r="Q144" i="47"/>
  <c r="P144" i="47"/>
  <c r="O144" i="47"/>
  <c r="N144" i="47"/>
  <c r="Y143" i="47"/>
  <c r="X143" i="47"/>
  <c r="W143" i="47"/>
  <c r="V143" i="47"/>
  <c r="U143" i="47"/>
  <c r="T143" i="47"/>
  <c r="S143" i="47"/>
  <c r="R143" i="47"/>
  <c r="Q143" i="47"/>
  <c r="P143" i="47"/>
  <c r="O143" i="47"/>
  <c r="N143" i="47"/>
  <c r="Y142" i="47"/>
  <c r="X142" i="47"/>
  <c r="W142" i="47"/>
  <c r="V142" i="47"/>
  <c r="U142" i="47"/>
  <c r="T142" i="47"/>
  <c r="S142" i="47"/>
  <c r="R142" i="47"/>
  <c r="Q142" i="47"/>
  <c r="P142" i="47"/>
  <c r="O142" i="47"/>
  <c r="N142" i="47"/>
  <c r="Y141" i="47"/>
  <c r="X141" i="47"/>
  <c r="W141" i="47"/>
  <c r="V141" i="47"/>
  <c r="U141" i="47"/>
  <c r="T141" i="47"/>
  <c r="S141" i="47"/>
  <c r="R141" i="47"/>
  <c r="Q141" i="47"/>
  <c r="P141" i="47"/>
  <c r="O141" i="47"/>
  <c r="N141" i="47"/>
  <c r="Y140" i="47"/>
  <c r="X140" i="47"/>
  <c r="W140" i="47"/>
  <c r="V140" i="47"/>
  <c r="U140" i="47"/>
  <c r="T140" i="47"/>
  <c r="S140" i="47"/>
  <c r="R140" i="47"/>
  <c r="Q140" i="47"/>
  <c r="P140" i="47"/>
  <c r="O140" i="47"/>
  <c r="N140" i="47"/>
  <c r="Y139" i="47"/>
  <c r="X139" i="47"/>
  <c r="W139" i="47"/>
  <c r="V139" i="47"/>
  <c r="U139" i="47"/>
  <c r="T139" i="47"/>
  <c r="S139" i="47"/>
  <c r="R139" i="47"/>
  <c r="Q139" i="47"/>
  <c r="P139" i="47"/>
  <c r="O139" i="47"/>
  <c r="N139" i="47"/>
  <c r="Y138" i="47"/>
  <c r="X138" i="47"/>
  <c r="W138" i="47"/>
  <c r="V138" i="47"/>
  <c r="U138" i="47"/>
  <c r="T138" i="47"/>
  <c r="S138" i="47"/>
  <c r="R138" i="47"/>
  <c r="Q138" i="47"/>
  <c r="P138" i="47"/>
  <c r="O138" i="47"/>
  <c r="N138" i="47"/>
  <c r="Y137" i="47"/>
  <c r="X137" i="47"/>
  <c r="W137" i="47"/>
  <c r="V137" i="47"/>
  <c r="U137" i="47"/>
  <c r="T137" i="47"/>
  <c r="S137" i="47"/>
  <c r="R137" i="47"/>
  <c r="Q137" i="47"/>
  <c r="P137" i="47"/>
  <c r="O137" i="47"/>
  <c r="N137" i="47"/>
  <c r="Y136" i="47"/>
  <c r="X136" i="47"/>
  <c r="W136" i="47"/>
  <c r="V136" i="47"/>
  <c r="U136" i="47"/>
  <c r="T136" i="47"/>
  <c r="S136" i="47"/>
  <c r="R136" i="47"/>
  <c r="Q136" i="47"/>
  <c r="P136" i="47"/>
  <c r="O136" i="47"/>
  <c r="N136" i="47"/>
  <c r="Y135" i="47"/>
  <c r="X135" i="47"/>
  <c r="W135" i="47"/>
  <c r="V135" i="47"/>
  <c r="U135" i="47"/>
  <c r="T135" i="47"/>
  <c r="S135" i="47"/>
  <c r="R135" i="47"/>
  <c r="Q135" i="47"/>
  <c r="P135" i="47"/>
  <c r="O135" i="47"/>
  <c r="N135" i="47"/>
  <c r="Y134" i="47"/>
  <c r="X134" i="47"/>
  <c r="W134" i="47"/>
  <c r="V134" i="47"/>
  <c r="U134" i="47"/>
  <c r="T134" i="47"/>
  <c r="S134" i="47"/>
  <c r="R134" i="47"/>
  <c r="Q134" i="47"/>
  <c r="P134" i="47"/>
  <c r="O134" i="47"/>
  <c r="N134" i="47"/>
  <c r="Y133" i="47"/>
  <c r="X133" i="47"/>
  <c r="W133" i="47"/>
  <c r="V133" i="47"/>
  <c r="U133" i="47"/>
  <c r="T133" i="47"/>
  <c r="S133" i="47"/>
  <c r="R133" i="47"/>
  <c r="Q133" i="47"/>
  <c r="P133" i="47"/>
  <c r="O133" i="47"/>
  <c r="N133" i="47"/>
  <c r="Y132" i="47"/>
  <c r="X132" i="47"/>
  <c r="W132" i="47"/>
  <c r="V132" i="47"/>
  <c r="U132" i="47"/>
  <c r="T132" i="47"/>
  <c r="S132" i="47"/>
  <c r="R132" i="47"/>
  <c r="Q132" i="47"/>
  <c r="P132" i="47"/>
  <c r="O132" i="47"/>
  <c r="N132" i="47"/>
  <c r="Y131" i="47"/>
  <c r="X131" i="47"/>
  <c r="W131" i="47"/>
  <c r="V131" i="47"/>
  <c r="U131" i="47"/>
  <c r="T131" i="47"/>
  <c r="S131" i="47"/>
  <c r="R131" i="47"/>
  <c r="Q131" i="47"/>
  <c r="P131" i="47"/>
  <c r="O131" i="47"/>
  <c r="N131" i="47"/>
  <c r="Y130" i="47"/>
  <c r="X130" i="47"/>
  <c r="W130" i="47"/>
  <c r="V130" i="47"/>
  <c r="U130" i="47"/>
  <c r="T130" i="47"/>
  <c r="S130" i="47"/>
  <c r="R130" i="47"/>
  <c r="Q130" i="47"/>
  <c r="P130" i="47"/>
  <c r="O130" i="47"/>
  <c r="N130" i="47"/>
  <c r="Y129" i="47"/>
  <c r="X129" i="47"/>
  <c r="W129" i="47"/>
  <c r="V129" i="47"/>
  <c r="U129" i="47"/>
  <c r="T129" i="47"/>
  <c r="S129" i="47"/>
  <c r="R129" i="47"/>
  <c r="Q129" i="47"/>
  <c r="P129" i="47"/>
  <c r="O129" i="47"/>
  <c r="N129" i="47"/>
  <c r="Y128" i="47"/>
  <c r="X128" i="47"/>
  <c r="W128" i="47"/>
  <c r="V128" i="47"/>
  <c r="U128" i="47"/>
  <c r="T128" i="47"/>
  <c r="S128" i="47"/>
  <c r="R128" i="47"/>
  <c r="Q128" i="47"/>
  <c r="P128" i="47"/>
  <c r="O128" i="47"/>
  <c r="N128" i="47"/>
  <c r="Y127" i="47"/>
  <c r="X127" i="47"/>
  <c r="W127" i="47"/>
  <c r="V127" i="47"/>
  <c r="U127" i="47"/>
  <c r="T127" i="47"/>
  <c r="S127" i="47"/>
  <c r="R127" i="47"/>
  <c r="Q127" i="47"/>
  <c r="P127" i="47"/>
  <c r="O127" i="47"/>
  <c r="N127" i="47"/>
  <c r="Y126" i="47"/>
  <c r="X126" i="47"/>
  <c r="W126" i="47"/>
  <c r="V126" i="47"/>
  <c r="U126" i="47"/>
  <c r="T126" i="47"/>
  <c r="S126" i="47"/>
  <c r="R126" i="47"/>
  <c r="Q126" i="47"/>
  <c r="P126" i="47"/>
  <c r="O126" i="47"/>
  <c r="N126" i="47"/>
  <c r="Y125" i="47"/>
  <c r="X125" i="47"/>
  <c r="W125" i="47"/>
  <c r="V125" i="47"/>
  <c r="U125" i="47"/>
  <c r="T125" i="47"/>
  <c r="S125" i="47"/>
  <c r="R125" i="47"/>
  <c r="Q125" i="47"/>
  <c r="P125" i="47"/>
  <c r="O125" i="47"/>
  <c r="N125" i="47"/>
  <c r="Y124" i="47"/>
  <c r="X124" i="47"/>
  <c r="W124" i="47"/>
  <c r="V124" i="47"/>
  <c r="U124" i="47"/>
  <c r="T124" i="47"/>
  <c r="S124" i="47"/>
  <c r="R124" i="47"/>
  <c r="Q124" i="47"/>
  <c r="P124" i="47"/>
  <c r="O124" i="47"/>
  <c r="N124" i="47"/>
  <c r="Y123" i="47"/>
  <c r="X123" i="47"/>
  <c r="W123" i="47"/>
  <c r="V123" i="47"/>
  <c r="U123" i="47"/>
  <c r="T123" i="47"/>
  <c r="S123" i="47"/>
  <c r="R123" i="47"/>
  <c r="Q123" i="47"/>
  <c r="P123" i="47"/>
  <c r="O123" i="47"/>
  <c r="N123" i="47"/>
  <c r="Y122" i="47"/>
  <c r="X122" i="47"/>
  <c r="W122" i="47"/>
  <c r="V122" i="47"/>
  <c r="U122" i="47"/>
  <c r="T122" i="47"/>
  <c r="S122" i="47"/>
  <c r="R122" i="47"/>
  <c r="Q122" i="47"/>
  <c r="P122" i="47"/>
  <c r="O122" i="47"/>
  <c r="N122" i="47"/>
  <c r="Y121" i="47"/>
  <c r="X121" i="47"/>
  <c r="W121" i="47"/>
  <c r="V121" i="47"/>
  <c r="U121" i="47"/>
  <c r="T121" i="47"/>
  <c r="S121" i="47"/>
  <c r="R121" i="47"/>
  <c r="Q121" i="47"/>
  <c r="P121" i="47"/>
  <c r="O121" i="47"/>
  <c r="N121" i="47"/>
  <c r="Y120" i="47"/>
  <c r="X120" i="47"/>
  <c r="W120" i="47"/>
  <c r="V120" i="47"/>
  <c r="U120" i="47"/>
  <c r="T120" i="47"/>
  <c r="S120" i="47"/>
  <c r="R120" i="47"/>
  <c r="Q120" i="47"/>
  <c r="P120" i="47"/>
  <c r="O120" i="47"/>
  <c r="N120" i="47"/>
  <c r="Y119" i="47"/>
  <c r="X119" i="47"/>
  <c r="W119" i="47"/>
  <c r="V119" i="47"/>
  <c r="U119" i="47"/>
  <c r="T119" i="47"/>
  <c r="S119" i="47"/>
  <c r="R119" i="47"/>
  <c r="Q119" i="47"/>
  <c r="P119" i="47"/>
  <c r="O119" i="47"/>
  <c r="N119" i="47"/>
  <c r="Y118" i="47"/>
  <c r="X118" i="47"/>
  <c r="W118" i="47"/>
  <c r="V118" i="47"/>
  <c r="U118" i="47"/>
  <c r="T118" i="47"/>
  <c r="S118" i="47"/>
  <c r="R118" i="47"/>
  <c r="Q118" i="47"/>
  <c r="P118" i="47"/>
  <c r="O118" i="47"/>
  <c r="N118" i="47"/>
  <c r="Y117" i="47"/>
  <c r="X117" i="47"/>
  <c r="W117" i="47"/>
  <c r="V117" i="47"/>
  <c r="U117" i="47"/>
  <c r="T117" i="47"/>
  <c r="S117" i="47"/>
  <c r="R117" i="47"/>
  <c r="Q117" i="47"/>
  <c r="P117" i="47"/>
  <c r="O117" i="47"/>
  <c r="N117" i="47"/>
  <c r="Y116" i="47"/>
  <c r="X116" i="47"/>
  <c r="W116" i="47"/>
  <c r="V116" i="47"/>
  <c r="U116" i="47"/>
  <c r="T116" i="47"/>
  <c r="S116" i="47"/>
  <c r="R116" i="47"/>
  <c r="Q116" i="47"/>
  <c r="P116" i="47"/>
  <c r="O116" i="47"/>
  <c r="N116" i="47"/>
  <c r="Y115" i="47"/>
  <c r="X115" i="47"/>
  <c r="W115" i="47"/>
  <c r="V115" i="47"/>
  <c r="U115" i="47"/>
  <c r="T115" i="47"/>
  <c r="S115" i="47"/>
  <c r="R115" i="47"/>
  <c r="Q115" i="47"/>
  <c r="P115" i="47"/>
  <c r="O115" i="47"/>
  <c r="N115" i="47"/>
  <c r="Y114" i="47"/>
  <c r="X114" i="47"/>
  <c r="W114" i="47"/>
  <c r="V114" i="47"/>
  <c r="U114" i="47"/>
  <c r="T114" i="47"/>
  <c r="S114" i="47"/>
  <c r="R114" i="47"/>
  <c r="Q114" i="47"/>
  <c r="P114" i="47"/>
  <c r="O114" i="47"/>
  <c r="N114" i="47"/>
  <c r="Y113" i="47"/>
  <c r="X113" i="47"/>
  <c r="W113" i="47"/>
  <c r="V113" i="47"/>
  <c r="U113" i="47"/>
  <c r="T113" i="47"/>
  <c r="S113" i="47"/>
  <c r="R113" i="47"/>
  <c r="Q113" i="47"/>
  <c r="P113" i="47"/>
  <c r="O113" i="47"/>
  <c r="N113" i="47"/>
  <c r="Y112" i="47"/>
  <c r="X112" i="47"/>
  <c r="W112" i="47"/>
  <c r="V112" i="47"/>
  <c r="U112" i="47"/>
  <c r="T112" i="47"/>
  <c r="S112" i="47"/>
  <c r="R112" i="47"/>
  <c r="Q112" i="47"/>
  <c r="P112" i="47"/>
  <c r="O112" i="47"/>
  <c r="N112" i="47"/>
  <c r="Y111" i="47"/>
  <c r="X111" i="47"/>
  <c r="W111" i="47"/>
  <c r="V111" i="47"/>
  <c r="U111" i="47"/>
  <c r="T111" i="47"/>
  <c r="S111" i="47"/>
  <c r="R111" i="47"/>
  <c r="Q111" i="47"/>
  <c r="P111" i="47"/>
  <c r="O111" i="47"/>
  <c r="N111" i="47"/>
  <c r="Y110" i="47"/>
  <c r="X110" i="47"/>
  <c r="W110" i="47"/>
  <c r="V110" i="47"/>
  <c r="U110" i="47"/>
  <c r="T110" i="47"/>
  <c r="S110" i="47"/>
  <c r="R110" i="47"/>
  <c r="Q110" i="47"/>
  <c r="P110" i="47"/>
  <c r="O110" i="47"/>
  <c r="N110" i="47"/>
  <c r="Y109" i="47"/>
  <c r="X109" i="47"/>
  <c r="W109" i="47"/>
  <c r="V109" i="47"/>
  <c r="U109" i="47"/>
  <c r="T109" i="47"/>
  <c r="S109" i="47"/>
  <c r="R109" i="47"/>
  <c r="Q109" i="47"/>
  <c r="P109" i="47"/>
  <c r="O109" i="47"/>
  <c r="N109" i="47"/>
  <c r="Y108" i="47"/>
  <c r="X108" i="47"/>
  <c r="W108" i="47"/>
  <c r="V108" i="47"/>
  <c r="U108" i="47"/>
  <c r="T108" i="47"/>
  <c r="S108" i="47"/>
  <c r="R108" i="47"/>
  <c r="Q108" i="47"/>
  <c r="P108" i="47"/>
  <c r="O108" i="47"/>
  <c r="N108" i="47"/>
  <c r="Y107" i="47"/>
  <c r="X107" i="47"/>
  <c r="W107" i="47"/>
  <c r="V107" i="47"/>
  <c r="U107" i="47"/>
  <c r="T107" i="47"/>
  <c r="S107" i="47"/>
  <c r="R107" i="47"/>
  <c r="Q107" i="47"/>
  <c r="P107" i="47"/>
  <c r="O107" i="47"/>
  <c r="N107" i="47"/>
  <c r="Y106" i="47"/>
  <c r="X106" i="47"/>
  <c r="W106" i="47"/>
  <c r="V106" i="47"/>
  <c r="U106" i="47"/>
  <c r="T106" i="47"/>
  <c r="S106" i="47"/>
  <c r="R106" i="47"/>
  <c r="Q106" i="47"/>
  <c r="P106" i="47"/>
  <c r="O106" i="47"/>
  <c r="N106" i="47"/>
  <c r="Y105" i="47"/>
  <c r="X105" i="47"/>
  <c r="W105" i="47"/>
  <c r="V105" i="47"/>
  <c r="U105" i="47"/>
  <c r="T105" i="47"/>
  <c r="S105" i="47"/>
  <c r="R105" i="47"/>
  <c r="Q105" i="47"/>
  <c r="P105" i="47"/>
  <c r="O105" i="47"/>
  <c r="N105" i="47"/>
  <c r="Y104" i="47"/>
  <c r="X104" i="47"/>
  <c r="W104" i="47"/>
  <c r="V104" i="47"/>
  <c r="U104" i="47"/>
  <c r="T104" i="47"/>
  <c r="S104" i="47"/>
  <c r="R104" i="47"/>
  <c r="Q104" i="47"/>
  <c r="P104" i="47"/>
  <c r="O104" i="47"/>
  <c r="N104" i="47"/>
  <c r="Y103" i="47"/>
  <c r="X103" i="47"/>
  <c r="W103" i="47"/>
  <c r="V103" i="47"/>
  <c r="U103" i="47"/>
  <c r="T103" i="47"/>
  <c r="S103" i="47"/>
  <c r="R103" i="47"/>
  <c r="Q103" i="47"/>
  <c r="P103" i="47"/>
  <c r="O103" i="47"/>
  <c r="N103" i="47"/>
  <c r="Y102" i="47"/>
  <c r="X102" i="47"/>
  <c r="W102" i="47"/>
  <c r="V102" i="47"/>
  <c r="U102" i="47"/>
  <c r="T102" i="47"/>
  <c r="S102" i="47"/>
  <c r="R102" i="47"/>
  <c r="Q102" i="47"/>
  <c r="P102" i="47"/>
  <c r="O102" i="47"/>
  <c r="N102" i="47"/>
  <c r="Y101" i="47"/>
  <c r="X101" i="47"/>
  <c r="W101" i="47"/>
  <c r="V101" i="47"/>
  <c r="U101" i="47"/>
  <c r="T101" i="47"/>
  <c r="S101" i="47"/>
  <c r="R101" i="47"/>
  <c r="Q101" i="47"/>
  <c r="P101" i="47"/>
  <c r="O101" i="47"/>
  <c r="N101" i="47"/>
  <c r="Y100" i="47"/>
  <c r="X100" i="47"/>
  <c r="W100" i="47"/>
  <c r="V100" i="47"/>
  <c r="U100" i="47"/>
  <c r="T100" i="47"/>
  <c r="S100" i="47"/>
  <c r="R100" i="47"/>
  <c r="Q100" i="47"/>
  <c r="P100" i="47"/>
  <c r="O100" i="47"/>
  <c r="N100" i="47"/>
  <c r="Y99" i="47"/>
  <c r="X99" i="47"/>
  <c r="W99" i="47"/>
  <c r="V99" i="47"/>
  <c r="U99" i="47"/>
  <c r="T99" i="47"/>
  <c r="S99" i="47"/>
  <c r="R99" i="47"/>
  <c r="Q99" i="47"/>
  <c r="P99" i="47"/>
  <c r="O99" i="47"/>
  <c r="N99" i="47"/>
  <c r="Y98" i="47"/>
  <c r="X98" i="47"/>
  <c r="W98" i="47"/>
  <c r="V98" i="47"/>
  <c r="U98" i="47"/>
  <c r="T98" i="47"/>
  <c r="S98" i="47"/>
  <c r="R98" i="47"/>
  <c r="Q98" i="47"/>
  <c r="P98" i="47"/>
  <c r="O98" i="47"/>
  <c r="N98" i="47"/>
  <c r="Y97" i="47"/>
  <c r="X97" i="47"/>
  <c r="W97" i="47"/>
  <c r="V97" i="47"/>
  <c r="U97" i="47"/>
  <c r="T97" i="47"/>
  <c r="S97" i="47"/>
  <c r="R97" i="47"/>
  <c r="Q97" i="47"/>
  <c r="P97" i="47"/>
  <c r="O97" i="47"/>
  <c r="N97" i="47"/>
  <c r="Y96" i="47"/>
  <c r="X96" i="47"/>
  <c r="W96" i="47"/>
  <c r="V96" i="47"/>
  <c r="U96" i="47"/>
  <c r="T96" i="47"/>
  <c r="S96" i="47"/>
  <c r="R96" i="47"/>
  <c r="Q96" i="47"/>
  <c r="P96" i="47"/>
  <c r="O96" i="47"/>
  <c r="N96" i="47"/>
  <c r="Y95" i="47"/>
  <c r="X95" i="47"/>
  <c r="W95" i="47"/>
  <c r="V95" i="47"/>
  <c r="U95" i="47"/>
  <c r="T95" i="47"/>
  <c r="S95" i="47"/>
  <c r="R95" i="47"/>
  <c r="Q95" i="47"/>
  <c r="P95" i="47"/>
  <c r="O95" i="47"/>
  <c r="N95" i="47"/>
  <c r="Y94" i="47"/>
  <c r="X94" i="47"/>
  <c r="W94" i="47"/>
  <c r="V94" i="47"/>
  <c r="U94" i="47"/>
  <c r="T94" i="47"/>
  <c r="S94" i="47"/>
  <c r="R94" i="47"/>
  <c r="Q94" i="47"/>
  <c r="P94" i="47"/>
  <c r="O94" i="47"/>
  <c r="N94" i="47"/>
  <c r="Y93" i="47"/>
  <c r="X93" i="47"/>
  <c r="W93" i="47"/>
  <c r="V93" i="47"/>
  <c r="U93" i="47"/>
  <c r="T93" i="47"/>
  <c r="S93" i="47"/>
  <c r="R93" i="47"/>
  <c r="Q93" i="47"/>
  <c r="P93" i="47"/>
  <c r="O93" i="47"/>
  <c r="N93" i="47"/>
  <c r="Y92" i="47"/>
  <c r="X92" i="47"/>
  <c r="W92" i="47"/>
  <c r="V92" i="47"/>
  <c r="U92" i="47"/>
  <c r="T92" i="47"/>
  <c r="S92" i="47"/>
  <c r="R92" i="47"/>
  <c r="Q92" i="47"/>
  <c r="P92" i="47"/>
  <c r="O92" i="47"/>
  <c r="N92" i="47"/>
  <c r="Y91" i="47"/>
  <c r="X91" i="47"/>
  <c r="W91" i="47"/>
  <c r="V91" i="47"/>
  <c r="U91" i="47"/>
  <c r="T91" i="47"/>
  <c r="S91" i="47"/>
  <c r="R91" i="47"/>
  <c r="Q91" i="47"/>
  <c r="P91" i="47"/>
  <c r="O91" i="47"/>
  <c r="N91" i="47"/>
  <c r="Y90" i="47"/>
  <c r="X90" i="47"/>
  <c r="W90" i="47"/>
  <c r="V90" i="47"/>
  <c r="U90" i="47"/>
  <c r="T90" i="47"/>
  <c r="S90" i="47"/>
  <c r="R90" i="47"/>
  <c r="Q90" i="47"/>
  <c r="P90" i="47"/>
  <c r="O90" i="47"/>
  <c r="N90" i="47"/>
  <c r="Y89" i="47"/>
  <c r="X89" i="47"/>
  <c r="W89" i="47"/>
  <c r="V89" i="47"/>
  <c r="U89" i="47"/>
  <c r="T89" i="47"/>
  <c r="S89" i="47"/>
  <c r="R89" i="47"/>
  <c r="Q89" i="47"/>
  <c r="P89" i="47"/>
  <c r="O89" i="47"/>
  <c r="N89" i="47"/>
  <c r="Y88" i="47"/>
  <c r="X88" i="47"/>
  <c r="W88" i="47"/>
  <c r="V88" i="47"/>
  <c r="U88" i="47"/>
  <c r="T88" i="47"/>
  <c r="S88" i="47"/>
  <c r="R88" i="47"/>
  <c r="Q88" i="47"/>
  <c r="P88" i="47"/>
  <c r="O88" i="47"/>
  <c r="N88" i="47"/>
  <c r="Y87" i="47"/>
  <c r="X87" i="47"/>
  <c r="W87" i="47"/>
  <c r="V87" i="47"/>
  <c r="U87" i="47"/>
  <c r="T87" i="47"/>
  <c r="S87" i="47"/>
  <c r="R87" i="47"/>
  <c r="Q87" i="47"/>
  <c r="P87" i="47"/>
  <c r="O87" i="47"/>
  <c r="N87" i="47"/>
  <c r="Y86" i="47"/>
  <c r="X86" i="47"/>
  <c r="W86" i="47"/>
  <c r="V86" i="47"/>
  <c r="U86" i="47"/>
  <c r="T86" i="47"/>
  <c r="S86" i="47"/>
  <c r="R86" i="47"/>
  <c r="Q86" i="47"/>
  <c r="P86" i="47"/>
  <c r="O86" i="47"/>
  <c r="N86" i="47"/>
  <c r="Y85" i="47"/>
  <c r="X85" i="47"/>
  <c r="W85" i="47"/>
  <c r="V85" i="47"/>
  <c r="U85" i="47"/>
  <c r="T85" i="47"/>
  <c r="S85" i="47"/>
  <c r="R85" i="47"/>
  <c r="Q85" i="47"/>
  <c r="P85" i="47"/>
  <c r="O85" i="47"/>
  <c r="N85" i="47"/>
  <c r="Y84" i="47"/>
  <c r="X84" i="47"/>
  <c r="W84" i="47"/>
  <c r="V84" i="47"/>
  <c r="U84" i="47"/>
  <c r="T84" i="47"/>
  <c r="S84" i="47"/>
  <c r="R84" i="47"/>
  <c r="Q84" i="47"/>
  <c r="P84" i="47"/>
  <c r="O84" i="47"/>
  <c r="N84" i="47"/>
  <c r="Y83" i="47"/>
  <c r="X83" i="47"/>
  <c r="W83" i="47"/>
  <c r="V83" i="47"/>
  <c r="U83" i="47"/>
  <c r="T83" i="47"/>
  <c r="S83" i="47"/>
  <c r="R83" i="47"/>
  <c r="Q83" i="47"/>
  <c r="P83" i="47"/>
  <c r="O83" i="47"/>
  <c r="N83" i="47"/>
  <c r="Y82" i="47"/>
  <c r="X82" i="47"/>
  <c r="W82" i="47"/>
  <c r="V82" i="47"/>
  <c r="U82" i="47"/>
  <c r="T82" i="47"/>
  <c r="S82" i="47"/>
  <c r="R82" i="47"/>
  <c r="Q82" i="47"/>
  <c r="P82" i="47"/>
  <c r="O82" i="47"/>
  <c r="N82" i="47"/>
  <c r="Y81" i="47"/>
  <c r="X81" i="47"/>
  <c r="W81" i="47"/>
  <c r="V81" i="47"/>
  <c r="U81" i="47"/>
  <c r="T81" i="47"/>
  <c r="S81" i="47"/>
  <c r="R81" i="47"/>
  <c r="Q81" i="47"/>
  <c r="P81" i="47"/>
  <c r="O81" i="47"/>
  <c r="N81" i="47"/>
  <c r="Y80" i="47"/>
  <c r="X80" i="47"/>
  <c r="W80" i="47"/>
  <c r="V80" i="47"/>
  <c r="U80" i="47"/>
  <c r="T80" i="47"/>
  <c r="S80" i="47"/>
  <c r="R80" i="47"/>
  <c r="Q80" i="47"/>
  <c r="P80" i="47"/>
  <c r="O80" i="47"/>
  <c r="N80" i="47"/>
  <c r="Y79" i="47"/>
  <c r="X79" i="47"/>
  <c r="W79" i="47"/>
  <c r="V79" i="47"/>
  <c r="U79" i="47"/>
  <c r="T79" i="47"/>
  <c r="S79" i="47"/>
  <c r="R79" i="47"/>
  <c r="Q79" i="47"/>
  <c r="P79" i="47"/>
  <c r="O79" i="47"/>
  <c r="N79" i="47"/>
  <c r="Y78" i="47"/>
  <c r="X78" i="47"/>
  <c r="W78" i="47"/>
  <c r="V78" i="47"/>
  <c r="U78" i="47"/>
  <c r="T78" i="47"/>
  <c r="S78" i="47"/>
  <c r="R78" i="47"/>
  <c r="Q78" i="47"/>
  <c r="P78" i="47"/>
  <c r="O78" i="47"/>
  <c r="N78" i="47"/>
  <c r="Y77" i="47"/>
  <c r="X77" i="47"/>
  <c r="W77" i="47"/>
  <c r="V77" i="47"/>
  <c r="U77" i="47"/>
  <c r="T77" i="47"/>
  <c r="S77" i="47"/>
  <c r="R77" i="47"/>
  <c r="Q77" i="47"/>
  <c r="P77" i="47"/>
  <c r="O77" i="47"/>
  <c r="N77" i="47"/>
  <c r="Y76" i="47"/>
  <c r="X76" i="47"/>
  <c r="W76" i="47"/>
  <c r="V76" i="47"/>
  <c r="U76" i="47"/>
  <c r="T76" i="47"/>
  <c r="S76" i="47"/>
  <c r="R76" i="47"/>
  <c r="Q76" i="47"/>
  <c r="P76" i="47"/>
  <c r="O76" i="47"/>
  <c r="N76" i="47"/>
  <c r="Y75" i="47"/>
  <c r="X75" i="47"/>
  <c r="W75" i="47"/>
  <c r="V75" i="47"/>
  <c r="U75" i="47"/>
  <c r="T75" i="47"/>
  <c r="S75" i="47"/>
  <c r="R75" i="47"/>
  <c r="Q75" i="47"/>
  <c r="P75" i="47"/>
  <c r="O75" i="47"/>
  <c r="N75" i="47"/>
  <c r="Y74" i="47"/>
  <c r="X74" i="47"/>
  <c r="W74" i="47"/>
  <c r="V74" i="47"/>
  <c r="U74" i="47"/>
  <c r="T74" i="47"/>
  <c r="S74" i="47"/>
  <c r="R74" i="47"/>
  <c r="Q74" i="47"/>
  <c r="P74" i="47"/>
  <c r="O74" i="47"/>
  <c r="N74" i="47"/>
  <c r="Y73" i="47"/>
  <c r="X73" i="47"/>
  <c r="W73" i="47"/>
  <c r="V73" i="47"/>
  <c r="U73" i="47"/>
  <c r="T73" i="47"/>
  <c r="S73" i="47"/>
  <c r="R73" i="47"/>
  <c r="Q73" i="47"/>
  <c r="P73" i="47"/>
  <c r="O73" i="47"/>
  <c r="N73" i="47"/>
  <c r="Y72" i="47"/>
  <c r="X72" i="47"/>
  <c r="W72" i="47"/>
  <c r="V72" i="47"/>
  <c r="U72" i="47"/>
  <c r="T72" i="47"/>
  <c r="S72" i="47"/>
  <c r="R72" i="47"/>
  <c r="Q72" i="47"/>
  <c r="P72" i="47"/>
  <c r="O72" i="47"/>
  <c r="N72" i="47"/>
  <c r="Y71" i="47"/>
  <c r="X71" i="47"/>
  <c r="W71" i="47"/>
  <c r="V71" i="47"/>
  <c r="U71" i="47"/>
  <c r="T71" i="47"/>
  <c r="S71" i="47"/>
  <c r="R71" i="47"/>
  <c r="Q71" i="47"/>
  <c r="P71" i="47"/>
  <c r="O71" i="47"/>
  <c r="N71" i="47"/>
  <c r="Y70" i="47"/>
  <c r="X70" i="47"/>
  <c r="W70" i="47"/>
  <c r="V70" i="47"/>
  <c r="U70" i="47"/>
  <c r="T70" i="47"/>
  <c r="S70" i="47"/>
  <c r="R70" i="47"/>
  <c r="Q70" i="47"/>
  <c r="P70" i="47"/>
  <c r="O70" i="47"/>
  <c r="N70" i="47"/>
  <c r="Y69" i="47"/>
  <c r="X69" i="47"/>
  <c r="W69" i="47"/>
  <c r="V69" i="47"/>
  <c r="U69" i="47"/>
  <c r="T69" i="47"/>
  <c r="S69" i="47"/>
  <c r="R69" i="47"/>
  <c r="Q69" i="47"/>
  <c r="P69" i="47"/>
  <c r="O69" i="47"/>
  <c r="N69" i="47"/>
  <c r="Y68" i="47"/>
  <c r="X68" i="47"/>
  <c r="W68" i="47"/>
  <c r="V68" i="47"/>
  <c r="U68" i="47"/>
  <c r="T68" i="47"/>
  <c r="S68" i="47"/>
  <c r="R68" i="47"/>
  <c r="Q68" i="47"/>
  <c r="P68" i="47"/>
  <c r="O68" i="47"/>
  <c r="N68" i="47"/>
  <c r="Y67" i="47"/>
  <c r="X67" i="47"/>
  <c r="W67" i="47"/>
  <c r="V67" i="47"/>
  <c r="U67" i="47"/>
  <c r="T67" i="47"/>
  <c r="S67" i="47"/>
  <c r="R67" i="47"/>
  <c r="Q67" i="47"/>
  <c r="P67" i="47"/>
  <c r="O67" i="47"/>
  <c r="N67" i="47"/>
  <c r="Y66" i="47"/>
  <c r="X66" i="47"/>
  <c r="W66" i="47"/>
  <c r="V66" i="47"/>
  <c r="U66" i="47"/>
  <c r="T66" i="47"/>
  <c r="S66" i="47"/>
  <c r="R66" i="47"/>
  <c r="Q66" i="47"/>
  <c r="P66" i="47"/>
  <c r="O66" i="47"/>
  <c r="N66" i="47"/>
  <c r="Y65" i="47"/>
  <c r="X65" i="47"/>
  <c r="W65" i="47"/>
  <c r="V65" i="47"/>
  <c r="U65" i="47"/>
  <c r="T65" i="47"/>
  <c r="S65" i="47"/>
  <c r="R65" i="47"/>
  <c r="Q65" i="47"/>
  <c r="P65" i="47"/>
  <c r="O65" i="47"/>
  <c r="N65" i="47"/>
  <c r="Y64" i="47"/>
  <c r="X64" i="47"/>
  <c r="W64" i="47"/>
  <c r="V64" i="47"/>
  <c r="U64" i="47"/>
  <c r="T64" i="47"/>
  <c r="S64" i="47"/>
  <c r="R64" i="47"/>
  <c r="Q64" i="47"/>
  <c r="P64" i="47"/>
  <c r="O64" i="47"/>
  <c r="N64" i="47"/>
  <c r="Y63" i="47"/>
  <c r="X63" i="47"/>
  <c r="W63" i="47"/>
  <c r="V63" i="47"/>
  <c r="U63" i="47"/>
  <c r="T63" i="47"/>
  <c r="S63" i="47"/>
  <c r="R63" i="47"/>
  <c r="Q63" i="47"/>
  <c r="P63" i="47"/>
  <c r="O63" i="47"/>
  <c r="N63" i="47"/>
  <c r="Y62" i="47"/>
  <c r="X62" i="47"/>
  <c r="W62" i="47"/>
  <c r="V62" i="47"/>
  <c r="U62" i="47"/>
  <c r="T62" i="47"/>
  <c r="S62" i="47"/>
  <c r="R62" i="47"/>
  <c r="Q62" i="47"/>
  <c r="P62" i="47"/>
  <c r="O62" i="47"/>
  <c r="N62" i="47"/>
  <c r="Y61" i="47"/>
  <c r="X61" i="47"/>
  <c r="W61" i="47"/>
  <c r="V61" i="47"/>
  <c r="U61" i="47"/>
  <c r="T61" i="47"/>
  <c r="S61" i="47"/>
  <c r="R61" i="47"/>
  <c r="Q61" i="47"/>
  <c r="P61" i="47"/>
  <c r="O61" i="47"/>
  <c r="N61" i="47"/>
  <c r="Y60" i="47"/>
  <c r="X60" i="47"/>
  <c r="W60" i="47"/>
  <c r="V60" i="47"/>
  <c r="U60" i="47"/>
  <c r="T60" i="47"/>
  <c r="S60" i="47"/>
  <c r="R60" i="47"/>
  <c r="Q60" i="47"/>
  <c r="P60" i="47"/>
  <c r="O60" i="47"/>
  <c r="N60" i="47"/>
  <c r="Y59" i="47"/>
  <c r="X59" i="47"/>
  <c r="W59" i="47"/>
  <c r="V59" i="47"/>
  <c r="U59" i="47"/>
  <c r="T59" i="47"/>
  <c r="S59" i="47"/>
  <c r="R59" i="47"/>
  <c r="Q59" i="47"/>
  <c r="P59" i="47"/>
  <c r="O59" i="47"/>
  <c r="N59" i="47"/>
  <c r="Y58" i="47"/>
  <c r="X58" i="47"/>
  <c r="W58" i="47"/>
  <c r="V58" i="47"/>
  <c r="U58" i="47"/>
  <c r="T58" i="47"/>
  <c r="S58" i="47"/>
  <c r="R58" i="47"/>
  <c r="Q58" i="47"/>
  <c r="P58" i="47"/>
  <c r="O58" i="47"/>
  <c r="N58" i="47"/>
  <c r="Y57" i="47"/>
  <c r="X57" i="47"/>
  <c r="W57" i="47"/>
  <c r="V57" i="47"/>
  <c r="U57" i="47"/>
  <c r="T57" i="47"/>
  <c r="S57" i="47"/>
  <c r="R57" i="47"/>
  <c r="Q57" i="47"/>
  <c r="P57" i="47"/>
  <c r="O57" i="47"/>
  <c r="N57" i="47"/>
  <c r="Y56" i="47"/>
  <c r="X56" i="47"/>
  <c r="W56" i="47"/>
  <c r="V56" i="47"/>
  <c r="U56" i="47"/>
  <c r="T56" i="47"/>
  <c r="S56" i="47"/>
  <c r="R56" i="47"/>
  <c r="Q56" i="47"/>
  <c r="P56" i="47"/>
  <c r="O56" i="47"/>
  <c r="N56" i="47"/>
  <c r="Y55" i="47"/>
  <c r="X55" i="47"/>
  <c r="W55" i="47"/>
  <c r="V55" i="47"/>
  <c r="U55" i="47"/>
  <c r="T55" i="47"/>
  <c r="S55" i="47"/>
  <c r="R55" i="47"/>
  <c r="Q55" i="47"/>
  <c r="P55" i="47"/>
  <c r="O55" i="47"/>
  <c r="N55" i="47"/>
  <c r="Y54" i="47"/>
  <c r="X54" i="47"/>
  <c r="W54" i="47"/>
  <c r="V54" i="47"/>
  <c r="U54" i="47"/>
  <c r="T54" i="47"/>
  <c r="S54" i="47"/>
  <c r="R54" i="47"/>
  <c r="Q54" i="47"/>
  <c r="P54" i="47"/>
  <c r="O54" i="47"/>
  <c r="N54" i="47"/>
  <c r="Y53" i="47"/>
  <c r="X53" i="47"/>
  <c r="W53" i="47"/>
  <c r="V53" i="47"/>
  <c r="U53" i="47"/>
  <c r="T53" i="47"/>
  <c r="S53" i="47"/>
  <c r="R53" i="47"/>
  <c r="Q53" i="47"/>
  <c r="P53" i="47"/>
  <c r="O53" i="47"/>
  <c r="N53" i="47"/>
  <c r="Y52" i="47"/>
  <c r="X52" i="47"/>
  <c r="W52" i="47"/>
  <c r="V52" i="47"/>
  <c r="U52" i="47"/>
  <c r="T52" i="47"/>
  <c r="S52" i="47"/>
  <c r="R52" i="47"/>
  <c r="Q52" i="47"/>
  <c r="P52" i="47"/>
  <c r="O52" i="47"/>
  <c r="N52" i="47"/>
  <c r="Y51" i="47"/>
  <c r="X51" i="47"/>
  <c r="W51" i="47"/>
  <c r="V51" i="47"/>
  <c r="U51" i="47"/>
  <c r="T51" i="47"/>
  <c r="S51" i="47"/>
  <c r="R51" i="47"/>
  <c r="Q51" i="47"/>
  <c r="P51" i="47"/>
  <c r="O51" i="47"/>
  <c r="N51" i="47"/>
  <c r="Y50" i="47"/>
  <c r="X50" i="47"/>
  <c r="W50" i="47"/>
  <c r="V50" i="47"/>
  <c r="U50" i="47"/>
  <c r="T50" i="47"/>
  <c r="S50" i="47"/>
  <c r="R50" i="47"/>
  <c r="Q50" i="47"/>
  <c r="P50" i="47"/>
  <c r="O50" i="47"/>
  <c r="N50" i="47"/>
  <c r="Y49" i="47"/>
  <c r="X49" i="47"/>
  <c r="W49" i="47"/>
  <c r="V49" i="47"/>
  <c r="U49" i="47"/>
  <c r="T49" i="47"/>
  <c r="S49" i="47"/>
  <c r="R49" i="47"/>
  <c r="Q49" i="47"/>
  <c r="P49" i="47"/>
  <c r="O49" i="47"/>
  <c r="N49" i="47"/>
  <c r="Y48" i="47"/>
  <c r="X48" i="47"/>
  <c r="W48" i="47"/>
  <c r="V48" i="47"/>
  <c r="U48" i="47"/>
  <c r="T48" i="47"/>
  <c r="S48" i="47"/>
  <c r="R48" i="47"/>
  <c r="Q48" i="47"/>
  <c r="P48" i="47"/>
  <c r="O48" i="47"/>
  <c r="N48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Y46" i="47"/>
  <c r="X46" i="47"/>
  <c r="W46" i="47"/>
  <c r="V46" i="47"/>
  <c r="U46" i="47"/>
  <c r="T46" i="47"/>
  <c r="S46" i="47"/>
  <c r="R46" i="47"/>
  <c r="Q46" i="47"/>
  <c r="P46" i="47"/>
  <c r="O46" i="47"/>
  <c r="N46" i="47"/>
  <c r="Y45" i="47"/>
  <c r="X45" i="47"/>
  <c r="W45" i="47"/>
  <c r="V45" i="47"/>
  <c r="U45" i="47"/>
  <c r="T45" i="47"/>
  <c r="S45" i="47"/>
  <c r="R45" i="47"/>
  <c r="Q45" i="47"/>
  <c r="P45" i="47"/>
  <c r="O45" i="47"/>
  <c r="N45" i="47"/>
  <c r="Y44" i="47"/>
  <c r="X44" i="47"/>
  <c r="W44" i="47"/>
  <c r="V44" i="47"/>
  <c r="U44" i="47"/>
  <c r="T44" i="47"/>
  <c r="S44" i="47"/>
  <c r="R44" i="47"/>
  <c r="Q44" i="47"/>
  <c r="P44" i="47"/>
  <c r="O44" i="47"/>
  <c r="N44" i="47"/>
  <c r="Y43" i="47"/>
  <c r="X43" i="47"/>
  <c r="W43" i="47"/>
  <c r="V43" i="47"/>
  <c r="U43" i="47"/>
  <c r="T43" i="47"/>
  <c r="S43" i="47"/>
  <c r="R43" i="47"/>
  <c r="Q43" i="47"/>
  <c r="P43" i="47"/>
  <c r="O43" i="47"/>
  <c r="N43" i="47"/>
  <c r="Y42" i="47"/>
  <c r="X42" i="47"/>
  <c r="W42" i="47"/>
  <c r="V42" i="47"/>
  <c r="U42" i="47"/>
  <c r="T42" i="47"/>
  <c r="S42" i="47"/>
  <c r="R42" i="47"/>
  <c r="Q42" i="47"/>
  <c r="P42" i="47"/>
  <c r="O42" i="47"/>
  <c r="N42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Y40" i="47"/>
  <c r="X40" i="47"/>
  <c r="W40" i="47"/>
  <c r="V40" i="47"/>
  <c r="U40" i="47"/>
  <c r="T40" i="47"/>
  <c r="S40" i="47"/>
  <c r="R40" i="47"/>
  <c r="Q40" i="47"/>
  <c r="P40" i="47"/>
  <c r="O40" i="47"/>
  <c r="N40" i="47"/>
  <c r="Y39" i="47"/>
  <c r="X39" i="47"/>
  <c r="W39" i="47"/>
  <c r="V39" i="47"/>
  <c r="U39" i="47"/>
  <c r="T39" i="47"/>
  <c r="S39" i="47"/>
  <c r="R39" i="47"/>
  <c r="Q39" i="47"/>
  <c r="P39" i="47"/>
  <c r="O39" i="47"/>
  <c r="N39" i="47"/>
  <c r="Y38" i="47"/>
  <c r="X38" i="47"/>
  <c r="W38" i="47"/>
  <c r="V38" i="47"/>
  <c r="U38" i="47"/>
  <c r="T38" i="47"/>
  <c r="S38" i="47"/>
  <c r="R38" i="47"/>
  <c r="Q38" i="47"/>
  <c r="P38" i="47"/>
  <c r="O38" i="47"/>
  <c r="N38" i="47"/>
  <c r="Y37" i="47"/>
  <c r="X37" i="47"/>
  <c r="W37" i="47"/>
  <c r="V37" i="47"/>
  <c r="U37" i="47"/>
  <c r="T37" i="47"/>
  <c r="S37" i="47"/>
  <c r="R37" i="47"/>
  <c r="Q37" i="47"/>
  <c r="P37" i="47"/>
  <c r="O37" i="47"/>
  <c r="N37" i="47"/>
  <c r="Y36" i="47"/>
  <c r="X36" i="47"/>
  <c r="W36" i="47"/>
  <c r="V36" i="47"/>
  <c r="U36" i="47"/>
  <c r="T36" i="47"/>
  <c r="S36" i="47"/>
  <c r="R36" i="47"/>
  <c r="Q36" i="47"/>
  <c r="P36" i="47"/>
  <c r="O36" i="47"/>
  <c r="N36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Y34" i="47"/>
  <c r="X34" i="47"/>
  <c r="W34" i="47"/>
  <c r="V34" i="47"/>
  <c r="U34" i="47"/>
  <c r="T34" i="47"/>
  <c r="S34" i="47"/>
  <c r="R34" i="47"/>
  <c r="Q34" i="47"/>
  <c r="P34" i="47"/>
  <c r="O34" i="47"/>
  <c r="N34" i="47"/>
  <c r="Y33" i="47"/>
  <c r="X33" i="47"/>
  <c r="W33" i="47"/>
  <c r="V33" i="47"/>
  <c r="U33" i="47"/>
  <c r="T33" i="47"/>
  <c r="S33" i="47"/>
  <c r="R33" i="47"/>
  <c r="Q33" i="47"/>
  <c r="P33" i="47"/>
  <c r="O33" i="47"/>
  <c r="N33" i="47"/>
  <c r="Y32" i="47"/>
  <c r="X32" i="47"/>
  <c r="W32" i="47"/>
  <c r="V32" i="47"/>
  <c r="U32" i="47"/>
  <c r="T32" i="47"/>
  <c r="S32" i="47"/>
  <c r="R32" i="47"/>
  <c r="Q32" i="47"/>
  <c r="P32" i="47"/>
  <c r="O32" i="47"/>
  <c r="N32" i="47"/>
  <c r="Y31" i="47"/>
  <c r="X31" i="47"/>
  <c r="W31" i="47"/>
  <c r="V31" i="47"/>
  <c r="U31" i="47"/>
  <c r="T31" i="47"/>
  <c r="S31" i="47"/>
  <c r="R31" i="47"/>
  <c r="Q31" i="47"/>
  <c r="P31" i="47"/>
  <c r="O31" i="47"/>
  <c r="N31" i="47"/>
  <c r="Y30" i="47"/>
  <c r="X30" i="47"/>
  <c r="W30" i="47"/>
  <c r="V30" i="47"/>
  <c r="U30" i="47"/>
  <c r="T30" i="47"/>
  <c r="S30" i="47"/>
  <c r="R30" i="47"/>
  <c r="Q30" i="47"/>
  <c r="P30" i="47"/>
  <c r="O30" i="47"/>
  <c r="N30" i="47"/>
  <c r="Y29" i="47"/>
  <c r="X29" i="47"/>
  <c r="W29" i="47"/>
  <c r="V29" i="47"/>
  <c r="U29" i="47"/>
  <c r="T29" i="47"/>
  <c r="S29" i="47"/>
  <c r="R29" i="47"/>
  <c r="Q29" i="47"/>
  <c r="P29" i="47"/>
  <c r="O29" i="47"/>
  <c r="N29" i="47"/>
  <c r="Y28" i="47"/>
  <c r="X28" i="47"/>
  <c r="W28" i="47"/>
  <c r="V28" i="47"/>
  <c r="U28" i="47"/>
  <c r="T28" i="47"/>
  <c r="S28" i="47"/>
  <c r="R28" i="47"/>
  <c r="Q28" i="47"/>
  <c r="P28" i="47"/>
  <c r="O28" i="47"/>
  <c r="N28" i="47"/>
  <c r="Y27" i="47"/>
  <c r="X27" i="47"/>
  <c r="W27" i="47"/>
  <c r="V27" i="47"/>
  <c r="U27" i="47"/>
  <c r="T27" i="47"/>
  <c r="S27" i="47"/>
  <c r="R27" i="47"/>
  <c r="Q27" i="47"/>
  <c r="P27" i="47"/>
  <c r="O27" i="47"/>
  <c r="N27" i="47"/>
  <c r="Y26" i="47"/>
  <c r="X26" i="47"/>
  <c r="W26" i="47"/>
  <c r="V26" i="47"/>
  <c r="U26" i="47"/>
  <c r="T26" i="47"/>
  <c r="S26" i="47"/>
  <c r="R26" i="47"/>
  <c r="Q26" i="47"/>
  <c r="P26" i="47"/>
  <c r="O26" i="47"/>
  <c r="N26" i="47"/>
  <c r="Y25" i="47"/>
  <c r="X25" i="47"/>
  <c r="W25" i="47"/>
  <c r="V25" i="47"/>
  <c r="U25" i="47"/>
  <c r="T25" i="47"/>
  <c r="S25" i="47"/>
  <c r="R25" i="47"/>
  <c r="Q25" i="47"/>
  <c r="P25" i="47"/>
  <c r="O25" i="47"/>
  <c r="N25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Y22" i="47"/>
  <c r="X22" i="47"/>
  <c r="W22" i="47"/>
  <c r="V22" i="47"/>
  <c r="U22" i="47"/>
  <c r="T22" i="47"/>
  <c r="S22" i="47"/>
  <c r="R22" i="47"/>
  <c r="Q22" i="47"/>
  <c r="P22" i="47"/>
  <c r="O22" i="47"/>
  <c r="N22" i="47"/>
  <c r="Y21" i="47"/>
  <c r="X21" i="47"/>
  <c r="W21" i="47"/>
  <c r="V21" i="47"/>
  <c r="U21" i="47"/>
  <c r="T21" i="47"/>
  <c r="S21" i="47"/>
  <c r="R21" i="47"/>
  <c r="Q21" i="47"/>
  <c r="P21" i="47"/>
  <c r="O21" i="47"/>
  <c r="N21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Y19" i="47"/>
  <c r="X19" i="47"/>
  <c r="W19" i="47"/>
  <c r="V19" i="47"/>
  <c r="U19" i="47"/>
  <c r="T19" i="47"/>
  <c r="S19" i="47"/>
  <c r="R19" i="47"/>
  <c r="Q19" i="47"/>
  <c r="P19" i="47"/>
  <c r="O19" i="47"/>
  <c r="N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Y9" i="47"/>
  <c r="X9" i="47"/>
  <c r="W9" i="47"/>
  <c r="V9" i="47"/>
  <c r="U9" i="47"/>
  <c r="T9" i="47"/>
  <c r="S9" i="47"/>
  <c r="R9" i="47"/>
  <c r="Q9" i="47"/>
  <c r="P9" i="47"/>
  <c r="O9" i="47"/>
  <c r="N9" i="47"/>
  <c r="Y8" i="47"/>
  <c r="X8" i="47"/>
  <c r="W8" i="47"/>
  <c r="V8" i="47"/>
  <c r="U8" i="47"/>
  <c r="T8" i="47"/>
  <c r="S8" i="47"/>
  <c r="R8" i="47"/>
  <c r="Q8" i="47"/>
  <c r="P8" i="47"/>
  <c r="O8" i="47"/>
  <c r="N8" i="47"/>
  <c r="Y7" i="47"/>
  <c r="X7" i="47"/>
  <c r="W7" i="47"/>
  <c r="V7" i="47"/>
  <c r="U7" i="47"/>
  <c r="T7" i="47"/>
  <c r="S7" i="47"/>
  <c r="R7" i="47"/>
  <c r="Q7" i="47"/>
  <c r="P7" i="47"/>
  <c r="O7" i="47"/>
  <c r="N7" i="47"/>
  <c r="Y6" i="47"/>
  <c r="X6" i="47"/>
  <c r="W6" i="47"/>
  <c r="V6" i="47"/>
  <c r="U6" i="47"/>
  <c r="T6" i="47"/>
  <c r="S6" i="47"/>
  <c r="R6" i="47"/>
  <c r="Q6" i="47"/>
  <c r="P6" i="47"/>
  <c r="O6" i="47"/>
  <c r="N6" i="47"/>
  <c r="Y5" i="47"/>
  <c r="X5" i="47"/>
  <c r="W5" i="47"/>
  <c r="V5" i="47"/>
  <c r="U5" i="47"/>
  <c r="T5" i="47"/>
  <c r="S5" i="47"/>
  <c r="R5" i="47"/>
  <c r="Q5" i="47"/>
  <c r="P5" i="47"/>
  <c r="O5" i="47"/>
  <c r="N5" i="47"/>
  <c r="Y4" i="47"/>
  <c r="X4" i="47"/>
  <c r="W4" i="47"/>
  <c r="V4" i="47"/>
  <c r="U4" i="47"/>
  <c r="T4" i="47"/>
  <c r="S4" i="47"/>
  <c r="R4" i="47"/>
  <c r="Q4" i="47"/>
  <c r="P4" i="47"/>
  <c r="O4" i="47"/>
  <c r="N4" i="47"/>
  <c r="Y3" i="47"/>
  <c r="X3" i="47"/>
  <c r="W3" i="47"/>
  <c r="V3" i="47"/>
  <c r="U3" i="47"/>
  <c r="T3" i="47"/>
  <c r="S3" i="47"/>
  <c r="R3" i="47"/>
  <c r="Q3" i="47"/>
  <c r="P3" i="47"/>
  <c r="O3" i="47"/>
  <c r="N3" i="47"/>
  <c r="M208" i="47"/>
  <c r="L208" i="47"/>
  <c r="K208" i="47"/>
  <c r="J208" i="47"/>
  <c r="I208" i="47"/>
  <c r="H208" i="47"/>
  <c r="G208" i="47"/>
  <c r="F208" i="47"/>
  <c r="E208" i="47"/>
  <c r="D208" i="47"/>
  <c r="C208" i="47"/>
  <c r="B208" i="47"/>
  <c r="M207" i="47"/>
  <c r="L207" i="47"/>
  <c r="K207" i="47"/>
  <c r="J207" i="47"/>
  <c r="I207" i="47"/>
  <c r="H207" i="47"/>
  <c r="G207" i="47"/>
  <c r="F207" i="47"/>
  <c r="E207" i="47"/>
  <c r="D207" i="47"/>
  <c r="C207" i="47"/>
  <c r="B207" i="47"/>
  <c r="M206" i="47"/>
  <c r="L206" i="47"/>
  <c r="K206" i="47"/>
  <c r="J206" i="47"/>
  <c r="I206" i="47"/>
  <c r="H206" i="47"/>
  <c r="G206" i="47"/>
  <c r="F206" i="47"/>
  <c r="E206" i="47"/>
  <c r="D206" i="47"/>
  <c r="C206" i="47"/>
  <c r="B206" i="47"/>
  <c r="M205" i="47"/>
  <c r="L205" i="47"/>
  <c r="K205" i="47"/>
  <c r="J205" i="47"/>
  <c r="I205" i="47"/>
  <c r="H205" i="47"/>
  <c r="G205" i="47"/>
  <c r="F205" i="47"/>
  <c r="E205" i="47"/>
  <c r="D205" i="47"/>
  <c r="C205" i="47"/>
  <c r="B205" i="47"/>
  <c r="M204" i="47"/>
  <c r="L204" i="47"/>
  <c r="K204" i="47"/>
  <c r="J204" i="47"/>
  <c r="I204" i="47"/>
  <c r="H204" i="47"/>
  <c r="G204" i="47"/>
  <c r="F204" i="47"/>
  <c r="E204" i="47"/>
  <c r="D204" i="47"/>
  <c r="C204" i="47"/>
  <c r="B204" i="47"/>
  <c r="M203" i="47"/>
  <c r="L203" i="47"/>
  <c r="K203" i="47"/>
  <c r="J203" i="47"/>
  <c r="I203" i="47"/>
  <c r="H203" i="47"/>
  <c r="G203" i="47"/>
  <c r="F203" i="47"/>
  <c r="E203" i="47"/>
  <c r="D203" i="47"/>
  <c r="C203" i="47"/>
  <c r="B203" i="47"/>
  <c r="M202" i="47"/>
  <c r="L202" i="47"/>
  <c r="K202" i="47"/>
  <c r="J202" i="47"/>
  <c r="I202" i="47"/>
  <c r="H202" i="47"/>
  <c r="G202" i="47"/>
  <c r="F202" i="47"/>
  <c r="E202" i="47"/>
  <c r="D202" i="47"/>
  <c r="C202" i="47"/>
  <c r="B202" i="47"/>
  <c r="M201" i="47"/>
  <c r="L201" i="47"/>
  <c r="K201" i="47"/>
  <c r="J201" i="47"/>
  <c r="I201" i="47"/>
  <c r="H201" i="47"/>
  <c r="G201" i="47"/>
  <c r="F201" i="47"/>
  <c r="E201" i="47"/>
  <c r="D201" i="47"/>
  <c r="C201" i="47"/>
  <c r="B201" i="47"/>
  <c r="M200" i="47"/>
  <c r="L200" i="47"/>
  <c r="K200" i="47"/>
  <c r="J200" i="47"/>
  <c r="I200" i="47"/>
  <c r="H200" i="47"/>
  <c r="G200" i="47"/>
  <c r="F200" i="47"/>
  <c r="E200" i="47"/>
  <c r="D200" i="47"/>
  <c r="C200" i="47"/>
  <c r="B200" i="47"/>
  <c r="M199" i="47"/>
  <c r="L199" i="47"/>
  <c r="K199" i="47"/>
  <c r="J199" i="47"/>
  <c r="I199" i="47"/>
  <c r="H199" i="47"/>
  <c r="G199" i="47"/>
  <c r="F199" i="47"/>
  <c r="E199" i="47"/>
  <c r="D199" i="47"/>
  <c r="C199" i="47"/>
  <c r="B199" i="47"/>
  <c r="M198" i="47"/>
  <c r="L198" i="47"/>
  <c r="K198" i="47"/>
  <c r="J198" i="47"/>
  <c r="I198" i="47"/>
  <c r="H198" i="47"/>
  <c r="G198" i="47"/>
  <c r="F198" i="47"/>
  <c r="E198" i="47"/>
  <c r="D198" i="47"/>
  <c r="C198" i="47"/>
  <c r="B198" i="47"/>
  <c r="M197" i="47"/>
  <c r="L197" i="47"/>
  <c r="K197" i="47"/>
  <c r="J197" i="47"/>
  <c r="I197" i="47"/>
  <c r="H197" i="47"/>
  <c r="G197" i="47"/>
  <c r="F197" i="47"/>
  <c r="E197" i="47"/>
  <c r="D197" i="47"/>
  <c r="C197" i="47"/>
  <c r="B197" i="47"/>
  <c r="M196" i="47"/>
  <c r="L196" i="47"/>
  <c r="K196" i="47"/>
  <c r="J196" i="47"/>
  <c r="I196" i="47"/>
  <c r="H196" i="47"/>
  <c r="G196" i="47"/>
  <c r="F196" i="47"/>
  <c r="E196" i="47"/>
  <c r="D196" i="47"/>
  <c r="C196" i="47"/>
  <c r="B196" i="47"/>
  <c r="M195" i="47"/>
  <c r="L195" i="47"/>
  <c r="K195" i="47"/>
  <c r="J195" i="47"/>
  <c r="I195" i="47"/>
  <c r="H195" i="47"/>
  <c r="G195" i="47"/>
  <c r="F195" i="47"/>
  <c r="E195" i="47"/>
  <c r="D195" i="47"/>
  <c r="C195" i="47"/>
  <c r="B195" i="47"/>
  <c r="M194" i="47"/>
  <c r="L194" i="47"/>
  <c r="K194" i="47"/>
  <c r="J194" i="47"/>
  <c r="I194" i="47"/>
  <c r="H194" i="47"/>
  <c r="G194" i="47"/>
  <c r="F194" i="47"/>
  <c r="E194" i="47"/>
  <c r="D194" i="47"/>
  <c r="C194" i="47"/>
  <c r="B194" i="47"/>
  <c r="M193" i="47"/>
  <c r="L193" i="47"/>
  <c r="K193" i="47"/>
  <c r="J193" i="47"/>
  <c r="I193" i="47"/>
  <c r="H193" i="47"/>
  <c r="G193" i="47"/>
  <c r="F193" i="47"/>
  <c r="E193" i="47"/>
  <c r="D193" i="47"/>
  <c r="C193" i="47"/>
  <c r="B193" i="47"/>
  <c r="M192" i="47"/>
  <c r="L192" i="47"/>
  <c r="K192" i="47"/>
  <c r="J192" i="47"/>
  <c r="I192" i="47"/>
  <c r="H192" i="47"/>
  <c r="G192" i="47"/>
  <c r="F192" i="47"/>
  <c r="E192" i="47"/>
  <c r="D192" i="47"/>
  <c r="C192" i="47"/>
  <c r="B192" i="47"/>
  <c r="M191" i="47"/>
  <c r="L191" i="47"/>
  <c r="K191" i="47"/>
  <c r="J191" i="47"/>
  <c r="I191" i="47"/>
  <c r="H191" i="47"/>
  <c r="G191" i="47"/>
  <c r="F191" i="47"/>
  <c r="E191" i="47"/>
  <c r="D191" i="47"/>
  <c r="C191" i="47"/>
  <c r="B191" i="47"/>
  <c r="M190" i="47"/>
  <c r="L190" i="47"/>
  <c r="K190" i="47"/>
  <c r="J190" i="47"/>
  <c r="I190" i="47"/>
  <c r="H190" i="47"/>
  <c r="G190" i="47"/>
  <c r="F190" i="47"/>
  <c r="E190" i="47"/>
  <c r="D190" i="47"/>
  <c r="C190" i="47"/>
  <c r="B190" i="47"/>
  <c r="M189" i="47"/>
  <c r="L189" i="47"/>
  <c r="K189" i="47"/>
  <c r="J189" i="47"/>
  <c r="I189" i="47"/>
  <c r="H189" i="47"/>
  <c r="G189" i="47"/>
  <c r="F189" i="47"/>
  <c r="E189" i="47"/>
  <c r="D189" i="47"/>
  <c r="C189" i="47"/>
  <c r="B189" i="47"/>
  <c r="M188" i="47"/>
  <c r="L188" i="47"/>
  <c r="K188" i="47"/>
  <c r="J188" i="47"/>
  <c r="I188" i="47"/>
  <c r="H188" i="47"/>
  <c r="G188" i="47"/>
  <c r="F188" i="47"/>
  <c r="E188" i="47"/>
  <c r="D188" i="47"/>
  <c r="C188" i="47"/>
  <c r="B188" i="47"/>
  <c r="M187" i="47"/>
  <c r="L187" i="47"/>
  <c r="K187" i="47"/>
  <c r="J187" i="47"/>
  <c r="I187" i="47"/>
  <c r="H187" i="47"/>
  <c r="G187" i="47"/>
  <c r="F187" i="47"/>
  <c r="E187" i="47"/>
  <c r="D187" i="47"/>
  <c r="C187" i="47"/>
  <c r="B187" i="47"/>
  <c r="M186" i="47"/>
  <c r="L186" i="47"/>
  <c r="K186" i="47"/>
  <c r="J186" i="47"/>
  <c r="I186" i="47"/>
  <c r="H186" i="47"/>
  <c r="G186" i="47"/>
  <c r="F186" i="47"/>
  <c r="E186" i="47"/>
  <c r="D186" i="47"/>
  <c r="C186" i="47"/>
  <c r="B186" i="47"/>
  <c r="M185" i="47"/>
  <c r="L185" i="47"/>
  <c r="K185" i="47"/>
  <c r="J185" i="47"/>
  <c r="I185" i="47"/>
  <c r="H185" i="47"/>
  <c r="G185" i="47"/>
  <c r="F185" i="47"/>
  <c r="E185" i="47"/>
  <c r="D185" i="47"/>
  <c r="C185" i="47"/>
  <c r="B185" i="47"/>
  <c r="M184" i="47"/>
  <c r="L184" i="47"/>
  <c r="K184" i="47"/>
  <c r="J184" i="47"/>
  <c r="I184" i="47"/>
  <c r="H184" i="47"/>
  <c r="G184" i="47"/>
  <c r="F184" i="47"/>
  <c r="E184" i="47"/>
  <c r="D184" i="47"/>
  <c r="C184" i="47"/>
  <c r="B184" i="47"/>
  <c r="M183" i="47"/>
  <c r="L183" i="47"/>
  <c r="K183" i="47"/>
  <c r="J183" i="47"/>
  <c r="I183" i="47"/>
  <c r="H183" i="47"/>
  <c r="G183" i="47"/>
  <c r="F183" i="47"/>
  <c r="E183" i="47"/>
  <c r="D183" i="47"/>
  <c r="C183" i="47"/>
  <c r="B183" i="47"/>
  <c r="M182" i="47"/>
  <c r="L182" i="47"/>
  <c r="K182" i="47"/>
  <c r="J182" i="47"/>
  <c r="I182" i="47"/>
  <c r="H182" i="47"/>
  <c r="G182" i="47"/>
  <c r="F182" i="47"/>
  <c r="E182" i="47"/>
  <c r="D182" i="47"/>
  <c r="C182" i="47"/>
  <c r="B182" i="47"/>
  <c r="M181" i="47"/>
  <c r="L181" i="47"/>
  <c r="K181" i="47"/>
  <c r="J181" i="47"/>
  <c r="I181" i="47"/>
  <c r="H181" i="47"/>
  <c r="G181" i="47"/>
  <c r="F181" i="47"/>
  <c r="E181" i="47"/>
  <c r="D181" i="47"/>
  <c r="C181" i="47"/>
  <c r="B181" i="47"/>
  <c r="M180" i="47"/>
  <c r="L180" i="47"/>
  <c r="K180" i="47"/>
  <c r="J180" i="47"/>
  <c r="I180" i="47"/>
  <c r="H180" i="47"/>
  <c r="G180" i="47"/>
  <c r="F180" i="47"/>
  <c r="E180" i="47"/>
  <c r="D180" i="47"/>
  <c r="C180" i="47"/>
  <c r="B180" i="47"/>
  <c r="M179" i="47"/>
  <c r="L179" i="47"/>
  <c r="K179" i="47"/>
  <c r="J179" i="47"/>
  <c r="I179" i="47"/>
  <c r="H179" i="47"/>
  <c r="G179" i="47"/>
  <c r="F179" i="47"/>
  <c r="E179" i="47"/>
  <c r="D179" i="47"/>
  <c r="C179" i="47"/>
  <c r="B179" i="47"/>
  <c r="M178" i="47"/>
  <c r="L178" i="47"/>
  <c r="K178" i="47"/>
  <c r="J178" i="47"/>
  <c r="I178" i="47"/>
  <c r="H178" i="47"/>
  <c r="G178" i="47"/>
  <c r="F178" i="47"/>
  <c r="E178" i="47"/>
  <c r="D178" i="47"/>
  <c r="C178" i="47"/>
  <c r="B178" i="47"/>
  <c r="M177" i="47"/>
  <c r="L177" i="47"/>
  <c r="K177" i="47"/>
  <c r="J177" i="47"/>
  <c r="I177" i="47"/>
  <c r="H177" i="47"/>
  <c r="G177" i="47"/>
  <c r="F177" i="47"/>
  <c r="E177" i="47"/>
  <c r="D177" i="47"/>
  <c r="C177" i="47"/>
  <c r="B177" i="47"/>
  <c r="M176" i="47"/>
  <c r="L176" i="47"/>
  <c r="K176" i="47"/>
  <c r="J176" i="47"/>
  <c r="I176" i="47"/>
  <c r="H176" i="47"/>
  <c r="G176" i="47"/>
  <c r="F176" i="47"/>
  <c r="E176" i="47"/>
  <c r="D176" i="47"/>
  <c r="C176" i="47"/>
  <c r="B176" i="47"/>
  <c r="M175" i="47"/>
  <c r="L175" i="47"/>
  <c r="K175" i="47"/>
  <c r="J175" i="47"/>
  <c r="I175" i="47"/>
  <c r="H175" i="47"/>
  <c r="G175" i="47"/>
  <c r="F175" i="47"/>
  <c r="E175" i="47"/>
  <c r="D175" i="47"/>
  <c r="C175" i="47"/>
  <c r="B175" i="47"/>
  <c r="M174" i="47"/>
  <c r="L174" i="47"/>
  <c r="K174" i="47"/>
  <c r="J174" i="47"/>
  <c r="I174" i="47"/>
  <c r="H174" i="47"/>
  <c r="G174" i="47"/>
  <c r="F174" i="47"/>
  <c r="E174" i="47"/>
  <c r="D174" i="47"/>
  <c r="C174" i="47"/>
  <c r="B174" i="47"/>
  <c r="M173" i="47"/>
  <c r="L173" i="47"/>
  <c r="K173" i="47"/>
  <c r="J173" i="47"/>
  <c r="I173" i="47"/>
  <c r="H173" i="47"/>
  <c r="G173" i="47"/>
  <c r="F173" i="47"/>
  <c r="E173" i="47"/>
  <c r="D173" i="47"/>
  <c r="C173" i="47"/>
  <c r="B173" i="47"/>
  <c r="M172" i="47"/>
  <c r="L172" i="47"/>
  <c r="K172" i="47"/>
  <c r="J172" i="47"/>
  <c r="I172" i="47"/>
  <c r="H172" i="47"/>
  <c r="G172" i="47"/>
  <c r="F172" i="47"/>
  <c r="E172" i="47"/>
  <c r="D172" i="47"/>
  <c r="C172" i="47"/>
  <c r="B172" i="47"/>
  <c r="M171" i="47"/>
  <c r="L171" i="47"/>
  <c r="K171" i="47"/>
  <c r="J171" i="47"/>
  <c r="I171" i="47"/>
  <c r="H171" i="47"/>
  <c r="G171" i="47"/>
  <c r="F171" i="47"/>
  <c r="E171" i="47"/>
  <c r="D171" i="47"/>
  <c r="C171" i="47"/>
  <c r="B171" i="47"/>
  <c r="M170" i="47"/>
  <c r="L170" i="47"/>
  <c r="K170" i="47"/>
  <c r="J170" i="47"/>
  <c r="I170" i="47"/>
  <c r="H170" i="47"/>
  <c r="G170" i="47"/>
  <c r="F170" i="47"/>
  <c r="E170" i="47"/>
  <c r="D170" i="47"/>
  <c r="C170" i="47"/>
  <c r="B170" i="47"/>
  <c r="M169" i="47"/>
  <c r="L169" i="47"/>
  <c r="K169" i="47"/>
  <c r="J169" i="47"/>
  <c r="I169" i="47"/>
  <c r="H169" i="47"/>
  <c r="G169" i="47"/>
  <c r="F169" i="47"/>
  <c r="E169" i="47"/>
  <c r="D169" i="47"/>
  <c r="C169" i="47"/>
  <c r="B169" i="47"/>
  <c r="M168" i="47"/>
  <c r="L168" i="47"/>
  <c r="K168" i="47"/>
  <c r="J168" i="47"/>
  <c r="I168" i="47"/>
  <c r="H168" i="47"/>
  <c r="G168" i="47"/>
  <c r="F168" i="47"/>
  <c r="E168" i="47"/>
  <c r="D168" i="47"/>
  <c r="C168" i="47"/>
  <c r="B168" i="47"/>
  <c r="M167" i="47"/>
  <c r="L167" i="47"/>
  <c r="K167" i="47"/>
  <c r="J167" i="47"/>
  <c r="I167" i="47"/>
  <c r="H167" i="47"/>
  <c r="G167" i="47"/>
  <c r="F167" i="47"/>
  <c r="E167" i="47"/>
  <c r="D167" i="47"/>
  <c r="C167" i="47"/>
  <c r="B167" i="47"/>
  <c r="M166" i="47"/>
  <c r="L166" i="47"/>
  <c r="K166" i="47"/>
  <c r="J166" i="47"/>
  <c r="I166" i="47"/>
  <c r="H166" i="47"/>
  <c r="G166" i="47"/>
  <c r="F166" i="47"/>
  <c r="E166" i="47"/>
  <c r="D166" i="47"/>
  <c r="C166" i="47"/>
  <c r="B166" i="47"/>
  <c r="M165" i="47"/>
  <c r="L165" i="47"/>
  <c r="K165" i="47"/>
  <c r="J165" i="47"/>
  <c r="I165" i="47"/>
  <c r="H165" i="47"/>
  <c r="G165" i="47"/>
  <c r="F165" i="47"/>
  <c r="E165" i="47"/>
  <c r="D165" i="47"/>
  <c r="C165" i="47"/>
  <c r="B165" i="47"/>
  <c r="M164" i="47"/>
  <c r="L164" i="47"/>
  <c r="K164" i="47"/>
  <c r="J164" i="47"/>
  <c r="I164" i="47"/>
  <c r="H164" i="47"/>
  <c r="G164" i="47"/>
  <c r="F164" i="47"/>
  <c r="E164" i="47"/>
  <c r="D164" i="47"/>
  <c r="C164" i="47"/>
  <c r="B164" i="47"/>
  <c r="M163" i="47"/>
  <c r="L163" i="47"/>
  <c r="K163" i="47"/>
  <c r="J163" i="47"/>
  <c r="I163" i="47"/>
  <c r="H163" i="47"/>
  <c r="G163" i="47"/>
  <c r="F163" i="47"/>
  <c r="E163" i="47"/>
  <c r="D163" i="47"/>
  <c r="C163" i="47"/>
  <c r="B163" i="47"/>
  <c r="M162" i="47"/>
  <c r="L162" i="47"/>
  <c r="K162" i="47"/>
  <c r="J162" i="47"/>
  <c r="I162" i="47"/>
  <c r="H162" i="47"/>
  <c r="G162" i="47"/>
  <c r="F162" i="47"/>
  <c r="E162" i="47"/>
  <c r="D162" i="47"/>
  <c r="C162" i="47"/>
  <c r="B162" i="47"/>
  <c r="M161" i="47"/>
  <c r="L161" i="47"/>
  <c r="K161" i="47"/>
  <c r="J161" i="47"/>
  <c r="I161" i="47"/>
  <c r="H161" i="47"/>
  <c r="G161" i="47"/>
  <c r="F161" i="47"/>
  <c r="E161" i="47"/>
  <c r="D161" i="47"/>
  <c r="C161" i="47"/>
  <c r="B161" i="47"/>
  <c r="M160" i="47"/>
  <c r="L160" i="47"/>
  <c r="K160" i="47"/>
  <c r="J160" i="47"/>
  <c r="I160" i="47"/>
  <c r="H160" i="47"/>
  <c r="G160" i="47"/>
  <c r="F160" i="47"/>
  <c r="E160" i="47"/>
  <c r="D160" i="47"/>
  <c r="C160" i="47"/>
  <c r="B160" i="47"/>
  <c r="M159" i="47"/>
  <c r="L159" i="47"/>
  <c r="K159" i="47"/>
  <c r="J159" i="47"/>
  <c r="I159" i="47"/>
  <c r="H159" i="47"/>
  <c r="G159" i="47"/>
  <c r="F159" i="47"/>
  <c r="E159" i="47"/>
  <c r="D159" i="47"/>
  <c r="C159" i="47"/>
  <c r="B159" i="47"/>
  <c r="M158" i="47"/>
  <c r="L158" i="47"/>
  <c r="K158" i="47"/>
  <c r="J158" i="47"/>
  <c r="I158" i="47"/>
  <c r="H158" i="47"/>
  <c r="G158" i="47"/>
  <c r="F158" i="47"/>
  <c r="E158" i="47"/>
  <c r="D158" i="47"/>
  <c r="C158" i="47"/>
  <c r="B158" i="47"/>
  <c r="M157" i="47"/>
  <c r="L157" i="47"/>
  <c r="K157" i="47"/>
  <c r="J157" i="47"/>
  <c r="I157" i="47"/>
  <c r="H157" i="47"/>
  <c r="G157" i="47"/>
  <c r="F157" i="47"/>
  <c r="E157" i="47"/>
  <c r="D157" i="47"/>
  <c r="C157" i="47"/>
  <c r="B157" i="47"/>
  <c r="M156" i="47"/>
  <c r="L156" i="47"/>
  <c r="K156" i="47"/>
  <c r="J156" i="47"/>
  <c r="I156" i="47"/>
  <c r="H156" i="47"/>
  <c r="G156" i="47"/>
  <c r="F156" i="47"/>
  <c r="E156" i="47"/>
  <c r="D156" i="47"/>
  <c r="C156" i="47"/>
  <c r="B156" i="47"/>
  <c r="M155" i="47"/>
  <c r="L155" i="47"/>
  <c r="K155" i="47"/>
  <c r="J155" i="47"/>
  <c r="I155" i="47"/>
  <c r="H155" i="47"/>
  <c r="G155" i="47"/>
  <c r="F155" i="47"/>
  <c r="E155" i="47"/>
  <c r="D155" i="47"/>
  <c r="C155" i="47"/>
  <c r="B155" i="47"/>
  <c r="M154" i="47"/>
  <c r="L154" i="47"/>
  <c r="K154" i="47"/>
  <c r="J154" i="47"/>
  <c r="I154" i="47"/>
  <c r="H154" i="47"/>
  <c r="G154" i="47"/>
  <c r="F154" i="47"/>
  <c r="E154" i="47"/>
  <c r="D154" i="47"/>
  <c r="C154" i="47"/>
  <c r="B154" i="47"/>
  <c r="M153" i="47"/>
  <c r="L153" i="47"/>
  <c r="K153" i="47"/>
  <c r="J153" i="47"/>
  <c r="I153" i="47"/>
  <c r="H153" i="47"/>
  <c r="G153" i="47"/>
  <c r="F153" i="47"/>
  <c r="E153" i="47"/>
  <c r="D153" i="47"/>
  <c r="C153" i="47"/>
  <c r="B153" i="47"/>
  <c r="M152" i="47"/>
  <c r="L152" i="47"/>
  <c r="K152" i="47"/>
  <c r="J152" i="47"/>
  <c r="I152" i="47"/>
  <c r="H152" i="47"/>
  <c r="G152" i="47"/>
  <c r="F152" i="47"/>
  <c r="E152" i="47"/>
  <c r="D152" i="47"/>
  <c r="C152" i="47"/>
  <c r="B152" i="47"/>
  <c r="M151" i="47"/>
  <c r="L151" i="47"/>
  <c r="K151" i="47"/>
  <c r="J151" i="47"/>
  <c r="I151" i="47"/>
  <c r="H151" i="47"/>
  <c r="G151" i="47"/>
  <c r="F151" i="47"/>
  <c r="E151" i="47"/>
  <c r="D151" i="47"/>
  <c r="C151" i="47"/>
  <c r="B151" i="47"/>
  <c r="M150" i="47"/>
  <c r="L150" i="47"/>
  <c r="K150" i="47"/>
  <c r="J150" i="47"/>
  <c r="I150" i="47"/>
  <c r="H150" i="47"/>
  <c r="G150" i="47"/>
  <c r="F150" i="47"/>
  <c r="E150" i="47"/>
  <c r="D150" i="47"/>
  <c r="C150" i="47"/>
  <c r="B150" i="47"/>
  <c r="M149" i="47"/>
  <c r="L149" i="47"/>
  <c r="K149" i="47"/>
  <c r="J149" i="47"/>
  <c r="I149" i="47"/>
  <c r="H149" i="47"/>
  <c r="G149" i="47"/>
  <c r="F149" i="47"/>
  <c r="E149" i="47"/>
  <c r="D149" i="47"/>
  <c r="C149" i="47"/>
  <c r="B149" i="47"/>
  <c r="M148" i="47"/>
  <c r="L148" i="47"/>
  <c r="K148" i="47"/>
  <c r="J148" i="47"/>
  <c r="I148" i="47"/>
  <c r="H148" i="47"/>
  <c r="G148" i="47"/>
  <c r="F148" i="47"/>
  <c r="E148" i="47"/>
  <c r="D148" i="47"/>
  <c r="C148" i="47"/>
  <c r="B148" i="47"/>
  <c r="M147" i="47"/>
  <c r="L147" i="47"/>
  <c r="K147" i="47"/>
  <c r="J147" i="47"/>
  <c r="I147" i="47"/>
  <c r="H147" i="47"/>
  <c r="G147" i="47"/>
  <c r="F147" i="47"/>
  <c r="E147" i="47"/>
  <c r="D147" i="47"/>
  <c r="C147" i="47"/>
  <c r="B147" i="47"/>
  <c r="M146" i="47"/>
  <c r="L146" i="47"/>
  <c r="K146" i="47"/>
  <c r="J146" i="47"/>
  <c r="I146" i="47"/>
  <c r="H146" i="47"/>
  <c r="G146" i="47"/>
  <c r="F146" i="47"/>
  <c r="E146" i="47"/>
  <c r="D146" i="47"/>
  <c r="C146" i="47"/>
  <c r="B146" i="47"/>
  <c r="M145" i="47"/>
  <c r="L145" i="47"/>
  <c r="K145" i="47"/>
  <c r="J145" i="47"/>
  <c r="I145" i="47"/>
  <c r="H145" i="47"/>
  <c r="G145" i="47"/>
  <c r="F145" i="47"/>
  <c r="E145" i="47"/>
  <c r="D145" i="47"/>
  <c r="C145" i="47"/>
  <c r="B145" i="47"/>
  <c r="M144" i="47"/>
  <c r="L144" i="47"/>
  <c r="K144" i="47"/>
  <c r="J144" i="47"/>
  <c r="I144" i="47"/>
  <c r="H144" i="47"/>
  <c r="G144" i="47"/>
  <c r="F144" i="47"/>
  <c r="E144" i="47"/>
  <c r="D144" i="47"/>
  <c r="C144" i="47"/>
  <c r="B144" i="47"/>
  <c r="M143" i="47"/>
  <c r="L143" i="47"/>
  <c r="K143" i="47"/>
  <c r="J143" i="47"/>
  <c r="I143" i="47"/>
  <c r="H143" i="47"/>
  <c r="G143" i="47"/>
  <c r="F143" i="47"/>
  <c r="E143" i="47"/>
  <c r="D143" i="47"/>
  <c r="C143" i="47"/>
  <c r="B143" i="47"/>
  <c r="M142" i="47"/>
  <c r="L142" i="47"/>
  <c r="K142" i="47"/>
  <c r="J142" i="47"/>
  <c r="I142" i="47"/>
  <c r="H142" i="47"/>
  <c r="G142" i="47"/>
  <c r="F142" i="47"/>
  <c r="E142" i="47"/>
  <c r="D142" i="47"/>
  <c r="C142" i="47"/>
  <c r="B142" i="47"/>
  <c r="M141" i="47"/>
  <c r="L141" i="47"/>
  <c r="K141" i="47"/>
  <c r="J141" i="47"/>
  <c r="I141" i="47"/>
  <c r="H141" i="47"/>
  <c r="G141" i="47"/>
  <c r="F141" i="47"/>
  <c r="E141" i="47"/>
  <c r="D141" i="47"/>
  <c r="C141" i="47"/>
  <c r="B141" i="47"/>
  <c r="M140" i="47"/>
  <c r="L140" i="47"/>
  <c r="K140" i="47"/>
  <c r="J140" i="47"/>
  <c r="I140" i="47"/>
  <c r="H140" i="47"/>
  <c r="G140" i="47"/>
  <c r="F140" i="47"/>
  <c r="E140" i="47"/>
  <c r="D140" i="47"/>
  <c r="C140" i="47"/>
  <c r="B140" i="47"/>
  <c r="M139" i="47"/>
  <c r="L139" i="47"/>
  <c r="K139" i="47"/>
  <c r="J139" i="47"/>
  <c r="I139" i="47"/>
  <c r="H139" i="47"/>
  <c r="G139" i="47"/>
  <c r="F139" i="47"/>
  <c r="E139" i="47"/>
  <c r="D139" i="47"/>
  <c r="C139" i="47"/>
  <c r="B139" i="47"/>
  <c r="M138" i="47"/>
  <c r="L138" i="47"/>
  <c r="K138" i="47"/>
  <c r="J138" i="47"/>
  <c r="I138" i="47"/>
  <c r="H138" i="47"/>
  <c r="G138" i="47"/>
  <c r="F138" i="47"/>
  <c r="E138" i="47"/>
  <c r="D138" i="47"/>
  <c r="C138" i="47"/>
  <c r="B138" i="47"/>
  <c r="M137" i="47"/>
  <c r="L137" i="47"/>
  <c r="K137" i="47"/>
  <c r="J137" i="47"/>
  <c r="I137" i="47"/>
  <c r="H137" i="47"/>
  <c r="G137" i="47"/>
  <c r="F137" i="47"/>
  <c r="E137" i="47"/>
  <c r="D137" i="47"/>
  <c r="C137" i="47"/>
  <c r="B137" i="47"/>
  <c r="M136" i="47"/>
  <c r="L136" i="47"/>
  <c r="K136" i="47"/>
  <c r="J136" i="47"/>
  <c r="I136" i="47"/>
  <c r="H136" i="47"/>
  <c r="G136" i="47"/>
  <c r="F136" i="47"/>
  <c r="E136" i="47"/>
  <c r="D136" i="47"/>
  <c r="C136" i="47"/>
  <c r="B136" i="47"/>
  <c r="M135" i="47"/>
  <c r="L135" i="47"/>
  <c r="K135" i="47"/>
  <c r="J135" i="47"/>
  <c r="I135" i="47"/>
  <c r="H135" i="47"/>
  <c r="G135" i="47"/>
  <c r="F135" i="47"/>
  <c r="E135" i="47"/>
  <c r="D135" i="47"/>
  <c r="C135" i="47"/>
  <c r="B135" i="47"/>
  <c r="M134" i="47"/>
  <c r="L134" i="47"/>
  <c r="K134" i="47"/>
  <c r="J134" i="47"/>
  <c r="I134" i="47"/>
  <c r="H134" i="47"/>
  <c r="G134" i="47"/>
  <c r="F134" i="47"/>
  <c r="E134" i="47"/>
  <c r="D134" i="47"/>
  <c r="C134" i="47"/>
  <c r="B134" i="47"/>
  <c r="M133" i="47"/>
  <c r="L133" i="47"/>
  <c r="K133" i="47"/>
  <c r="J133" i="47"/>
  <c r="I133" i="47"/>
  <c r="H133" i="47"/>
  <c r="G133" i="47"/>
  <c r="F133" i="47"/>
  <c r="E133" i="47"/>
  <c r="D133" i="47"/>
  <c r="C133" i="47"/>
  <c r="B133" i="47"/>
  <c r="M132" i="47"/>
  <c r="L132" i="47"/>
  <c r="K132" i="47"/>
  <c r="J132" i="47"/>
  <c r="I132" i="47"/>
  <c r="H132" i="47"/>
  <c r="G132" i="47"/>
  <c r="F132" i="47"/>
  <c r="E132" i="47"/>
  <c r="D132" i="47"/>
  <c r="C132" i="47"/>
  <c r="B132" i="47"/>
  <c r="M131" i="47"/>
  <c r="L131" i="47"/>
  <c r="K131" i="47"/>
  <c r="J131" i="47"/>
  <c r="I131" i="47"/>
  <c r="H131" i="47"/>
  <c r="G131" i="47"/>
  <c r="F131" i="47"/>
  <c r="E131" i="47"/>
  <c r="D131" i="47"/>
  <c r="C131" i="47"/>
  <c r="B131" i="47"/>
  <c r="M130" i="47"/>
  <c r="L130" i="47"/>
  <c r="K130" i="47"/>
  <c r="J130" i="47"/>
  <c r="I130" i="47"/>
  <c r="H130" i="47"/>
  <c r="G130" i="47"/>
  <c r="F130" i="47"/>
  <c r="E130" i="47"/>
  <c r="D130" i="47"/>
  <c r="C130" i="47"/>
  <c r="B130" i="47"/>
  <c r="M129" i="47"/>
  <c r="L129" i="47"/>
  <c r="K129" i="47"/>
  <c r="J129" i="47"/>
  <c r="I129" i="47"/>
  <c r="H129" i="47"/>
  <c r="G129" i="47"/>
  <c r="F129" i="47"/>
  <c r="E129" i="47"/>
  <c r="D129" i="47"/>
  <c r="C129" i="47"/>
  <c r="B129" i="47"/>
  <c r="M128" i="47"/>
  <c r="L128" i="47"/>
  <c r="K128" i="47"/>
  <c r="J128" i="47"/>
  <c r="I128" i="47"/>
  <c r="H128" i="47"/>
  <c r="G128" i="47"/>
  <c r="F128" i="47"/>
  <c r="E128" i="47"/>
  <c r="D128" i="47"/>
  <c r="C128" i="47"/>
  <c r="B128" i="47"/>
  <c r="M127" i="47"/>
  <c r="L127" i="47"/>
  <c r="K127" i="47"/>
  <c r="J127" i="47"/>
  <c r="I127" i="47"/>
  <c r="H127" i="47"/>
  <c r="G127" i="47"/>
  <c r="F127" i="47"/>
  <c r="E127" i="47"/>
  <c r="D127" i="47"/>
  <c r="C127" i="47"/>
  <c r="B127" i="47"/>
  <c r="M126" i="47"/>
  <c r="L126" i="47"/>
  <c r="K126" i="47"/>
  <c r="J126" i="47"/>
  <c r="I126" i="47"/>
  <c r="H126" i="47"/>
  <c r="G126" i="47"/>
  <c r="F126" i="47"/>
  <c r="E126" i="47"/>
  <c r="D126" i="47"/>
  <c r="C126" i="47"/>
  <c r="B126" i="47"/>
  <c r="M125" i="47"/>
  <c r="L125" i="47"/>
  <c r="K125" i="47"/>
  <c r="J125" i="47"/>
  <c r="I125" i="47"/>
  <c r="H125" i="47"/>
  <c r="G125" i="47"/>
  <c r="F125" i="47"/>
  <c r="E125" i="47"/>
  <c r="D125" i="47"/>
  <c r="C125" i="47"/>
  <c r="B125" i="47"/>
  <c r="M124" i="47"/>
  <c r="L124" i="47"/>
  <c r="K124" i="47"/>
  <c r="J124" i="47"/>
  <c r="I124" i="47"/>
  <c r="H124" i="47"/>
  <c r="G124" i="47"/>
  <c r="F124" i="47"/>
  <c r="E124" i="47"/>
  <c r="D124" i="47"/>
  <c r="C124" i="47"/>
  <c r="B124" i="47"/>
  <c r="M123" i="47"/>
  <c r="L123" i="47"/>
  <c r="K123" i="47"/>
  <c r="J123" i="47"/>
  <c r="I123" i="47"/>
  <c r="H123" i="47"/>
  <c r="G123" i="47"/>
  <c r="F123" i="47"/>
  <c r="E123" i="47"/>
  <c r="D123" i="47"/>
  <c r="C123" i="47"/>
  <c r="B123" i="47"/>
  <c r="M122" i="47"/>
  <c r="L122" i="47"/>
  <c r="K122" i="47"/>
  <c r="J122" i="47"/>
  <c r="I122" i="47"/>
  <c r="H122" i="47"/>
  <c r="G122" i="47"/>
  <c r="F122" i="47"/>
  <c r="E122" i="47"/>
  <c r="D122" i="47"/>
  <c r="C122" i="47"/>
  <c r="B122" i="47"/>
  <c r="M121" i="47"/>
  <c r="L121" i="47"/>
  <c r="K121" i="47"/>
  <c r="J121" i="47"/>
  <c r="I121" i="47"/>
  <c r="H121" i="47"/>
  <c r="G121" i="47"/>
  <c r="F121" i="47"/>
  <c r="E121" i="47"/>
  <c r="D121" i="47"/>
  <c r="C121" i="47"/>
  <c r="B121" i="47"/>
  <c r="M120" i="47"/>
  <c r="L120" i="47"/>
  <c r="K120" i="47"/>
  <c r="J120" i="47"/>
  <c r="I120" i="47"/>
  <c r="H120" i="47"/>
  <c r="G120" i="47"/>
  <c r="F120" i="47"/>
  <c r="E120" i="47"/>
  <c r="D120" i="47"/>
  <c r="C120" i="47"/>
  <c r="B120" i="47"/>
  <c r="M119" i="47"/>
  <c r="L119" i="47"/>
  <c r="K119" i="47"/>
  <c r="J119" i="47"/>
  <c r="I119" i="47"/>
  <c r="H119" i="47"/>
  <c r="G119" i="47"/>
  <c r="F119" i="47"/>
  <c r="E119" i="47"/>
  <c r="D119" i="47"/>
  <c r="C119" i="47"/>
  <c r="B119" i="47"/>
  <c r="M118" i="47"/>
  <c r="L118" i="47"/>
  <c r="K118" i="47"/>
  <c r="J118" i="47"/>
  <c r="I118" i="47"/>
  <c r="H118" i="47"/>
  <c r="G118" i="47"/>
  <c r="F118" i="47"/>
  <c r="E118" i="47"/>
  <c r="D118" i="47"/>
  <c r="C118" i="47"/>
  <c r="B118" i="47"/>
  <c r="M117" i="47"/>
  <c r="L117" i="47"/>
  <c r="K117" i="47"/>
  <c r="J117" i="47"/>
  <c r="I117" i="47"/>
  <c r="H117" i="47"/>
  <c r="G117" i="47"/>
  <c r="F117" i="47"/>
  <c r="E117" i="47"/>
  <c r="D117" i="47"/>
  <c r="C117" i="47"/>
  <c r="B117" i="47"/>
  <c r="M116" i="47"/>
  <c r="L116" i="47"/>
  <c r="K116" i="47"/>
  <c r="J116" i="47"/>
  <c r="I116" i="47"/>
  <c r="H116" i="47"/>
  <c r="G116" i="47"/>
  <c r="F116" i="47"/>
  <c r="E116" i="47"/>
  <c r="D116" i="47"/>
  <c r="C116" i="47"/>
  <c r="B116" i="47"/>
  <c r="M115" i="47"/>
  <c r="L115" i="47"/>
  <c r="K115" i="47"/>
  <c r="J115" i="47"/>
  <c r="I115" i="47"/>
  <c r="H115" i="47"/>
  <c r="G115" i="47"/>
  <c r="F115" i="47"/>
  <c r="E115" i="47"/>
  <c r="D115" i="47"/>
  <c r="C115" i="47"/>
  <c r="B115" i="47"/>
  <c r="M114" i="47"/>
  <c r="L114" i="47"/>
  <c r="K114" i="47"/>
  <c r="J114" i="47"/>
  <c r="I114" i="47"/>
  <c r="H114" i="47"/>
  <c r="G114" i="47"/>
  <c r="F114" i="47"/>
  <c r="E114" i="47"/>
  <c r="D114" i="47"/>
  <c r="C114" i="47"/>
  <c r="B114" i="47"/>
  <c r="M113" i="47"/>
  <c r="L113" i="47"/>
  <c r="K113" i="47"/>
  <c r="J113" i="47"/>
  <c r="I113" i="47"/>
  <c r="H113" i="47"/>
  <c r="G113" i="47"/>
  <c r="F113" i="47"/>
  <c r="E113" i="47"/>
  <c r="D113" i="47"/>
  <c r="C113" i="47"/>
  <c r="B113" i="47"/>
  <c r="M112" i="47"/>
  <c r="L112" i="47"/>
  <c r="K112" i="47"/>
  <c r="J112" i="47"/>
  <c r="I112" i="47"/>
  <c r="H112" i="47"/>
  <c r="G112" i="47"/>
  <c r="F112" i="47"/>
  <c r="E112" i="47"/>
  <c r="D112" i="47"/>
  <c r="C112" i="47"/>
  <c r="B112" i="47"/>
  <c r="M111" i="47"/>
  <c r="L111" i="47"/>
  <c r="K111" i="47"/>
  <c r="J111" i="47"/>
  <c r="I111" i="47"/>
  <c r="H111" i="47"/>
  <c r="G111" i="47"/>
  <c r="F111" i="47"/>
  <c r="E111" i="47"/>
  <c r="D111" i="47"/>
  <c r="C111" i="47"/>
  <c r="B111" i="47"/>
  <c r="M110" i="47"/>
  <c r="L110" i="47"/>
  <c r="K110" i="47"/>
  <c r="J110" i="47"/>
  <c r="I110" i="47"/>
  <c r="H110" i="47"/>
  <c r="G110" i="47"/>
  <c r="F110" i="47"/>
  <c r="E110" i="47"/>
  <c r="D110" i="47"/>
  <c r="C110" i="47"/>
  <c r="B110" i="47"/>
  <c r="M109" i="47"/>
  <c r="L109" i="47"/>
  <c r="K109" i="47"/>
  <c r="J109" i="47"/>
  <c r="I109" i="47"/>
  <c r="H109" i="47"/>
  <c r="G109" i="47"/>
  <c r="F109" i="47"/>
  <c r="E109" i="47"/>
  <c r="D109" i="47"/>
  <c r="C109" i="47"/>
  <c r="B109" i="47"/>
  <c r="M108" i="47"/>
  <c r="L108" i="47"/>
  <c r="K108" i="47"/>
  <c r="J108" i="47"/>
  <c r="I108" i="47"/>
  <c r="H108" i="47"/>
  <c r="G108" i="47"/>
  <c r="F108" i="47"/>
  <c r="E108" i="47"/>
  <c r="D108" i="47"/>
  <c r="C108" i="47"/>
  <c r="B108" i="47"/>
  <c r="M107" i="47"/>
  <c r="L107" i="47"/>
  <c r="K107" i="47"/>
  <c r="J107" i="47"/>
  <c r="I107" i="47"/>
  <c r="H107" i="47"/>
  <c r="G107" i="47"/>
  <c r="F107" i="47"/>
  <c r="E107" i="47"/>
  <c r="D107" i="47"/>
  <c r="C107" i="47"/>
  <c r="B107" i="47"/>
  <c r="M106" i="47"/>
  <c r="L106" i="47"/>
  <c r="K106" i="47"/>
  <c r="J106" i="47"/>
  <c r="I106" i="47"/>
  <c r="H106" i="47"/>
  <c r="G106" i="47"/>
  <c r="F106" i="47"/>
  <c r="E106" i="47"/>
  <c r="D106" i="47"/>
  <c r="C106" i="47"/>
  <c r="B106" i="47"/>
  <c r="M105" i="47"/>
  <c r="L105" i="47"/>
  <c r="K105" i="47"/>
  <c r="J105" i="47"/>
  <c r="I105" i="47"/>
  <c r="H105" i="47"/>
  <c r="G105" i="47"/>
  <c r="F105" i="47"/>
  <c r="E105" i="47"/>
  <c r="D105" i="47"/>
  <c r="C105" i="47"/>
  <c r="B105" i="47"/>
  <c r="M104" i="47"/>
  <c r="L104" i="47"/>
  <c r="K104" i="47"/>
  <c r="J104" i="47"/>
  <c r="I104" i="47"/>
  <c r="H104" i="47"/>
  <c r="G104" i="47"/>
  <c r="F104" i="47"/>
  <c r="E104" i="47"/>
  <c r="D104" i="47"/>
  <c r="C104" i="47"/>
  <c r="B104" i="47"/>
  <c r="M103" i="47"/>
  <c r="L103" i="47"/>
  <c r="K103" i="47"/>
  <c r="J103" i="47"/>
  <c r="I103" i="47"/>
  <c r="H103" i="47"/>
  <c r="G103" i="47"/>
  <c r="F103" i="47"/>
  <c r="E103" i="47"/>
  <c r="D103" i="47"/>
  <c r="C103" i="47"/>
  <c r="B103" i="47"/>
  <c r="M102" i="47"/>
  <c r="L102" i="47"/>
  <c r="K102" i="47"/>
  <c r="J102" i="47"/>
  <c r="I102" i="47"/>
  <c r="H102" i="47"/>
  <c r="G102" i="47"/>
  <c r="F102" i="47"/>
  <c r="E102" i="47"/>
  <c r="D102" i="47"/>
  <c r="C102" i="47"/>
  <c r="B102" i="47"/>
  <c r="M101" i="47"/>
  <c r="L101" i="47"/>
  <c r="K101" i="47"/>
  <c r="J101" i="47"/>
  <c r="I101" i="47"/>
  <c r="H101" i="47"/>
  <c r="G101" i="47"/>
  <c r="F101" i="47"/>
  <c r="E101" i="47"/>
  <c r="D101" i="47"/>
  <c r="C101" i="47"/>
  <c r="B101" i="47"/>
  <c r="M100" i="47"/>
  <c r="L100" i="47"/>
  <c r="K100" i="47"/>
  <c r="J100" i="47"/>
  <c r="I100" i="47"/>
  <c r="H100" i="47"/>
  <c r="G100" i="47"/>
  <c r="F100" i="47"/>
  <c r="E100" i="47"/>
  <c r="D100" i="47"/>
  <c r="C100" i="47"/>
  <c r="B100" i="47"/>
  <c r="M99" i="47"/>
  <c r="L99" i="47"/>
  <c r="K99" i="47"/>
  <c r="J99" i="47"/>
  <c r="I99" i="47"/>
  <c r="H99" i="47"/>
  <c r="G99" i="47"/>
  <c r="F99" i="47"/>
  <c r="E99" i="47"/>
  <c r="D99" i="47"/>
  <c r="C99" i="47"/>
  <c r="B99" i="47"/>
  <c r="M98" i="47"/>
  <c r="L98" i="47"/>
  <c r="K98" i="47"/>
  <c r="J98" i="47"/>
  <c r="I98" i="47"/>
  <c r="H98" i="47"/>
  <c r="G98" i="47"/>
  <c r="F98" i="47"/>
  <c r="E98" i="47"/>
  <c r="D98" i="47"/>
  <c r="C98" i="47"/>
  <c r="B98" i="47"/>
  <c r="M97" i="47"/>
  <c r="L97" i="47"/>
  <c r="K97" i="47"/>
  <c r="J97" i="47"/>
  <c r="I97" i="47"/>
  <c r="H97" i="47"/>
  <c r="G97" i="47"/>
  <c r="F97" i="47"/>
  <c r="E97" i="47"/>
  <c r="D97" i="47"/>
  <c r="C97" i="47"/>
  <c r="B97" i="47"/>
  <c r="M96" i="47"/>
  <c r="L96" i="47"/>
  <c r="K96" i="47"/>
  <c r="J96" i="47"/>
  <c r="I96" i="47"/>
  <c r="H96" i="47"/>
  <c r="G96" i="47"/>
  <c r="F96" i="47"/>
  <c r="E96" i="47"/>
  <c r="D96" i="47"/>
  <c r="C96" i="47"/>
  <c r="B96" i="47"/>
  <c r="M95" i="47"/>
  <c r="L95" i="47"/>
  <c r="K95" i="47"/>
  <c r="J95" i="47"/>
  <c r="I95" i="47"/>
  <c r="H95" i="47"/>
  <c r="G95" i="47"/>
  <c r="F95" i="47"/>
  <c r="E95" i="47"/>
  <c r="D95" i="47"/>
  <c r="C95" i="47"/>
  <c r="B95" i="47"/>
  <c r="M94" i="47"/>
  <c r="L94" i="47"/>
  <c r="K94" i="47"/>
  <c r="J94" i="47"/>
  <c r="I94" i="47"/>
  <c r="H94" i="47"/>
  <c r="G94" i="47"/>
  <c r="F94" i="47"/>
  <c r="E94" i="47"/>
  <c r="D94" i="47"/>
  <c r="C94" i="47"/>
  <c r="B94" i="47"/>
  <c r="M93" i="47"/>
  <c r="L93" i="47"/>
  <c r="K93" i="47"/>
  <c r="J93" i="47"/>
  <c r="I93" i="47"/>
  <c r="H93" i="47"/>
  <c r="G93" i="47"/>
  <c r="F93" i="47"/>
  <c r="E93" i="47"/>
  <c r="D93" i="47"/>
  <c r="C93" i="47"/>
  <c r="B93" i="47"/>
  <c r="M92" i="47"/>
  <c r="L92" i="47"/>
  <c r="K92" i="47"/>
  <c r="J92" i="47"/>
  <c r="I92" i="47"/>
  <c r="H92" i="47"/>
  <c r="G92" i="47"/>
  <c r="F92" i="47"/>
  <c r="E92" i="47"/>
  <c r="D92" i="47"/>
  <c r="C92" i="47"/>
  <c r="B92" i="47"/>
  <c r="M91" i="47"/>
  <c r="L91" i="47"/>
  <c r="K91" i="47"/>
  <c r="J91" i="47"/>
  <c r="I91" i="47"/>
  <c r="H91" i="47"/>
  <c r="G91" i="47"/>
  <c r="F91" i="47"/>
  <c r="E91" i="47"/>
  <c r="D91" i="47"/>
  <c r="C91" i="47"/>
  <c r="B91" i="47"/>
  <c r="M90" i="47"/>
  <c r="L90" i="47"/>
  <c r="K90" i="47"/>
  <c r="J90" i="47"/>
  <c r="I90" i="47"/>
  <c r="H90" i="47"/>
  <c r="G90" i="47"/>
  <c r="F90" i="47"/>
  <c r="E90" i="47"/>
  <c r="D90" i="47"/>
  <c r="C90" i="47"/>
  <c r="B90" i="47"/>
  <c r="M89" i="47"/>
  <c r="L89" i="47"/>
  <c r="K89" i="47"/>
  <c r="J89" i="47"/>
  <c r="I89" i="47"/>
  <c r="H89" i="47"/>
  <c r="G89" i="47"/>
  <c r="F89" i="47"/>
  <c r="E89" i="47"/>
  <c r="D89" i="47"/>
  <c r="C89" i="47"/>
  <c r="B89" i="47"/>
  <c r="M88" i="47"/>
  <c r="L88" i="47"/>
  <c r="K88" i="47"/>
  <c r="J88" i="47"/>
  <c r="I88" i="47"/>
  <c r="H88" i="47"/>
  <c r="G88" i="47"/>
  <c r="F88" i="47"/>
  <c r="E88" i="47"/>
  <c r="D88" i="47"/>
  <c r="C88" i="47"/>
  <c r="B88" i="47"/>
  <c r="M87" i="47"/>
  <c r="L87" i="47"/>
  <c r="K87" i="47"/>
  <c r="J87" i="47"/>
  <c r="I87" i="47"/>
  <c r="H87" i="47"/>
  <c r="G87" i="47"/>
  <c r="F87" i="47"/>
  <c r="E87" i="47"/>
  <c r="D87" i="47"/>
  <c r="C87" i="47"/>
  <c r="B87" i="47"/>
  <c r="M86" i="47"/>
  <c r="L86" i="47"/>
  <c r="K86" i="47"/>
  <c r="J86" i="47"/>
  <c r="I86" i="47"/>
  <c r="H86" i="47"/>
  <c r="G86" i="47"/>
  <c r="F86" i="47"/>
  <c r="E86" i="47"/>
  <c r="D86" i="47"/>
  <c r="C86" i="47"/>
  <c r="B86" i="47"/>
  <c r="M85" i="47"/>
  <c r="L85" i="47"/>
  <c r="K85" i="47"/>
  <c r="J85" i="47"/>
  <c r="I85" i="47"/>
  <c r="H85" i="47"/>
  <c r="G85" i="47"/>
  <c r="F85" i="47"/>
  <c r="E85" i="47"/>
  <c r="D85" i="47"/>
  <c r="C85" i="47"/>
  <c r="B85" i="47"/>
  <c r="M84" i="47"/>
  <c r="L84" i="47"/>
  <c r="K84" i="47"/>
  <c r="J84" i="47"/>
  <c r="I84" i="47"/>
  <c r="H84" i="47"/>
  <c r="G84" i="47"/>
  <c r="F84" i="47"/>
  <c r="E84" i="47"/>
  <c r="D84" i="47"/>
  <c r="C84" i="47"/>
  <c r="B84" i="47"/>
  <c r="M83" i="47"/>
  <c r="L83" i="47"/>
  <c r="K83" i="47"/>
  <c r="J83" i="47"/>
  <c r="I83" i="47"/>
  <c r="H83" i="47"/>
  <c r="G83" i="47"/>
  <c r="F83" i="47"/>
  <c r="E83" i="47"/>
  <c r="D83" i="47"/>
  <c r="C83" i="47"/>
  <c r="B83" i="47"/>
  <c r="M82" i="47"/>
  <c r="L82" i="47"/>
  <c r="K82" i="47"/>
  <c r="J82" i="47"/>
  <c r="I82" i="47"/>
  <c r="H82" i="47"/>
  <c r="G82" i="47"/>
  <c r="F82" i="47"/>
  <c r="E82" i="47"/>
  <c r="D82" i="47"/>
  <c r="C82" i="47"/>
  <c r="B82" i="47"/>
  <c r="M81" i="47"/>
  <c r="L81" i="47"/>
  <c r="K81" i="47"/>
  <c r="J81" i="47"/>
  <c r="I81" i="47"/>
  <c r="H81" i="47"/>
  <c r="G81" i="47"/>
  <c r="F81" i="47"/>
  <c r="E81" i="47"/>
  <c r="D81" i="47"/>
  <c r="C81" i="47"/>
  <c r="B81" i="47"/>
  <c r="M80" i="47"/>
  <c r="L80" i="47"/>
  <c r="K80" i="47"/>
  <c r="J80" i="47"/>
  <c r="I80" i="47"/>
  <c r="H80" i="47"/>
  <c r="G80" i="47"/>
  <c r="F80" i="47"/>
  <c r="E80" i="47"/>
  <c r="D80" i="47"/>
  <c r="C80" i="47"/>
  <c r="B80" i="47"/>
  <c r="M79" i="47"/>
  <c r="L79" i="47"/>
  <c r="K79" i="47"/>
  <c r="J79" i="47"/>
  <c r="I79" i="47"/>
  <c r="H79" i="47"/>
  <c r="G79" i="47"/>
  <c r="F79" i="47"/>
  <c r="E79" i="47"/>
  <c r="D79" i="47"/>
  <c r="C79" i="47"/>
  <c r="B79" i="47"/>
  <c r="M78" i="47"/>
  <c r="L78" i="47"/>
  <c r="K78" i="47"/>
  <c r="J78" i="47"/>
  <c r="I78" i="47"/>
  <c r="H78" i="47"/>
  <c r="G78" i="47"/>
  <c r="F78" i="47"/>
  <c r="E78" i="47"/>
  <c r="D78" i="47"/>
  <c r="C78" i="47"/>
  <c r="B78" i="47"/>
  <c r="M77" i="47"/>
  <c r="L77" i="47"/>
  <c r="K77" i="47"/>
  <c r="J77" i="47"/>
  <c r="I77" i="47"/>
  <c r="H77" i="47"/>
  <c r="G77" i="47"/>
  <c r="F77" i="47"/>
  <c r="E77" i="47"/>
  <c r="D77" i="47"/>
  <c r="C77" i="47"/>
  <c r="B77" i="47"/>
  <c r="M76" i="47"/>
  <c r="L76" i="47"/>
  <c r="K76" i="47"/>
  <c r="J76" i="47"/>
  <c r="I76" i="47"/>
  <c r="H76" i="47"/>
  <c r="G76" i="47"/>
  <c r="F76" i="47"/>
  <c r="E76" i="47"/>
  <c r="D76" i="47"/>
  <c r="C76" i="47"/>
  <c r="B76" i="47"/>
  <c r="M75" i="47"/>
  <c r="L75" i="47"/>
  <c r="K75" i="47"/>
  <c r="J75" i="47"/>
  <c r="I75" i="47"/>
  <c r="H75" i="47"/>
  <c r="G75" i="47"/>
  <c r="F75" i="47"/>
  <c r="E75" i="47"/>
  <c r="D75" i="47"/>
  <c r="C75" i="47"/>
  <c r="B75" i="47"/>
  <c r="M74" i="47"/>
  <c r="L74" i="47"/>
  <c r="K74" i="47"/>
  <c r="J74" i="47"/>
  <c r="I74" i="47"/>
  <c r="H74" i="47"/>
  <c r="G74" i="47"/>
  <c r="F74" i="47"/>
  <c r="E74" i="47"/>
  <c r="D74" i="47"/>
  <c r="C74" i="47"/>
  <c r="B74" i="47"/>
  <c r="M73" i="47"/>
  <c r="L73" i="47"/>
  <c r="K73" i="47"/>
  <c r="J73" i="47"/>
  <c r="I73" i="47"/>
  <c r="H73" i="47"/>
  <c r="G73" i="47"/>
  <c r="F73" i="47"/>
  <c r="E73" i="47"/>
  <c r="D73" i="47"/>
  <c r="C73" i="47"/>
  <c r="B73" i="47"/>
  <c r="M72" i="47"/>
  <c r="L72" i="47"/>
  <c r="K72" i="47"/>
  <c r="J72" i="47"/>
  <c r="I72" i="47"/>
  <c r="H72" i="47"/>
  <c r="G72" i="47"/>
  <c r="F72" i="47"/>
  <c r="E72" i="47"/>
  <c r="D72" i="47"/>
  <c r="C72" i="47"/>
  <c r="B72" i="47"/>
  <c r="M71" i="47"/>
  <c r="L71" i="47"/>
  <c r="K71" i="47"/>
  <c r="J71" i="47"/>
  <c r="I71" i="47"/>
  <c r="H71" i="47"/>
  <c r="G71" i="47"/>
  <c r="F71" i="47"/>
  <c r="E71" i="47"/>
  <c r="D71" i="47"/>
  <c r="C71" i="47"/>
  <c r="B71" i="47"/>
  <c r="M70" i="47"/>
  <c r="L70" i="47"/>
  <c r="K70" i="47"/>
  <c r="J70" i="47"/>
  <c r="I70" i="47"/>
  <c r="H70" i="47"/>
  <c r="G70" i="47"/>
  <c r="F70" i="47"/>
  <c r="E70" i="47"/>
  <c r="D70" i="47"/>
  <c r="C70" i="47"/>
  <c r="B70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M67" i="47"/>
  <c r="L67" i="47"/>
  <c r="K67" i="47"/>
  <c r="J67" i="47"/>
  <c r="I67" i="47"/>
  <c r="H67" i="47"/>
  <c r="G67" i="47"/>
  <c r="F67" i="47"/>
  <c r="E67" i="47"/>
  <c r="D67" i="47"/>
  <c r="C67" i="47"/>
  <c r="B67" i="47"/>
  <c r="M66" i="47"/>
  <c r="L66" i="47"/>
  <c r="K66" i="47"/>
  <c r="J66" i="47"/>
  <c r="I66" i="47"/>
  <c r="H66" i="47"/>
  <c r="G66" i="47"/>
  <c r="F66" i="47"/>
  <c r="E66" i="47"/>
  <c r="D66" i="47"/>
  <c r="C66" i="47"/>
  <c r="B66" i="47"/>
  <c r="M65" i="47"/>
  <c r="L65" i="47"/>
  <c r="K65" i="47"/>
  <c r="J65" i="47"/>
  <c r="I65" i="47"/>
  <c r="H65" i="47"/>
  <c r="G65" i="47"/>
  <c r="F65" i="47"/>
  <c r="E65" i="47"/>
  <c r="D65" i="47"/>
  <c r="C65" i="47"/>
  <c r="B65" i="47"/>
  <c r="M64" i="47"/>
  <c r="L64" i="47"/>
  <c r="K64" i="47"/>
  <c r="J64" i="47"/>
  <c r="I64" i="47"/>
  <c r="H64" i="47"/>
  <c r="G64" i="47"/>
  <c r="F64" i="47"/>
  <c r="E64" i="47"/>
  <c r="D64" i="47"/>
  <c r="C64" i="47"/>
  <c r="B64" i="47"/>
  <c r="M63" i="47"/>
  <c r="L63" i="47"/>
  <c r="K63" i="47"/>
  <c r="J63" i="47"/>
  <c r="I63" i="47"/>
  <c r="H63" i="47"/>
  <c r="G63" i="47"/>
  <c r="F63" i="47"/>
  <c r="E63" i="47"/>
  <c r="D63" i="47"/>
  <c r="C63" i="47"/>
  <c r="B63" i="47"/>
  <c r="M62" i="47"/>
  <c r="L62" i="47"/>
  <c r="K62" i="47"/>
  <c r="J62" i="47"/>
  <c r="I62" i="47"/>
  <c r="H62" i="47"/>
  <c r="G62" i="47"/>
  <c r="F62" i="47"/>
  <c r="E62" i="47"/>
  <c r="D62" i="47"/>
  <c r="C62" i="47"/>
  <c r="B62" i="47"/>
  <c r="M61" i="47"/>
  <c r="L61" i="47"/>
  <c r="K61" i="47"/>
  <c r="J61" i="47"/>
  <c r="I61" i="47"/>
  <c r="H61" i="47"/>
  <c r="G61" i="47"/>
  <c r="F61" i="47"/>
  <c r="E61" i="47"/>
  <c r="D61" i="47"/>
  <c r="C61" i="47"/>
  <c r="B61" i="47"/>
  <c r="M60" i="47"/>
  <c r="L60" i="47"/>
  <c r="K60" i="47"/>
  <c r="J60" i="47"/>
  <c r="I60" i="47"/>
  <c r="H60" i="47"/>
  <c r="G60" i="47"/>
  <c r="F60" i="47"/>
  <c r="E60" i="47"/>
  <c r="D60" i="47"/>
  <c r="C60" i="47"/>
  <c r="B60" i="47"/>
  <c r="M59" i="47"/>
  <c r="L59" i="47"/>
  <c r="K59" i="47"/>
  <c r="J59" i="47"/>
  <c r="I59" i="47"/>
  <c r="H59" i="47"/>
  <c r="G59" i="47"/>
  <c r="F59" i="47"/>
  <c r="E59" i="47"/>
  <c r="D59" i="47"/>
  <c r="C59" i="47"/>
  <c r="B59" i="47"/>
  <c r="M58" i="47"/>
  <c r="L58" i="47"/>
  <c r="K58" i="47"/>
  <c r="J58" i="47"/>
  <c r="I58" i="47"/>
  <c r="H58" i="47"/>
  <c r="G58" i="47"/>
  <c r="F58" i="47"/>
  <c r="E58" i="47"/>
  <c r="D58" i="47"/>
  <c r="C58" i="47"/>
  <c r="B58" i="47"/>
  <c r="M57" i="47"/>
  <c r="L57" i="47"/>
  <c r="K57" i="47"/>
  <c r="J57" i="47"/>
  <c r="I57" i="47"/>
  <c r="H57" i="47"/>
  <c r="G57" i="47"/>
  <c r="F57" i="47"/>
  <c r="E57" i="47"/>
  <c r="D57" i="47"/>
  <c r="C57" i="47"/>
  <c r="B57" i="47"/>
  <c r="M56" i="47"/>
  <c r="L56" i="47"/>
  <c r="K56" i="47"/>
  <c r="J56" i="47"/>
  <c r="I56" i="47"/>
  <c r="H56" i="47"/>
  <c r="G56" i="47"/>
  <c r="F56" i="47"/>
  <c r="E56" i="47"/>
  <c r="D56" i="47"/>
  <c r="C56" i="47"/>
  <c r="B56" i="47"/>
  <c r="M55" i="47"/>
  <c r="L55" i="47"/>
  <c r="K55" i="47"/>
  <c r="J55" i="47"/>
  <c r="I55" i="47"/>
  <c r="H55" i="47"/>
  <c r="G55" i="47"/>
  <c r="F55" i="47"/>
  <c r="E55" i="47"/>
  <c r="D55" i="47"/>
  <c r="C55" i="47"/>
  <c r="B55" i="47"/>
  <c r="M54" i="47"/>
  <c r="L54" i="47"/>
  <c r="K54" i="47"/>
  <c r="J54" i="47"/>
  <c r="I54" i="47"/>
  <c r="H54" i="47"/>
  <c r="G54" i="47"/>
  <c r="F54" i="47"/>
  <c r="E54" i="47"/>
  <c r="D54" i="47"/>
  <c r="C54" i="47"/>
  <c r="B54" i="47"/>
  <c r="M53" i="47"/>
  <c r="L53" i="47"/>
  <c r="K53" i="47"/>
  <c r="J53" i="47"/>
  <c r="I53" i="47"/>
  <c r="H53" i="47"/>
  <c r="G53" i="47"/>
  <c r="F53" i="47"/>
  <c r="E53" i="47"/>
  <c r="D53" i="47"/>
  <c r="C53" i="47"/>
  <c r="B53" i="47"/>
  <c r="M52" i="47"/>
  <c r="L52" i="47"/>
  <c r="K52" i="47"/>
  <c r="J52" i="47"/>
  <c r="I52" i="47"/>
  <c r="H52" i="47"/>
  <c r="G52" i="47"/>
  <c r="F52" i="47"/>
  <c r="E52" i="47"/>
  <c r="D52" i="47"/>
  <c r="C52" i="47"/>
  <c r="B52" i="47"/>
  <c r="M51" i="47"/>
  <c r="L51" i="47"/>
  <c r="K51" i="47"/>
  <c r="J51" i="47"/>
  <c r="I51" i="47"/>
  <c r="H51" i="47"/>
  <c r="G51" i="47"/>
  <c r="F51" i="47"/>
  <c r="E51" i="47"/>
  <c r="D51" i="47"/>
  <c r="C51" i="47"/>
  <c r="B51" i="47"/>
  <c r="M50" i="47"/>
  <c r="L50" i="47"/>
  <c r="K50" i="47"/>
  <c r="J50" i="47"/>
  <c r="I50" i="47"/>
  <c r="H50" i="47"/>
  <c r="G50" i="47"/>
  <c r="F50" i="47"/>
  <c r="E50" i="47"/>
  <c r="D50" i="47"/>
  <c r="C50" i="47"/>
  <c r="B50" i="47"/>
  <c r="M49" i="47"/>
  <c r="L49" i="47"/>
  <c r="K49" i="47"/>
  <c r="J49" i="47"/>
  <c r="I49" i="47"/>
  <c r="H49" i="47"/>
  <c r="G49" i="47"/>
  <c r="F49" i="47"/>
  <c r="E49" i="47"/>
  <c r="D49" i="47"/>
  <c r="C49" i="47"/>
  <c r="B49" i="47"/>
  <c r="M48" i="47"/>
  <c r="L48" i="47"/>
  <c r="K48" i="47"/>
  <c r="J48" i="47"/>
  <c r="I48" i="47"/>
  <c r="H48" i="47"/>
  <c r="G48" i="47"/>
  <c r="F48" i="47"/>
  <c r="E48" i="47"/>
  <c r="D48" i="47"/>
  <c r="C48" i="47"/>
  <c r="B48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M46" i="47"/>
  <c r="L46" i="47"/>
  <c r="K46" i="47"/>
  <c r="J46" i="47"/>
  <c r="I46" i="47"/>
  <c r="H46" i="47"/>
  <c r="G46" i="47"/>
  <c r="F46" i="47"/>
  <c r="E46" i="47"/>
  <c r="D46" i="47"/>
  <c r="C46" i="47"/>
  <c r="B46" i="47"/>
  <c r="M45" i="47"/>
  <c r="L45" i="47"/>
  <c r="K45" i="47"/>
  <c r="J45" i="47"/>
  <c r="I45" i="47"/>
  <c r="H45" i="47"/>
  <c r="G45" i="47"/>
  <c r="F45" i="47"/>
  <c r="E45" i="47"/>
  <c r="D45" i="47"/>
  <c r="C45" i="47"/>
  <c r="B45" i="47"/>
  <c r="M44" i="47"/>
  <c r="L44" i="47"/>
  <c r="K44" i="47"/>
  <c r="J44" i="47"/>
  <c r="I44" i="47"/>
  <c r="H44" i="47"/>
  <c r="G44" i="47"/>
  <c r="F44" i="47"/>
  <c r="E44" i="47"/>
  <c r="D44" i="47"/>
  <c r="C44" i="47"/>
  <c r="B44" i="47"/>
  <c r="M43" i="47"/>
  <c r="L43" i="47"/>
  <c r="K43" i="47"/>
  <c r="J43" i="47"/>
  <c r="I43" i="47"/>
  <c r="H43" i="47"/>
  <c r="G43" i="47"/>
  <c r="F43" i="47"/>
  <c r="E43" i="47"/>
  <c r="D43" i="47"/>
  <c r="C43" i="47"/>
  <c r="B43" i="47"/>
  <c r="M42" i="47"/>
  <c r="L42" i="47"/>
  <c r="K42" i="47"/>
  <c r="J42" i="47"/>
  <c r="I42" i="47"/>
  <c r="H42" i="47"/>
  <c r="G42" i="47"/>
  <c r="F42" i="47"/>
  <c r="E42" i="47"/>
  <c r="D42" i="47"/>
  <c r="C42" i="47"/>
  <c r="B42" i="47"/>
  <c r="M41" i="47"/>
  <c r="L41" i="47"/>
  <c r="K41" i="47"/>
  <c r="J41" i="47"/>
  <c r="I41" i="47"/>
  <c r="H41" i="47"/>
  <c r="G41" i="47"/>
  <c r="F41" i="47"/>
  <c r="E41" i="47"/>
  <c r="D41" i="47"/>
  <c r="C41" i="47"/>
  <c r="B41" i="47"/>
  <c r="M40" i="47"/>
  <c r="L40" i="47"/>
  <c r="K40" i="47"/>
  <c r="J40" i="47"/>
  <c r="I40" i="47"/>
  <c r="H40" i="47"/>
  <c r="G40" i="47"/>
  <c r="F40" i="47"/>
  <c r="E40" i="47"/>
  <c r="D40" i="47"/>
  <c r="C40" i="47"/>
  <c r="B40" i="47"/>
  <c r="M39" i="47"/>
  <c r="L39" i="47"/>
  <c r="K39" i="47"/>
  <c r="J39" i="47"/>
  <c r="I39" i="47"/>
  <c r="H39" i="47"/>
  <c r="G39" i="47"/>
  <c r="F39" i="47"/>
  <c r="E39" i="47"/>
  <c r="D39" i="47"/>
  <c r="C39" i="47"/>
  <c r="B39" i="47"/>
  <c r="M38" i="47"/>
  <c r="L38" i="47"/>
  <c r="K38" i="47"/>
  <c r="J38" i="47"/>
  <c r="I38" i="47"/>
  <c r="H38" i="47"/>
  <c r="G38" i="47"/>
  <c r="F38" i="47"/>
  <c r="E38" i="47"/>
  <c r="D38" i="47"/>
  <c r="C38" i="47"/>
  <c r="B38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M36" i="47"/>
  <c r="L36" i="47"/>
  <c r="K36" i="47"/>
  <c r="J36" i="47"/>
  <c r="I36" i="47"/>
  <c r="H36" i="47"/>
  <c r="G36" i="47"/>
  <c r="F36" i="47"/>
  <c r="E36" i="47"/>
  <c r="D36" i="47"/>
  <c r="C36" i="47"/>
  <c r="B36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M34" i="47"/>
  <c r="L34" i="47"/>
  <c r="K34" i="47"/>
  <c r="J34" i="47"/>
  <c r="I34" i="47"/>
  <c r="H34" i="47"/>
  <c r="G34" i="47"/>
  <c r="F34" i="47"/>
  <c r="E34" i="47"/>
  <c r="D34" i="47"/>
  <c r="C34" i="47"/>
  <c r="B34" i="47"/>
  <c r="M33" i="47"/>
  <c r="L33" i="47"/>
  <c r="K33" i="47"/>
  <c r="J33" i="47"/>
  <c r="I33" i="47"/>
  <c r="H33" i="47"/>
  <c r="G33" i="47"/>
  <c r="F33" i="47"/>
  <c r="E33" i="47"/>
  <c r="D33" i="47"/>
  <c r="C33" i="47"/>
  <c r="B33" i="47"/>
  <c r="M32" i="47"/>
  <c r="L32" i="47"/>
  <c r="K32" i="47"/>
  <c r="J32" i="47"/>
  <c r="I32" i="47"/>
  <c r="H32" i="47"/>
  <c r="G32" i="47"/>
  <c r="F32" i="47"/>
  <c r="E32" i="47"/>
  <c r="D32" i="47"/>
  <c r="C32" i="47"/>
  <c r="B32" i="47"/>
  <c r="M31" i="47"/>
  <c r="L31" i="47"/>
  <c r="K31" i="47"/>
  <c r="J31" i="47"/>
  <c r="I31" i="47"/>
  <c r="H31" i="47"/>
  <c r="G31" i="47"/>
  <c r="F31" i="47"/>
  <c r="E31" i="47"/>
  <c r="D31" i="47"/>
  <c r="C31" i="47"/>
  <c r="B31" i="47"/>
  <c r="M30" i="47"/>
  <c r="L30" i="47"/>
  <c r="K30" i="47"/>
  <c r="J30" i="47"/>
  <c r="I30" i="47"/>
  <c r="H30" i="47"/>
  <c r="G30" i="47"/>
  <c r="F30" i="47"/>
  <c r="E30" i="47"/>
  <c r="D30" i="47"/>
  <c r="C30" i="47"/>
  <c r="B30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M27" i="47"/>
  <c r="L27" i="47"/>
  <c r="K27" i="47"/>
  <c r="J27" i="47"/>
  <c r="I27" i="47"/>
  <c r="H27" i="47"/>
  <c r="G27" i="47"/>
  <c r="F27" i="47"/>
  <c r="E27" i="47"/>
  <c r="D27" i="47"/>
  <c r="C27" i="47"/>
  <c r="B27" i="47"/>
  <c r="M26" i="47"/>
  <c r="L26" i="47"/>
  <c r="K26" i="47"/>
  <c r="J26" i="47"/>
  <c r="I26" i="47"/>
  <c r="H26" i="47"/>
  <c r="G26" i="47"/>
  <c r="F26" i="47"/>
  <c r="E26" i="47"/>
  <c r="D26" i="47"/>
  <c r="C26" i="47"/>
  <c r="B26" i="47"/>
  <c r="M25" i="47"/>
  <c r="L25" i="47"/>
  <c r="K25" i="47"/>
  <c r="J25" i="47"/>
  <c r="I25" i="47"/>
  <c r="H25" i="47"/>
  <c r="G25" i="47"/>
  <c r="F25" i="47"/>
  <c r="E25" i="47"/>
  <c r="D25" i="47"/>
  <c r="C25" i="47"/>
  <c r="B25" i="47"/>
  <c r="M24" i="47"/>
  <c r="L24" i="47"/>
  <c r="K24" i="47"/>
  <c r="J24" i="47"/>
  <c r="I24" i="47"/>
  <c r="H24" i="47"/>
  <c r="G24" i="47"/>
  <c r="F24" i="47"/>
  <c r="E24" i="47"/>
  <c r="D24" i="47"/>
  <c r="C24" i="47"/>
  <c r="B24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M22" i="47"/>
  <c r="L22" i="47"/>
  <c r="K22" i="47"/>
  <c r="J22" i="47"/>
  <c r="I22" i="47"/>
  <c r="H22" i="47"/>
  <c r="G22" i="47"/>
  <c r="F22" i="47"/>
  <c r="E22" i="47"/>
  <c r="D22" i="47"/>
  <c r="C22" i="47"/>
  <c r="B22" i="47"/>
  <c r="M21" i="47"/>
  <c r="L21" i="47"/>
  <c r="K21" i="47"/>
  <c r="J21" i="47"/>
  <c r="I21" i="47"/>
  <c r="H21" i="47"/>
  <c r="G21" i="47"/>
  <c r="F21" i="47"/>
  <c r="E21" i="47"/>
  <c r="D21" i="47"/>
  <c r="C21" i="47"/>
  <c r="B21" i="47"/>
  <c r="M20" i="47"/>
  <c r="L20" i="47"/>
  <c r="K20" i="47"/>
  <c r="J20" i="47"/>
  <c r="I20" i="47"/>
  <c r="H20" i="47"/>
  <c r="G20" i="47"/>
  <c r="F20" i="47"/>
  <c r="E20" i="47"/>
  <c r="D20" i="47"/>
  <c r="C20" i="47"/>
  <c r="B20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M9" i="47"/>
  <c r="L9" i="47"/>
  <c r="K9" i="47"/>
  <c r="J9" i="47"/>
  <c r="I9" i="47"/>
  <c r="H9" i="47"/>
  <c r="G9" i="47"/>
  <c r="F9" i="47"/>
  <c r="E9" i="47"/>
  <c r="D9" i="47"/>
  <c r="C9" i="47"/>
  <c r="B9" i="47"/>
  <c r="M8" i="47"/>
  <c r="L8" i="47"/>
  <c r="K8" i="47"/>
  <c r="J8" i="47"/>
  <c r="I8" i="47"/>
  <c r="H8" i="47"/>
  <c r="G8" i="47"/>
  <c r="F8" i="47"/>
  <c r="E8" i="47"/>
  <c r="D8" i="47"/>
  <c r="C8" i="47"/>
  <c r="B8" i="47"/>
  <c r="M7" i="47"/>
  <c r="L7" i="47"/>
  <c r="K7" i="47"/>
  <c r="J7" i="47"/>
  <c r="I7" i="47"/>
  <c r="H7" i="47"/>
  <c r="G7" i="47"/>
  <c r="F7" i="47"/>
  <c r="E7" i="47"/>
  <c r="D7" i="47"/>
  <c r="C7" i="47"/>
  <c r="B7" i="47"/>
  <c r="M6" i="47"/>
  <c r="L6" i="47"/>
  <c r="K6" i="47"/>
  <c r="J6" i="47"/>
  <c r="I6" i="47"/>
  <c r="H6" i="47"/>
  <c r="G6" i="47"/>
  <c r="F6" i="47"/>
  <c r="E6" i="47"/>
  <c r="D6" i="47"/>
  <c r="C6" i="47"/>
  <c r="B6" i="47"/>
  <c r="M5" i="47"/>
  <c r="L5" i="47"/>
  <c r="K5" i="47"/>
  <c r="J5" i="47"/>
  <c r="I5" i="47"/>
  <c r="H5" i="47"/>
  <c r="G5" i="47"/>
  <c r="F5" i="47"/>
  <c r="E5" i="47"/>
  <c r="D5" i="47"/>
  <c r="C5" i="47"/>
  <c r="B5" i="47"/>
  <c r="M4" i="47"/>
  <c r="L4" i="47"/>
  <c r="K4" i="47"/>
  <c r="J4" i="47"/>
  <c r="I4" i="47"/>
  <c r="H4" i="47"/>
  <c r="G4" i="47"/>
  <c r="F4" i="47"/>
  <c r="E4" i="47"/>
  <c r="D4" i="47"/>
  <c r="C4" i="47"/>
  <c r="B4" i="47"/>
  <c r="M3" i="47"/>
  <c r="L3" i="47"/>
  <c r="K3" i="47"/>
  <c r="J3" i="47"/>
  <c r="I3" i="47"/>
  <c r="H3" i="47"/>
  <c r="G3" i="47"/>
  <c r="F3" i="47"/>
  <c r="E3" i="47"/>
  <c r="D3" i="47"/>
  <c r="C3" i="47"/>
  <c r="B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3" i="47"/>
  <c r="H41" i="30" l="1"/>
  <c r="H40" i="30"/>
  <c r="H39" i="30"/>
  <c r="H38" i="30"/>
  <c r="H37" i="30"/>
  <c r="H36" i="30"/>
  <c r="H35" i="30"/>
  <c r="H34" i="30"/>
  <c r="H33" i="30"/>
  <c r="H32" i="30"/>
  <c r="G41" i="30"/>
  <c r="G40" i="30"/>
  <c r="G39" i="30"/>
  <c r="G38" i="30"/>
  <c r="G37" i="30"/>
  <c r="G36" i="30"/>
  <c r="G35" i="30"/>
  <c r="G34" i="30"/>
  <c r="G33" i="30"/>
  <c r="G32" i="30"/>
  <c r="F41" i="30"/>
  <c r="F40" i="30"/>
  <c r="F39" i="30"/>
  <c r="F38" i="30"/>
  <c r="F37" i="30"/>
  <c r="F36" i="30"/>
  <c r="F35" i="30"/>
  <c r="F34" i="30"/>
  <c r="F33" i="30"/>
  <c r="F32" i="30"/>
  <c r="R29" i="30"/>
  <c r="Q29" i="30"/>
  <c r="O29" i="30"/>
  <c r="Q28" i="30"/>
  <c r="Q27" i="30"/>
  <c r="Q26" i="30"/>
  <c r="Q25" i="30"/>
  <c r="Q24" i="30"/>
  <c r="Q23" i="30"/>
  <c r="Q22" i="30"/>
  <c r="Q21" i="30"/>
  <c r="Q20" i="30"/>
  <c r="Q19" i="30"/>
  <c r="O28" i="30"/>
  <c r="N28" i="30"/>
  <c r="O27" i="30"/>
  <c r="N27" i="30"/>
  <c r="O26" i="30"/>
  <c r="N26" i="30"/>
  <c r="O25" i="30"/>
  <c r="N25" i="30"/>
  <c r="O24" i="30"/>
  <c r="N24" i="30"/>
  <c r="O23" i="30"/>
  <c r="N23" i="30"/>
  <c r="O22" i="30"/>
  <c r="N22" i="30"/>
  <c r="O21" i="30"/>
  <c r="N21" i="30"/>
  <c r="O20" i="30"/>
  <c r="N20" i="30"/>
  <c r="O19" i="30"/>
  <c r="N19" i="30"/>
  <c r="J20" i="30"/>
  <c r="I22" i="30"/>
  <c r="J22" i="30" s="1"/>
  <c r="I20" i="30"/>
  <c r="R20" i="30" s="1"/>
  <c r="H29" i="30"/>
  <c r="G22" i="30"/>
  <c r="G20" i="30"/>
  <c r="G19" i="30"/>
  <c r="I19" i="30" s="1"/>
  <c r="G8" i="30"/>
  <c r="G7" i="30"/>
  <c r="G28" i="30"/>
  <c r="I28" i="30" s="1"/>
  <c r="G27" i="30"/>
  <c r="I27" i="30" s="1"/>
  <c r="G26" i="30"/>
  <c r="I26" i="30" s="1"/>
  <c r="G25" i="30"/>
  <c r="I25" i="30" s="1"/>
  <c r="G24" i="30"/>
  <c r="I24" i="30" s="1"/>
  <c r="G23" i="30"/>
  <c r="I23" i="30" s="1"/>
  <c r="G21" i="30"/>
  <c r="R27" i="30" l="1"/>
  <c r="J27" i="30"/>
  <c r="R28" i="30"/>
  <c r="J28" i="30"/>
  <c r="J23" i="30"/>
  <c r="R23" i="30"/>
  <c r="R19" i="30"/>
  <c r="J19" i="30"/>
  <c r="L21" i="30"/>
  <c r="J24" i="30"/>
  <c r="R24" i="30"/>
  <c r="J25" i="30"/>
  <c r="R25" i="30"/>
  <c r="L22" i="30"/>
  <c r="J26" i="30"/>
  <c r="R26" i="30"/>
  <c r="I21" i="30"/>
  <c r="L25" i="30"/>
  <c r="R22" i="30"/>
  <c r="L26" i="30"/>
  <c r="I29" i="30"/>
  <c r="J29" i="30" s="1"/>
  <c r="L19" i="30"/>
  <c r="L27" i="30"/>
  <c r="L28" i="30"/>
  <c r="G29" i="30"/>
  <c r="L20" i="30" s="1"/>
  <c r="AB96" i="32"/>
  <c r="AB95" i="32"/>
  <c r="AB94" i="32"/>
  <c r="AB93" i="32"/>
  <c r="AB92" i="32"/>
  <c r="AB91" i="32"/>
  <c r="AB90" i="32"/>
  <c r="AB89" i="32"/>
  <c r="AB88" i="32"/>
  <c r="AB87" i="32"/>
  <c r="AB84" i="32"/>
  <c r="AB83" i="32"/>
  <c r="AB82" i="32"/>
  <c r="AB81" i="32"/>
  <c r="AB80" i="32"/>
  <c r="AB79" i="32"/>
  <c r="AB78" i="32"/>
  <c r="AB77" i="32"/>
  <c r="AB76" i="32"/>
  <c r="AB75" i="32"/>
  <c r="AB72" i="32"/>
  <c r="AB71" i="32"/>
  <c r="AB70" i="32"/>
  <c r="AB69" i="32"/>
  <c r="AB68" i="32"/>
  <c r="AB67" i="32"/>
  <c r="AB66" i="32"/>
  <c r="AB65" i="32"/>
  <c r="AB60" i="32"/>
  <c r="AB59" i="32"/>
  <c r="AB58" i="32"/>
  <c r="AB57" i="32"/>
  <c r="AB56" i="32"/>
  <c r="AB55" i="32"/>
  <c r="AB54" i="32"/>
  <c r="AB53" i="32"/>
  <c r="AB52" i="32"/>
  <c r="AB51" i="32"/>
  <c r="AA96" i="32"/>
  <c r="AA95" i="32"/>
  <c r="AA94" i="32"/>
  <c r="AA93" i="32"/>
  <c r="AA92" i="32"/>
  <c r="AA91" i="32"/>
  <c r="AA90" i="32"/>
  <c r="AA89" i="32"/>
  <c r="AA88" i="32"/>
  <c r="AA87" i="32"/>
  <c r="AA84" i="32"/>
  <c r="AA83" i="32"/>
  <c r="AA82" i="32"/>
  <c r="AA81" i="32"/>
  <c r="AA80" i="32"/>
  <c r="AA79" i="32"/>
  <c r="AA78" i="32"/>
  <c r="AA77" i="32"/>
  <c r="AA76" i="32"/>
  <c r="AA75" i="32"/>
  <c r="AA72" i="32"/>
  <c r="AA71" i="32"/>
  <c r="AA70" i="32"/>
  <c r="AA69" i="32"/>
  <c r="AA68" i="32"/>
  <c r="AA67" i="32"/>
  <c r="AA66" i="32"/>
  <c r="AA65" i="32"/>
  <c r="AA60" i="32"/>
  <c r="AA59" i="32"/>
  <c r="AA58" i="32"/>
  <c r="AA57" i="32"/>
  <c r="AA56" i="32"/>
  <c r="AA55" i="32"/>
  <c r="AA54" i="32"/>
  <c r="AA53" i="32"/>
  <c r="AA52" i="32"/>
  <c r="AA51" i="32"/>
  <c r="L29" i="30" l="1"/>
  <c r="L23" i="30"/>
  <c r="L24" i="30"/>
  <c r="J21" i="30"/>
  <c r="R21" i="30"/>
  <c r="Z88" i="32"/>
  <c r="Z87" i="32"/>
  <c r="Z76" i="32"/>
  <c r="Z75" i="32"/>
  <c r="Z52" i="32"/>
  <c r="Z51" i="32"/>
  <c r="Z88" i="31"/>
  <c r="Z87" i="31"/>
  <c r="Z76" i="31"/>
  <c r="Z75" i="31"/>
  <c r="Z64" i="31"/>
  <c r="Z63" i="31"/>
  <c r="Z52" i="31"/>
  <c r="Z51" i="31"/>
  <c r="Z40" i="31"/>
  <c r="Z39" i="31"/>
  <c r="Z70" i="32" l="1"/>
  <c r="Y96" i="32"/>
  <c r="Y95" i="32"/>
  <c r="Y94" i="32"/>
  <c r="Y93" i="32"/>
  <c r="Y92" i="32"/>
  <c r="Y91" i="32"/>
  <c r="Y90" i="32"/>
  <c r="Y89" i="32"/>
  <c r="Y84" i="32"/>
  <c r="Y83" i="32"/>
  <c r="Y82" i="32"/>
  <c r="Y81" i="32"/>
  <c r="Y80" i="32"/>
  <c r="Y79" i="32"/>
  <c r="Y78" i="32"/>
  <c r="Y77" i="32"/>
  <c r="Y72" i="32"/>
  <c r="Y71" i="32"/>
  <c r="Y70" i="32"/>
  <c r="Y69" i="32"/>
  <c r="Y68" i="32"/>
  <c r="Y67" i="32"/>
  <c r="Y66" i="32"/>
  <c r="Y65" i="32"/>
  <c r="Y60" i="32"/>
  <c r="Y59" i="32"/>
  <c r="Y58" i="32"/>
  <c r="Y57" i="32"/>
  <c r="Y56" i="32"/>
  <c r="Y55" i="32"/>
  <c r="Y54" i="32"/>
  <c r="Y53" i="32"/>
  <c r="X96" i="32"/>
  <c r="X95" i="32"/>
  <c r="X94" i="32"/>
  <c r="X93" i="32"/>
  <c r="X92" i="32"/>
  <c r="X91" i="32"/>
  <c r="X90" i="32"/>
  <c r="X89" i="32"/>
  <c r="X84" i="32"/>
  <c r="X83" i="32"/>
  <c r="X82" i="32"/>
  <c r="X81" i="32"/>
  <c r="X80" i="32"/>
  <c r="X79" i="32"/>
  <c r="X78" i="32"/>
  <c r="X77" i="32"/>
  <c r="X72" i="32"/>
  <c r="X71" i="32"/>
  <c r="X70" i="32"/>
  <c r="X69" i="32"/>
  <c r="X68" i="32"/>
  <c r="X67" i="32"/>
  <c r="X66" i="32"/>
  <c r="X65" i="32"/>
  <c r="X60" i="32"/>
  <c r="X59" i="32"/>
  <c r="X58" i="32"/>
  <c r="X57" i="32"/>
  <c r="X56" i="32"/>
  <c r="X55" i="32"/>
  <c r="X54" i="32"/>
  <c r="X53" i="32"/>
  <c r="Z82" i="32" l="1"/>
  <c r="Z58" i="32"/>
  <c r="Z67" i="32"/>
  <c r="Z69" i="32"/>
  <c r="Z68" i="32"/>
  <c r="Z66" i="32"/>
  <c r="Z90" i="31"/>
  <c r="Z90" i="32" s="1"/>
  <c r="Z65" i="32"/>
  <c r="Z89" i="31"/>
  <c r="Z89" i="32" s="1"/>
  <c r="Z72" i="32"/>
  <c r="Z71" i="32"/>
  <c r="Z77" i="32" l="1"/>
  <c r="Z53" i="32"/>
  <c r="Z83" i="32"/>
  <c r="Z59" i="32"/>
  <c r="Z81" i="32"/>
  <c r="Z57" i="32"/>
  <c r="Z78" i="32"/>
  <c r="Z54" i="32"/>
  <c r="Z79" i="32"/>
  <c r="Z55" i="32"/>
  <c r="Z84" i="32"/>
  <c r="Z60" i="32"/>
  <c r="Z80" i="32"/>
  <c r="Z56" i="32"/>
  <c r="W92" i="32" l="1"/>
  <c r="W79" i="32"/>
  <c r="T96" i="32"/>
  <c r="T95" i="32"/>
  <c r="T94" i="32"/>
  <c r="T93" i="32"/>
  <c r="T92" i="32"/>
  <c r="T91" i="32"/>
  <c r="T90" i="32"/>
  <c r="T89" i="32"/>
  <c r="S96" i="32"/>
  <c r="S95" i="32"/>
  <c r="S94" i="32"/>
  <c r="S93" i="32"/>
  <c r="S92" i="32"/>
  <c r="S91" i="32"/>
  <c r="S90" i="32"/>
  <c r="S89" i="32"/>
  <c r="R96" i="32"/>
  <c r="R95" i="32"/>
  <c r="R94" i="32"/>
  <c r="R93" i="32"/>
  <c r="R92" i="32"/>
  <c r="R91" i="32"/>
  <c r="R90" i="32"/>
  <c r="R89" i="32"/>
  <c r="Q96" i="32"/>
  <c r="Q95" i="32"/>
  <c r="Q94" i="32"/>
  <c r="Q93" i="32"/>
  <c r="Q92" i="32"/>
  <c r="Q91" i="32"/>
  <c r="Q90" i="32"/>
  <c r="Q89" i="32"/>
  <c r="P96" i="32"/>
  <c r="P95" i="32"/>
  <c r="P94" i="32"/>
  <c r="P93" i="32"/>
  <c r="P92" i="32"/>
  <c r="P91" i="32"/>
  <c r="P90" i="32"/>
  <c r="P89" i="32"/>
  <c r="Q88" i="32"/>
  <c r="R88" i="32" s="1"/>
  <c r="S88" i="32" s="1"/>
  <c r="T88" i="32" s="1"/>
  <c r="U88" i="32" s="1"/>
  <c r="V88" i="32" s="1"/>
  <c r="W88" i="32" s="1"/>
  <c r="Q76" i="32"/>
  <c r="R76" i="32" s="1"/>
  <c r="S76" i="32" s="1"/>
  <c r="T76" i="32" s="1"/>
  <c r="U76" i="32" s="1"/>
  <c r="V76" i="32" s="1"/>
  <c r="W76" i="32" s="1"/>
  <c r="W96" i="32"/>
  <c r="V96" i="32"/>
  <c r="W95" i="32"/>
  <c r="V95" i="32"/>
  <c r="W94" i="32"/>
  <c r="V94" i="32"/>
  <c r="W93" i="32"/>
  <c r="V93" i="32"/>
  <c r="V92" i="32"/>
  <c r="W91" i="32"/>
  <c r="V91" i="32"/>
  <c r="W90" i="32"/>
  <c r="V90" i="32"/>
  <c r="W89" i="32"/>
  <c r="V89" i="32"/>
  <c r="P87" i="32"/>
  <c r="Q87" i="32" s="1"/>
  <c r="R87" i="32" s="1"/>
  <c r="S87" i="32" s="1"/>
  <c r="T87" i="32" s="1"/>
  <c r="U87" i="32" s="1"/>
  <c r="V87" i="32" s="1"/>
  <c r="W87" i="32" s="1"/>
  <c r="X87" i="32" s="1"/>
  <c r="Y87" i="32" s="1"/>
  <c r="P75" i="32"/>
  <c r="Q75" i="32" s="1"/>
  <c r="R75" i="32" s="1"/>
  <c r="S75" i="32" s="1"/>
  <c r="T75" i="32" s="1"/>
  <c r="U75" i="32" s="1"/>
  <c r="V75" i="32" s="1"/>
  <c r="W75" i="32" s="1"/>
  <c r="X75" i="32" s="1"/>
  <c r="Y75" i="32" s="1"/>
  <c r="P63" i="32"/>
  <c r="Q63" i="32" s="1"/>
  <c r="R63" i="32" s="1"/>
  <c r="S63" i="32" s="1"/>
  <c r="T63" i="32" s="1"/>
  <c r="U63" i="32" s="1"/>
  <c r="P51" i="32"/>
  <c r="Q51" i="32" s="1"/>
  <c r="R51" i="32" s="1"/>
  <c r="S51" i="32" s="1"/>
  <c r="T51" i="32" s="1"/>
  <c r="U51" i="32" s="1"/>
  <c r="V51" i="32" s="1"/>
  <c r="W51" i="32" s="1"/>
  <c r="U52" i="32"/>
  <c r="V52" i="32" s="1"/>
  <c r="W52" i="32" s="1"/>
  <c r="W83" i="32"/>
  <c r="W82" i="32"/>
  <c r="W81" i="32"/>
  <c r="W80" i="32"/>
  <c r="W78" i="32"/>
  <c r="W72" i="32"/>
  <c r="W71" i="32"/>
  <c r="W70" i="32"/>
  <c r="W69" i="32"/>
  <c r="W68" i="32"/>
  <c r="W67" i="32"/>
  <c r="W66" i="32"/>
  <c r="W65" i="32"/>
  <c r="W59" i="32"/>
  <c r="W58" i="32"/>
  <c r="W57" i="32"/>
  <c r="W56" i="32"/>
  <c r="W54" i="32"/>
  <c r="W53" i="32"/>
  <c r="V84" i="32"/>
  <c r="V83" i="32"/>
  <c r="V82" i="32"/>
  <c r="V81" i="32"/>
  <c r="V80" i="32"/>
  <c r="V79" i="32"/>
  <c r="V78" i="32"/>
  <c r="V77" i="32"/>
  <c r="V72" i="32"/>
  <c r="V71" i="32"/>
  <c r="V70" i="32"/>
  <c r="V69" i="32"/>
  <c r="V68" i="32"/>
  <c r="V67" i="32"/>
  <c r="V66" i="32"/>
  <c r="V65" i="32"/>
  <c r="V60" i="32"/>
  <c r="V59" i="32"/>
  <c r="V58" i="32"/>
  <c r="V57" i="32"/>
  <c r="V56" i="32"/>
  <c r="V55" i="32"/>
  <c r="V54" i="32"/>
  <c r="V53" i="32"/>
  <c r="V108" i="32"/>
  <c r="X51" i="32" l="1"/>
  <c r="Y51" i="32" s="1"/>
  <c r="AC51" i="32" s="1"/>
  <c r="AD51" i="32" s="1"/>
  <c r="AE51" i="32" s="1"/>
  <c r="AF51" i="32" s="1"/>
  <c r="AG51" i="32" s="1"/>
  <c r="AH51" i="32" s="1"/>
  <c r="AI51" i="32" s="1"/>
  <c r="AJ51" i="32" s="1"/>
  <c r="AK51" i="32" s="1"/>
  <c r="AL51" i="32" s="1"/>
  <c r="AM51" i="32" s="1"/>
  <c r="AN51" i="32" s="1"/>
  <c r="AO51" i="32" s="1"/>
  <c r="AP51" i="32" s="1"/>
  <c r="AQ51" i="32" s="1"/>
  <c r="AR51" i="32" s="1"/>
  <c r="AS51" i="32" s="1"/>
  <c r="AT51" i="32" s="1"/>
  <c r="AU51" i="32" s="1"/>
  <c r="AV51" i="32" s="1"/>
  <c r="AW51" i="32" s="1"/>
  <c r="AX51" i="32" s="1"/>
  <c r="AY51" i="32" s="1"/>
  <c r="AZ51" i="32" s="1"/>
  <c r="BA51" i="32" s="1"/>
  <c r="AC76" i="32"/>
  <c r="AD76" i="32" s="1"/>
  <c r="AE76" i="32" s="1"/>
  <c r="AF76" i="32" s="1"/>
  <c r="AG76" i="32" s="1"/>
  <c r="AH76" i="32" s="1"/>
  <c r="AI76" i="32" s="1"/>
  <c r="AJ76" i="32" s="1"/>
  <c r="AK76" i="32" s="1"/>
  <c r="AL76" i="32" s="1"/>
  <c r="AM76" i="32" s="1"/>
  <c r="AN76" i="32" s="1"/>
  <c r="AO76" i="32" s="1"/>
  <c r="AP76" i="32" s="1"/>
  <c r="AQ76" i="32" s="1"/>
  <c r="AR76" i="32" s="1"/>
  <c r="AS76" i="32" s="1"/>
  <c r="AT76" i="32" s="1"/>
  <c r="AU76" i="32" s="1"/>
  <c r="AV76" i="32" s="1"/>
  <c r="AW76" i="32" s="1"/>
  <c r="AX76" i="32" s="1"/>
  <c r="AY76" i="32" s="1"/>
  <c r="AZ76" i="32" s="1"/>
  <c r="BA76" i="32" s="1"/>
  <c r="X76" i="32"/>
  <c r="Y76" i="32" s="1"/>
  <c r="AC88" i="32"/>
  <c r="AD88" i="32" s="1"/>
  <c r="AE88" i="32" s="1"/>
  <c r="AF88" i="32" s="1"/>
  <c r="AG88" i="32" s="1"/>
  <c r="AH88" i="32" s="1"/>
  <c r="AI88" i="32" s="1"/>
  <c r="AJ88" i="32" s="1"/>
  <c r="AK88" i="32" s="1"/>
  <c r="AL88" i="32" s="1"/>
  <c r="AM88" i="32" s="1"/>
  <c r="AN88" i="32" s="1"/>
  <c r="AO88" i="32" s="1"/>
  <c r="AP88" i="32" s="1"/>
  <c r="AQ88" i="32" s="1"/>
  <c r="AR88" i="32" s="1"/>
  <c r="AS88" i="32" s="1"/>
  <c r="AT88" i="32" s="1"/>
  <c r="AU88" i="32" s="1"/>
  <c r="AV88" i="32" s="1"/>
  <c r="AW88" i="32" s="1"/>
  <c r="AX88" i="32" s="1"/>
  <c r="AY88" i="32" s="1"/>
  <c r="AZ88" i="32" s="1"/>
  <c r="BA88" i="32" s="1"/>
  <c r="X88" i="32"/>
  <c r="Y88" i="32" s="1"/>
  <c r="AC52" i="32"/>
  <c r="AD52" i="32" s="1"/>
  <c r="AE52" i="32" s="1"/>
  <c r="AF52" i="32" s="1"/>
  <c r="AG52" i="32" s="1"/>
  <c r="AH52" i="32" s="1"/>
  <c r="AI52" i="32" s="1"/>
  <c r="AJ52" i="32" s="1"/>
  <c r="AK52" i="32" s="1"/>
  <c r="AL52" i="32" s="1"/>
  <c r="AM52" i="32" s="1"/>
  <c r="AN52" i="32" s="1"/>
  <c r="AO52" i="32" s="1"/>
  <c r="AP52" i="32" s="1"/>
  <c r="AQ52" i="32" s="1"/>
  <c r="AR52" i="32" s="1"/>
  <c r="AS52" i="32" s="1"/>
  <c r="AT52" i="32" s="1"/>
  <c r="AU52" i="32" s="1"/>
  <c r="AV52" i="32" s="1"/>
  <c r="AW52" i="32" s="1"/>
  <c r="AX52" i="32" s="1"/>
  <c r="AY52" i="32" s="1"/>
  <c r="AZ52" i="32" s="1"/>
  <c r="BA52" i="32" s="1"/>
  <c r="X52" i="32"/>
  <c r="Y52" i="32" s="1"/>
  <c r="W55" i="32"/>
  <c r="W77" i="32"/>
  <c r="T84" i="32"/>
  <c r="T83" i="32"/>
  <c r="T82" i="32"/>
  <c r="T81" i="32"/>
  <c r="T80" i="32"/>
  <c r="T79" i="32"/>
  <c r="T78" i="32"/>
  <c r="T77" i="32"/>
  <c r="S84" i="32"/>
  <c r="S83" i="32"/>
  <c r="S82" i="32"/>
  <c r="S81" i="32"/>
  <c r="S80" i="32"/>
  <c r="S79" i="32"/>
  <c r="S78" i="32"/>
  <c r="S77" i="32"/>
  <c r="T72" i="32"/>
  <c r="T71" i="32"/>
  <c r="T70" i="32"/>
  <c r="T69" i="32"/>
  <c r="T68" i="32"/>
  <c r="T67" i="32"/>
  <c r="T66" i="32"/>
  <c r="T65" i="32"/>
  <c r="S72" i="32"/>
  <c r="S71" i="32"/>
  <c r="S70" i="32"/>
  <c r="S69" i="32"/>
  <c r="S68" i="32"/>
  <c r="S67" i="32"/>
  <c r="S66" i="32"/>
  <c r="S65" i="32"/>
  <c r="T60" i="32"/>
  <c r="T59" i="32"/>
  <c r="T58" i="32"/>
  <c r="T57" i="32"/>
  <c r="T56" i="32"/>
  <c r="T55" i="32"/>
  <c r="T54" i="32"/>
  <c r="T53" i="32"/>
  <c r="S60" i="32"/>
  <c r="S59" i="32"/>
  <c r="S58" i="32"/>
  <c r="S57" i="32"/>
  <c r="S56" i="32"/>
  <c r="S55" i="32"/>
  <c r="S54" i="32"/>
  <c r="S53" i="32"/>
  <c r="U96" i="31"/>
  <c r="U95" i="31"/>
  <c r="U94" i="31"/>
  <c r="U93" i="31"/>
  <c r="U92" i="31"/>
  <c r="U91" i="31"/>
  <c r="U90" i="31"/>
  <c r="U89" i="31"/>
  <c r="W84" i="32" l="1"/>
  <c r="W60" i="32"/>
  <c r="B56" i="34" l="1"/>
  <c r="B55" i="34"/>
  <c r="B54" i="34"/>
  <c r="B53" i="34"/>
  <c r="B52" i="34"/>
  <c r="B51" i="34"/>
  <c r="B50" i="34"/>
  <c r="B49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J50" i="34"/>
  <c r="J49" i="34"/>
  <c r="J48" i="34"/>
  <c r="J47" i="34"/>
  <c r="J46" i="34"/>
  <c r="J45" i="34"/>
  <c r="J44" i="34"/>
  <c r="J43" i="34"/>
  <c r="J42" i="34"/>
  <c r="F42" i="34" s="1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F26" i="34" s="1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F13" i="34" s="1"/>
  <c r="J12" i="34"/>
  <c r="J11" i="34"/>
  <c r="J10" i="34"/>
  <c r="J9" i="34"/>
  <c r="J8" i="34"/>
  <c r="J7" i="34"/>
  <c r="J6" i="34"/>
  <c r="J5" i="34"/>
  <c r="J4" i="34"/>
  <c r="K50" i="34"/>
  <c r="K49" i="34"/>
  <c r="K48" i="34"/>
  <c r="K47" i="34"/>
  <c r="K46" i="34"/>
  <c r="K45" i="34"/>
  <c r="K44" i="34"/>
  <c r="K43" i="34"/>
  <c r="K42" i="34"/>
  <c r="K41" i="34"/>
  <c r="F41" i="34" s="1"/>
  <c r="K40" i="34"/>
  <c r="F40" i="34" s="1"/>
  <c r="K39" i="34"/>
  <c r="K38" i="34"/>
  <c r="F38" i="34"/>
  <c r="K37" i="34"/>
  <c r="K36" i="34"/>
  <c r="K35" i="34"/>
  <c r="K34" i="34"/>
  <c r="K33" i="34"/>
  <c r="F33" i="34" s="1"/>
  <c r="K32" i="34"/>
  <c r="K31" i="34"/>
  <c r="K30" i="34"/>
  <c r="K29" i="34"/>
  <c r="K28" i="34"/>
  <c r="K27" i="34"/>
  <c r="K26" i="34"/>
  <c r="K25" i="34"/>
  <c r="F25" i="34" s="1"/>
  <c r="K24" i="34"/>
  <c r="K23" i="34"/>
  <c r="K22" i="34"/>
  <c r="F22" i="34" s="1"/>
  <c r="K21" i="34"/>
  <c r="F21" i="34" s="1"/>
  <c r="K20" i="34"/>
  <c r="K19" i="34"/>
  <c r="K18" i="34"/>
  <c r="K17" i="34"/>
  <c r="F17" i="34"/>
  <c r="K16" i="34"/>
  <c r="F16" i="34" s="1"/>
  <c r="K15" i="34"/>
  <c r="K14" i="34"/>
  <c r="K13" i="34"/>
  <c r="K12" i="34"/>
  <c r="K11" i="34"/>
  <c r="K10" i="34"/>
  <c r="K9" i="34"/>
  <c r="K8" i="34"/>
  <c r="K7" i="34"/>
  <c r="K6" i="34"/>
  <c r="K5" i="34"/>
  <c r="F4" i="34"/>
  <c r="I4" i="34" s="1"/>
  <c r="R108" i="31"/>
  <c r="R59" i="32" l="1"/>
  <c r="R83" i="32"/>
  <c r="R66" i="32"/>
  <c r="R67" i="32"/>
  <c r="R68" i="32"/>
  <c r="F14" i="34"/>
  <c r="F30" i="34"/>
  <c r="F46" i="34"/>
  <c r="F39" i="34"/>
  <c r="F24" i="34"/>
  <c r="F32" i="34"/>
  <c r="G4" i="34"/>
  <c r="F10" i="34"/>
  <c r="F31" i="34"/>
  <c r="F18" i="34"/>
  <c r="F34" i="34"/>
  <c r="F27" i="34"/>
  <c r="F35" i="34"/>
  <c r="F43" i="34"/>
  <c r="F15" i="34"/>
  <c r="F19" i="34"/>
  <c r="F7" i="34"/>
  <c r="F6" i="34"/>
  <c r="F11" i="34"/>
  <c r="F8" i="34"/>
  <c r="F9" i="34"/>
  <c r="F5" i="34"/>
  <c r="F12" i="34"/>
  <c r="F20" i="34"/>
  <c r="F28" i="34"/>
  <c r="F36" i="34"/>
  <c r="F44" i="34"/>
  <c r="F29" i="34"/>
  <c r="F37" i="34"/>
  <c r="F45" i="34"/>
  <c r="F23" i="34"/>
  <c r="R70" i="32" l="1"/>
  <c r="R65" i="32"/>
  <c r="R71" i="32"/>
  <c r="R69" i="32"/>
  <c r="I5" i="34"/>
  <c r="G5" i="34"/>
  <c r="I8" i="34"/>
  <c r="G8" i="34"/>
  <c r="I9" i="34"/>
  <c r="G9" i="34"/>
  <c r="I6" i="34"/>
  <c r="G6" i="34"/>
  <c r="I7" i="34"/>
  <c r="G7" i="34"/>
  <c r="I10" i="34"/>
  <c r="G10" i="34"/>
  <c r="AW130" i="32"/>
  <c r="AC128" i="32"/>
  <c r="H127" i="32"/>
  <c r="AV125" i="32"/>
  <c r="D125" i="32"/>
  <c r="C125" i="32"/>
  <c r="B125" i="32"/>
  <c r="BA119" i="32"/>
  <c r="AZ119" i="32"/>
  <c r="AY119" i="32"/>
  <c r="AX119" i="32"/>
  <c r="AW119" i="32"/>
  <c r="AV119" i="32"/>
  <c r="AV131" i="32" s="1"/>
  <c r="AU119" i="32"/>
  <c r="AT119" i="32"/>
  <c r="AS119" i="32"/>
  <c r="AR119" i="32"/>
  <c r="AR131" i="32" s="1"/>
  <c r="AQ119" i="32"/>
  <c r="AP119" i="32"/>
  <c r="AO119" i="32"/>
  <c r="AN119" i="32"/>
  <c r="AN131" i="32" s="1"/>
  <c r="AM119" i="32"/>
  <c r="AL119" i="32"/>
  <c r="AK119" i="32"/>
  <c r="AJ119" i="32"/>
  <c r="AJ131" i="32" s="1"/>
  <c r="AI119" i="32"/>
  <c r="AH119" i="32"/>
  <c r="AG119" i="32"/>
  <c r="AF119" i="32"/>
  <c r="AF131" i="32" s="1"/>
  <c r="AE119" i="32"/>
  <c r="AD119" i="32"/>
  <c r="AC119" i="32"/>
  <c r="AB119" i="32"/>
  <c r="AB131" i="32" s="1"/>
  <c r="AA119" i="32"/>
  <c r="Z119" i="32"/>
  <c r="Y119" i="32"/>
  <c r="X119" i="32"/>
  <c r="X131" i="32" s="1"/>
  <c r="W119" i="32"/>
  <c r="V119" i="32"/>
  <c r="U119" i="32"/>
  <c r="T119" i="32"/>
  <c r="T131" i="32" s="1"/>
  <c r="S119" i="32"/>
  <c r="R119" i="32"/>
  <c r="Q119" i="32"/>
  <c r="P119" i="32"/>
  <c r="P131" i="32" s="1"/>
  <c r="O119" i="32"/>
  <c r="N119" i="32"/>
  <c r="M119" i="32"/>
  <c r="L119" i="32"/>
  <c r="K119" i="32"/>
  <c r="J119" i="32"/>
  <c r="I119" i="32"/>
  <c r="H119" i="32"/>
  <c r="H131" i="32" s="1"/>
  <c r="G119" i="32"/>
  <c r="F119" i="32"/>
  <c r="E119" i="32"/>
  <c r="D119" i="32"/>
  <c r="C119" i="32"/>
  <c r="B119" i="32"/>
  <c r="BA118" i="32"/>
  <c r="AZ118" i="32"/>
  <c r="AZ130" i="32" s="1"/>
  <c r="AY118" i="32"/>
  <c r="AX118" i="32"/>
  <c r="AW118" i="32"/>
  <c r="AV118" i="32"/>
  <c r="AV130" i="32" s="1"/>
  <c r="AU118" i="32"/>
  <c r="AT118" i="32"/>
  <c r="AS118" i="32"/>
  <c r="AR118" i="32"/>
  <c r="AR130" i="32" s="1"/>
  <c r="AQ118" i="32"/>
  <c r="AP118" i="32"/>
  <c r="AO118" i="32"/>
  <c r="AN118" i="32"/>
  <c r="AM118" i="32"/>
  <c r="AL118" i="32"/>
  <c r="AK118" i="32"/>
  <c r="AJ118" i="32"/>
  <c r="AJ130" i="32" s="1"/>
  <c r="AI118" i="32"/>
  <c r="AH118" i="32"/>
  <c r="AG118" i="32"/>
  <c r="AF118" i="32"/>
  <c r="AF130" i="32" s="1"/>
  <c r="AE118" i="32"/>
  <c r="AD118" i="32"/>
  <c r="AC118" i="32"/>
  <c r="AB118" i="32"/>
  <c r="AB130" i="32" s="1"/>
  <c r="AA118" i="32"/>
  <c r="Z118" i="32"/>
  <c r="Y118" i="32"/>
  <c r="X118" i="32"/>
  <c r="X130" i="32" s="1"/>
  <c r="W118" i="32"/>
  <c r="V118" i="32"/>
  <c r="U118" i="32"/>
  <c r="T118" i="32"/>
  <c r="T130" i="32" s="1"/>
  <c r="S118" i="32"/>
  <c r="R118" i="32"/>
  <c r="Q118" i="32"/>
  <c r="P118" i="32"/>
  <c r="P130" i="32" s="1"/>
  <c r="O118" i="32"/>
  <c r="N118" i="32"/>
  <c r="M118" i="32"/>
  <c r="L118" i="32"/>
  <c r="L130" i="32" s="1"/>
  <c r="K118" i="32"/>
  <c r="J118" i="32"/>
  <c r="I118" i="32"/>
  <c r="H118" i="32"/>
  <c r="H130" i="32" s="1"/>
  <c r="G118" i="32"/>
  <c r="F118" i="32"/>
  <c r="E118" i="32"/>
  <c r="D118" i="32"/>
  <c r="D130" i="32" s="1"/>
  <c r="C118" i="32"/>
  <c r="B118" i="32"/>
  <c r="BA117" i="32"/>
  <c r="BA129" i="32" s="1"/>
  <c r="AZ117" i="32"/>
  <c r="AY117" i="32"/>
  <c r="AX117" i="32"/>
  <c r="AW117" i="32"/>
  <c r="AV117" i="32"/>
  <c r="AU117" i="32"/>
  <c r="AT117" i="32"/>
  <c r="AS117" i="32"/>
  <c r="AR117" i="32"/>
  <c r="AQ117" i="32"/>
  <c r="AP117" i="32"/>
  <c r="AO117" i="32"/>
  <c r="AN117" i="32"/>
  <c r="AN129" i="32" s="1"/>
  <c r="AM117" i="32"/>
  <c r="AL117" i="32"/>
  <c r="AK117" i="32"/>
  <c r="AJ117" i="32"/>
  <c r="AJ129" i="32" s="1"/>
  <c r="AI117" i="32"/>
  <c r="AH117" i="32"/>
  <c r="AG117" i="32"/>
  <c r="AF117" i="32"/>
  <c r="AF129" i="32" s="1"/>
  <c r="AE117" i="32"/>
  <c r="AD117" i="32"/>
  <c r="AC117" i="32"/>
  <c r="AB117" i="32"/>
  <c r="AA117" i="32"/>
  <c r="Z117" i="32"/>
  <c r="Y117" i="32"/>
  <c r="X117" i="32"/>
  <c r="W117" i="32"/>
  <c r="V117" i="32"/>
  <c r="U117" i="32"/>
  <c r="T117" i="32"/>
  <c r="S117" i="32"/>
  <c r="R117" i="32"/>
  <c r="Q117" i="32"/>
  <c r="P117" i="32"/>
  <c r="P129" i="32" s="1"/>
  <c r="O117" i="32"/>
  <c r="N117" i="32"/>
  <c r="M117" i="32"/>
  <c r="L117" i="32"/>
  <c r="L129" i="32" s="1"/>
  <c r="K117" i="32"/>
  <c r="J117" i="32"/>
  <c r="I117" i="32"/>
  <c r="H117" i="32"/>
  <c r="G117" i="32"/>
  <c r="F117" i="32"/>
  <c r="E117" i="32"/>
  <c r="D117" i="32"/>
  <c r="C117" i="32"/>
  <c r="B117" i="32"/>
  <c r="BA116" i="32"/>
  <c r="AZ116" i="32"/>
  <c r="AY116" i="32"/>
  <c r="AX116" i="32"/>
  <c r="AW116" i="32"/>
  <c r="AV116" i="32"/>
  <c r="AV128" i="32" s="1"/>
  <c r="AU116" i="32"/>
  <c r="AT116" i="32"/>
  <c r="AS116" i="32"/>
  <c r="AR116" i="32"/>
  <c r="AR128" i="32" s="1"/>
  <c r="AQ116" i="32"/>
  <c r="AP116" i="32"/>
  <c r="AO116" i="32"/>
  <c r="AO128" i="32" s="1"/>
  <c r="AN116" i="32"/>
  <c r="AM116" i="32"/>
  <c r="AL116" i="32"/>
  <c r="AK116" i="32"/>
  <c r="AJ116" i="32"/>
  <c r="AI116" i="32"/>
  <c r="AH116" i="32"/>
  <c r="AG116" i="32"/>
  <c r="AF116" i="32"/>
  <c r="AE116" i="32"/>
  <c r="AD116" i="32"/>
  <c r="AC116" i="32"/>
  <c r="AB116" i="32"/>
  <c r="AB128" i="32" s="1"/>
  <c r="AA116" i="32"/>
  <c r="Z116" i="32"/>
  <c r="Y116" i="32"/>
  <c r="X116" i="32"/>
  <c r="X128" i="32" s="1"/>
  <c r="W116" i="32"/>
  <c r="V116" i="32"/>
  <c r="U116" i="32"/>
  <c r="T116" i="32"/>
  <c r="T128" i="32" s="1"/>
  <c r="S116" i="32"/>
  <c r="R116" i="32"/>
  <c r="Q116" i="32"/>
  <c r="P116" i="32"/>
  <c r="O116" i="32"/>
  <c r="N116" i="32"/>
  <c r="M116" i="32"/>
  <c r="L116" i="32"/>
  <c r="K116" i="32"/>
  <c r="J116" i="32"/>
  <c r="I116" i="32"/>
  <c r="H116" i="32"/>
  <c r="G116" i="32"/>
  <c r="F116" i="32"/>
  <c r="E116" i="32"/>
  <c r="D116" i="32"/>
  <c r="D128" i="32" s="1"/>
  <c r="C116" i="32"/>
  <c r="B116" i="32"/>
  <c r="BA115" i="32"/>
  <c r="AZ115" i="32"/>
  <c r="AZ127" i="32" s="1"/>
  <c r="AY115" i="32"/>
  <c r="AX115" i="32"/>
  <c r="AW115" i="32"/>
  <c r="AV115" i="32"/>
  <c r="AU115" i="32"/>
  <c r="AT115" i="32"/>
  <c r="AS115" i="32"/>
  <c r="AR115" i="32"/>
  <c r="AQ115" i="32"/>
  <c r="AP115" i="32"/>
  <c r="AO115" i="32"/>
  <c r="AN115" i="32"/>
  <c r="AM115" i="32"/>
  <c r="AL115" i="32"/>
  <c r="AK115" i="32"/>
  <c r="AJ115" i="32"/>
  <c r="AJ127" i="32" s="1"/>
  <c r="AI115" i="32"/>
  <c r="AH115" i="32"/>
  <c r="AG115" i="32"/>
  <c r="AF115" i="32"/>
  <c r="AE115" i="32"/>
  <c r="AD115" i="32"/>
  <c r="AC115" i="32"/>
  <c r="AC127" i="32" s="1"/>
  <c r="AB115" i="32"/>
  <c r="AA115" i="32"/>
  <c r="Z115" i="32"/>
  <c r="Y115" i="32"/>
  <c r="X115" i="32"/>
  <c r="W115" i="32"/>
  <c r="V115" i="32"/>
  <c r="U115" i="32"/>
  <c r="T115" i="32"/>
  <c r="S115" i="32"/>
  <c r="R115" i="32"/>
  <c r="Q115" i="32"/>
  <c r="P115" i="32"/>
  <c r="O115" i="32"/>
  <c r="N115" i="32"/>
  <c r="M115" i="32"/>
  <c r="L115" i="32"/>
  <c r="L127" i="32" s="1"/>
  <c r="K115" i="32"/>
  <c r="J115" i="32"/>
  <c r="I115" i="32"/>
  <c r="H115" i="32"/>
  <c r="G115" i="32"/>
  <c r="F115" i="32"/>
  <c r="E115" i="32"/>
  <c r="D115" i="32"/>
  <c r="C115" i="32"/>
  <c r="B115" i="32"/>
  <c r="BA114" i="32"/>
  <c r="AZ114" i="32"/>
  <c r="AY114" i="32"/>
  <c r="AX114" i="32"/>
  <c r="AW114" i="32"/>
  <c r="AV114" i="32"/>
  <c r="AV126" i="32" s="1"/>
  <c r="AU114" i="32"/>
  <c r="AT114" i="32"/>
  <c r="AS114" i="32"/>
  <c r="AR114" i="32"/>
  <c r="AQ114" i="32"/>
  <c r="AP114" i="32"/>
  <c r="AO114" i="32"/>
  <c r="AN114" i="32"/>
  <c r="AN126" i="32" s="1"/>
  <c r="AM114" i="32"/>
  <c r="AL114" i="32"/>
  <c r="AK114" i="32"/>
  <c r="AJ114" i="32"/>
  <c r="AI114" i="32"/>
  <c r="AH114" i="32"/>
  <c r="AG114" i="32"/>
  <c r="AF114" i="32"/>
  <c r="AE114" i="32"/>
  <c r="AD114" i="32"/>
  <c r="AC114" i="32"/>
  <c r="AB114" i="32"/>
  <c r="AA114" i="32"/>
  <c r="Z114" i="32"/>
  <c r="Y114" i="32"/>
  <c r="X114" i="32"/>
  <c r="X126" i="32" s="1"/>
  <c r="W114" i="32"/>
  <c r="V114" i="32"/>
  <c r="U114" i="32"/>
  <c r="T114" i="32"/>
  <c r="S114" i="32"/>
  <c r="R114" i="32"/>
  <c r="Q114" i="32"/>
  <c r="Q126" i="32" s="1"/>
  <c r="P114" i="32"/>
  <c r="O114" i="32"/>
  <c r="N114" i="32"/>
  <c r="M114" i="32"/>
  <c r="L114" i="32"/>
  <c r="K114" i="32"/>
  <c r="J114" i="32"/>
  <c r="I114" i="32"/>
  <c r="H114" i="32"/>
  <c r="G114" i="32"/>
  <c r="F114" i="32"/>
  <c r="E114" i="32"/>
  <c r="D114" i="32"/>
  <c r="C114" i="32"/>
  <c r="B114" i="32"/>
  <c r="BA113" i="32"/>
  <c r="AZ113" i="32"/>
  <c r="AZ125" i="32" s="1"/>
  <c r="AY113" i="32"/>
  <c r="AX113" i="32"/>
  <c r="AW113" i="32"/>
  <c r="AV113" i="32"/>
  <c r="AU113" i="32"/>
  <c r="AT113" i="32"/>
  <c r="AS113" i="32"/>
  <c r="AR113" i="32"/>
  <c r="AQ113" i="32"/>
  <c r="AP113" i="32"/>
  <c r="AO113" i="32"/>
  <c r="AN113" i="32"/>
  <c r="AM113" i="32"/>
  <c r="AL113" i="32"/>
  <c r="AK113" i="32"/>
  <c r="AJ113" i="32"/>
  <c r="AJ125" i="32" s="1"/>
  <c r="AI113" i="32"/>
  <c r="AH113" i="32"/>
  <c r="AG113" i="32"/>
  <c r="AF113" i="32"/>
  <c r="AE113" i="32"/>
  <c r="AD113" i="32"/>
  <c r="AC113" i="32"/>
  <c r="AB113" i="32"/>
  <c r="AB125" i="32" s="1"/>
  <c r="AA113" i="32"/>
  <c r="Z113" i="32"/>
  <c r="Y113" i="32"/>
  <c r="X113" i="32"/>
  <c r="W113" i="32"/>
  <c r="V113" i="32"/>
  <c r="U113" i="32"/>
  <c r="T113" i="32"/>
  <c r="S113" i="32"/>
  <c r="R113" i="32"/>
  <c r="Q113" i="32"/>
  <c r="P113" i="32"/>
  <c r="O113" i="32"/>
  <c r="N113" i="32"/>
  <c r="M113" i="32"/>
  <c r="L113" i="32"/>
  <c r="L125" i="32" s="1"/>
  <c r="K113" i="32"/>
  <c r="J113" i="32"/>
  <c r="I113" i="32"/>
  <c r="H113" i="32"/>
  <c r="H125" i="32" s="1"/>
  <c r="G113" i="32"/>
  <c r="F113" i="32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D54" i="32"/>
  <c r="D66" i="32" s="1"/>
  <c r="D90" i="32" s="1"/>
  <c r="O47" i="32"/>
  <c r="N47" i="32"/>
  <c r="M47" i="32"/>
  <c r="L47" i="32"/>
  <c r="K47" i="32"/>
  <c r="J47" i="32"/>
  <c r="I47" i="32"/>
  <c r="H47" i="32"/>
  <c r="G47" i="32"/>
  <c r="F47" i="32"/>
  <c r="E47" i="32"/>
  <c r="D47" i="32"/>
  <c r="D59" i="32" s="1"/>
  <c r="C47" i="32"/>
  <c r="C59" i="32" s="1"/>
  <c r="B47" i="32"/>
  <c r="B59" i="32" s="1"/>
  <c r="O46" i="32"/>
  <c r="N46" i="32"/>
  <c r="M46" i="32"/>
  <c r="L46" i="32"/>
  <c r="K46" i="32"/>
  <c r="J46" i="32"/>
  <c r="I46" i="32"/>
  <c r="H46" i="32"/>
  <c r="G46" i="32"/>
  <c r="F46" i="32"/>
  <c r="E46" i="32"/>
  <c r="D46" i="32"/>
  <c r="D58" i="32" s="1"/>
  <c r="C46" i="32"/>
  <c r="C58" i="32" s="1"/>
  <c r="B46" i="32"/>
  <c r="B58" i="32" s="1"/>
  <c r="O45" i="32"/>
  <c r="N45" i="32"/>
  <c r="M45" i="32"/>
  <c r="L45" i="32"/>
  <c r="K45" i="32"/>
  <c r="J45" i="32"/>
  <c r="I45" i="32"/>
  <c r="H45" i="32"/>
  <c r="G45" i="32"/>
  <c r="F45" i="32"/>
  <c r="E45" i="32"/>
  <c r="D45" i="32"/>
  <c r="D57" i="32" s="1"/>
  <c r="C45" i="32"/>
  <c r="C57" i="32" s="1"/>
  <c r="C69" i="32" s="1"/>
  <c r="C93" i="32" s="1"/>
  <c r="B45" i="32"/>
  <c r="B57" i="32" s="1"/>
  <c r="O44" i="32"/>
  <c r="N44" i="32"/>
  <c r="M44" i="32"/>
  <c r="L44" i="32"/>
  <c r="K44" i="32"/>
  <c r="J44" i="32"/>
  <c r="I44" i="32"/>
  <c r="H44" i="32"/>
  <c r="G44" i="32"/>
  <c r="F44" i="32"/>
  <c r="E44" i="32"/>
  <c r="D44" i="32"/>
  <c r="D56" i="32" s="1"/>
  <c r="C44" i="32"/>
  <c r="C56" i="32" s="1"/>
  <c r="B44" i="32"/>
  <c r="B56" i="32" s="1"/>
  <c r="O43" i="32"/>
  <c r="N43" i="32"/>
  <c r="M43" i="32"/>
  <c r="L43" i="32"/>
  <c r="K43" i="32"/>
  <c r="J43" i="32"/>
  <c r="I43" i="32"/>
  <c r="H43" i="32"/>
  <c r="G43" i="32"/>
  <c r="F43" i="32"/>
  <c r="E43" i="32"/>
  <c r="D43" i="32"/>
  <c r="D55" i="32" s="1"/>
  <c r="C43" i="32"/>
  <c r="C55" i="32" s="1"/>
  <c r="B43" i="32"/>
  <c r="B55" i="32" s="1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C54" i="32" s="1"/>
  <c r="B42" i="32"/>
  <c r="B54" i="32" s="1"/>
  <c r="O41" i="32"/>
  <c r="N41" i="32"/>
  <c r="M41" i="32"/>
  <c r="L41" i="32"/>
  <c r="K41" i="32"/>
  <c r="J41" i="32"/>
  <c r="I41" i="32"/>
  <c r="H41" i="32"/>
  <c r="G41" i="32"/>
  <c r="F41" i="32"/>
  <c r="E41" i="32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AZ119" i="31"/>
  <c r="AY119" i="31"/>
  <c r="AX119" i="31"/>
  <c r="AW119" i="31"/>
  <c r="AV119" i="31"/>
  <c r="AU119" i="31"/>
  <c r="AT119" i="31"/>
  <c r="AS119" i="31"/>
  <c r="AR119" i="31"/>
  <c r="AQ119" i="31"/>
  <c r="AP119" i="31"/>
  <c r="AO119" i="31"/>
  <c r="AN119" i="31"/>
  <c r="AM119" i="31"/>
  <c r="AL119" i="31"/>
  <c r="AK119" i="31"/>
  <c r="AJ119" i="31"/>
  <c r="AI119" i="31"/>
  <c r="AH119" i="31"/>
  <c r="AG119" i="31"/>
  <c r="AF119" i="31"/>
  <c r="AE119" i="31"/>
  <c r="AD119" i="31"/>
  <c r="AC119" i="31"/>
  <c r="AB119" i="31"/>
  <c r="AA119" i="31"/>
  <c r="Z119" i="31"/>
  <c r="Y119" i="31"/>
  <c r="X119" i="31"/>
  <c r="W119" i="31"/>
  <c r="V119" i="31"/>
  <c r="U119" i="31"/>
  <c r="T119" i="31"/>
  <c r="S119" i="31"/>
  <c r="R119" i="31"/>
  <c r="Q119" i="31"/>
  <c r="P119" i="31"/>
  <c r="O119" i="31"/>
  <c r="N119" i="31"/>
  <c r="M119" i="31"/>
  <c r="L119" i="31"/>
  <c r="K119" i="31"/>
  <c r="J119" i="31"/>
  <c r="I119" i="31"/>
  <c r="H119" i="31"/>
  <c r="G119" i="31"/>
  <c r="F119" i="31"/>
  <c r="E119" i="31"/>
  <c r="D119" i="31"/>
  <c r="C119" i="31"/>
  <c r="B119" i="31"/>
  <c r="BA118" i="31"/>
  <c r="AZ118" i="31"/>
  <c r="AY118" i="31"/>
  <c r="AX118" i="31"/>
  <c r="AW118" i="31"/>
  <c r="AV118" i="31"/>
  <c r="AU118" i="31"/>
  <c r="AT118" i="31"/>
  <c r="AS118" i="31"/>
  <c r="AR118" i="31"/>
  <c r="AQ118" i="31"/>
  <c r="AP118" i="31"/>
  <c r="AO118" i="31"/>
  <c r="AN118" i="31"/>
  <c r="AM118" i="31"/>
  <c r="AL118" i="31"/>
  <c r="AK118" i="31"/>
  <c r="AJ118" i="31"/>
  <c r="AI118" i="31"/>
  <c r="AH118" i="31"/>
  <c r="AG118" i="31"/>
  <c r="AF118" i="31"/>
  <c r="AE118" i="31"/>
  <c r="AD118" i="31"/>
  <c r="AC118" i="31"/>
  <c r="AB118" i="31"/>
  <c r="AA118" i="31"/>
  <c r="Z118" i="31"/>
  <c r="Y118" i="31"/>
  <c r="X118" i="31"/>
  <c r="W118" i="31"/>
  <c r="V118" i="31"/>
  <c r="U118" i="31"/>
  <c r="T118" i="31"/>
  <c r="S118" i="31"/>
  <c r="R118" i="31"/>
  <c r="Q118" i="31"/>
  <c r="P118" i="31"/>
  <c r="O118" i="31"/>
  <c r="N118" i="31"/>
  <c r="M118" i="31"/>
  <c r="L118" i="31"/>
  <c r="K118" i="31"/>
  <c r="J118" i="31"/>
  <c r="I118" i="31"/>
  <c r="H118" i="31"/>
  <c r="G118" i="31"/>
  <c r="F118" i="31"/>
  <c r="E118" i="31"/>
  <c r="D118" i="31"/>
  <c r="C118" i="31"/>
  <c r="B118" i="31"/>
  <c r="B130" i="31" s="1"/>
  <c r="BA117" i="31"/>
  <c r="AZ117" i="31"/>
  <c r="AY117" i="31"/>
  <c r="AX117" i="31"/>
  <c r="AW117" i="31"/>
  <c r="AV117" i="31"/>
  <c r="AU117" i="31"/>
  <c r="AT117" i="31"/>
  <c r="AS117" i="31"/>
  <c r="AR117" i="31"/>
  <c r="AQ117" i="31"/>
  <c r="AP117" i="31"/>
  <c r="AO117" i="31"/>
  <c r="AN117" i="31"/>
  <c r="AM117" i="31"/>
  <c r="AL117" i="31"/>
  <c r="AK117" i="31"/>
  <c r="AJ117" i="31"/>
  <c r="AJ129" i="31" s="1"/>
  <c r="AI117" i="31"/>
  <c r="AH117" i="31"/>
  <c r="AG117" i="31"/>
  <c r="AF117" i="31"/>
  <c r="AE117" i="31"/>
  <c r="AD117" i="31"/>
  <c r="AD129" i="31" s="1"/>
  <c r="AC117" i="31"/>
  <c r="AB117" i="31"/>
  <c r="AA117" i="31"/>
  <c r="Z117" i="31"/>
  <c r="Y117" i="31"/>
  <c r="Y129" i="31" s="1"/>
  <c r="X117" i="31"/>
  <c r="W117" i="31"/>
  <c r="V117" i="31"/>
  <c r="U117" i="31"/>
  <c r="T117" i="31"/>
  <c r="T129" i="31" s="1"/>
  <c r="S117" i="31"/>
  <c r="R117" i="31"/>
  <c r="Q117" i="31"/>
  <c r="P117" i="31"/>
  <c r="O117" i="31"/>
  <c r="N117" i="31"/>
  <c r="M117" i="31"/>
  <c r="L117" i="31"/>
  <c r="K117" i="31"/>
  <c r="J117" i="31"/>
  <c r="I117" i="31"/>
  <c r="H117" i="31"/>
  <c r="G117" i="31"/>
  <c r="F117" i="31"/>
  <c r="E117" i="31"/>
  <c r="D117" i="31"/>
  <c r="D129" i="31" s="1"/>
  <c r="C117" i="31"/>
  <c r="B117" i="31"/>
  <c r="BA116" i="31"/>
  <c r="AZ116" i="31"/>
  <c r="AY116" i="31"/>
  <c r="AX116" i="31"/>
  <c r="AW116" i="31"/>
  <c r="AV116" i="31"/>
  <c r="AU116" i="31"/>
  <c r="AT116" i="31"/>
  <c r="AS116" i="31"/>
  <c r="AR116" i="31"/>
  <c r="AQ116" i="31"/>
  <c r="AP116" i="31"/>
  <c r="AO116" i="31"/>
  <c r="AN116" i="31"/>
  <c r="AN128" i="31" s="1"/>
  <c r="AM116" i="31"/>
  <c r="AL116" i="31"/>
  <c r="AK116" i="31"/>
  <c r="AJ116" i="31"/>
  <c r="AI116" i="31"/>
  <c r="AH116" i="31"/>
  <c r="AH128" i="31" s="1"/>
  <c r="AG116" i="31"/>
  <c r="AF116" i="31"/>
  <c r="AE116" i="31"/>
  <c r="AD116" i="31"/>
  <c r="AC116" i="31"/>
  <c r="AC128" i="31" s="1"/>
  <c r="AB116" i="31"/>
  <c r="AA116" i="31"/>
  <c r="Z116" i="31"/>
  <c r="Y116" i="31"/>
  <c r="X116" i="31"/>
  <c r="X128" i="31" s="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H128" i="31" s="1"/>
  <c r="G116" i="31"/>
  <c r="F116" i="31"/>
  <c r="E116" i="31"/>
  <c r="D116" i="31"/>
  <c r="C116" i="31"/>
  <c r="B116" i="31"/>
  <c r="BA115" i="31"/>
  <c r="AZ115" i="31"/>
  <c r="AY115" i="31"/>
  <c r="AX115" i="31"/>
  <c r="AW115" i="31"/>
  <c r="AV115" i="31"/>
  <c r="AU115" i="31"/>
  <c r="AT115" i="31"/>
  <c r="AS115" i="31"/>
  <c r="AR115" i="31"/>
  <c r="AR127" i="31" s="1"/>
  <c r="AQ115" i="31"/>
  <c r="AP115" i="31"/>
  <c r="AO115" i="31"/>
  <c r="AN115" i="31"/>
  <c r="AM115" i="31"/>
  <c r="AL115" i="31"/>
  <c r="AK115" i="31"/>
  <c r="AJ115" i="31"/>
  <c r="AI115" i="31"/>
  <c r="AH115" i="31"/>
  <c r="AG115" i="31"/>
  <c r="AF115" i="31"/>
  <c r="AE115" i="31"/>
  <c r="AD115" i="31"/>
  <c r="AC115" i="31"/>
  <c r="AB115" i="31"/>
  <c r="AA115" i="31"/>
  <c r="Z115" i="31"/>
  <c r="Y115" i="31"/>
  <c r="X115" i="31"/>
  <c r="W115" i="31"/>
  <c r="V115" i="31"/>
  <c r="U115" i="31"/>
  <c r="T115" i="31"/>
  <c r="S115" i="31"/>
  <c r="R115" i="31"/>
  <c r="Q115" i="31"/>
  <c r="Q127" i="31" s="1"/>
  <c r="P115" i="31"/>
  <c r="O115" i="31"/>
  <c r="N115" i="31"/>
  <c r="M115" i="31"/>
  <c r="L115" i="31"/>
  <c r="L127" i="31" s="1"/>
  <c r="K115" i="31"/>
  <c r="J115" i="31"/>
  <c r="I115" i="31"/>
  <c r="H115" i="31"/>
  <c r="G115" i="31"/>
  <c r="F115" i="31"/>
  <c r="E115" i="31"/>
  <c r="D115" i="31"/>
  <c r="C115" i="31"/>
  <c r="B115" i="31"/>
  <c r="BA114" i="31"/>
  <c r="BA126" i="31" s="1"/>
  <c r="AZ114" i="31"/>
  <c r="AY114" i="31"/>
  <c r="AX114" i="31"/>
  <c r="AW114" i="31"/>
  <c r="AV114" i="31"/>
  <c r="AU114" i="31"/>
  <c r="AT114" i="31"/>
  <c r="AS114" i="31"/>
  <c r="AR114" i="31"/>
  <c r="AQ114" i="31"/>
  <c r="AP114" i="31"/>
  <c r="AO114" i="31"/>
  <c r="AN114" i="31"/>
  <c r="AM114" i="31"/>
  <c r="AL114" i="31"/>
  <c r="AK114" i="31"/>
  <c r="AJ114" i="31"/>
  <c r="AI114" i="31"/>
  <c r="AH114" i="31"/>
  <c r="AG114" i="31"/>
  <c r="AF114" i="31"/>
  <c r="AE114" i="31"/>
  <c r="AD114" i="31"/>
  <c r="AC114" i="31"/>
  <c r="AB114" i="31"/>
  <c r="AA114" i="31"/>
  <c r="Z114" i="31"/>
  <c r="Y114" i="31"/>
  <c r="X114" i="31"/>
  <c r="W114" i="31"/>
  <c r="V114" i="31"/>
  <c r="U114" i="31"/>
  <c r="U126" i="31" s="1"/>
  <c r="T114" i="31"/>
  <c r="S114" i="31"/>
  <c r="R114" i="31"/>
  <c r="Q114" i="31"/>
  <c r="P114" i="31"/>
  <c r="O114" i="31"/>
  <c r="N114" i="31"/>
  <c r="M114" i="31"/>
  <c r="L114" i="31"/>
  <c r="K114" i="31"/>
  <c r="J114" i="31"/>
  <c r="J126" i="31" s="1"/>
  <c r="I114" i="31"/>
  <c r="H114" i="31"/>
  <c r="G114" i="31"/>
  <c r="F114" i="31"/>
  <c r="E114" i="31"/>
  <c r="D114" i="31"/>
  <c r="C114" i="31"/>
  <c r="B114" i="31"/>
  <c r="BA113" i="31"/>
  <c r="AZ113" i="31"/>
  <c r="AY113" i="31"/>
  <c r="AX113" i="31"/>
  <c r="AW113" i="31"/>
  <c r="AV113" i="31"/>
  <c r="AU113" i="31"/>
  <c r="AT113" i="31"/>
  <c r="AS113" i="31"/>
  <c r="AR113" i="31"/>
  <c r="AQ113" i="31"/>
  <c r="AP113" i="31"/>
  <c r="AO113" i="31"/>
  <c r="AN113" i="31"/>
  <c r="AM113" i="31"/>
  <c r="AL113" i="31"/>
  <c r="AK113" i="31"/>
  <c r="AJ113" i="31"/>
  <c r="AI113" i="31"/>
  <c r="AH113" i="31"/>
  <c r="AG113" i="31"/>
  <c r="AF113" i="31"/>
  <c r="AE113" i="31"/>
  <c r="AD113" i="31"/>
  <c r="AD125" i="31" s="1"/>
  <c r="AC113" i="31"/>
  <c r="AB113" i="31"/>
  <c r="AA113" i="31"/>
  <c r="Z113" i="31"/>
  <c r="Y113" i="31"/>
  <c r="X113" i="31"/>
  <c r="W113" i="31"/>
  <c r="V113" i="31"/>
  <c r="U113" i="31"/>
  <c r="T113" i="31"/>
  <c r="T125" i="31" s="1"/>
  <c r="S113" i="31"/>
  <c r="R113" i="31"/>
  <c r="Q113" i="3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B59" i="31"/>
  <c r="D57" i="31"/>
  <c r="D69" i="31" s="1"/>
  <c r="D93" i="31" s="1"/>
  <c r="D56" i="31"/>
  <c r="C56" i="31"/>
  <c r="C68" i="31" s="1"/>
  <c r="C92" i="31" s="1"/>
  <c r="D55" i="31"/>
  <c r="D67" i="31" s="1"/>
  <c r="D91" i="31" s="1"/>
  <c r="B54" i="31"/>
  <c r="D58" i="31"/>
  <c r="C58" i="31"/>
  <c r="B58" i="31"/>
  <c r="C57" i="31"/>
  <c r="B57" i="31"/>
  <c r="B56" i="3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C71" i="32" l="1"/>
  <c r="C95" i="32" s="1"/>
  <c r="D126" i="32"/>
  <c r="P127" i="32"/>
  <c r="AN128" i="32"/>
  <c r="G48" i="32"/>
  <c r="O48" i="32"/>
  <c r="L120" i="32"/>
  <c r="L126" i="32"/>
  <c r="X127" i="32"/>
  <c r="AY128" i="32"/>
  <c r="H48" i="32"/>
  <c r="T120" i="32"/>
  <c r="T126" i="32"/>
  <c r="AF127" i="32"/>
  <c r="I129" i="32"/>
  <c r="I48" i="32"/>
  <c r="H120" i="32"/>
  <c r="AF120" i="32"/>
  <c r="AV120" i="32"/>
  <c r="AB120" i="32"/>
  <c r="P125" i="32"/>
  <c r="AB126" i="32"/>
  <c r="AN127" i="32"/>
  <c r="T129" i="32"/>
  <c r="AJ120" i="32"/>
  <c r="X125" i="32"/>
  <c r="AJ126" i="32"/>
  <c r="AW127" i="32"/>
  <c r="AE129" i="32"/>
  <c r="AR120" i="32"/>
  <c r="AF125" i="32"/>
  <c r="AR126" i="32"/>
  <c r="H128" i="32"/>
  <c r="AO129" i="32"/>
  <c r="K48" i="32"/>
  <c r="AB132" i="32"/>
  <c r="AZ120" i="32"/>
  <c r="AN125" i="32"/>
  <c r="AZ126" i="32"/>
  <c r="S128" i="32"/>
  <c r="Q130" i="32"/>
  <c r="R72" i="32"/>
  <c r="C71" i="31"/>
  <c r="C95" i="31" s="1"/>
  <c r="C65" i="32"/>
  <c r="C89" i="32" s="1"/>
  <c r="D79" i="32"/>
  <c r="D67" i="32"/>
  <c r="D91" i="32" s="1"/>
  <c r="B70" i="32"/>
  <c r="B94" i="32" s="1"/>
  <c r="D65" i="32"/>
  <c r="D89" i="32" s="1"/>
  <c r="B68" i="32"/>
  <c r="B92" i="32" s="1"/>
  <c r="C70" i="32"/>
  <c r="C94" i="32" s="1"/>
  <c r="B66" i="32"/>
  <c r="B90" i="32" s="1"/>
  <c r="C68" i="32"/>
  <c r="C92" i="32" s="1"/>
  <c r="D70" i="32"/>
  <c r="D94" i="32" s="1"/>
  <c r="C66" i="32"/>
  <c r="C90" i="32" s="1"/>
  <c r="D68" i="32"/>
  <c r="D92" i="32" s="1"/>
  <c r="B71" i="32"/>
  <c r="B95" i="32" s="1"/>
  <c r="B69" i="32"/>
  <c r="B93" i="32" s="1"/>
  <c r="B67" i="32"/>
  <c r="B91" i="32" s="1"/>
  <c r="D71" i="32"/>
  <c r="D95" i="32" s="1"/>
  <c r="B65" i="32"/>
  <c r="B89" i="32" s="1"/>
  <c r="C67" i="32"/>
  <c r="C91" i="32" s="1"/>
  <c r="D69" i="32"/>
  <c r="D93" i="32" s="1"/>
  <c r="J48" i="32"/>
  <c r="K120" i="32"/>
  <c r="K125" i="32"/>
  <c r="S120" i="32"/>
  <c r="S125" i="32"/>
  <c r="AZ132" i="32"/>
  <c r="L48" i="32"/>
  <c r="E125" i="32"/>
  <c r="E120" i="32"/>
  <c r="M125" i="32"/>
  <c r="M120" i="32"/>
  <c r="U125" i="32"/>
  <c r="U120" i="32"/>
  <c r="AC125" i="32"/>
  <c r="AC120" i="32"/>
  <c r="AK125" i="32"/>
  <c r="AK120" i="32"/>
  <c r="AS125" i="32"/>
  <c r="AS120" i="32"/>
  <c r="BA125" i="32"/>
  <c r="BA120" i="32"/>
  <c r="I126" i="32"/>
  <c r="Y126" i="32"/>
  <c r="AG126" i="32"/>
  <c r="AO126" i="32"/>
  <c r="AW126" i="32"/>
  <c r="E127" i="32"/>
  <c r="M127" i="32"/>
  <c r="U127" i="32"/>
  <c r="AK127" i="32"/>
  <c r="AS127" i="32"/>
  <c r="BA127" i="32"/>
  <c r="I128" i="32"/>
  <c r="Q128" i="32"/>
  <c r="Y128" i="32"/>
  <c r="AG128" i="32"/>
  <c r="AW128" i="32"/>
  <c r="E129" i="32"/>
  <c r="M129" i="32"/>
  <c r="U129" i="32"/>
  <c r="AC129" i="32"/>
  <c r="AK129" i="32"/>
  <c r="AS129" i="32"/>
  <c r="I130" i="32"/>
  <c r="Y130" i="32"/>
  <c r="AO130" i="32"/>
  <c r="E131" i="32"/>
  <c r="U131" i="32"/>
  <c r="AK131" i="32"/>
  <c r="BA131" i="32"/>
  <c r="AG130" i="32"/>
  <c r="E48" i="32"/>
  <c r="M48" i="32"/>
  <c r="F48" i="32"/>
  <c r="N48" i="32"/>
  <c r="G125" i="32"/>
  <c r="G120" i="32"/>
  <c r="O125" i="32"/>
  <c r="O120" i="32"/>
  <c r="W125" i="32"/>
  <c r="W120" i="32"/>
  <c r="AE125" i="32"/>
  <c r="AE120" i="32"/>
  <c r="AM125" i="32"/>
  <c r="AM120" i="32"/>
  <c r="AU125" i="32"/>
  <c r="AU120" i="32"/>
  <c r="C126" i="32"/>
  <c r="T132" i="32"/>
  <c r="M131" i="32"/>
  <c r="AF132" i="32"/>
  <c r="AV132" i="32"/>
  <c r="AC131" i="32"/>
  <c r="I120" i="32"/>
  <c r="I125" i="32"/>
  <c r="Q120" i="32"/>
  <c r="Q125" i="32"/>
  <c r="AJ132" i="32"/>
  <c r="AS131" i="32"/>
  <c r="J120" i="32"/>
  <c r="J125" i="32"/>
  <c r="R120" i="32"/>
  <c r="R125" i="32"/>
  <c r="L132" i="32"/>
  <c r="AT127" i="32"/>
  <c r="B128" i="32"/>
  <c r="J128" i="32"/>
  <c r="R128" i="32"/>
  <c r="Z128" i="32"/>
  <c r="AH128" i="32"/>
  <c r="AP128" i="32"/>
  <c r="AX128" i="32"/>
  <c r="F129" i="32"/>
  <c r="N129" i="32"/>
  <c r="V129" i="32"/>
  <c r="AD129" i="32"/>
  <c r="AL129" i="32"/>
  <c r="AT129" i="32"/>
  <c r="B130" i="32"/>
  <c r="J130" i="32"/>
  <c r="R130" i="32"/>
  <c r="Z130" i="32"/>
  <c r="AH130" i="32"/>
  <c r="AP130" i="32"/>
  <c r="AX130" i="32"/>
  <c r="F131" i="32"/>
  <c r="N131" i="32"/>
  <c r="V131" i="32"/>
  <c r="AD131" i="32"/>
  <c r="AL131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AU129" i="32"/>
  <c r="C130" i="32"/>
  <c r="K130" i="32"/>
  <c r="S130" i="32"/>
  <c r="AA130" i="32"/>
  <c r="AI130" i="32"/>
  <c r="AQ130" i="32"/>
  <c r="AY130" i="32"/>
  <c r="G131" i="32"/>
  <c r="O131" i="32"/>
  <c r="W131" i="32"/>
  <c r="AE131" i="32"/>
  <c r="AM131" i="32"/>
  <c r="AU131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AY127" i="32"/>
  <c r="G128" i="32"/>
  <c r="O128" i="32"/>
  <c r="W128" i="32"/>
  <c r="AE128" i="32"/>
  <c r="AM128" i="32"/>
  <c r="AU128" i="32"/>
  <c r="C129" i="32"/>
  <c r="K129" i="32"/>
  <c r="S129" i="32"/>
  <c r="AA129" i="32"/>
  <c r="AI129" i="32"/>
  <c r="AQ129" i="32"/>
  <c r="AY129" i="32"/>
  <c r="G130" i="32"/>
  <c r="O130" i="32"/>
  <c r="W130" i="32"/>
  <c r="AE130" i="32"/>
  <c r="AM130" i="32"/>
  <c r="AU130" i="32"/>
  <c r="C131" i="32"/>
  <c r="K131" i="32"/>
  <c r="S131" i="32"/>
  <c r="AA131" i="32"/>
  <c r="AI131" i="32"/>
  <c r="AQ131" i="32"/>
  <c r="AY131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D65" i="31"/>
  <c r="D89" i="31" s="1"/>
  <c r="C66" i="31"/>
  <c r="C90" i="31" s="1"/>
  <c r="B69" i="31"/>
  <c r="B93" i="31" s="1"/>
  <c r="C67" i="31"/>
  <c r="C91" i="31" s="1"/>
  <c r="B67" i="31"/>
  <c r="B91" i="31" s="1"/>
  <c r="B70" i="31"/>
  <c r="B94" i="31" s="1"/>
  <c r="B65" i="31"/>
  <c r="B89" i="31" s="1"/>
  <c r="C70" i="31"/>
  <c r="C94" i="31" s="1"/>
  <c r="D70" i="31"/>
  <c r="D94" i="31" s="1"/>
  <c r="C69" i="31"/>
  <c r="C93" i="31" s="1"/>
  <c r="B71" i="31"/>
  <c r="B95" i="31" s="1"/>
  <c r="B68" i="31"/>
  <c r="B92" i="31" s="1"/>
  <c r="D71" i="31"/>
  <c r="D95" i="31" s="1"/>
  <c r="D68" i="31"/>
  <c r="D92" i="31" s="1"/>
  <c r="C65" i="31"/>
  <c r="C89" i="31" s="1"/>
  <c r="B66" i="31"/>
  <c r="B90" i="31" s="1"/>
  <c r="D66" i="31"/>
  <c r="D90" i="31" s="1"/>
  <c r="BA127" i="31"/>
  <c r="AG128" i="31"/>
  <c r="M129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J128" i="31"/>
  <c r="AP128" i="31"/>
  <c r="V129" i="31"/>
  <c r="Z130" i="31"/>
  <c r="AP130" i="31"/>
  <c r="F131" i="31"/>
  <c r="V131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G125" i="31"/>
  <c r="G120" i="31"/>
  <c r="O125" i="31"/>
  <c r="O120" i="31"/>
  <c r="W125" i="31"/>
  <c r="W120" i="31"/>
  <c r="AE125" i="31"/>
  <c r="AE120" i="31"/>
  <c r="AM125" i="31"/>
  <c r="AM120" i="31"/>
  <c r="AU125" i="31"/>
  <c r="AU120" i="31"/>
  <c r="C126" i="31"/>
  <c r="K126" i="31"/>
  <c r="S126" i="31"/>
  <c r="AA126" i="31"/>
  <c r="AI126" i="31"/>
  <c r="AQ126" i="31"/>
  <c r="AY126" i="31"/>
  <c r="G127" i="31"/>
  <c r="O127" i="31"/>
  <c r="W139" i="31"/>
  <c r="W127" i="31"/>
  <c r="AE127" i="31"/>
  <c r="AM127" i="31"/>
  <c r="S128" i="31"/>
  <c r="AY128" i="31"/>
  <c r="AE129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V127" i="31"/>
  <c r="AB128" i="31"/>
  <c r="H129" i="31"/>
  <c r="AN129" i="31"/>
  <c r="H120" i="31"/>
  <c r="R120" i="31"/>
  <c r="AC132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E128" i="31"/>
  <c r="AK128" i="31"/>
  <c r="Q129" i="31"/>
  <c r="AW129" i="31"/>
  <c r="U130" i="31"/>
  <c r="AK130" i="31"/>
  <c r="BA130" i="31"/>
  <c r="Q131" i="31"/>
  <c r="AG131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N128" i="31"/>
  <c r="AT128" i="31"/>
  <c r="Z129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K120" i="31"/>
  <c r="K125" i="31"/>
  <c r="S120" i="31"/>
  <c r="S125" i="31"/>
  <c r="AA120" i="31"/>
  <c r="AA125" i="31"/>
  <c r="AI120" i="31"/>
  <c r="AI125" i="31"/>
  <c r="AQ120" i="31"/>
  <c r="AQ125" i="31"/>
  <c r="AY120" i="31"/>
  <c r="AY125" i="31"/>
  <c r="G126" i="31"/>
  <c r="O126" i="31"/>
  <c r="W126" i="31"/>
  <c r="AE126" i="31"/>
  <c r="AM126" i="31"/>
  <c r="AU126" i="31"/>
  <c r="C127" i="31"/>
  <c r="K127" i="31"/>
  <c r="S127" i="31"/>
  <c r="AA127" i="31"/>
  <c r="AI127" i="31"/>
  <c r="AQ127" i="31"/>
  <c r="W128" i="31"/>
  <c r="C129" i="31"/>
  <c r="AI129" i="31"/>
  <c r="O130" i="31"/>
  <c r="AE130" i="31"/>
  <c r="AU130" i="31"/>
  <c r="K131" i="31"/>
  <c r="AA131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AZ127" i="31"/>
  <c r="P128" i="31"/>
  <c r="AF128" i="31"/>
  <c r="AV128" i="31"/>
  <c r="L129" i="31"/>
  <c r="AB129" i="31"/>
  <c r="AR129" i="31"/>
  <c r="M132" i="31"/>
  <c r="X120" i="31"/>
  <c r="AH120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30" i="31"/>
  <c r="AB130" i="31"/>
  <c r="AJ130" i="31"/>
  <c r="AR130" i="31"/>
  <c r="AZ130" i="31"/>
  <c r="H131" i="31"/>
  <c r="P131" i="31"/>
  <c r="P143" i="31"/>
  <c r="X131" i="31"/>
  <c r="AF131" i="31"/>
  <c r="AN131" i="31"/>
  <c r="AV131" i="31"/>
  <c r="AZ129" i="31"/>
  <c r="H130" i="31"/>
  <c r="P130" i="31"/>
  <c r="X130" i="31"/>
  <c r="AF130" i="31"/>
  <c r="AN130" i="31"/>
  <c r="AV130" i="31"/>
  <c r="D131" i="31"/>
  <c r="L131" i="31"/>
  <c r="T131" i="31"/>
  <c r="AB143" i="31"/>
  <c r="AB131" i="31"/>
  <c r="AJ131" i="31"/>
  <c r="AR131" i="31"/>
  <c r="AZ131" i="31"/>
  <c r="G11" i="30"/>
  <c r="AK143" i="32" s="1"/>
  <c r="G10" i="30"/>
  <c r="G9" i="30"/>
  <c r="E141" i="32" s="1"/>
  <c r="N92" i="32"/>
  <c r="AC139" i="31"/>
  <c r="G6" i="30"/>
  <c r="N90" i="32" s="1"/>
  <c r="G5" i="30"/>
  <c r="F137" i="32" s="1"/>
  <c r="BA47" i="32"/>
  <c r="AZ47" i="32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BA43" i="32"/>
  <c r="AZ43" i="32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BA42" i="32"/>
  <c r="AZ42" i="32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AU138" i="31" l="1"/>
  <c r="I138" i="32"/>
  <c r="AQ138" i="31"/>
  <c r="G138" i="31"/>
  <c r="AZ143" i="31"/>
  <c r="I137" i="32"/>
  <c r="AV143" i="31"/>
  <c r="Q143" i="31"/>
  <c r="BA139" i="31"/>
  <c r="X143" i="32"/>
  <c r="AV139" i="31"/>
  <c r="Y139" i="31"/>
  <c r="AQ141" i="32"/>
  <c r="AB141" i="31"/>
  <c r="J93" i="32"/>
  <c r="T143" i="31"/>
  <c r="X140" i="31"/>
  <c r="AM138" i="31"/>
  <c r="V143" i="31"/>
  <c r="BA138" i="31"/>
  <c r="H143" i="32"/>
  <c r="AI141" i="32"/>
  <c r="V141" i="32"/>
  <c r="AX138" i="32"/>
  <c r="AN141" i="31"/>
  <c r="L141" i="31"/>
  <c r="AM137" i="31"/>
  <c r="AF143" i="32"/>
  <c r="AJ141" i="32"/>
  <c r="AL141" i="31"/>
  <c r="S139" i="31"/>
  <c r="AE141" i="31"/>
  <c r="AD141" i="31"/>
  <c r="M141" i="32"/>
  <c r="Q140" i="32"/>
  <c r="BA137" i="31"/>
  <c r="C141" i="32"/>
  <c r="AV140" i="31"/>
  <c r="AQ143" i="31"/>
  <c r="C141" i="31"/>
  <c r="K138" i="31"/>
  <c r="S141" i="32"/>
  <c r="AK143" i="31"/>
  <c r="O138" i="31"/>
  <c r="Z141" i="31"/>
  <c r="AW141" i="31"/>
  <c r="AY140" i="31"/>
  <c r="D81" i="31"/>
  <c r="AY141" i="32"/>
  <c r="AV138" i="32"/>
  <c r="O89" i="32"/>
  <c r="T138" i="32"/>
  <c r="AM138" i="32"/>
  <c r="T141" i="31"/>
  <c r="W140" i="31"/>
  <c r="AG143" i="31"/>
  <c r="Q141" i="31"/>
  <c r="V141" i="31"/>
  <c r="K141" i="32"/>
  <c r="X138" i="32"/>
  <c r="AL141" i="32"/>
  <c r="C138" i="32"/>
  <c r="K89" i="32"/>
  <c r="V140" i="32"/>
  <c r="Z96" i="31"/>
  <c r="Z96" i="32" s="1"/>
  <c r="U142" i="32"/>
  <c r="AL142" i="32"/>
  <c r="AW142" i="31"/>
  <c r="R142" i="31"/>
  <c r="AI142" i="31"/>
  <c r="L142" i="31"/>
  <c r="AR142" i="32"/>
  <c r="B82" i="32"/>
  <c r="AK142" i="32"/>
  <c r="AX142" i="31"/>
  <c r="J94" i="32"/>
  <c r="AY142" i="31"/>
  <c r="N142" i="31"/>
  <c r="AS142" i="32"/>
  <c r="G94" i="32"/>
  <c r="G142" i="31"/>
  <c r="H94" i="32"/>
  <c r="I142" i="31"/>
  <c r="E142" i="31"/>
  <c r="AV142" i="32"/>
  <c r="V142" i="31"/>
  <c r="BA142" i="32"/>
  <c r="O94" i="32"/>
  <c r="F142" i="32"/>
  <c r="D82" i="31"/>
  <c r="Q142" i="31"/>
  <c r="Q142" i="32"/>
  <c r="M142" i="31"/>
  <c r="D82" i="32"/>
  <c r="AD142" i="31"/>
  <c r="F94" i="32"/>
  <c r="W142" i="31"/>
  <c r="N142" i="32"/>
  <c r="AL142" i="31"/>
  <c r="N94" i="32"/>
  <c r="E142" i="32"/>
  <c r="AM142" i="31"/>
  <c r="V142" i="32"/>
  <c r="AG142" i="31"/>
  <c r="AW142" i="32"/>
  <c r="S142" i="31"/>
  <c r="K94" i="32"/>
  <c r="L94" i="32"/>
  <c r="AT142" i="31"/>
  <c r="M142" i="32"/>
  <c r="AD142" i="32"/>
  <c r="AO142" i="31"/>
  <c r="J142" i="31"/>
  <c r="AA142" i="31"/>
  <c r="D142" i="31"/>
  <c r="X142" i="32"/>
  <c r="I142" i="32"/>
  <c r="C82" i="31"/>
  <c r="AD137" i="31"/>
  <c r="AU137" i="31"/>
  <c r="C77" i="31"/>
  <c r="AU142" i="31"/>
  <c r="AA139" i="31"/>
  <c r="AQ137" i="31"/>
  <c r="Z95" i="31"/>
  <c r="Z95" i="32" s="1"/>
  <c r="AO141" i="31"/>
  <c r="H93" i="32"/>
  <c r="AH141" i="31"/>
  <c r="I141" i="32"/>
  <c r="Z141" i="32"/>
  <c r="AC141" i="31"/>
  <c r="AZ141" i="32"/>
  <c r="G141" i="31"/>
  <c r="AM141" i="32"/>
  <c r="K93" i="32"/>
  <c r="X141" i="32"/>
  <c r="AF141" i="32"/>
  <c r="BA141" i="32"/>
  <c r="AC141" i="32"/>
  <c r="C81" i="32"/>
  <c r="AD141" i="32"/>
  <c r="AX141" i="31"/>
  <c r="Y141" i="32"/>
  <c r="M93" i="32"/>
  <c r="AP141" i="32"/>
  <c r="AQ141" i="31"/>
  <c r="N93" i="32"/>
  <c r="BA141" i="31"/>
  <c r="W141" i="31"/>
  <c r="AG141" i="32"/>
  <c r="AA141" i="31"/>
  <c r="AX141" i="32"/>
  <c r="G93" i="32"/>
  <c r="F141" i="31"/>
  <c r="AM141" i="31"/>
  <c r="P141" i="31"/>
  <c r="AK141" i="32"/>
  <c r="L93" i="32"/>
  <c r="AO141" i="32"/>
  <c r="AY141" i="31"/>
  <c r="O93" i="32"/>
  <c r="D141" i="32"/>
  <c r="N141" i="31"/>
  <c r="AU141" i="31"/>
  <c r="X141" i="31"/>
  <c r="G141" i="32"/>
  <c r="AS141" i="32"/>
  <c r="N141" i="32"/>
  <c r="AT141" i="32"/>
  <c r="C81" i="31"/>
  <c r="K141" i="31"/>
  <c r="B141" i="31"/>
  <c r="AW141" i="32"/>
  <c r="B141" i="32"/>
  <c r="J141" i="31"/>
  <c r="J141" i="32"/>
  <c r="E141" i="31"/>
  <c r="AB141" i="32"/>
  <c r="AT141" i="31"/>
  <c r="AV141" i="31"/>
  <c r="R141" i="31"/>
  <c r="R141" i="32"/>
  <c r="U141" i="31"/>
  <c r="AR141" i="32"/>
  <c r="AE141" i="32"/>
  <c r="H141" i="32"/>
  <c r="D81" i="32"/>
  <c r="AR143" i="31"/>
  <c r="L143" i="31"/>
  <c r="AF142" i="31"/>
  <c r="AZ141" i="31"/>
  <c r="AR141" i="31"/>
  <c r="AF140" i="31"/>
  <c r="S137" i="31"/>
  <c r="BA142" i="31"/>
  <c r="AB140" i="31"/>
  <c r="F143" i="31"/>
  <c r="AP140" i="31"/>
  <c r="T137" i="31"/>
  <c r="D83" i="31"/>
  <c r="D77" i="31"/>
  <c r="AY143" i="32"/>
  <c r="S143" i="32"/>
  <c r="AM142" i="32"/>
  <c r="G142" i="32"/>
  <c r="AA141" i="32"/>
  <c r="AU140" i="32"/>
  <c r="O140" i="32"/>
  <c r="AJ142" i="32"/>
  <c r="AZ142" i="32"/>
  <c r="AB142" i="32"/>
  <c r="L137" i="32"/>
  <c r="AM143" i="32"/>
  <c r="G143" i="32"/>
  <c r="AA142" i="32"/>
  <c r="AU141" i="32"/>
  <c r="H137" i="32"/>
  <c r="AL143" i="32"/>
  <c r="F143" i="32"/>
  <c r="Z142" i="32"/>
  <c r="J140" i="32"/>
  <c r="AE137" i="32"/>
  <c r="I89" i="32"/>
  <c r="AR138" i="32"/>
  <c r="G91" i="32"/>
  <c r="M140" i="31"/>
  <c r="K138" i="32"/>
  <c r="AD139" i="32"/>
  <c r="AQ142" i="31"/>
  <c r="AH142" i="31"/>
  <c r="E139" i="31"/>
  <c r="E92" i="32"/>
  <c r="S139" i="32"/>
  <c r="AH141" i="32"/>
  <c r="Q141" i="32"/>
  <c r="AE142" i="31"/>
  <c r="P142" i="32"/>
  <c r="C142" i="31"/>
  <c r="E140" i="32"/>
  <c r="AF142" i="32"/>
  <c r="B143" i="31"/>
  <c r="AG143" i="32"/>
  <c r="S143" i="31"/>
  <c r="AX143" i="32"/>
  <c r="AC143" i="32"/>
  <c r="AU143" i="31"/>
  <c r="M95" i="32"/>
  <c r="N95" i="32"/>
  <c r="Y143" i="31"/>
  <c r="R143" i="31"/>
  <c r="AW143" i="32"/>
  <c r="AY143" i="31"/>
  <c r="B143" i="32"/>
  <c r="M143" i="31"/>
  <c r="D143" i="32"/>
  <c r="C83" i="31"/>
  <c r="Z143" i="31"/>
  <c r="J143" i="32"/>
  <c r="U143" i="31"/>
  <c r="L143" i="32"/>
  <c r="N143" i="31"/>
  <c r="L95" i="32"/>
  <c r="G143" i="31"/>
  <c r="G95" i="32"/>
  <c r="C83" i="32"/>
  <c r="B83" i="32"/>
  <c r="AH143" i="31"/>
  <c r="R143" i="32"/>
  <c r="J95" i="32"/>
  <c r="AC143" i="31"/>
  <c r="AZ143" i="32"/>
  <c r="AD143" i="31"/>
  <c r="O143" i="31"/>
  <c r="O95" i="32"/>
  <c r="AJ143" i="32"/>
  <c r="E143" i="32"/>
  <c r="AP143" i="31"/>
  <c r="I143" i="32"/>
  <c r="I95" i="32"/>
  <c r="Z143" i="32"/>
  <c r="AX143" i="31"/>
  <c r="Q143" i="32"/>
  <c r="AH143" i="32"/>
  <c r="AS143" i="31"/>
  <c r="K95" i="32"/>
  <c r="AE143" i="31"/>
  <c r="H95" i="32"/>
  <c r="Y143" i="32"/>
  <c r="C143" i="31"/>
  <c r="AP143" i="32"/>
  <c r="BA143" i="31"/>
  <c r="M143" i="32"/>
  <c r="AM143" i="31"/>
  <c r="E95" i="32"/>
  <c r="F95" i="32"/>
  <c r="I143" i="31"/>
  <c r="U143" i="32"/>
  <c r="AJ143" i="31"/>
  <c r="D143" i="31"/>
  <c r="X142" i="31"/>
  <c r="P140" i="31"/>
  <c r="AI137" i="31"/>
  <c r="AW143" i="31"/>
  <c r="AK140" i="31"/>
  <c r="AP142" i="31"/>
  <c r="C79" i="31"/>
  <c r="T142" i="32"/>
  <c r="AQ143" i="32"/>
  <c r="K143" i="32"/>
  <c r="AE142" i="32"/>
  <c r="AM140" i="32"/>
  <c r="G140" i="32"/>
  <c r="L142" i="32"/>
  <c r="AN141" i="32"/>
  <c r="P141" i="32"/>
  <c r="AE143" i="32"/>
  <c r="AY142" i="32"/>
  <c r="S142" i="32"/>
  <c r="P143" i="32"/>
  <c r="AD143" i="32"/>
  <c r="AX142" i="32"/>
  <c r="R142" i="32"/>
  <c r="AP140" i="32"/>
  <c r="AO140" i="32"/>
  <c r="AC139" i="32"/>
  <c r="AW140" i="32"/>
  <c r="AO138" i="32"/>
  <c r="G89" i="32"/>
  <c r="B81" i="32"/>
  <c r="L141" i="32"/>
  <c r="AV141" i="32"/>
  <c r="L138" i="32"/>
  <c r="AO143" i="31"/>
  <c r="W141" i="32"/>
  <c r="J89" i="32"/>
  <c r="R138" i="32"/>
  <c r="O141" i="31"/>
  <c r="Z140" i="31"/>
  <c r="AN142" i="32"/>
  <c r="E143" i="31"/>
  <c r="G138" i="32"/>
  <c r="J139" i="32"/>
  <c r="AS138" i="32"/>
  <c r="H142" i="32"/>
  <c r="AT140" i="31"/>
  <c r="AK142" i="31"/>
  <c r="O137" i="31"/>
  <c r="J140" i="31"/>
  <c r="K5" i="30"/>
  <c r="AN143" i="31"/>
  <c r="H143" i="31"/>
  <c r="AB142" i="31"/>
  <c r="AA143" i="31"/>
  <c r="O142" i="31"/>
  <c r="AQ139" i="31"/>
  <c r="K139" i="31"/>
  <c r="AE138" i="31"/>
  <c r="K137" i="31"/>
  <c r="N140" i="31"/>
  <c r="E140" i="31"/>
  <c r="AJ141" i="31"/>
  <c r="S140" i="31"/>
  <c r="O139" i="31"/>
  <c r="AI138" i="31"/>
  <c r="C138" i="31"/>
  <c r="Y141" i="31"/>
  <c r="AS141" i="31"/>
  <c r="D78" i="31"/>
  <c r="B77" i="31"/>
  <c r="B81" i="31"/>
  <c r="AB140" i="32"/>
  <c r="AV140" i="32"/>
  <c r="D142" i="32"/>
  <c r="AT139" i="32"/>
  <c r="W137" i="32"/>
  <c r="AZ140" i="32"/>
  <c r="X137" i="32"/>
  <c r="AS142" i="31"/>
  <c r="O141" i="32"/>
  <c r="AF141" i="31"/>
  <c r="AL137" i="32"/>
  <c r="AA140" i="31"/>
  <c r="AL139" i="31"/>
  <c r="T141" i="32"/>
  <c r="Y142" i="31"/>
  <c r="F93" i="32"/>
  <c r="AX137" i="32"/>
  <c r="AG137" i="32"/>
  <c r="G12" i="30"/>
  <c r="L96" i="32" s="1"/>
  <c r="AV142" i="31"/>
  <c r="AY137" i="31"/>
  <c r="AH140" i="31"/>
  <c r="AI143" i="32"/>
  <c r="W142" i="32"/>
  <c r="AE140" i="32"/>
  <c r="D140" i="32"/>
  <c r="W143" i="32"/>
  <c r="AQ142" i="32"/>
  <c r="K142" i="32"/>
  <c r="V143" i="32"/>
  <c r="AP142" i="32"/>
  <c r="C82" i="32"/>
  <c r="D79" i="31"/>
  <c r="AJ140" i="32"/>
  <c r="P137" i="32"/>
  <c r="AC142" i="31"/>
  <c r="AI140" i="32"/>
  <c r="AR140" i="31"/>
  <c r="AS143" i="32"/>
  <c r="F139" i="31"/>
  <c r="P140" i="32"/>
  <c r="AK141" i="31"/>
  <c r="T139" i="31"/>
  <c r="E93" i="32"/>
  <c r="Z91" i="31"/>
  <c r="Z91" i="32" s="1"/>
  <c r="B137" i="31"/>
  <c r="D137" i="32"/>
  <c r="C137" i="32"/>
  <c r="B137" i="32"/>
  <c r="D137" i="31"/>
  <c r="C137" i="31"/>
  <c r="R137" i="31"/>
  <c r="E137" i="31"/>
  <c r="AF137" i="31"/>
  <c r="Y137" i="31"/>
  <c r="Y137" i="32"/>
  <c r="AP137" i="32"/>
  <c r="AR137" i="31"/>
  <c r="AY137" i="32"/>
  <c r="AR137" i="32"/>
  <c r="V137" i="31"/>
  <c r="BA137" i="32"/>
  <c r="AM137" i="32"/>
  <c r="E137" i="32"/>
  <c r="M137" i="31"/>
  <c r="J137" i="31"/>
  <c r="AN137" i="31"/>
  <c r="AG137" i="31"/>
  <c r="U137" i="31"/>
  <c r="AH137" i="31"/>
  <c r="AV137" i="31"/>
  <c r="AO137" i="31"/>
  <c r="Z137" i="31"/>
  <c r="AO137" i="32"/>
  <c r="AT137" i="31"/>
  <c r="N137" i="32"/>
  <c r="AC137" i="31"/>
  <c r="AW137" i="31"/>
  <c r="AX137" i="31"/>
  <c r="AW137" i="32"/>
  <c r="E89" i="32"/>
  <c r="V137" i="32"/>
  <c r="D77" i="32"/>
  <c r="B77" i="32"/>
  <c r="U137" i="32"/>
  <c r="AU137" i="32"/>
  <c r="J137" i="32"/>
  <c r="AK137" i="31"/>
  <c r="M89" i="32"/>
  <c r="F89" i="32"/>
  <c r="AD137" i="32"/>
  <c r="C77" i="32"/>
  <c r="K137" i="32"/>
  <c r="AS137" i="32"/>
  <c r="G137" i="32"/>
  <c r="Q137" i="32"/>
  <c r="AS137" i="31"/>
  <c r="H137" i="31"/>
  <c r="L137" i="31"/>
  <c r="N89" i="32"/>
  <c r="AA137" i="32"/>
  <c r="P137" i="31"/>
  <c r="I137" i="31"/>
  <c r="Z137" i="32"/>
  <c r="AB137" i="31"/>
  <c r="AI137" i="32"/>
  <c r="F137" i="31"/>
  <c r="AT137" i="32"/>
  <c r="AP137" i="31"/>
  <c r="X137" i="31"/>
  <c r="Q137" i="31"/>
  <c r="L89" i="32"/>
  <c r="AH137" i="32"/>
  <c r="AJ137" i="31"/>
  <c r="AQ137" i="32"/>
  <c r="T137" i="32"/>
  <c r="N137" i="31"/>
  <c r="AN137" i="32"/>
  <c r="H89" i="32"/>
  <c r="AB137" i="32"/>
  <c r="S137" i="32"/>
  <c r="AC137" i="32"/>
  <c r="O137" i="32"/>
  <c r="P142" i="31"/>
  <c r="AZ139" i="31"/>
  <c r="B142" i="31"/>
  <c r="U142" i="31"/>
  <c r="L139" i="31"/>
  <c r="AE137" i="31"/>
  <c r="AL143" i="31"/>
  <c r="Z142" i="31"/>
  <c r="C143" i="32"/>
  <c r="AY139" i="32"/>
  <c r="J142" i="32"/>
  <c r="Z92" i="31"/>
  <c r="Z92" i="32" s="1"/>
  <c r="I90" i="32"/>
  <c r="AS138" i="31"/>
  <c r="AL138" i="31"/>
  <c r="F90" i="32"/>
  <c r="AK138" i="32"/>
  <c r="AO138" i="31"/>
  <c r="AX138" i="31"/>
  <c r="J138" i="32"/>
  <c r="D138" i="32"/>
  <c r="B78" i="32"/>
  <c r="N138" i="31"/>
  <c r="AT138" i="31"/>
  <c r="BA138" i="32"/>
  <c r="F138" i="32"/>
  <c r="H138" i="31"/>
  <c r="O138" i="32"/>
  <c r="P138" i="32"/>
  <c r="Z138" i="32"/>
  <c r="L90" i="32"/>
  <c r="S138" i="32"/>
  <c r="D138" i="31"/>
  <c r="N138" i="32"/>
  <c r="P138" i="31"/>
  <c r="W138" i="32"/>
  <c r="AF138" i="32"/>
  <c r="B138" i="31"/>
  <c r="AH138" i="32"/>
  <c r="T138" i="31"/>
  <c r="AA138" i="32"/>
  <c r="E90" i="32"/>
  <c r="AB138" i="32"/>
  <c r="AW138" i="32"/>
  <c r="L138" i="31"/>
  <c r="E138" i="31"/>
  <c r="V138" i="31"/>
  <c r="E138" i="32"/>
  <c r="V138" i="32"/>
  <c r="X138" i="31"/>
  <c r="AE138" i="32"/>
  <c r="R138" i="31"/>
  <c r="AP138" i="32"/>
  <c r="AB138" i="31"/>
  <c r="AI138" i="32"/>
  <c r="M90" i="32"/>
  <c r="AJ138" i="32"/>
  <c r="Q138" i="32"/>
  <c r="M138" i="31"/>
  <c r="M138" i="32"/>
  <c r="G90" i="32"/>
  <c r="AD138" i="32"/>
  <c r="AF138" i="31"/>
  <c r="F138" i="31"/>
  <c r="AC138" i="31"/>
  <c r="U138" i="32"/>
  <c r="O90" i="32"/>
  <c r="AL138" i="32"/>
  <c r="AN138" i="31"/>
  <c r="H90" i="32"/>
  <c r="AU138" i="32"/>
  <c r="AG138" i="31"/>
  <c r="I138" i="31"/>
  <c r="AH138" i="31"/>
  <c r="J90" i="32"/>
  <c r="AR138" i="31"/>
  <c r="AY138" i="32"/>
  <c r="B78" i="31"/>
  <c r="AK138" i="31"/>
  <c r="AD138" i="31"/>
  <c r="AC138" i="32"/>
  <c r="AT138" i="32"/>
  <c r="AV138" i="31"/>
  <c r="AW138" i="31"/>
  <c r="Y138" i="31"/>
  <c r="AP138" i="31"/>
  <c r="B138" i="32"/>
  <c r="AZ138" i="31"/>
  <c r="AN138" i="32"/>
  <c r="C78" i="32"/>
  <c r="D78" i="32"/>
  <c r="AF143" i="31"/>
  <c r="AZ142" i="31"/>
  <c r="T142" i="31"/>
  <c r="K143" i="31"/>
  <c r="AI141" i="31"/>
  <c r="AI139" i="31"/>
  <c r="C139" i="31"/>
  <c r="W138" i="31"/>
  <c r="AA137" i="31"/>
  <c r="D141" i="31"/>
  <c r="H140" i="31"/>
  <c r="H141" i="31"/>
  <c r="U138" i="31"/>
  <c r="K142" i="31"/>
  <c r="AM139" i="31"/>
  <c r="G139" i="31"/>
  <c r="AA138" i="31"/>
  <c r="G137" i="31"/>
  <c r="AR139" i="31"/>
  <c r="M141" i="31"/>
  <c r="B83" i="31"/>
  <c r="C78" i="31"/>
  <c r="AJ137" i="32"/>
  <c r="AJ139" i="32"/>
  <c r="AR140" i="32"/>
  <c r="Z140" i="32"/>
  <c r="AO142" i="32"/>
  <c r="U141" i="32"/>
  <c r="AG140" i="32"/>
  <c r="AG138" i="32"/>
  <c r="D80" i="32"/>
  <c r="AV137" i="32"/>
  <c r="AN139" i="32"/>
  <c r="M94" i="32"/>
  <c r="AG141" i="31"/>
  <c r="C140" i="32"/>
  <c r="D140" i="31"/>
  <c r="I93" i="32"/>
  <c r="AG142" i="32"/>
  <c r="Z138" i="31"/>
  <c r="T139" i="32"/>
  <c r="AW140" i="31"/>
  <c r="AZ137" i="31"/>
  <c r="AI143" i="31"/>
  <c r="J143" i="31"/>
  <c r="AN142" i="31"/>
  <c r="F142" i="31"/>
  <c r="B82" i="31"/>
  <c r="AA143" i="32"/>
  <c r="AU142" i="32"/>
  <c r="O142" i="32"/>
  <c r="W140" i="32"/>
  <c r="AV143" i="32"/>
  <c r="AN143" i="32"/>
  <c r="AU143" i="32"/>
  <c r="O143" i="32"/>
  <c r="AI142" i="32"/>
  <c r="C142" i="32"/>
  <c r="L139" i="32"/>
  <c r="AT143" i="32"/>
  <c r="N143" i="32"/>
  <c r="AH142" i="32"/>
  <c r="B142" i="32"/>
  <c r="Y142" i="32"/>
  <c r="Y140" i="32"/>
  <c r="Y138" i="32"/>
  <c r="M137" i="32"/>
  <c r="AF139" i="32"/>
  <c r="E94" i="32"/>
  <c r="I141" i="31"/>
  <c r="W139" i="32"/>
  <c r="P139" i="31"/>
  <c r="K90" i="32"/>
  <c r="AL137" i="31"/>
  <c r="H138" i="32"/>
  <c r="S141" i="31"/>
  <c r="AO143" i="32"/>
  <c r="AP141" i="31"/>
  <c r="AJ142" i="31"/>
  <c r="Z93" i="31"/>
  <c r="Z93" i="32" s="1"/>
  <c r="H139" i="32"/>
  <c r="E91" i="32"/>
  <c r="Q139" i="31"/>
  <c r="AX139" i="31"/>
  <c r="AW139" i="32"/>
  <c r="B139" i="32"/>
  <c r="D139" i="31"/>
  <c r="K139" i="32"/>
  <c r="M139" i="31"/>
  <c r="K91" i="32"/>
  <c r="V139" i="32"/>
  <c r="H139" i="31"/>
  <c r="O139" i="32"/>
  <c r="X139" i="32"/>
  <c r="AZ139" i="32"/>
  <c r="U139" i="32"/>
  <c r="I139" i="31"/>
  <c r="AY139" i="31"/>
  <c r="B139" i="31"/>
  <c r="H91" i="32"/>
  <c r="R139" i="32"/>
  <c r="AB139" i="31"/>
  <c r="AA139" i="32"/>
  <c r="AS139" i="31"/>
  <c r="U139" i="31"/>
  <c r="N139" i="31"/>
  <c r="AU139" i="31"/>
  <c r="M91" i="32"/>
  <c r="AL139" i="32"/>
  <c r="X139" i="31"/>
  <c r="AE139" i="32"/>
  <c r="AG139" i="31"/>
  <c r="J139" i="31"/>
  <c r="I139" i="32"/>
  <c r="Z139" i="32"/>
  <c r="AJ139" i="31"/>
  <c r="AI139" i="32"/>
  <c r="AK139" i="31"/>
  <c r="V139" i="31"/>
  <c r="AF139" i="31"/>
  <c r="F91" i="32"/>
  <c r="AM139" i="32"/>
  <c r="AO139" i="31"/>
  <c r="AV139" i="32"/>
  <c r="N91" i="32"/>
  <c r="AK139" i="32"/>
  <c r="R139" i="31"/>
  <c r="Q139" i="32"/>
  <c r="AH139" i="32"/>
  <c r="AQ139" i="32"/>
  <c r="D139" i="32"/>
  <c r="AD139" i="31"/>
  <c r="AN139" i="31"/>
  <c r="AU139" i="32"/>
  <c r="AW139" i="31"/>
  <c r="C79" i="32"/>
  <c r="E139" i="32"/>
  <c r="AS139" i="32"/>
  <c r="Z139" i="31"/>
  <c r="Y139" i="32"/>
  <c r="AP139" i="32"/>
  <c r="AH139" i="31"/>
  <c r="AG139" i="32"/>
  <c r="AX139" i="32"/>
  <c r="AB139" i="32"/>
  <c r="AT139" i="31"/>
  <c r="F139" i="32"/>
  <c r="AP139" i="31"/>
  <c r="AO139" i="32"/>
  <c r="I91" i="32"/>
  <c r="J91" i="32"/>
  <c r="C139" i="32"/>
  <c r="AR139" i="32"/>
  <c r="L91" i="32"/>
  <c r="N139" i="32"/>
  <c r="G139" i="32"/>
  <c r="P139" i="32"/>
  <c r="B79" i="32"/>
  <c r="M139" i="32"/>
  <c r="BA139" i="32"/>
  <c r="H142" i="31"/>
  <c r="Z94" i="31"/>
  <c r="Z94" i="32" s="1"/>
  <c r="AC140" i="31"/>
  <c r="B80" i="31"/>
  <c r="K92" i="32"/>
  <c r="N140" i="32"/>
  <c r="L92" i="32"/>
  <c r="H140" i="32"/>
  <c r="R140" i="31"/>
  <c r="F92" i="32"/>
  <c r="AJ140" i="31"/>
  <c r="AA140" i="32"/>
  <c r="BA140" i="31"/>
  <c r="I140" i="32"/>
  <c r="R140" i="32"/>
  <c r="AX140" i="32"/>
  <c r="V140" i="31"/>
  <c r="M140" i="32"/>
  <c r="AD140" i="32"/>
  <c r="M92" i="32"/>
  <c r="AF140" i="32"/>
  <c r="AX140" i="31"/>
  <c r="AZ140" i="31"/>
  <c r="AQ140" i="32"/>
  <c r="G140" i="31"/>
  <c r="AD140" i="31"/>
  <c r="J92" i="32"/>
  <c r="U140" i="32"/>
  <c r="AL140" i="32"/>
  <c r="Q140" i="31"/>
  <c r="AN140" i="32"/>
  <c r="C140" i="31"/>
  <c r="G92" i="32"/>
  <c r="AY140" i="32"/>
  <c r="C80" i="32"/>
  <c r="AE140" i="31"/>
  <c r="D80" i="31"/>
  <c r="AL140" i="31"/>
  <c r="AC140" i="32"/>
  <c r="AT140" i="32"/>
  <c r="Y140" i="31"/>
  <c r="I140" i="31"/>
  <c r="K140" i="31"/>
  <c r="O92" i="32"/>
  <c r="H92" i="32"/>
  <c r="L140" i="32"/>
  <c r="B80" i="32"/>
  <c r="B140" i="32"/>
  <c r="AH140" i="32"/>
  <c r="AM140" i="31"/>
  <c r="AK140" i="32"/>
  <c r="AU140" i="31"/>
  <c r="O140" i="31"/>
  <c r="AS140" i="32"/>
  <c r="AI140" i="31"/>
  <c r="L140" i="31"/>
  <c r="K140" i="32"/>
  <c r="BA140" i="32"/>
  <c r="F140" i="32"/>
  <c r="B140" i="31"/>
  <c r="AQ140" i="31"/>
  <c r="T140" i="31"/>
  <c r="S140" i="32"/>
  <c r="AS140" i="31"/>
  <c r="I92" i="32"/>
  <c r="T140" i="32"/>
  <c r="X140" i="32"/>
  <c r="X143" i="31"/>
  <c r="AR142" i="31"/>
  <c r="AE139" i="31"/>
  <c r="AY138" i="31"/>
  <c r="S138" i="31"/>
  <c r="W137" i="31"/>
  <c r="AN140" i="31"/>
  <c r="J138" i="31"/>
  <c r="AG140" i="31"/>
  <c r="C80" i="31"/>
  <c r="B79" i="31"/>
  <c r="AB143" i="32"/>
  <c r="AR143" i="32"/>
  <c r="T143" i="32"/>
  <c r="AF137" i="32"/>
  <c r="AZ137" i="32"/>
  <c r="F141" i="32"/>
  <c r="R137" i="32"/>
  <c r="BA143" i="32"/>
  <c r="AK137" i="32"/>
  <c r="D83" i="32"/>
  <c r="AZ138" i="32"/>
  <c r="O91" i="32"/>
  <c r="U140" i="31"/>
  <c r="AQ138" i="32"/>
  <c r="AJ138" i="31"/>
  <c r="W143" i="31"/>
  <c r="AT143" i="31"/>
  <c r="AO140" i="31"/>
  <c r="I94" i="32"/>
  <c r="Q138" i="31"/>
  <c r="AT142" i="32"/>
  <c r="AC142" i="32"/>
  <c r="F140" i="31"/>
  <c r="K96" i="32"/>
  <c r="AR132" i="32"/>
  <c r="H132" i="32"/>
  <c r="AA48" i="32"/>
  <c r="AI48" i="32"/>
  <c r="M144" i="32"/>
  <c r="M132" i="32"/>
  <c r="AA144" i="32"/>
  <c r="AA132" i="32"/>
  <c r="Y144" i="32"/>
  <c r="Y132" i="32"/>
  <c r="AT132" i="32"/>
  <c r="AK144" i="32"/>
  <c r="AK132" i="32"/>
  <c r="AD132" i="32"/>
  <c r="AD144" i="32"/>
  <c r="J132" i="32"/>
  <c r="O132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48" i="32"/>
  <c r="AY48" i="32"/>
  <c r="T48" i="32"/>
  <c r="AB48" i="32"/>
  <c r="AJ48" i="32"/>
  <c r="AR48" i="32"/>
  <c r="AZ48" i="32"/>
  <c r="U48" i="32"/>
  <c r="AC48" i="32"/>
  <c r="AK48" i="32"/>
  <c r="AS48" i="32"/>
  <c r="BA48" i="32"/>
  <c r="W48" i="32"/>
  <c r="AE48" i="32"/>
  <c r="AM48" i="32"/>
  <c r="AU48" i="32"/>
  <c r="Y48" i="32"/>
  <c r="AG48" i="32"/>
  <c r="AO48" i="32"/>
  <c r="AW48" i="32"/>
  <c r="V48" i="32"/>
  <c r="AD48" i="32"/>
  <c r="AL48" i="32"/>
  <c r="AT48" i="32"/>
  <c r="X48" i="32"/>
  <c r="AF48" i="32"/>
  <c r="AN48" i="32"/>
  <c r="AV48" i="32"/>
  <c r="Z48" i="32"/>
  <c r="AH48" i="32"/>
  <c r="AP48" i="32"/>
  <c r="AX48" i="32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E1" i="26"/>
  <c r="D1" i="26"/>
  <c r="C1" i="26"/>
  <c r="B1" i="26"/>
  <c r="H144" i="32" l="1"/>
  <c r="O144" i="32"/>
  <c r="AT144" i="32"/>
  <c r="J96" i="32"/>
  <c r="O96" i="32"/>
  <c r="L144" i="32"/>
  <c r="J144" i="32"/>
  <c r="AB144" i="32"/>
  <c r="I96" i="32"/>
  <c r="G96" i="32"/>
  <c r="N96" i="32"/>
  <c r="AR144" i="32"/>
  <c r="H96" i="32"/>
  <c r="E96" i="32"/>
  <c r="M96" i="32"/>
  <c r="T144" i="32"/>
  <c r="AJ144" i="32"/>
  <c r="AF144" i="32"/>
  <c r="AC144" i="31"/>
  <c r="AZ144" i="32"/>
  <c r="AV144" i="32"/>
  <c r="AS144" i="31"/>
  <c r="M144" i="31"/>
  <c r="F96" i="32"/>
  <c r="P41" i="32"/>
  <c r="P45" i="32"/>
  <c r="P47" i="32"/>
  <c r="P46" i="32"/>
  <c r="P44" i="32"/>
  <c r="P43" i="32"/>
  <c r="P42" i="32"/>
  <c r="F27" i="26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P48" i="32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R54" i="32" l="1"/>
  <c r="S42" i="32"/>
  <c r="R58" i="32"/>
  <c r="S46" i="32"/>
  <c r="R55" i="32"/>
  <c r="S43" i="32"/>
  <c r="S48" i="32"/>
  <c r="R57" i="32"/>
  <c r="S45" i="32"/>
  <c r="R56" i="32"/>
  <c r="S44" i="32"/>
  <c r="S41" i="32"/>
  <c r="Q46" i="32"/>
  <c r="R46" i="32"/>
  <c r="Q42" i="32"/>
  <c r="R42" i="32"/>
  <c r="Q43" i="32"/>
  <c r="R43" i="32"/>
  <c r="Q47" i="32"/>
  <c r="Q59" i="32"/>
  <c r="Q45" i="32"/>
  <c r="R45" i="32"/>
  <c r="P84" i="32"/>
  <c r="Q44" i="32"/>
  <c r="R44" i="32"/>
  <c r="Q41" i="32"/>
  <c r="R41" i="32"/>
  <c r="P55" i="32"/>
  <c r="P59" i="32"/>
  <c r="P67" i="32"/>
  <c r="P70" i="32"/>
  <c r="P71" i="32"/>
  <c r="P58" i="32"/>
  <c r="P56" i="32"/>
  <c r="P57" i="32"/>
  <c r="P68" i="32"/>
  <c r="P66" i="32"/>
  <c r="P69" i="32"/>
  <c r="P54" i="32"/>
  <c r="P53" i="32"/>
  <c r="P65" i="32"/>
  <c r="R53" i="32" l="1"/>
  <c r="S47" i="32"/>
  <c r="P60" i="32"/>
  <c r="R47" i="32"/>
  <c r="Q69" i="32"/>
  <c r="Q54" i="32"/>
  <c r="Q66" i="32"/>
  <c r="Q48" i="32"/>
  <c r="R48" i="32"/>
  <c r="Q56" i="32"/>
  <c r="Q55" i="32"/>
  <c r="Q68" i="32"/>
  <c r="Q67" i="32"/>
  <c r="Q58" i="32"/>
  <c r="Q53" i="32"/>
  <c r="Q70" i="32"/>
  <c r="Q65" i="32"/>
  <c r="Q71" i="32"/>
  <c r="Q57" i="32"/>
  <c r="P79" i="32"/>
  <c r="P80" i="32"/>
  <c r="P78" i="32"/>
  <c r="P82" i="32"/>
  <c r="P81" i="32"/>
  <c r="P83" i="32"/>
  <c r="P77" i="32"/>
  <c r="P72" i="32"/>
  <c r="R78" i="32" l="1"/>
  <c r="R80" i="32"/>
  <c r="R79" i="32"/>
  <c r="R81" i="32"/>
  <c r="R82" i="32"/>
  <c r="R77" i="32"/>
  <c r="R60" i="32"/>
  <c r="Q83" i="32"/>
  <c r="Q81" i="32"/>
  <c r="Q80" i="32"/>
  <c r="Q84" i="32"/>
  <c r="Q60" i="32"/>
  <c r="Q78" i="32"/>
  <c r="Q82" i="32"/>
  <c r="Q79" i="32"/>
  <c r="Q77" i="32"/>
  <c r="Q72" i="32"/>
  <c r="R84" i="32" l="1"/>
</calcChain>
</file>

<file path=xl/sharedStrings.xml><?xml version="1.0" encoding="utf-8"?>
<sst xmlns="http://schemas.openxmlformats.org/spreadsheetml/2006/main" count="833" uniqueCount="362">
  <si>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</si>
  <si>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</si>
  <si>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</si>
  <si>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</si>
  <si>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</si>
  <si>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</si>
  <si>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</si>
  <si>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</si>
  <si>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</si>
  <si>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</si>
  <si>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</si>
  <si>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</si>
  <si>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</si>
  <si>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</si>
  <si>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</si>
  <si>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</si>
  <si>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</si>
  <si>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</si>
  <si>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</si>
  <si>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</si>
  <si>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</si>
  <si>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</si>
  <si>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</si>
  <si>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</si>
  <si>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</si>
  <si>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</si>
  <si>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</si>
  <si>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</si>
  <si>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</si>
  <si>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</si>
  <si>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</si>
  <si>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</si>
  <si>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</si>
  <si>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</si>
  <si>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</si>
  <si>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</si>
  <si>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</si>
  <si>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</si>
  <si>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</si>
  <si>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</si>
  <si>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</si>
  <si>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</si>
  <si>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</si>
  <si>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</si>
  <si>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</si>
  <si>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</si>
  <si>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</si>
  <si>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</si>
  <si>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</si>
  <si>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</si>
  <si>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</si>
  <si>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</si>
  <si>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</si>
  <si>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</si>
  <si>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</si>
  <si>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</si>
  <si>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</si>
  <si>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</si>
  <si>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</si>
  <si>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</si>
  <si>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</si>
  <si>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</si>
  <si>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</si>
  <si>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</si>
  <si>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</si>
  <si>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</si>
  <si>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</si>
  <si>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</si>
  <si>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</si>
  <si>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</si>
  <si>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UK Hospital Deaths (mavg 5)</t>
  </si>
  <si>
    <t>W/e</t>
  </si>
  <si>
    <t>Weekly Hospital Deaths</t>
  </si>
  <si>
    <t>UpperB</t>
  </si>
  <si>
    <t>LowerB</t>
  </si>
  <si>
    <t>Covid-19 Deaths</t>
  </si>
  <si>
    <t>Total Deaths</t>
  </si>
  <si>
    <t>Non Covid-19 Deaths</t>
  </si>
  <si>
    <t>Covid-19 proportion (RH axis)</t>
  </si>
  <si>
    <t>Week ending</t>
  </si>
  <si>
    <t>Death difference to 2019, weekly</t>
  </si>
  <si>
    <t>Red = overestimate, Green = underestimate</t>
  </si>
  <si>
    <t>France-Cases</t>
  </si>
  <si>
    <t>Germany-Cases</t>
  </si>
  <si>
    <t>Italy-Cases</t>
  </si>
  <si>
    <t>Spain-Cases</t>
  </si>
  <si>
    <t>Sweden-Cases</t>
  </si>
  <si>
    <t>UK-Cases</t>
  </si>
  <si>
    <t>US-Cases</t>
  </si>
  <si>
    <t>New York-Cases</t>
  </si>
  <si>
    <t>Belgium-Cases</t>
  </si>
  <si>
    <t>Brazil-Cases</t>
  </si>
  <si>
    <t>France-Deaths</t>
  </si>
  <si>
    <t>Germany-Deaths</t>
  </si>
  <si>
    <t>Italy-Deaths</t>
  </si>
  <si>
    <t>Spain-Deaths</t>
  </si>
  <si>
    <t>Sweden-Deaths</t>
  </si>
  <si>
    <t>UK-Deaths</t>
  </si>
  <si>
    <t>US-Deaths</t>
  </si>
  <si>
    <t>New York-Deaths</t>
  </si>
  <si>
    <t>Belgium-Deaths</t>
  </si>
  <si>
    <t>Brazil-Deaths</t>
  </si>
  <si>
    <t>Row Labels</t>
  </si>
  <si>
    <t>India-Cases</t>
  </si>
  <si>
    <t>India-Deaths</t>
  </si>
  <si>
    <t>&lt;5</t>
  </si>
  <si>
    <t>Male</t>
  </si>
  <si>
    <t>Female</t>
  </si>
  <si>
    <t>Cases reporting groups</t>
  </si>
  <si>
    <t>10-19</t>
  </si>
  <si>
    <t>20-29</t>
  </si>
  <si>
    <t>30-39</t>
  </si>
  <si>
    <t>40-49</t>
  </si>
  <si>
    <t>50-59</t>
  </si>
  <si>
    <t>60-69</t>
  </si>
  <si>
    <t>70-79</t>
  </si>
  <si>
    <t>1:??</t>
  </si>
  <si>
    <t>%</t>
  </si>
  <si>
    <t>Num</t>
  </si>
  <si>
    <t>Years</t>
  </si>
  <si>
    <t>80+</t>
  </si>
  <si>
    <t>PopProp</t>
  </si>
  <si>
    <t>Age group</t>
  </si>
  <si>
    <t>Number</t>
  </si>
  <si>
    <t>Proportion</t>
  </si>
  <si>
    <t>01-Jun</t>
  </si>
  <si>
    <t>08-Jun</t>
  </si>
  <si>
    <t>15-Jun</t>
  </si>
  <si>
    <t>22-Jun</t>
  </si>
  <si>
    <t>29-Jun</t>
  </si>
  <si>
    <t>06-Jul</t>
  </si>
  <si>
    <t>13-Jul</t>
  </si>
  <si>
    <t>20-Jul</t>
  </si>
  <si>
    <t>27-Jul</t>
  </si>
  <si>
    <t>03-Aug</t>
  </si>
  <si>
    <t>10-Aug</t>
  </si>
  <si>
    <t>17-Aug</t>
  </si>
  <si>
    <t>24-Aug</t>
  </si>
  <si>
    <t>31-Aug</t>
  </si>
  <si>
    <t>07-Sep</t>
  </si>
  <si>
    <t>02-Jun</t>
  </si>
  <si>
    <t>09-Jun</t>
  </si>
  <si>
    <t>16-Jun</t>
  </si>
  <si>
    <t>23-Jun</t>
  </si>
  <si>
    <t>30-Jun</t>
  </si>
  <si>
    <t>07-Jul</t>
  </si>
  <si>
    <t>14-Jul</t>
  </si>
  <si>
    <t>21-Jul</t>
  </si>
  <si>
    <t>28-Jul</t>
  </si>
  <si>
    <t>04-Aug</t>
  </si>
  <si>
    <t>11-Aug</t>
  </si>
  <si>
    <t>18-Aug</t>
  </si>
  <si>
    <t>25-Aug</t>
  </si>
  <si>
    <t>01-Sep</t>
  </si>
  <si>
    <t>08-Sep</t>
  </si>
  <si>
    <t>03-Jun</t>
  </si>
  <si>
    <t>10-Jun</t>
  </si>
  <si>
    <t>17-Jun</t>
  </si>
  <si>
    <t>24-Jun</t>
  </si>
  <si>
    <t>01-Jul</t>
  </si>
  <si>
    <t>08-Jul</t>
  </si>
  <si>
    <t>15-Jul</t>
  </si>
  <si>
    <t>22-Jul</t>
  </si>
  <si>
    <t>29-Jul</t>
  </si>
  <si>
    <t>05-Aug</t>
  </si>
  <si>
    <t>12-Aug</t>
  </si>
  <si>
    <t>19-Aug</t>
  </si>
  <si>
    <t>26-Aug</t>
  </si>
  <si>
    <t>02-Sep</t>
  </si>
  <si>
    <t>04-Jun</t>
  </si>
  <si>
    <t>11-Jun</t>
  </si>
  <si>
    <t>18-Jun</t>
  </si>
  <si>
    <t>25-Jun</t>
  </si>
  <si>
    <t>02-Jul</t>
  </si>
  <si>
    <t>09-Jul</t>
  </si>
  <si>
    <t>16-Jul</t>
  </si>
  <si>
    <t>23-Jul</t>
  </si>
  <si>
    <t>30-Jul</t>
  </si>
  <si>
    <t>06-Aug</t>
  </si>
  <si>
    <t>13-Aug</t>
  </si>
  <si>
    <t>20-Aug</t>
  </si>
  <si>
    <t>27-Aug</t>
  </si>
  <si>
    <t>03-Sep</t>
  </si>
  <si>
    <t>05-Jun</t>
  </si>
  <si>
    <t>12-Jun</t>
  </si>
  <si>
    <t>19-Jun</t>
  </si>
  <si>
    <t>26-Jun</t>
  </si>
  <si>
    <t>03-Jul</t>
  </si>
  <si>
    <t>10-Jul</t>
  </si>
  <si>
    <t>17-Jul</t>
  </si>
  <si>
    <t>24-Jul</t>
  </si>
  <si>
    <t>31-Jul</t>
  </si>
  <si>
    <t>07-Aug</t>
  </si>
  <si>
    <t>14-Aug</t>
  </si>
  <si>
    <t>21-Aug</t>
  </si>
  <si>
    <t>28-Aug</t>
  </si>
  <si>
    <t>04-Sep</t>
  </si>
  <si>
    <t>06-Jun</t>
  </si>
  <si>
    <t>13-Jun</t>
  </si>
  <si>
    <t>20-Jun</t>
  </si>
  <si>
    <t>27-Jun</t>
  </si>
  <si>
    <t>04-Jul</t>
  </si>
  <si>
    <t>11-Jul</t>
  </si>
  <si>
    <t>18-Jul</t>
  </si>
  <si>
    <t>25-Jul</t>
  </si>
  <si>
    <t>01-Aug</t>
  </si>
  <si>
    <t>08-Aug</t>
  </si>
  <si>
    <t>15-Aug</t>
  </si>
  <si>
    <t>22-Aug</t>
  </si>
  <si>
    <t>29-Aug</t>
  </si>
  <si>
    <t>05-Sep</t>
  </si>
  <si>
    <t>07-Jun</t>
  </si>
  <si>
    <t>14-Jun</t>
  </si>
  <si>
    <t>21-Jun</t>
  </si>
  <si>
    <t>28-Jun</t>
  </si>
  <si>
    <t>05-Jul</t>
  </si>
  <si>
    <t>12-Jul</t>
  </si>
  <si>
    <t>19-Jul</t>
  </si>
  <si>
    <t>26-Jul</t>
  </si>
  <si>
    <t>02-Aug</t>
  </si>
  <si>
    <t>09-Aug</t>
  </si>
  <si>
    <t>16-Aug</t>
  </si>
  <si>
    <t>23-Aug</t>
  </si>
  <si>
    <t>30-Aug</t>
  </si>
  <si>
    <t>06-Sep</t>
  </si>
  <si>
    <t>Months</t>
  </si>
  <si>
    <t>(Multiple Items)</t>
  </si>
  <si>
    <t>Austria-Cases</t>
  </si>
  <si>
    <t>Austria-Deaths</t>
  </si>
  <si>
    <t>09-Sep</t>
  </si>
  <si>
    <t>(blank)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</si>
  <si>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</si>
  <si>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</si>
  <si>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</si>
  <si>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</si>
  <si>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</si>
  <si>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</si>
  <si>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</si>
  <si>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</si>
  <si>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</si>
  <si>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</si>
  <si>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</si>
  <si>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</si>
  <si>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</si>
  <si>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</si>
  <si>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</si>
  <si>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</si>
  <si>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</si>
  <si>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</si>
  <si>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</si>
  <si>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</si>
  <si>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</si>
  <si>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</si>
  <si>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</si>
  <si>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</si>
  <si>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</si>
  <si>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</si>
  <si>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</si>
  <si>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</si>
  <si>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</si>
  <si>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</si>
  <si>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</si>
  <si>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</si>
  <si>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</si>
  <si>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</si>
  <si>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</si>
  <si>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</si>
  <si>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</si>
  <si>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</si>
  <si>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</si>
  <si>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</si>
  <si>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</si>
  <si>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</si>
  <si>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</si>
  <si>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</si>
  <si>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</si>
  <si>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</si>
  <si>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</si>
  <si>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</si>
  <si>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</si>
  <si>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</si>
  <si>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</si>
  <si>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</si>
  <si>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</si>
  <si>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</si>
  <si>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</si>
  <si>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</si>
  <si>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</si>
  <si>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</si>
  <si>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</si>
  <si>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</si>
  <si>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</si>
  <si>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</si>
  <si>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</si>
  <si>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</si>
  <si>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</si>
  <si>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</si>
  <si>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</si>
  <si>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</si>
  <si>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</si>
  <si>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</si>
  <si>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</si>
  <si>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</si>
  <si>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</si>
  <si>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</si>
  <si>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</si>
  <si>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</si>
  <si>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</si>
  <si>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</si>
  <si>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</si>
  <si>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</si>
  <si>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</si>
  <si>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</si>
  <si>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</si>
  <si>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</si>
  <si>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</si>
  <si>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</si>
  <si>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</si>
  <si>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</si>
  <si>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</si>
  <si>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</si>
  <si>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</si>
  <si>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</si>
  <si>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10-Sep</t>
  </si>
  <si>
    <t>11-Sep</t>
  </si>
  <si>
    <t>12-Sep</t>
  </si>
  <si>
    <t>13-Sep</t>
  </si>
  <si>
    <t>Sum of France-Deaths</t>
  </si>
  <si>
    <t>Sum of France-Cases</t>
  </si>
  <si>
    <t>14-Sep</t>
  </si>
  <si>
    <t>Sum of UK-Cases</t>
  </si>
  <si>
    <t>Sum of UK-Deaths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</si>
  <si>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</si>
  <si>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</si>
  <si>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</si>
  <si>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</si>
  <si>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</si>
  <si>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</si>
  <si>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</si>
  <si>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</si>
  <si>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</si>
  <si>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Deaths/cases delay</t>
  </si>
  <si>
    <t>days</t>
  </si>
  <si>
    <t>Grand Total</t>
  </si>
  <si>
    <t>24-Sep</t>
  </si>
  <si>
    <t>25-Sep</t>
  </si>
  <si>
    <t>26-Sep</t>
  </si>
  <si>
    <t>Sum of Sweden-Cases</t>
  </si>
  <si>
    <t>Sum of Sweden-Deaths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</si>
  <si>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</si>
  <si>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</si>
  <si>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</si>
  <si>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</si>
  <si>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</si>
  <si>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</si>
  <si>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</si>
  <si>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</si>
  <si>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</si>
  <si>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Sum of Germany-Cases</t>
  </si>
  <si>
    <t>Sum of Spain-Cases</t>
  </si>
  <si>
    <t>Sum of Spain-Deaths</t>
  </si>
  <si>
    <t>Sum of Germany-Deaths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</si>
</sst>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  <numFmt numFmtId="171" formatCode="_-* #,##0_-;\-* #,##0_-;_-* &quot;-&quot;??_-;_-@_-"/>
    <numFmt numFmtId="172" formatCode="[Color9]0.000%;[Color10]0.000%"/>
    <numFmt numFmtId="173" formatCode="0.00000%"/>
    <numFmt numFmtId="174" formatCode="0.00000"/>
    <numFmt numFmtId="175" formatCode="0_ ;[Red]\-0\ "/>
    <numFmt numFmtId="176" formatCode="#,##0_ ;[Red]\-#,##0\ 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56">
    <xf numFmtId="0" fontId="0" fillId="0" borderId="0"/>
    <xf numFmtId="0" fontId="5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9" fillId="0" borderId="0"/>
    <xf numFmtId="166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2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43" fontId="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2" fillId="0" borderId="0" applyNumberForma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0" fontId="4" fillId="3" borderId="19" applyNumberFormat="0" applyFont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" borderId="19" applyNumberFormat="0" applyFont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23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1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65" fontId="2" fillId="0" borderId="1" xfId="0" applyNumberFormat="1" applyFont="1" applyBorder="1" applyAlignment="1">
      <alignment horizontal="center" vertical="top"/>
    </xf>
    <xf numFmtId="3" fontId="6" fillId="0" borderId="0" xfId="5" applyNumberFormat="1" applyFont="1" applyFill="1" applyAlignment="1">
      <alignment horizontal="right"/>
    </xf>
    <xf numFmtId="0" fontId="14" fillId="0" borderId="8" xfId="0" applyFont="1" applyBorder="1"/>
    <xf numFmtId="16" fontId="6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4" fillId="0" borderId="0" xfId="0" applyFont="1"/>
    <xf numFmtId="3" fontId="0" fillId="0" borderId="0" xfId="0" applyNumberFormat="1"/>
    <xf numFmtId="166" fontId="6" fillId="0" borderId="5" xfId="10" quotePrefix="1" applyFont="1" applyBorder="1" applyAlignment="1">
      <alignment wrapText="1"/>
    </xf>
    <xf numFmtId="0" fontId="0" fillId="0" borderId="5" xfId="0" applyBorder="1"/>
    <xf numFmtId="166" fontId="6" fillId="0" borderId="5" xfId="10" applyFont="1" applyBorder="1" applyAlignment="1">
      <alignment wrapText="1"/>
    </xf>
    <xf numFmtId="0" fontId="0" fillId="0" borderId="0" xfId="0" applyBorder="1"/>
    <xf numFmtId="166" fontId="7" fillId="0" borderId="5" xfId="10" applyFont="1" applyBorder="1" applyAlignment="1">
      <alignment horizontal="right" wrapText="1"/>
    </xf>
    <xf numFmtId="3" fontId="6" fillId="0" borderId="0" xfId="12" applyNumberFormat="1" applyBorder="1" applyAlignment="1">
      <alignment horizontal="right"/>
    </xf>
    <xf numFmtId="166" fontId="7" fillId="0" borderId="5" xfId="10" applyFont="1" applyBorder="1" applyAlignment="1">
      <alignment wrapText="1"/>
    </xf>
    <xf numFmtId="0" fontId="0" fillId="0" borderId="7" xfId="0" applyBorder="1"/>
    <xf numFmtId="16" fontId="6" fillId="0" borderId="0" xfId="10" applyNumberFormat="1" applyFont="1" applyBorder="1" applyAlignment="1">
      <alignment horizontal="center" vertical="top"/>
    </xf>
    <xf numFmtId="16" fontId="6" fillId="0" borderId="0" xfId="10" applyNumberFormat="1" applyFont="1" applyFill="1" applyBorder="1" applyAlignment="1">
      <alignment horizontal="center" vertical="top"/>
    </xf>
    <xf numFmtId="3" fontId="6" fillId="0" borderId="0" xfId="5" applyNumberFormat="1" applyFont="1" applyBorder="1" applyAlignment="1">
      <alignment horizontal="right"/>
    </xf>
    <xf numFmtId="16" fontId="6" fillId="0" borderId="0" xfId="10" applyNumberFormat="1" applyFont="1" applyAlignment="1">
      <alignment horizontal="right"/>
    </xf>
    <xf numFmtId="3" fontId="6" fillId="0" borderId="0" xfId="5" applyNumberFormat="1" applyFont="1" applyAlignment="1">
      <alignment horizontal="right"/>
    </xf>
    <xf numFmtId="166" fontId="7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6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6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15" fillId="0" borderId="0" xfId="10" applyFont="1"/>
    <xf numFmtId="166" fontId="11" fillId="0" borderId="0" xfId="10" applyFont="1"/>
    <xf numFmtId="0" fontId="16" fillId="0" borderId="0" xfId="10" applyNumberFormat="1" applyFont="1"/>
    <xf numFmtId="0" fontId="17" fillId="0" borderId="0" xfId="0" applyFont="1"/>
    <xf numFmtId="166" fontId="7" fillId="0" borderId="11" xfId="10" applyFont="1" applyBorder="1" applyAlignment="1">
      <alignment horizontal="right" wrapText="1"/>
    </xf>
    <xf numFmtId="3" fontId="11" fillId="0" borderId="0" xfId="0" applyNumberFormat="1" applyFont="1"/>
    <xf numFmtId="166" fontId="6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7" fillId="0" borderId="0" xfId="10" applyNumberFormat="1" applyFont="1" applyFill="1" applyAlignment="1"/>
    <xf numFmtId="0" fontId="6" fillId="0" borderId="0" xfId="5" applyNumberFormat="1" applyFont="1" applyFill="1" applyAlignment="1">
      <alignment horizontal="right"/>
    </xf>
    <xf numFmtId="166" fontId="6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6" fillId="0" borderId="9" xfId="10" applyFont="1" applyFill="1" applyBorder="1" applyAlignment="1">
      <alignment wrapText="1"/>
    </xf>
    <xf numFmtId="166" fontId="6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6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6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18" fillId="0" borderId="14" xfId="0" applyFont="1" applyBorder="1" applyAlignment="1">
      <alignment horizontal="center" vertical="top"/>
    </xf>
    <xf numFmtId="16" fontId="19" fillId="0" borderId="15" xfId="10" applyNumberFormat="1" applyFont="1" applyBorder="1" applyAlignment="1">
      <alignment horizontal="center" vertical="top"/>
    </xf>
    <xf numFmtId="167" fontId="18" fillId="0" borderId="15" xfId="0" applyNumberFormat="1" applyFont="1" applyBorder="1" applyAlignment="1">
      <alignment horizontal="center"/>
    </xf>
    <xf numFmtId="167" fontId="18" fillId="0" borderId="16" xfId="0" applyNumberFormat="1" applyFont="1" applyBorder="1" applyAlignment="1">
      <alignment horizontal="center"/>
    </xf>
    <xf numFmtId="168" fontId="18" fillId="0" borderId="15" xfId="0" applyNumberFormat="1" applyFont="1" applyBorder="1" applyAlignment="1">
      <alignment horizontal="center"/>
    </xf>
    <xf numFmtId="168" fontId="18" fillId="0" borderId="17" xfId="0" applyNumberFormat="1" applyFont="1" applyBorder="1" applyAlignment="1">
      <alignment horizontal="center"/>
    </xf>
    <xf numFmtId="169" fontId="18" fillId="0" borderId="15" xfId="0" applyNumberFormat="1" applyFont="1" applyBorder="1" applyAlignment="1">
      <alignment horizontal="center"/>
    </xf>
    <xf numFmtId="169" fontId="18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18" fillId="0" borderId="18" xfId="0" applyNumberFormat="1" applyFont="1" applyBorder="1" applyAlignment="1">
      <alignment horizontal="center"/>
    </xf>
    <xf numFmtId="0" fontId="5" fillId="0" borderId="0" xfId="1"/>
    <xf numFmtId="166" fontId="6" fillId="0" borderId="0" xfId="10" applyFont="1" applyAlignment="1">
      <alignment wrapText="1"/>
    </xf>
    <xf numFmtId="166" fontId="6" fillId="0" borderId="0" xfId="10" applyFont="1" applyFill="1" applyAlignment="1">
      <alignment wrapText="1"/>
    </xf>
    <xf numFmtId="166" fontId="7" fillId="0" borderId="0" xfId="10" applyFont="1" applyFill="1" applyAlignment="1">
      <alignment wrapText="1"/>
    </xf>
    <xf numFmtId="166" fontId="6" fillId="0" borderId="0" xfId="10" quotePrefix="1" applyFont="1" applyFill="1" applyAlignment="1">
      <alignment wrapText="1"/>
    </xf>
    <xf numFmtId="0" fontId="5" fillId="0" borderId="0" xfId="1" applyAlignment="1">
      <alignment horizontal="left"/>
    </xf>
    <xf numFmtId="166" fontId="6" fillId="0" borderId="3" xfId="10" quotePrefix="1" applyFont="1" applyBorder="1" applyAlignment="1">
      <alignment horizontal="right"/>
    </xf>
    <xf numFmtId="166" fontId="7" fillId="0" borderId="0" xfId="10" applyFont="1" applyAlignment="1">
      <alignment wrapText="1"/>
    </xf>
    <xf numFmtId="166" fontId="6" fillId="0" borderId="0" xfId="10" quotePrefix="1" applyFont="1" applyAlignment="1">
      <alignment wrapText="1"/>
    </xf>
    <xf numFmtId="3" fontId="5" fillId="0" borderId="0" xfId="1" applyNumberFormat="1"/>
    <xf numFmtId="3" fontId="6" fillId="0" borderId="0" xfId="12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166" fontId="7" fillId="0" borderId="8" xfId="10" applyFont="1" applyBorder="1" applyAlignment="1">
      <alignment horizontal="center" wrapText="1"/>
    </xf>
    <xf numFmtId="166" fontId="6" fillId="0" borderId="7" xfId="10" quotePrefix="1" applyFont="1" applyBorder="1" applyAlignment="1">
      <alignment horizontal="center"/>
    </xf>
    <xf numFmtId="166" fontId="6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6" fillId="0" borderId="5" xfId="10" applyFont="1" applyBorder="1" applyAlignment="1">
      <alignment horizontal="center" wrapText="1"/>
    </xf>
    <xf numFmtId="166" fontId="6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7" fillId="0" borderId="0" xfId="10" applyFont="1" applyBorder="1" applyAlignment="1">
      <alignment horizontal="right" wrapText="1"/>
    </xf>
    <xf numFmtId="0" fontId="18" fillId="0" borderId="0" xfId="0" applyFont="1"/>
    <xf numFmtId="164" fontId="0" fillId="0" borderId="0" xfId="0" applyNumberFormat="1"/>
    <xf numFmtId="168" fontId="0" fillId="0" borderId="17" xfId="0" applyNumberFormat="1" applyBorder="1" applyAlignment="1">
      <alignment horizontal="center"/>
    </xf>
    <xf numFmtId="166" fontId="6" fillId="0" borderId="0" xfId="10" quotePrefix="1" applyFont="1" applyBorder="1" applyAlignment="1">
      <alignment wrapText="1"/>
    </xf>
    <xf numFmtId="0" fontId="2" fillId="0" borderId="0" xfId="0" applyFont="1" applyBorder="1" applyAlignment="1">
      <alignment horizontal="center" vertical="top"/>
    </xf>
    <xf numFmtId="171" fontId="0" fillId="0" borderId="0" xfId="0" applyNumberFormat="1"/>
    <xf numFmtId="9" fontId="0" fillId="0" borderId="0" xfId="0" applyNumberFormat="1"/>
    <xf numFmtId="171" fontId="11" fillId="0" borderId="0" xfId="138" applyNumberFormat="1" applyFont="1" applyAlignment="1">
      <alignment horizontal="right" indent="1"/>
    </xf>
    <xf numFmtId="171" fontId="11" fillId="0" borderId="0" xfId="138" applyNumberFormat="1" applyFont="1"/>
    <xf numFmtId="166" fontId="18" fillId="0" borderId="14" xfId="0" applyNumberFormat="1" applyFont="1" applyBorder="1" applyAlignment="1">
      <alignment horizontal="center" vertical="top"/>
    </xf>
    <xf numFmtId="172" fontId="0" fillId="0" borderId="17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66" fontId="5" fillId="0" borderId="8" xfId="10" quotePrefix="1" applyFont="1" applyBorder="1" applyAlignment="1">
      <alignment wrapText="1"/>
    </xf>
    <xf numFmtId="166" fontId="5" fillId="0" borderId="5" xfId="10" quotePrefix="1" applyFont="1" applyBorder="1" applyAlignment="1">
      <alignment wrapText="1"/>
    </xf>
    <xf numFmtId="173" fontId="0" fillId="0" borderId="0" xfId="0" applyNumberFormat="1"/>
    <xf numFmtId="166" fontId="0" fillId="0" borderId="0" xfId="0" applyNumberFormat="1"/>
    <xf numFmtId="166" fontId="5" fillId="0" borderId="9" xfId="10" quotePrefix="1" applyFont="1" applyBorder="1" applyAlignment="1">
      <alignment wrapText="1"/>
    </xf>
    <xf numFmtId="4" fontId="0" fillId="0" borderId="0" xfId="0" applyNumberFormat="1"/>
    <xf numFmtId="174" fontId="0" fillId="0" borderId="0" xfId="0" applyNumberFormat="1"/>
    <xf numFmtId="166" fontId="5" fillId="0" borderId="0" xfId="10" applyFont="1" applyFill="1" applyBorder="1" applyAlignment="1">
      <alignment wrapText="1"/>
    </xf>
    <xf numFmtId="0" fontId="24" fillId="4" borderId="0" xfId="0" applyFont="1" applyFill="1"/>
    <xf numFmtId="164" fontId="24" fillId="4" borderId="0" xfId="0" applyNumberFormat="1" applyFont="1" applyFill="1"/>
    <xf numFmtId="165" fontId="0" fillId="0" borderId="0" xfId="0" applyNumberFormat="1" applyAlignment="1">
      <alignment horizontal="left"/>
    </xf>
    <xf numFmtId="175" fontId="0" fillId="0" borderId="0" xfId="0" applyNumberFormat="1"/>
    <xf numFmtId="176" fontId="0" fillId="0" borderId="0" xfId="0" applyNumberFormat="1"/>
    <xf numFmtId="164" fontId="0" fillId="0" borderId="0" xfId="0" applyNumberFormat="1" applyAlignment="1">
      <alignment horizontal="left"/>
    </xf>
  </cellXfs>
  <cellStyles count="1256">
    <cellStyle name="Comma 10" xfId="218" xr:uid="{06391942-BC4E-49FD-AA28-78267AC0D067}"/>
    <cellStyle name="Comma 11" xfId="366" xr:uid="{873A7B45-CCA3-4D4D-A396-2D838B59EBD6}"/>
    <cellStyle name="Comma 12" xfId="516" xr:uid="{891A305D-B472-4F6B-BCEF-B453A8237327}"/>
    <cellStyle name="Comma 13" xfId="664" xr:uid="{CDF48294-A831-41CE-851B-C9636E5BC4A4}"/>
    <cellStyle name="Comma 14" xfId="812" xr:uid="{B208FE6A-6ECC-401E-9C3B-B4C8CEA8DEFE}"/>
    <cellStyle name="Comma 15" xfId="960" xr:uid="{20711224-25CD-483B-96E7-C11EB2759865}"/>
    <cellStyle name="Comma 16" xfId="1108" xr:uid="{34701A87-5F1D-4848-9DBD-BD9BD407B804}"/>
    <cellStyle name="Comma 2" xfId="3" xr:uid="{B645A2AB-35F7-46F1-B893-8C183BC53542}"/>
    <cellStyle name="Comma 2 10" xfId="104" xr:uid="{FD45618F-AF8F-4BD2-B819-D9A87046727D}"/>
    <cellStyle name="Comma 2 10 2" xfId="270" xr:uid="{0B761BCE-1411-4150-8AE4-4210FCCB6C34}"/>
    <cellStyle name="Comma 2 10 3" xfId="418" xr:uid="{66DFD5EA-1A7E-4F76-A83B-AE1A438B8F64}"/>
    <cellStyle name="Comma 2 10 4" xfId="568" xr:uid="{4927A8E5-5D5F-40F7-B60B-DF899E0799CD}"/>
    <cellStyle name="Comma 2 10 5" xfId="716" xr:uid="{30C4DE8B-5BE5-4BFB-902F-CD1B2B21FA99}"/>
    <cellStyle name="Comma 2 10 6" xfId="864" xr:uid="{83F6204C-EFDE-4C31-B158-0C93F022CB92}"/>
    <cellStyle name="Comma 2 10 7" xfId="1012" xr:uid="{FC4C084E-CDAD-44EB-9051-80A0DBBB1AA8}"/>
    <cellStyle name="Comma 2 10 8" xfId="1160" xr:uid="{F011CF17-A62A-486C-A366-BD212243F406}"/>
    <cellStyle name="Comma 2 11" xfId="219" xr:uid="{1CBFD315-39EE-43FF-BC81-2C08ED81B328}"/>
    <cellStyle name="Comma 2 12" xfId="367" xr:uid="{E84B58DA-E3FC-489C-8E8F-EA5AD698ADA0}"/>
    <cellStyle name="Comma 2 13" xfId="517" xr:uid="{2898A127-C322-45AA-88DF-EB5CCE82C11E}"/>
    <cellStyle name="Comma 2 14" xfId="665" xr:uid="{3B35A3E8-2025-4E92-A407-FB207CD95C67}"/>
    <cellStyle name="Comma 2 15" xfId="813" xr:uid="{6A1AF6E7-DCC3-4504-A71A-032D3BACCD7A}"/>
    <cellStyle name="Comma 2 16" xfId="961" xr:uid="{20C39008-25C8-44EC-9304-F04868E7A452}"/>
    <cellStyle name="Comma 2 17" xfId="1109" xr:uid="{4B6C03FB-FE7C-4472-91EB-19686157446C}"/>
    <cellStyle name="Comma 2 2" xfId="4" xr:uid="{798CB0EE-60E5-4381-9FDE-4D0FF86C10A5}"/>
    <cellStyle name="Comma 2 2 10" xfId="368" xr:uid="{CF7863A6-096E-41A2-AED4-8B6DFED36E33}"/>
    <cellStyle name="Comma 2 2 11" xfId="518" xr:uid="{00664AF1-B774-448D-9EC8-AB61D05D04ED}"/>
    <cellStyle name="Comma 2 2 12" xfId="666" xr:uid="{B5E81ED1-B376-4362-A5D0-15F222989A61}"/>
    <cellStyle name="Comma 2 2 13" xfId="814" xr:uid="{4C6E7CD6-89BD-479C-BF97-660310900D9E}"/>
    <cellStyle name="Comma 2 2 14" xfId="962" xr:uid="{CE17A517-DEAD-4C42-B356-8F9A50345A67}"/>
    <cellStyle name="Comma 2 2 15" xfId="1110" xr:uid="{130EA0DB-1240-4BB1-90DC-096D400E8E51}"/>
    <cellStyle name="Comma 2 2 2" xfId="26" xr:uid="{E818BE3A-E396-4051-891F-094621BC18A4}"/>
    <cellStyle name="Comma 2 2 2 10" xfId="821" xr:uid="{1884754C-A876-415A-99A5-A14627CC3196}"/>
    <cellStyle name="Comma 2 2 2 11" xfId="969" xr:uid="{4C6AFF29-26CA-4B94-99DF-785381EE2A3C}"/>
    <cellStyle name="Comma 2 2 2 12" xfId="1117" xr:uid="{FD449F52-A557-487D-BB27-1E15547F5D0A}"/>
    <cellStyle name="Comma 2 2 2 2" xfId="55" xr:uid="{639063A7-E60D-4B11-8E54-B279CA515038}"/>
    <cellStyle name="Comma 2 2 2 2 10" xfId="1130" xr:uid="{DF47AEE3-D1F5-4631-B508-31BE9F48120F}"/>
    <cellStyle name="Comma 2 2 2 2 2" xfId="125" xr:uid="{585E6EB2-5452-451D-B914-0CAD6CF07BCB}"/>
    <cellStyle name="Comma 2 2 2 2 2 2" xfId="337" xr:uid="{9BECB16B-CCED-4491-9BF1-39C4F93D7ED2}"/>
    <cellStyle name="Comma 2 2 2 2 2 3" xfId="485" xr:uid="{3F5327D3-B8D8-4C04-89C5-6C042901A3A7}"/>
    <cellStyle name="Comma 2 2 2 2 2 4" xfId="635" xr:uid="{9C3E3FCE-4D96-4096-A8CA-9B7A407FDFA2}"/>
    <cellStyle name="Comma 2 2 2 2 2 5" xfId="783" xr:uid="{61440DE1-6D24-493D-8048-F55DAE153858}"/>
    <cellStyle name="Comma 2 2 2 2 2 6" xfId="931" xr:uid="{5CCBDD48-4671-405B-8E9D-CA724EDEE8B7}"/>
    <cellStyle name="Comma 2 2 2 2 2 7" xfId="1079" xr:uid="{F2A97D73-34FB-4535-9105-77989BAD1D48}"/>
    <cellStyle name="Comma 2 2 2 2 2 8" xfId="1227" xr:uid="{198AB65B-C5AF-4EAE-977D-4E9ECDAD63EF}"/>
    <cellStyle name="Comma 2 2 2 2 3" xfId="172" xr:uid="{257C7D14-9CC8-491A-A077-A44561681DE7}"/>
    <cellStyle name="Comma 2 2 2 2 3 2" xfId="290" xr:uid="{A5F67EDF-3E95-4826-8906-C3C5FA59DCDE}"/>
    <cellStyle name="Comma 2 2 2 2 3 3" xfId="438" xr:uid="{1DCB2338-6995-4FAC-B072-542E66D09A39}"/>
    <cellStyle name="Comma 2 2 2 2 3 4" xfId="588" xr:uid="{5FFE1488-DADF-41FB-882F-2B8F1771DE79}"/>
    <cellStyle name="Comma 2 2 2 2 3 5" xfId="736" xr:uid="{FB76D12C-DCCD-441A-B461-FB215D71F9FD}"/>
    <cellStyle name="Comma 2 2 2 2 3 6" xfId="884" xr:uid="{E6A673F8-40CE-40F1-B064-7AE18078BAB8}"/>
    <cellStyle name="Comma 2 2 2 2 3 7" xfId="1032" xr:uid="{955F8D05-50E0-4A90-8E87-2190CFD17805}"/>
    <cellStyle name="Comma 2 2 2 2 3 8" xfId="1180" xr:uid="{BFB990A7-5BF3-476D-83F7-DA414BF2B6B1}"/>
    <cellStyle name="Comma 2 2 2 2 4" xfId="240" xr:uid="{1CA15C9B-7BEC-43BF-B63B-B140D8462D2C}"/>
    <cellStyle name="Comma 2 2 2 2 5" xfId="388" xr:uid="{DE5E8A5C-A002-4FCD-88B2-3F32F29FC1CF}"/>
    <cellStyle name="Comma 2 2 2 2 6" xfId="538" xr:uid="{5DDFB192-5B67-4D76-9CD8-814AFF3E3674}"/>
    <cellStyle name="Comma 2 2 2 2 7" xfId="686" xr:uid="{8E518A03-336E-4493-B1D4-C626D6971FCC}"/>
    <cellStyle name="Comma 2 2 2 2 8" xfId="834" xr:uid="{301DD749-949D-489E-86D1-0E77B47B9BB3}"/>
    <cellStyle name="Comma 2 2 2 2 9" xfId="982" xr:uid="{0377F8BB-A054-4034-9287-154E77A765F2}"/>
    <cellStyle name="Comma 2 2 2 3" xfId="87" xr:uid="{C6A654E2-E993-4F7F-99B2-A1E6B0D771AC}"/>
    <cellStyle name="Comma 2 2 2 3 10" xfId="1143" xr:uid="{E3A769E3-0B31-4906-A644-ABA6B8664DA2}"/>
    <cellStyle name="Comma 2 2 2 3 2" xfId="138" xr:uid="{763C57B1-C1A9-42FE-AD35-9094E77E2555}"/>
    <cellStyle name="Comma 2 2 2 3 2 2" xfId="350" xr:uid="{72930370-7DFF-4E6C-ACAB-2CA89A6DC557}"/>
    <cellStyle name="Comma 2 2 2 3 2 3" xfId="498" xr:uid="{CC07451F-5D58-46B3-9AE5-6D400FA328C2}"/>
    <cellStyle name="Comma 2 2 2 3 2 4" xfId="648" xr:uid="{BDDED9D1-A382-4C8E-AB48-80FF3EA055E3}"/>
    <cellStyle name="Comma 2 2 2 3 2 5" xfId="796" xr:uid="{A043817E-BE7A-426B-8EEA-FB519DCA08C8}"/>
    <cellStyle name="Comma 2 2 2 3 2 6" xfId="944" xr:uid="{8A36E23A-C344-40A4-AC73-1068CD5F09C4}"/>
    <cellStyle name="Comma 2 2 2 3 2 7" xfId="1092" xr:uid="{439507C2-25BF-4D1B-A134-A21788115BCE}"/>
    <cellStyle name="Comma 2 2 2 3 2 8" xfId="1240" xr:uid="{63DB1A58-1391-4C8B-A153-93E1332E0542}"/>
    <cellStyle name="Comma 2 2 2 3 3" xfId="185" xr:uid="{96565282-72A1-4D17-BBC9-10F72EF3FFEA}"/>
    <cellStyle name="Comma 2 2 2 3 3 2" xfId="303" xr:uid="{FC6B526D-E3EC-4C61-9A47-B3F4426B5590}"/>
    <cellStyle name="Comma 2 2 2 3 3 3" xfId="451" xr:uid="{4E12B8B1-6C44-4B53-9FB3-0EBF891E1318}"/>
    <cellStyle name="Comma 2 2 2 3 3 4" xfId="601" xr:uid="{B822BF87-B4B8-4E60-B137-E627ECA5FB34}"/>
    <cellStyle name="Comma 2 2 2 3 3 5" xfId="749" xr:uid="{3050110C-7BB0-41B2-9E16-D4681D7E8FDD}"/>
    <cellStyle name="Comma 2 2 2 3 3 6" xfId="897" xr:uid="{171E939C-0DE7-4F40-8538-B30F6EB181F4}"/>
    <cellStyle name="Comma 2 2 2 3 3 7" xfId="1045" xr:uid="{F7D2CB6E-1388-4ADE-8C84-5943BBA65298}"/>
    <cellStyle name="Comma 2 2 2 3 3 8" xfId="1193" xr:uid="{A1DD636A-DD68-4529-9E66-3BF2FCBAA159}"/>
    <cellStyle name="Comma 2 2 2 3 4" xfId="253" xr:uid="{F91E3B0B-3E62-4F91-B6E4-4A8E9893378E}"/>
    <cellStyle name="Comma 2 2 2 3 5" xfId="401" xr:uid="{E5D36616-E3E7-4BC7-B9E9-C1DDD3873124}"/>
    <cellStyle name="Comma 2 2 2 3 6" xfId="551" xr:uid="{9085BD14-D7AF-414A-BFAC-27EE2A67075F}"/>
    <cellStyle name="Comma 2 2 2 3 7" xfId="699" xr:uid="{7714AFD8-4899-41E3-A6C5-A1A1065D9DC1}"/>
    <cellStyle name="Comma 2 2 2 3 8" xfId="847" xr:uid="{3CC29EF0-7065-4E96-A7DC-F2861F7960B0}"/>
    <cellStyle name="Comma 2 2 2 3 9" xfId="995" xr:uid="{17E9D89D-095D-4A2D-9FDD-1A76411E16C1}"/>
    <cellStyle name="Comma 2 2 2 4" xfId="41" xr:uid="{01F81625-6767-4545-A2A4-85D23599815C}"/>
    <cellStyle name="Comma 2 2 2 4 2" xfId="207" xr:uid="{B72578E3-E562-4FDE-9DC1-1252288520FF}"/>
    <cellStyle name="Comma 2 2 2 4 3" xfId="324" xr:uid="{4D1D1216-8421-46E0-8B26-46399E21059F}"/>
    <cellStyle name="Comma 2 2 2 4 4" xfId="472" xr:uid="{4CA0419E-A2FE-4141-9884-D574CA46208D}"/>
    <cellStyle name="Comma 2 2 2 4 5" xfId="622" xr:uid="{827C4E61-BBD0-4FED-9FED-66392BCAAFB0}"/>
    <cellStyle name="Comma 2 2 2 4 6" xfId="770" xr:uid="{5E3E682B-80C7-40DD-A8DA-AA494DBF665C}"/>
    <cellStyle name="Comma 2 2 2 4 7" xfId="918" xr:uid="{6DC1D46D-FB53-4131-9C19-999F3824885E}"/>
    <cellStyle name="Comma 2 2 2 4 8" xfId="1066" xr:uid="{B0895979-739C-4E66-A721-0C0D59C22555}"/>
    <cellStyle name="Comma 2 2 2 4 9" xfId="1214" xr:uid="{3B1EE83A-18E1-44E9-AF17-35503BF47AF8}"/>
    <cellStyle name="Comma 2 2 2 5" xfId="112" xr:uid="{0BF003CA-637E-4D05-AB0E-FCF12154B556}"/>
    <cellStyle name="Comma 2 2 2 5 2" xfId="277" xr:uid="{29081E44-157C-42AF-8DB3-6FC54B8DD458}"/>
    <cellStyle name="Comma 2 2 2 5 3" xfId="425" xr:uid="{197AEEF3-50E6-497C-83E5-147C25C9E861}"/>
    <cellStyle name="Comma 2 2 2 5 4" xfId="575" xr:uid="{8581FED5-3944-4C25-9C88-6FF4E48C0B17}"/>
    <cellStyle name="Comma 2 2 2 5 5" xfId="723" xr:uid="{DA772217-5D6B-432E-849C-A565C769A8C3}"/>
    <cellStyle name="Comma 2 2 2 5 6" xfId="871" xr:uid="{BC7F2567-9DB1-4ACE-ACE5-D1C52E3AB60A}"/>
    <cellStyle name="Comma 2 2 2 5 7" xfId="1019" xr:uid="{42B17433-AE84-4FC4-A0ED-6D63EB9533F6}"/>
    <cellStyle name="Comma 2 2 2 5 8" xfId="1167" xr:uid="{91948968-4AB7-4262-B007-975FE56F21C0}"/>
    <cellStyle name="Comma 2 2 2 6" xfId="227" xr:uid="{66F64F1A-8405-480F-AABB-38227B48AF71}"/>
    <cellStyle name="Comma 2 2 2 7" xfId="375" xr:uid="{C0BCD999-460B-40E2-8C8F-428ED80CFCF8}"/>
    <cellStyle name="Comma 2 2 2 8" xfId="525" xr:uid="{2E558E78-4A97-4ABB-81D5-3D194584629A}"/>
    <cellStyle name="Comma 2 2 2 9" xfId="673" xr:uid="{B7E97DF7-0537-4975-BA8B-7C32E61F84C5}"/>
    <cellStyle name="Comma 2 2 3" xfId="47" xr:uid="{465DC0F0-DEB9-4B97-AC81-07C2E65EB2BF}"/>
    <cellStyle name="Comma 2 2 3 10" xfId="975" xr:uid="{33652CAA-4E3C-4087-B758-DF7316128209}"/>
    <cellStyle name="Comma 2 2 3 11" xfId="1123" xr:uid="{1AB8AD33-A18B-48BE-BBEA-430272224F14}"/>
    <cellStyle name="Comma 2 2 3 2" xfId="91" xr:uid="{93B40C08-A621-4C93-8A88-493C0545991F}"/>
    <cellStyle name="Comma 2 2 3 2 2" xfId="142" xr:uid="{B7499359-6CC5-4B39-BC8B-63F96E00CF26}"/>
    <cellStyle name="Comma 2 2 3 2 2 2" xfId="354" xr:uid="{1D29114E-4518-4856-8128-B460600BA4BE}"/>
    <cellStyle name="Comma 2 2 3 2 2 3" xfId="502" xr:uid="{EB542AA3-C7E4-4943-A3CC-2B8646025D7C}"/>
    <cellStyle name="Comma 2 2 3 2 2 4" xfId="652" xr:uid="{F2FE6EB6-A2D9-4AC6-89C7-ED4ABB0D5C6C}"/>
    <cellStyle name="Comma 2 2 3 2 2 5" xfId="800" xr:uid="{43B1AFFE-C7B3-40C1-848B-C48B6DAD34FB}"/>
    <cellStyle name="Comma 2 2 3 2 2 6" xfId="948" xr:uid="{9BA5475A-8B2C-4A09-8825-6C93994AC7B7}"/>
    <cellStyle name="Comma 2 2 3 2 2 7" xfId="1096" xr:uid="{84A7B724-0649-4753-98A6-CA03DEACC43A}"/>
    <cellStyle name="Comma 2 2 3 2 2 8" xfId="1244" xr:uid="{44532303-A256-4E8E-8AEE-BDEE236CDFE7}"/>
    <cellStyle name="Comma 2 2 3 2 3" xfId="257" xr:uid="{06082B85-3ACE-4AE4-AAF3-507ECF034D69}"/>
    <cellStyle name="Comma 2 2 3 2 4" xfId="405" xr:uid="{A7EF6021-B643-41AC-AF82-FCE4D3674457}"/>
    <cellStyle name="Comma 2 2 3 2 5" xfId="555" xr:uid="{C4DBD913-7235-43E3-9F47-4350D31C099F}"/>
    <cellStyle name="Comma 2 2 3 2 6" xfId="703" xr:uid="{2797C8C2-B4A5-438D-ABCC-06CD8F955B50}"/>
    <cellStyle name="Comma 2 2 3 2 7" xfId="851" xr:uid="{95B65112-B869-4634-989A-F6133E48BCFD}"/>
    <cellStyle name="Comma 2 2 3 2 8" xfId="999" xr:uid="{23B5C5E2-8A74-4595-8A0D-288B8C8F8482}"/>
    <cellStyle name="Comma 2 2 3 2 9" xfId="1147" xr:uid="{9ADCF6A9-B33A-401A-88FE-B2C6CF7A8110}"/>
    <cellStyle name="Comma 2 2 3 3" xfId="118" xr:uid="{68151194-27BD-47FC-84E1-C3EFF190FE8F}"/>
    <cellStyle name="Comma 2 2 3 3 2" xfId="330" xr:uid="{D3EF6416-0D76-4C48-A281-328263305997}"/>
    <cellStyle name="Comma 2 2 3 3 3" xfId="478" xr:uid="{46C4B1EA-B57E-4254-A0DD-2972B3471400}"/>
    <cellStyle name="Comma 2 2 3 3 4" xfId="628" xr:uid="{5C6B393A-054A-411C-ACB6-C869FDB3C260}"/>
    <cellStyle name="Comma 2 2 3 3 5" xfId="776" xr:uid="{FD04DF3D-53CA-4925-8D56-DEE65BAB04D0}"/>
    <cellStyle name="Comma 2 2 3 3 6" xfId="924" xr:uid="{18B96107-7C8F-4B66-B39A-065394D4C06E}"/>
    <cellStyle name="Comma 2 2 3 3 7" xfId="1072" xr:uid="{841F764F-8AD6-4BEB-9E59-87975FED1E25}"/>
    <cellStyle name="Comma 2 2 3 3 8" xfId="1220" xr:uid="{E2A6A43F-C39B-42D6-B886-F4CA0845DA1A}"/>
    <cellStyle name="Comma 2 2 3 4" xfId="164" xr:uid="{428906D8-A2E7-49A4-BB5D-77712EF3C82C}"/>
    <cellStyle name="Comma 2 2 3 4 2" xfId="283" xr:uid="{468DD450-71AF-4A80-9422-8812068A69C4}"/>
    <cellStyle name="Comma 2 2 3 4 3" xfId="431" xr:uid="{45B271F0-BD8B-4343-80EC-7E526B800E06}"/>
    <cellStyle name="Comma 2 2 3 4 4" xfId="581" xr:uid="{F359632C-8208-4086-A8DB-336CAB06D967}"/>
    <cellStyle name="Comma 2 2 3 4 5" xfId="729" xr:uid="{164EC752-946C-42E2-B694-F086FD0E6DF4}"/>
    <cellStyle name="Comma 2 2 3 4 6" xfId="877" xr:uid="{788CAB61-03A7-4983-90B7-D840FD265D38}"/>
    <cellStyle name="Comma 2 2 3 4 7" xfId="1025" xr:uid="{83EFD674-4F12-43FC-B996-39706FCA0D30}"/>
    <cellStyle name="Comma 2 2 3 4 8" xfId="1173" xr:uid="{812FC4C0-5828-4A6D-B0E1-304739B15850}"/>
    <cellStyle name="Comma 2 2 3 5" xfId="233" xr:uid="{58AF5DAA-A3F8-46B0-9EC0-4C3EE6C0F34A}"/>
    <cellStyle name="Comma 2 2 3 6" xfId="381" xr:uid="{C494EBEE-EF94-4433-A121-F5257242BA03}"/>
    <cellStyle name="Comma 2 2 3 7" xfId="531" xr:uid="{8CB55523-DD58-4379-9930-F739E1BDE31B}"/>
    <cellStyle name="Comma 2 2 3 8" xfId="679" xr:uid="{90ECDCD7-11EA-4653-AD0F-9044F5913198}"/>
    <cellStyle name="Comma 2 2 3 9" xfId="827" xr:uid="{854B4829-1D7A-4AEE-82DC-150E6B04E6EC}"/>
    <cellStyle name="Comma 2 2 4" xfId="96" xr:uid="{340D0A0E-84C6-4E94-910C-DCE76E1B9C99}"/>
    <cellStyle name="Comma 2 2 4 10" xfId="1151" xr:uid="{4096E7FA-A6A5-4B91-AAB0-576B16B12925}"/>
    <cellStyle name="Comma 2 2 4 2" xfId="146" xr:uid="{4EC805D0-C1FF-4B74-BD14-FD109B08272F}"/>
    <cellStyle name="Comma 2 2 4 2 2" xfId="358" xr:uid="{AC61BC50-B458-4261-AE87-FD8D132DF2F6}"/>
    <cellStyle name="Comma 2 2 4 2 3" xfId="506" xr:uid="{DDD80BCB-7D4F-4FD7-A5C4-C235F395A797}"/>
    <cellStyle name="Comma 2 2 4 2 4" xfId="656" xr:uid="{62621B8C-645A-45C1-A055-AE51FF383A8C}"/>
    <cellStyle name="Comma 2 2 4 2 5" xfId="804" xr:uid="{D1853F12-FEED-4B0C-BCB8-52F9C61AE754}"/>
    <cellStyle name="Comma 2 2 4 2 6" xfId="952" xr:uid="{6609E84B-E99D-4A66-A9EC-E5D2E311BA82}"/>
    <cellStyle name="Comma 2 2 4 2 7" xfId="1100" xr:uid="{7AC626C5-6AA4-46B5-9859-F993D0370B0B}"/>
    <cellStyle name="Comma 2 2 4 2 8" xfId="1248" xr:uid="{D788ECCD-9C81-496E-BD41-65217155D2E7}"/>
    <cellStyle name="Comma 2 2 4 3" xfId="178" xr:uid="{95EAA012-248B-4C3C-9455-2B0C8253CA42}"/>
    <cellStyle name="Comma 2 2 4 3 2" xfId="296" xr:uid="{5D41F5E2-8FB1-4C46-89B5-7C30D156FAF3}"/>
    <cellStyle name="Comma 2 2 4 3 3" xfId="444" xr:uid="{3D68A009-4B66-414C-8604-2A9C08E665E3}"/>
    <cellStyle name="Comma 2 2 4 3 4" xfId="594" xr:uid="{BB63AE5A-1C38-4C03-89E6-5FD0C6F90C20}"/>
    <cellStyle name="Comma 2 2 4 3 5" xfId="742" xr:uid="{FCF571DE-5750-41A8-B57B-E2AC7AD8E1A7}"/>
    <cellStyle name="Comma 2 2 4 3 6" xfId="890" xr:uid="{3C3862F0-8FB7-468A-98CD-5F5C3754A452}"/>
    <cellStyle name="Comma 2 2 4 3 7" xfId="1038" xr:uid="{F5F27CC6-067B-4F0C-9124-592A4AAE7A9D}"/>
    <cellStyle name="Comma 2 2 4 3 8" xfId="1186" xr:uid="{57648B73-0C01-4E41-80B6-4670BD7A90ED}"/>
    <cellStyle name="Comma 2 2 4 4" xfId="261" xr:uid="{30F55882-41DD-4D29-B1C8-60CB0520C2D6}"/>
    <cellStyle name="Comma 2 2 4 5" xfId="409" xr:uid="{9D169563-A8CD-4622-B685-C5BD8D85C0A7}"/>
    <cellStyle name="Comma 2 2 4 6" xfId="559" xr:uid="{AE626282-D661-405F-924A-469A273980F3}"/>
    <cellStyle name="Comma 2 2 4 7" xfId="707" xr:uid="{498DCF37-66D6-4E82-9EE2-2D9E3CAEDBE2}"/>
    <cellStyle name="Comma 2 2 4 8" xfId="855" xr:uid="{23A5E9A3-0481-4BEF-83CB-9502272129F2}"/>
    <cellStyle name="Comma 2 2 4 9" xfId="1003" xr:uid="{63B9CCB8-A459-4A31-A3F0-DCCB845F0EF7}"/>
    <cellStyle name="Comma 2 2 5" xfId="100" xr:uid="{FEB208ED-ADDD-4588-ABEF-CA4E82B31E5A}"/>
    <cellStyle name="Comma 2 2 5 10" xfId="1155" xr:uid="{A85736CA-4BF6-43C4-9131-F9F4E4F677E0}"/>
    <cellStyle name="Comma 2 2 5 2" xfId="150" xr:uid="{8290B217-8160-44CF-AA12-4E702308DDA2}"/>
    <cellStyle name="Comma 2 2 5 2 2" xfId="362" xr:uid="{5C78E2A5-12CF-4E5B-8C72-B79C9306F271}"/>
    <cellStyle name="Comma 2 2 5 2 3" xfId="510" xr:uid="{1F77B7BC-05F1-4D5E-9A36-F2B614F63096}"/>
    <cellStyle name="Comma 2 2 5 2 4" xfId="660" xr:uid="{33D44584-7D0D-4A9A-BD6D-D468A9C08F51}"/>
    <cellStyle name="Comma 2 2 5 2 5" xfId="808" xr:uid="{B3E230EF-CBF2-4E04-AD13-1DFE52B2EF89}"/>
    <cellStyle name="Comma 2 2 5 2 6" xfId="956" xr:uid="{AAF4A647-3E02-4420-8EE4-98136E037C4A}"/>
    <cellStyle name="Comma 2 2 5 2 7" xfId="1104" xr:uid="{3D8D5685-B49D-47EC-935D-3A9693196A00}"/>
    <cellStyle name="Comma 2 2 5 2 8" xfId="1252" xr:uid="{0067CEFD-102E-44D8-9DA1-3CD67D2CD6B2}"/>
    <cellStyle name="Comma 2 2 5 3" xfId="190" xr:uid="{14A9D5B5-C199-413B-8A91-6975FCC45798}"/>
    <cellStyle name="Comma 2 2 5 3 2" xfId="309" xr:uid="{7884B87D-FAF0-4882-9D4B-508FE9E31A7F}"/>
    <cellStyle name="Comma 2 2 5 3 3" xfId="457" xr:uid="{E64E872E-4171-466D-9E53-9940DCBC1DF1}"/>
    <cellStyle name="Comma 2 2 5 3 4" xfId="607" xr:uid="{04D025A8-25CD-4908-8818-E6B5C2B8E8CC}"/>
    <cellStyle name="Comma 2 2 5 3 5" xfId="755" xr:uid="{AB6E74A5-F707-4684-866A-E6E0931F11D1}"/>
    <cellStyle name="Comma 2 2 5 3 6" xfId="903" xr:uid="{F5233E38-DA2C-4493-9A62-E895F4EF9A9C}"/>
    <cellStyle name="Comma 2 2 5 3 7" xfId="1051" xr:uid="{5B4F3D04-159C-4E90-B664-BE4725EDBB70}"/>
    <cellStyle name="Comma 2 2 5 3 8" xfId="1199" xr:uid="{EC3A606D-B3A9-4C6C-8D34-23BF3ACE90C2}"/>
    <cellStyle name="Comma 2 2 5 4" xfId="265" xr:uid="{1D66286F-03BA-457F-94A5-406A059D5813}"/>
    <cellStyle name="Comma 2 2 5 5" xfId="413" xr:uid="{F8E8D8C1-0401-4DDB-9DB1-AC53CBCED076}"/>
    <cellStyle name="Comma 2 2 5 6" xfId="563" xr:uid="{E5109FA1-D02D-40FE-98BD-CF6A72B11D39}"/>
    <cellStyle name="Comma 2 2 5 7" xfId="711" xr:uid="{75C7F9A5-F453-4F36-98D0-F833E394E59B}"/>
    <cellStyle name="Comma 2 2 5 8" xfId="859" xr:uid="{09539257-1F75-4F77-989A-DA5148D38B00}"/>
    <cellStyle name="Comma 2 2 5 9" xfId="1007" xr:uid="{9E2EB6D6-6A70-4B5D-8FA8-23E24160BDBD}"/>
    <cellStyle name="Comma 2 2 6" xfId="78" xr:uid="{9C15C42A-9381-471F-AD40-7E760BD588C5}"/>
    <cellStyle name="Comma 2 2 6 2" xfId="134" xr:uid="{EE19F716-3FC0-44B6-8EE2-825B018D081B}"/>
    <cellStyle name="Comma 2 2 6 2 2" xfId="346" xr:uid="{F129C627-3053-4E84-92B3-5E0CD0B9C054}"/>
    <cellStyle name="Comma 2 2 6 2 3" xfId="494" xr:uid="{93F7765D-038C-4DEA-ACDA-DA85997B829E}"/>
    <cellStyle name="Comma 2 2 6 2 4" xfId="644" xr:uid="{BBD45E89-29EC-4D59-8223-6B7848966681}"/>
    <cellStyle name="Comma 2 2 6 2 5" xfId="792" xr:uid="{22920AAA-9F52-4D3E-A064-250973AEE96F}"/>
    <cellStyle name="Comma 2 2 6 2 6" xfId="940" xr:uid="{8EA5380A-1F44-484B-AB68-1A6667DD68A0}"/>
    <cellStyle name="Comma 2 2 6 2 7" xfId="1088" xr:uid="{1A4003FE-710B-408F-899A-3E4BA8E4832D}"/>
    <cellStyle name="Comma 2 2 6 2 8" xfId="1236" xr:uid="{8BFDF031-AD13-4237-AEB8-82BC0F3CB163}"/>
    <cellStyle name="Comma 2 2 6 3" xfId="249" xr:uid="{E1E30B18-096A-4EA2-A71A-EEB7C63826D0}"/>
    <cellStyle name="Comma 2 2 6 4" xfId="397" xr:uid="{35BFBFBC-1AD6-4095-AEB2-2989124971FA}"/>
    <cellStyle name="Comma 2 2 6 5" xfId="547" xr:uid="{4C6F5736-9F5B-4C02-A29C-EC25A2943CB7}"/>
    <cellStyle name="Comma 2 2 6 6" xfId="695" xr:uid="{5FDFDF28-8E58-4EDB-ABEF-C236542A6A43}"/>
    <cellStyle name="Comma 2 2 6 7" xfId="843" xr:uid="{E7A88C99-CD6C-4914-83BD-415F0718B627}"/>
    <cellStyle name="Comma 2 2 6 8" xfId="991" xr:uid="{7E715BBB-A89E-409B-8BBF-95BFEF1D51A6}"/>
    <cellStyle name="Comma 2 2 6 9" xfId="1139" xr:uid="{AEAFE07C-138E-4834-9803-4EBF510A3A61}"/>
    <cellStyle name="Comma 2 2 7" xfId="34" xr:uid="{C482A225-D85F-4C48-8120-4ACFA6490202}"/>
    <cellStyle name="Comma 2 2 7 2" xfId="200" xr:uid="{8660C35C-864E-4D58-8F66-173F70D09677}"/>
    <cellStyle name="Comma 2 2 7 3" xfId="317" xr:uid="{031A08AE-D009-4C7F-AA86-3AEB4B8256FD}"/>
    <cellStyle name="Comma 2 2 7 4" xfId="465" xr:uid="{6561D79C-EB82-4938-8AEA-6F205914F8D5}"/>
    <cellStyle name="Comma 2 2 7 5" xfId="615" xr:uid="{C8B237FD-727D-4D5E-AC71-9BBCF775B9F8}"/>
    <cellStyle name="Comma 2 2 7 6" xfId="763" xr:uid="{58512933-9528-4B4A-9F05-7FC4B8A1D889}"/>
    <cellStyle name="Comma 2 2 7 7" xfId="911" xr:uid="{FD8CA3F4-D116-45B8-847C-8B4707C84C8B}"/>
    <cellStyle name="Comma 2 2 7 8" xfId="1059" xr:uid="{40AA99B7-318D-4AD9-94A1-7631CEC71E3B}"/>
    <cellStyle name="Comma 2 2 7 9" xfId="1207" xr:uid="{43E1E7A4-FB8B-4EAC-AFB9-F5255B038452}"/>
    <cellStyle name="Comma 2 2 8" xfId="105" xr:uid="{7ABD9D4E-1EFE-4D5E-A0E6-061FF44D8503}"/>
    <cellStyle name="Comma 2 2 8 2" xfId="271" xr:uid="{A8320BF8-7F33-4EB8-852E-B4804A47434B}"/>
    <cellStyle name="Comma 2 2 8 3" xfId="419" xr:uid="{BE609E7F-F172-483D-B861-1A6701FA32A4}"/>
    <cellStyle name="Comma 2 2 8 4" xfId="569" xr:uid="{CE9971B5-F615-4C03-8A43-E129BE2A4F4D}"/>
    <cellStyle name="Comma 2 2 8 5" xfId="717" xr:uid="{5AB535A0-8D73-4BFB-89E0-C1C202D6B709}"/>
    <cellStyle name="Comma 2 2 8 6" xfId="865" xr:uid="{501A5D0D-D8FF-447B-94E0-76DFDFA79276}"/>
    <cellStyle name="Comma 2 2 8 7" xfId="1013" xr:uid="{466BDF9E-4FA1-4662-9DC1-AF5F8B155F02}"/>
    <cellStyle name="Comma 2 2 8 8" xfId="1161" xr:uid="{03BBEEA3-3D83-4141-86CA-49F42AE04A50}"/>
    <cellStyle name="Comma 2 2 9" xfId="220" xr:uid="{A794B763-2434-4020-AD97-ECBFC9B9EC57}"/>
    <cellStyle name="Comma 2 3" xfId="25" xr:uid="{63EF529E-5063-4878-8DBC-281ABDE0676E}"/>
    <cellStyle name="Comma 2 3 10" xfId="820" xr:uid="{8215D4AA-9629-482A-8FC1-557CD8BC6E67}"/>
    <cellStyle name="Comma 2 3 11" xfId="968" xr:uid="{12A135D9-A69A-45E8-9F5A-B7A31F1B5ED5}"/>
    <cellStyle name="Comma 2 3 12" xfId="1116" xr:uid="{09CB3FD8-AD20-4D44-ABC2-A6FD50D9C452}"/>
    <cellStyle name="Comma 2 3 2" xfId="54" xr:uid="{71E01FBC-054D-4E15-8EF1-622C055BF360}"/>
    <cellStyle name="Comma 2 3 2 10" xfId="1129" xr:uid="{AEA9372A-DFAB-413E-BF4D-64C69E530D08}"/>
    <cellStyle name="Comma 2 3 2 2" xfId="124" xr:uid="{0BB9E107-A585-44E2-8364-0229957EE134}"/>
    <cellStyle name="Comma 2 3 2 2 2" xfId="336" xr:uid="{B58E8E7C-A5D8-458E-A90C-70D9C24ACD92}"/>
    <cellStyle name="Comma 2 3 2 2 3" xfId="484" xr:uid="{B21656C9-75A3-4C17-AD13-A5D207BE2E6B}"/>
    <cellStyle name="Comma 2 3 2 2 4" xfId="634" xr:uid="{B0574342-A122-4603-8EE1-D39A2A6E4422}"/>
    <cellStyle name="Comma 2 3 2 2 5" xfId="782" xr:uid="{049F0C91-D978-41D9-A9AB-4177869B939F}"/>
    <cellStyle name="Comma 2 3 2 2 6" xfId="930" xr:uid="{93591693-F93D-40B9-86B0-FEBDEC863F35}"/>
    <cellStyle name="Comma 2 3 2 2 7" xfId="1078" xr:uid="{FBE2B71E-D9BE-4DC5-B05F-64E58298EFCF}"/>
    <cellStyle name="Comma 2 3 2 2 8" xfId="1226" xr:uid="{988B9EE1-57D9-4DB7-8D4D-B4C2362D741C}"/>
    <cellStyle name="Comma 2 3 2 3" xfId="171" xr:uid="{66F505A1-0286-45A0-AA9A-309B4C0A922C}"/>
    <cellStyle name="Comma 2 3 2 3 2" xfId="289" xr:uid="{C31BF944-5801-4222-BF5A-AB27270AFDCE}"/>
    <cellStyle name="Comma 2 3 2 3 3" xfId="437" xr:uid="{224999EC-6766-4884-9B4F-559B8B8A8962}"/>
    <cellStyle name="Comma 2 3 2 3 4" xfId="587" xr:uid="{4536815F-0015-4CCB-9DE7-30F7F22AB532}"/>
    <cellStyle name="Comma 2 3 2 3 5" xfId="735" xr:uid="{A429F6C6-F340-434A-B65D-AA26237DC7AD}"/>
    <cellStyle name="Comma 2 3 2 3 6" xfId="883" xr:uid="{BA0135FA-0F85-4BA8-9599-CA9E20F236B3}"/>
    <cellStyle name="Comma 2 3 2 3 7" xfId="1031" xr:uid="{4AAB1D4B-AC4B-429F-8286-657A37B91FC9}"/>
    <cellStyle name="Comma 2 3 2 3 8" xfId="1179" xr:uid="{2D3651F9-DA64-4417-93E0-5D08963C2BD5}"/>
    <cellStyle name="Comma 2 3 2 4" xfId="239" xr:uid="{15ECD3A7-BCE8-4E4E-ABB0-2642C777913A}"/>
    <cellStyle name="Comma 2 3 2 5" xfId="387" xr:uid="{E8947769-B8D7-4CCA-A296-838D86DFF40B}"/>
    <cellStyle name="Comma 2 3 2 6" xfId="537" xr:uid="{18A52292-F953-4741-B5A0-1C379C68F2D8}"/>
    <cellStyle name="Comma 2 3 2 7" xfId="685" xr:uid="{AD6C1127-B6F5-4202-ABF2-E94A66EDA4ED}"/>
    <cellStyle name="Comma 2 3 2 8" xfId="833" xr:uid="{50366C84-9E5B-4674-9D27-626CAF6D3512}"/>
    <cellStyle name="Comma 2 3 2 9" xfId="981" xr:uid="{D9657B99-6170-4C7F-ADC3-C5D9D101B0B9}"/>
    <cellStyle name="Comma 2 3 3" xfId="77" xr:uid="{E52DB6BA-5A17-4F53-82C9-510926EE0149}"/>
    <cellStyle name="Comma 2 3 3 10" xfId="1138" xr:uid="{64BEE7D2-75F4-44B8-89CF-DF22DF2A0A4E}"/>
    <cellStyle name="Comma 2 3 3 2" xfId="133" xr:uid="{C3207251-15B1-4B36-A1AD-8948939AE9F0}"/>
    <cellStyle name="Comma 2 3 3 2 2" xfId="345" xr:uid="{433487F2-4D9C-479D-889C-CA56E7CB7F4C}"/>
    <cellStyle name="Comma 2 3 3 2 3" xfId="493" xr:uid="{4EA11A0F-E7FA-41DE-A5F4-19066F9DEDA2}"/>
    <cellStyle name="Comma 2 3 3 2 4" xfId="643" xr:uid="{93C4BABD-188F-4C66-9213-BB9E617CDE98}"/>
    <cellStyle name="Comma 2 3 3 2 5" xfId="791" xr:uid="{E484A77B-015F-466B-8D47-CA06119299E5}"/>
    <cellStyle name="Comma 2 3 3 2 6" xfId="939" xr:uid="{DBEB1C04-8F15-4359-B174-E11A4F25C71E}"/>
    <cellStyle name="Comma 2 3 3 2 7" xfId="1087" xr:uid="{7C404909-DA9F-4AF7-A379-B9895E42B2B5}"/>
    <cellStyle name="Comma 2 3 3 2 8" xfId="1235" xr:uid="{D661925C-CFE1-4795-B902-2A2A70E09B67}"/>
    <cellStyle name="Comma 2 3 3 3" xfId="184" xr:uid="{600729A1-1B18-4DAB-A80B-E510CC150D17}"/>
    <cellStyle name="Comma 2 3 3 3 2" xfId="302" xr:uid="{762DA795-CCC2-48B5-B021-4339BD777E7A}"/>
    <cellStyle name="Comma 2 3 3 3 3" xfId="450" xr:uid="{C0744592-F039-4A09-84B5-A44FEA91A069}"/>
    <cellStyle name="Comma 2 3 3 3 4" xfId="600" xr:uid="{768E5C4E-DAF7-41AD-875F-C34A0321E7BC}"/>
    <cellStyle name="Comma 2 3 3 3 5" xfId="748" xr:uid="{728B3025-ACC4-47F7-89F8-33118D431970}"/>
    <cellStyle name="Comma 2 3 3 3 6" xfId="896" xr:uid="{FE22EBA9-93CC-4A48-A38E-4CDB419A02C1}"/>
    <cellStyle name="Comma 2 3 3 3 7" xfId="1044" xr:uid="{C4966272-0768-43F5-B77B-070BB187DA04}"/>
    <cellStyle name="Comma 2 3 3 3 8" xfId="1192" xr:uid="{73942034-DF7B-48E0-9120-4F4921F99D24}"/>
    <cellStyle name="Comma 2 3 3 4" xfId="248" xr:uid="{6E001A30-32F0-4BB1-B57F-E9B640B1CAA0}"/>
    <cellStyle name="Comma 2 3 3 5" xfId="396" xr:uid="{0415C1B7-6044-4E21-B76F-AF805A94DF2B}"/>
    <cellStyle name="Comma 2 3 3 6" xfId="546" xr:uid="{8F9B65AC-85AD-4C81-B23C-0DB92C7ECDE1}"/>
    <cellStyle name="Comma 2 3 3 7" xfId="694" xr:uid="{4741FA09-1E21-49F2-A7E2-285226A75274}"/>
    <cellStyle name="Comma 2 3 3 8" xfId="842" xr:uid="{95171CD4-5A48-4C1A-9A6C-299B680BB8C4}"/>
    <cellStyle name="Comma 2 3 3 9" xfId="990" xr:uid="{726DB939-5F3C-40D3-A2EA-8282AB987F02}"/>
    <cellStyle name="Comma 2 3 4" xfId="40" xr:uid="{C303486F-EEEB-43A0-8588-432A258761F8}"/>
    <cellStyle name="Comma 2 3 4 2" xfId="206" xr:uid="{554417E5-DDF8-4B09-8700-3E4523819F5E}"/>
    <cellStyle name="Comma 2 3 4 3" xfId="323" xr:uid="{63571F04-FAA6-4E6D-8519-777628A1D060}"/>
    <cellStyle name="Comma 2 3 4 4" xfId="471" xr:uid="{78A9047F-28F7-41C7-AF3A-928670DAA5E3}"/>
    <cellStyle name="Comma 2 3 4 5" xfId="621" xr:uid="{9F825E9B-CCBF-4E86-B7F1-62B21EB06E6B}"/>
    <cellStyle name="Comma 2 3 4 6" xfId="769" xr:uid="{87298F9C-08E3-4D53-B9B2-74BF4FF31BB6}"/>
    <cellStyle name="Comma 2 3 4 7" xfId="917" xr:uid="{FD75C4E8-B321-4A83-91DD-D04D79EE307B}"/>
    <cellStyle name="Comma 2 3 4 8" xfId="1065" xr:uid="{E9463919-3749-4641-8066-FCE4BDE1374E}"/>
    <cellStyle name="Comma 2 3 4 9" xfId="1213" xr:uid="{35B9FA16-C080-4760-B159-1A59B57598D7}"/>
    <cellStyle name="Comma 2 3 5" xfId="111" xr:uid="{833B5721-3CFB-43B9-B112-6DBAA63FA292}"/>
    <cellStyle name="Comma 2 3 5 2" xfId="276" xr:uid="{5334783D-96F2-4155-BF5D-03CEDA933A69}"/>
    <cellStyle name="Comma 2 3 5 3" xfId="424" xr:uid="{8FAFC27C-E150-4D71-A952-231A819FDC08}"/>
    <cellStyle name="Comma 2 3 5 4" xfId="574" xr:uid="{F10F284D-D520-4C99-9B1F-DD860C96F38B}"/>
    <cellStyle name="Comma 2 3 5 5" xfId="722" xr:uid="{68D83EFC-024B-4A11-A1A6-E23ACC111000}"/>
    <cellStyle name="Comma 2 3 5 6" xfId="870" xr:uid="{AF661AD5-4A07-4096-BB34-A59CE540E047}"/>
    <cellStyle name="Comma 2 3 5 7" xfId="1018" xr:uid="{6025BEFB-7246-4C4D-A16C-BBAAF47C7A82}"/>
    <cellStyle name="Comma 2 3 5 8" xfId="1166" xr:uid="{53035D07-53C0-440D-BB6A-038CDD0BDB02}"/>
    <cellStyle name="Comma 2 3 6" xfId="226" xr:uid="{ECE518EE-0636-4270-BC2A-20E8118A06B3}"/>
    <cellStyle name="Comma 2 3 7" xfId="374" xr:uid="{4B808401-F554-4384-9DF3-0BCDEED057CE}"/>
    <cellStyle name="Comma 2 3 8" xfId="524" xr:uid="{6EBFBCD2-4672-4A13-8332-386C80F93093}"/>
    <cellStyle name="Comma 2 3 9" xfId="672" xr:uid="{6E99DE59-D9D0-4D43-8E5B-5662BF5335D1}"/>
    <cellStyle name="Comma 2 4" xfId="46" xr:uid="{C03159B1-88ED-45EC-A134-48C43FECBA4B}"/>
    <cellStyle name="Comma 2 4 10" xfId="974" xr:uid="{171ECF1A-DBA7-44CD-BBE8-B86360632D11}"/>
    <cellStyle name="Comma 2 4 11" xfId="1122" xr:uid="{B63BCB95-50B3-4453-BE2F-D38F5CB1E704}"/>
    <cellStyle name="Comma 2 4 2" xfId="86" xr:uid="{061E3255-86BA-4F26-BE1B-D27E9D827EC3}"/>
    <cellStyle name="Comma 2 4 2 2" xfId="137" xr:uid="{F7530D9D-2463-4338-9AF2-529343D31154}"/>
    <cellStyle name="Comma 2 4 2 2 2" xfId="349" xr:uid="{83E26A72-2A76-47F8-B340-36BE5647D4CB}"/>
    <cellStyle name="Comma 2 4 2 2 3" xfId="497" xr:uid="{01CDB5C3-68B8-429A-ACEF-7C22A8A784E7}"/>
    <cellStyle name="Comma 2 4 2 2 4" xfId="647" xr:uid="{567C7FFA-7C2B-46CA-A27A-8D1A766344C5}"/>
    <cellStyle name="Comma 2 4 2 2 5" xfId="795" xr:uid="{5A3EB4ED-35C7-48D1-B955-396B096AF492}"/>
    <cellStyle name="Comma 2 4 2 2 6" xfId="943" xr:uid="{5B2472E1-C8E7-4F12-ACF0-F407CE235FD6}"/>
    <cellStyle name="Comma 2 4 2 2 7" xfId="1091" xr:uid="{B6418884-A564-491B-A86C-18C01F453D7B}"/>
    <cellStyle name="Comma 2 4 2 2 8" xfId="1239" xr:uid="{108CAFDA-A05D-4267-8154-910DE26CA06D}"/>
    <cellStyle name="Comma 2 4 2 3" xfId="252" xr:uid="{085934AB-0A2D-4784-B03E-21ABD3C77880}"/>
    <cellStyle name="Comma 2 4 2 4" xfId="400" xr:uid="{804F822A-A5AF-4862-92D9-A8097BF78168}"/>
    <cellStyle name="Comma 2 4 2 5" xfId="550" xr:uid="{9EC12505-7F52-4997-ACA2-366FABAB2162}"/>
    <cellStyle name="Comma 2 4 2 6" xfId="698" xr:uid="{A1D7002C-0568-44E3-A890-88F19E0C16F2}"/>
    <cellStyle name="Comma 2 4 2 7" xfId="846" xr:uid="{208F5AC1-E2D0-4E34-A559-9817B6285998}"/>
    <cellStyle name="Comma 2 4 2 8" xfId="994" xr:uid="{F3F50BBF-BC02-4EF6-BB36-78EB140902BD}"/>
    <cellStyle name="Comma 2 4 2 9" xfId="1142" xr:uid="{806BE3E5-0BA6-473D-B7B4-0069AC399588}"/>
    <cellStyle name="Comma 2 4 3" xfId="117" xr:uid="{3507BC80-7070-4F79-987F-32D77C6D3973}"/>
    <cellStyle name="Comma 2 4 3 2" xfId="329" xr:uid="{A4FF8A12-349C-41AD-991E-9741412BD451}"/>
    <cellStyle name="Comma 2 4 3 3" xfId="477" xr:uid="{A00FA145-ED49-443C-A26D-2DB8B6DDF1B5}"/>
    <cellStyle name="Comma 2 4 3 4" xfId="627" xr:uid="{D4D6CF9E-610E-4F6F-B7B2-14727101DA76}"/>
    <cellStyle name="Comma 2 4 3 5" xfId="775" xr:uid="{8EE437D5-CAB5-4C42-B9CA-2843CA030A4A}"/>
    <cellStyle name="Comma 2 4 3 6" xfId="923" xr:uid="{564F7FC9-DC10-402D-919E-F40AF0281B76}"/>
    <cellStyle name="Comma 2 4 3 7" xfId="1071" xr:uid="{7A09DCC0-8D9A-436A-980A-B67A18216583}"/>
    <cellStyle name="Comma 2 4 3 8" xfId="1219" xr:uid="{B4751AB4-9372-4495-A6A7-BF5A8A3DB246}"/>
    <cellStyle name="Comma 2 4 4" xfId="163" xr:uid="{F4AE5A43-0261-490C-B58F-C31965AD1CCE}"/>
    <cellStyle name="Comma 2 4 4 2" xfId="282" xr:uid="{7AB246B2-713E-44C2-8595-CFF210FE9C77}"/>
    <cellStyle name="Comma 2 4 4 3" xfId="430" xr:uid="{775CECF0-4DE2-4526-85DC-EE011D11A199}"/>
    <cellStyle name="Comma 2 4 4 4" xfId="580" xr:uid="{26697540-2D7B-409F-A855-D315DADE27C1}"/>
    <cellStyle name="Comma 2 4 4 5" xfId="728" xr:uid="{FEB1CA3C-581D-412F-8EB2-BD347F8890DB}"/>
    <cellStyle name="Comma 2 4 4 6" xfId="876" xr:uid="{36C81298-ED35-4F28-B474-F43747CEF4BC}"/>
    <cellStyle name="Comma 2 4 4 7" xfId="1024" xr:uid="{8DD0D668-CAD8-4C16-B103-AAC4419A7517}"/>
    <cellStyle name="Comma 2 4 4 8" xfId="1172" xr:uid="{2D3ECB31-0984-457A-9F7E-FB9B6E42F55E}"/>
    <cellStyle name="Comma 2 4 5" xfId="232" xr:uid="{47A2BD4F-65E9-4D62-82A3-40FD66D0481F}"/>
    <cellStyle name="Comma 2 4 6" xfId="380" xr:uid="{26AF9D7F-EEE1-4898-8EF3-E76DCBEF1502}"/>
    <cellStyle name="Comma 2 4 7" xfId="530" xr:uid="{3EBCB149-F2AB-4803-8492-4F36711214AC}"/>
    <cellStyle name="Comma 2 4 8" xfId="678" xr:uid="{162B5646-6EF4-49BC-B990-7EC2D3950FDB}"/>
    <cellStyle name="Comma 2 4 9" xfId="826" xr:uid="{6B5878F9-E9D7-4F0F-AD60-F9A90C98701C}"/>
    <cellStyle name="Comma 2 5" xfId="90" xr:uid="{88E5E0A1-DE0E-4C9E-867B-40ADEC195D8D}"/>
    <cellStyle name="Comma 2 5 10" xfId="1146" xr:uid="{4B0B08D9-96C2-4247-B62B-F4E7444BFBE2}"/>
    <cellStyle name="Comma 2 5 2" xfId="141" xr:uid="{D792877F-C0F7-4AA1-8840-192BE2C073C2}"/>
    <cellStyle name="Comma 2 5 2 2" xfId="353" xr:uid="{1B3B3B2E-65FE-47D6-9A30-A56213145468}"/>
    <cellStyle name="Comma 2 5 2 3" xfId="501" xr:uid="{55D67967-C02C-4EC9-9A10-8C93CF8C949D}"/>
    <cellStyle name="Comma 2 5 2 4" xfId="651" xr:uid="{3767FA48-98ED-4BB7-91E3-06D42F4A673C}"/>
    <cellStyle name="Comma 2 5 2 5" xfId="799" xr:uid="{E73A84F7-5C39-40C9-A93C-62A9A548DF03}"/>
    <cellStyle name="Comma 2 5 2 6" xfId="947" xr:uid="{CD2343EF-6B83-4C75-B6B6-D2A67B526911}"/>
    <cellStyle name="Comma 2 5 2 7" xfId="1095" xr:uid="{B8E9B3C2-99EE-40B9-BB02-48C3CD5B6144}"/>
    <cellStyle name="Comma 2 5 2 8" xfId="1243" xr:uid="{968E5AED-658E-4FF9-B856-0957290B354E}"/>
    <cellStyle name="Comma 2 5 3" xfId="177" xr:uid="{5603F53D-DCEF-4401-A22F-F406A877633C}"/>
    <cellStyle name="Comma 2 5 3 2" xfId="295" xr:uid="{E2529CC1-2EBE-467A-A1BA-AE2C2D7395C4}"/>
    <cellStyle name="Comma 2 5 3 3" xfId="443" xr:uid="{C40A26C9-C818-4C5B-B596-9088F55F7014}"/>
    <cellStyle name="Comma 2 5 3 4" xfId="593" xr:uid="{739B5152-6D3F-4AAB-9BE2-2F54843197A4}"/>
    <cellStyle name="Comma 2 5 3 5" xfId="741" xr:uid="{BD85D617-58A3-4DF0-A30B-28733E29EFF8}"/>
    <cellStyle name="Comma 2 5 3 6" xfId="889" xr:uid="{C67A83DC-F6C2-4811-AC03-F8A327AD509A}"/>
    <cellStyle name="Comma 2 5 3 7" xfId="1037" xr:uid="{2A83BD03-0F31-4FFB-BA16-CB80BD1300D9}"/>
    <cellStyle name="Comma 2 5 3 8" xfId="1185" xr:uid="{62676C1B-667F-465D-B481-BCB16CC40453}"/>
    <cellStyle name="Comma 2 5 4" xfId="256" xr:uid="{37622B03-F27A-402C-A1F8-E9CB8F80E103}"/>
    <cellStyle name="Comma 2 5 5" xfId="404" xr:uid="{3AFFB52C-8A95-44A8-B6BE-922E00C47722}"/>
    <cellStyle name="Comma 2 5 6" xfId="554" xr:uid="{479559E8-A38E-494A-807D-356B80C7F572}"/>
    <cellStyle name="Comma 2 5 7" xfId="702" xr:uid="{FBD2C92C-1575-4623-8918-FF84BAB1E27A}"/>
    <cellStyle name="Comma 2 5 8" xfId="850" xr:uid="{21A1E161-6A74-4539-9763-132A89795110}"/>
    <cellStyle name="Comma 2 5 9" xfId="998" xr:uid="{5D47DD77-212E-4C60-932D-9C27ED1B58F7}"/>
    <cellStyle name="Comma 2 6" xfId="95" xr:uid="{24585B64-C0EF-4638-96D9-652633535E5D}"/>
    <cellStyle name="Comma 2 6 10" xfId="1150" xr:uid="{AACC1B95-DFE5-405C-92CB-79135546B020}"/>
    <cellStyle name="Comma 2 6 2" xfId="145" xr:uid="{EEC077ED-AD7D-4FC1-A8C6-AD3468DA572D}"/>
    <cellStyle name="Comma 2 6 2 2" xfId="357" xr:uid="{30D4A9EB-FE2B-41A0-A6BB-5611F69270CB}"/>
    <cellStyle name="Comma 2 6 2 3" xfId="505" xr:uid="{5FEF76B7-F894-4C7A-B0D1-D764061E0292}"/>
    <cellStyle name="Comma 2 6 2 4" xfId="655" xr:uid="{81ABB3D7-3659-4535-8A8E-94B4C23A3E43}"/>
    <cellStyle name="Comma 2 6 2 5" xfId="803" xr:uid="{C515F0DA-7CA4-403A-94F5-E6D21050D737}"/>
    <cellStyle name="Comma 2 6 2 6" xfId="951" xr:uid="{8CAC7B4F-EE69-4285-9823-F0756AAD5854}"/>
    <cellStyle name="Comma 2 6 2 7" xfId="1099" xr:uid="{5B35604A-00A9-48EA-8BAE-DC512DC475E3}"/>
    <cellStyle name="Comma 2 6 2 8" xfId="1247" xr:uid="{36FC6900-EF31-46A0-A993-781E60C7372E}"/>
    <cellStyle name="Comma 2 6 3" xfId="189" xr:uid="{C79883F3-8BA1-4E6E-BBDC-4DF1EF8E5AB4}"/>
    <cellStyle name="Comma 2 6 3 2" xfId="308" xr:uid="{870C4785-3D45-41D7-8745-C8F3B28C6EDA}"/>
    <cellStyle name="Comma 2 6 3 3" xfId="456" xr:uid="{D45B48D8-B054-4965-81F9-8F1DF0F1046A}"/>
    <cellStyle name="Comma 2 6 3 4" xfId="606" xr:uid="{CC2A0E94-4DA2-4CC6-AA9C-7850054FEDAB}"/>
    <cellStyle name="Comma 2 6 3 5" xfId="754" xr:uid="{28C7DDE5-BDF1-4041-9BDC-7F4DCC257DA7}"/>
    <cellStyle name="Comma 2 6 3 6" xfId="902" xr:uid="{F4D28167-DB36-4CE5-9C9E-DBC677E754D2}"/>
    <cellStyle name="Comma 2 6 3 7" xfId="1050" xr:uid="{A9DC0387-D688-4D54-BE25-8E31D22BFCC6}"/>
    <cellStyle name="Comma 2 6 3 8" xfId="1198" xr:uid="{543A9A3B-6564-4D78-B707-2C570B8433FE}"/>
    <cellStyle name="Comma 2 6 4" xfId="260" xr:uid="{594D93E4-D636-4821-8C26-E679B11042A3}"/>
    <cellStyle name="Comma 2 6 5" xfId="408" xr:uid="{ED5BE816-242C-46A4-9EDA-9A4578609664}"/>
    <cellStyle name="Comma 2 6 6" xfId="558" xr:uid="{39036B16-F34C-4279-9B17-618A9DB06847}"/>
    <cellStyle name="Comma 2 6 7" xfId="706" xr:uid="{30277FF8-09C2-430E-ABCA-026815C9D2CE}"/>
    <cellStyle name="Comma 2 6 8" xfId="854" xr:uid="{21DBC065-62FB-40CD-8A09-0937CFA6BC4C}"/>
    <cellStyle name="Comma 2 6 9" xfId="1002" xr:uid="{7F5AAD5B-71D4-4D26-AA4E-4FBC9ABF0DC7}"/>
    <cellStyle name="Comma 2 7" xfId="99" xr:uid="{82E8B73C-164A-4307-BE1D-D556703C0842}"/>
    <cellStyle name="Comma 2 7 2" xfId="149" xr:uid="{9B730DCC-A9E7-4978-A944-DF127C70B253}"/>
    <cellStyle name="Comma 2 7 2 2" xfId="361" xr:uid="{689FEF05-65EB-46E7-B41A-0C7FFA947673}"/>
    <cellStyle name="Comma 2 7 2 3" xfId="509" xr:uid="{23134C51-882F-4E6A-A295-7AFB34A0A6FA}"/>
    <cellStyle name="Comma 2 7 2 4" xfId="659" xr:uid="{68ABAA73-F435-41EE-89D2-065026656F04}"/>
    <cellStyle name="Comma 2 7 2 5" xfId="807" xr:uid="{1D0D06EB-4ECB-4E09-9CB4-890107847215}"/>
    <cellStyle name="Comma 2 7 2 6" xfId="955" xr:uid="{3C8F6D75-21C6-4A2B-B629-CE9349CAB7A9}"/>
    <cellStyle name="Comma 2 7 2 7" xfId="1103" xr:uid="{08FCFD97-98D6-44EA-A3EE-7788EC29DA63}"/>
    <cellStyle name="Comma 2 7 2 8" xfId="1251" xr:uid="{30314690-552E-44D9-99EB-FF496F2E428F}"/>
    <cellStyle name="Comma 2 7 3" xfId="264" xr:uid="{416FC829-A5AF-4469-BA4A-E1C7B09EF757}"/>
    <cellStyle name="Comma 2 7 4" xfId="412" xr:uid="{A0841FD3-C3C0-4D33-9A79-8FE847A2214D}"/>
    <cellStyle name="Comma 2 7 5" xfId="562" xr:uid="{F7BC3B55-A0A8-4FB8-AD84-33D253DCF434}"/>
    <cellStyle name="Comma 2 7 6" xfId="710" xr:uid="{C756A22A-BA8E-46C8-AEA6-CA6E7D920E6E}"/>
    <cellStyle name="Comma 2 7 7" xfId="858" xr:uid="{F2CAB918-76A8-4629-A83B-9C66CAA29DE3}"/>
    <cellStyle name="Comma 2 7 8" xfId="1006" xr:uid="{41FDAFAE-AA82-4432-B635-2BB9A4ADF49B}"/>
    <cellStyle name="Comma 2 7 9" xfId="1154" xr:uid="{F155EF3A-AD3F-4FA6-9FA4-5357184D942B}"/>
    <cellStyle name="Comma 2 8" xfId="68" xr:uid="{C353877C-E28A-4A38-A17D-8A23BB2A400A}"/>
    <cellStyle name="Comma 2 8 2" xfId="130" xr:uid="{FE6CA122-E7C6-46A6-B6EB-46F7E376C7C9}"/>
    <cellStyle name="Comma 2 8 2 2" xfId="342" xr:uid="{D66C67BB-B60C-4ADC-8D59-1A99B91D9970}"/>
    <cellStyle name="Comma 2 8 2 3" xfId="490" xr:uid="{397810EC-3183-4966-9254-8E6D218939D0}"/>
    <cellStyle name="Comma 2 8 2 4" xfId="640" xr:uid="{C27C95E7-5FBA-4878-B2B0-A5F051C7D558}"/>
    <cellStyle name="Comma 2 8 2 5" xfId="788" xr:uid="{8DE0D43D-8293-4D16-9F62-8F9020436DAA}"/>
    <cellStyle name="Comma 2 8 2 6" xfId="936" xr:uid="{D6F38211-AB0D-4F4A-AAD9-03086E42A59E}"/>
    <cellStyle name="Comma 2 8 2 7" xfId="1084" xr:uid="{634D59D2-6524-4A23-AA22-B884E70490FC}"/>
    <cellStyle name="Comma 2 8 2 8" xfId="1232" xr:uid="{F42AC2BE-3705-416F-BD73-37F9A6C157E9}"/>
    <cellStyle name="Comma 2 8 3" xfId="245" xr:uid="{F2BF2114-EAF2-4FCE-B554-3D3DCA29AB57}"/>
    <cellStyle name="Comma 2 8 4" xfId="393" xr:uid="{568A99B1-6A2F-493B-9740-7A3201BD479B}"/>
    <cellStyle name="Comma 2 8 5" xfId="543" xr:uid="{AB4EAE16-C26D-4FA6-8FBB-746AEF25FD7A}"/>
    <cellStyle name="Comma 2 8 6" xfId="691" xr:uid="{217E8FE9-CBFC-4343-99D6-173CD3D7AE2F}"/>
    <cellStyle name="Comma 2 8 7" xfId="839" xr:uid="{D6BCAC03-399B-4A6F-A307-5DF16493773D}"/>
    <cellStyle name="Comma 2 8 8" xfId="987" xr:uid="{81158C0C-A144-44B5-A5E0-249EBBBB2731}"/>
    <cellStyle name="Comma 2 8 9" xfId="1135" xr:uid="{10EF0117-6FDA-4EFD-9295-77DE3E57623B}"/>
    <cellStyle name="Comma 2 9" xfId="33" xr:uid="{334E176A-BD43-4A8D-80EB-E3AB4C2B48F4}"/>
    <cellStyle name="Comma 2 9 2" xfId="199" xr:uid="{F190411F-D564-4C6F-A863-893F03DD505C}"/>
    <cellStyle name="Comma 2 9 3" xfId="316" xr:uid="{C51E35F4-B93F-4984-8585-9331ED5A6AAC}"/>
    <cellStyle name="Comma 2 9 4" xfId="464" xr:uid="{3EACAAF0-AF62-41D0-8DA8-0F88CD42C130}"/>
    <cellStyle name="Comma 2 9 5" xfId="614" xr:uid="{6022AB4B-2232-4DC7-B3F9-6BA58DB21C7B}"/>
    <cellStyle name="Comma 2 9 6" xfId="762" xr:uid="{2DD21A54-3C71-4DE2-A7CC-B021B522AE0C}"/>
    <cellStyle name="Comma 2 9 7" xfId="910" xr:uid="{512C5052-C25B-44D6-B224-F47A37988AF3}"/>
    <cellStyle name="Comma 2 9 8" xfId="1058" xr:uid="{64AEFCB8-F466-43BF-BF1C-35AB60B6E19B}"/>
    <cellStyle name="Comma 2 9 9" xfId="1206" xr:uid="{CD991708-E346-4E9B-8348-59297C9DA786}"/>
    <cellStyle name="Comma 3" xfId="5" xr:uid="{DA644861-B0C8-4E6C-91EF-6DBC5D5047E6}"/>
    <cellStyle name="Comma 3 10" xfId="35" xr:uid="{266FAE95-0705-48FF-B4D6-439922710BA3}"/>
    <cellStyle name="Comma 3 10 2" xfId="201" xr:uid="{87E130CA-C0FD-4207-ACF2-7A61A512F133}"/>
    <cellStyle name="Comma 3 10 3" xfId="318" xr:uid="{0A4055BA-4300-4242-83C4-666369EAEF83}"/>
    <cellStyle name="Comma 3 10 4" xfId="466" xr:uid="{A33097FC-D00A-4CD4-A25E-E0F577A2E81B}"/>
    <cellStyle name="Comma 3 10 5" xfId="616" xr:uid="{7B02B07A-1C00-484F-B1E2-64B18BC8A6DB}"/>
    <cellStyle name="Comma 3 10 6" xfId="764" xr:uid="{63D2109D-5718-42A4-B787-8577A1273D90}"/>
    <cellStyle name="Comma 3 10 7" xfId="912" xr:uid="{73C2663A-96EC-4CC4-9C8E-0744574348CF}"/>
    <cellStyle name="Comma 3 10 8" xfId="1060" xr:uid="{E707D5CC-D081-4A4E-AD64-E9AA326AEBEF}"/>
    <cellStyle name="Comma 3 10 9" xfId="1208" xr:uid="{A0EC7B5F-6B42-494F-AD82-743CDB252786}"/>
    <cellStyle name="Comma 3 11" xfId="106" xr:uid="{F4653F08-E74C-438E-B5FF-00CC77909B00}"/>
    <cellStyle name="Comma 3 11 2" xfId="272" xr:uid="{51A32ADC-80B8-4008-B528-94BC5DDFA1CB}"/>
    <cellStyle name="Comma 3 11 3" xfId="420" xr:uid="{38BF4DD6-1CB7-4B78-8345-57D8D2928322}"/>
    <cellStyle name="Comma 3 11 4" xfId="570" xr:uid="{0F917507-333B-4794-9FAB-D49B249A4DE7}"/>
    <cellStyle name="Comma 3 11 5" xfId="718" xr:uid="{46713E8D-1B9A-4632-A090-9F0F9B753B7E}"/>
    <cellStyle name="Comma 3 11 6" xfId="866" xr:uid="{23FAFE08-394E-4B49-BDDF-82749954BF67}"/>
    <cellStyle name="Comma 3 11 7" xfId="1014" xr:uid="{4B3E06E0-B3F5-4854-AB8E-AF6462869CE6}"/>
    <cellStyle name="Comma 3 11 8" xfId="1162" xr:uid="{6DB00255-6918-44CC-A573-D4C685BDEDD3}"/>
    <cellStyle name="Comma 3 12" xfId="221" xr:uid="{7B80455F-11E5-4109-9E2F-0925FD617F21}"/>
    <cellStyle name="Comma 3 13" xfId="369" xr:uid="{7E47E1A0-AEFE-47E4-8C73-96CC2F183787}"/>
    <cellStyle name="Comma 3 14" xfId="519" xr:uid="{AA12FE5D-1233-43CF-AF74-55623B7BA93F}"/>
    <cellStyle name="Comma 3 15" xfId="667" xr:uid="{6EEF4E01-1110-4FE6-9F09-AF57F3280FB4}"/>
    <cellStyle name="Comma 3 16" xfId="815" xr:uid="{843EB4AB-B7CC-41EA-87FC-656CBE236A3D}"/>
    <cellStyle name="Comma 3 17" xfId="963" xr:uid="{D4E03A96-A342-49A5-8E9D-06FD581F7A42}"/>
    <cellStyle name="Comma 3 18" xfId="1111" xr:uid="{F4DBA1D8-AB5D-40F7-96D1-A5E94B748916}"/>
    <cellStyle name="Comma 3 2" xfId="6" xr:uid="{6AB7CCE2-CC39-44E2-96EE-CD5A35D974BE}"/>
    <cellStyle name="Comma 3 2 10" xfId="370" xr:uid="{900077AF-E64D-41F1-99C7-843D5332BD82}"/>
    <cellStyle name="Comma 3 2 11" xfId="520" xr:uid="{B0470D6A-CF66-41E4-A4B0-99723938ECDE}"/>
    <cellStyle name="Comma 3 2 12" xfId="668" xr:uid="{865B8EFB-0E47-4907-8706-953F4C5F79D8}"/>
    <cellStyle name="Comma 3 2 13" xfId="816" xr:uid="{2BC98825-DD1F-4087-8A75-394662FE0618}"/>
    <cellStyle name="Comma 3 2 14" xfId="964" xr:uid="{149BC5C5-2E3A-46BB-9D3D-B3C2ACE4728C}"/>
    <cellStyle name="Comma 3 2 15" xfId="1112" xr:uid="{5C5EC9D2-9114-4844-81BF-FA3F15AD6EBF}"/>
    <cellStyle name="Comma 3 2 2" xfId="23" xr:uid="{D393D7C4-7B94-4ACB-AC0F-061DDE6C187E}"/>
    <cellStyle name="Comma 3 2 2 10" xfId="818" xr:uid="{3E6BEAB4-1738-42D1-B708-852368AF18DF}"/>
    <cellStyle name="Comma 3 2 2 11" xfId="966" xr:uid="{1B53091A-721B-438E-B6DA-B6005446B246}"/>
    <cellStyle name="Comma 3 2 2 12" xfId="1114" xr:uid="{00758F3E-15E9-4D35-8FDA-5FCF03613DED}"/>
    <cellStyle name="Comma 3 2 2 2" xfId="52" xr:uid="{5B7AD391-42A2-4ECB-B6C0-4BF33E089040}"/>
    <cellStyle name="Comma 3 2 2 2 10" xfId="1127" xr:uid="{05125405-A517-44A7-BAC6-96CE23F33A06}"/>
    <cellStyle name="Comma 3 2 2 2 2" xfId="122" xr:uid="{1075557A-CD3E-4FA9-B4F4-AB3DFC6AF02B}"/>
    <cellStyle name="Comma 3 2 2 2 2 2" xfId="334" xr:uid="{F1E2C76E-98F2-4F17-A6DB-219902F66F88}"/>
    <cellStyle name="Comma 3 2 2 2 2 3" xfId="482" xr:uid="{7406606A-6972-4E0E-A752-62596CAFA025}"/>
    <cellStyle name="Comma 3 2 2 2 2 4" xfId="632" xr:uid="{60962F04-F4BB-4311-BE21-6C1727310322}"/>
    <cellStyle name="Comma 3 2 2 2 2 5" xfId="780" xr:uid="{4897CB31-D45F-48F7-A0F8-090750A464B8}"/>
    <cellStyle name="Comma 3 2 2 2 2 6" xfId="928" xr:uid="{194DCC7B-6E19-4550-A41B-F0A7D6E1C7FB}"/>
    <cellStyle name="Comma 3 2 2 2 2 7" xfId="1076" xr:uid="{B4B63E9B-85F9-4D39-9B2F-C912693244DA}"/>
    <cellStyle name="Comma 3 2 2 2 2 8" xfId="1224" xr:uid="{3B4D9C80-53F9-4462-B620-5901FF468472}"/>
    <cellStyle name="Comma 3 2 2 2 3" xfId="169" xr:uid="{F2A7312F-E352-4367-BE19-CA6A67DCBE7F}"/>
    <cellStyle name="Comma 3 2 2 2 3 2" xfId="287" xr:uid="{C73747EF-747D-4C38-921C-DD4DC883387B}"/>
    <cellStyle name="Comma 3 2 2 2 3 3" xfId="435" xr:uid="{F2C1F754-0384-4257-BAA2-6DE05E0AF30C}"/>
    <cellStyle name="Comma 3 2 2 2 3 4" xfId="585" xr:uid="{9821F6DB-3AC8-4606-A7DA-D4A5521C4878}"/>
    <cellStyle name="Comma 3 2 2 2 3 5" xfId="733" xr:uid="{745B6C16-9573-45E2-B96D-F76B4C3D87F7}"/>
    <cellStyle name="Comma 3 2 2 2 3 6" xfId="881" xr:uid="{20C7A40B-3BA3-4311-BACC-B57E16157F9B}"/>
    <cellStyle name="Comma 3 2 2 2 3 7" xfId="1029" xr:uid="{35A966DC-1DDB-4BEA-AB7A-F1AC8C60A700}"/>
    <cellStyle name="Comma 3 2 2 2 3 8" xfId="1177" xr:uid="{3B0605F8-AEEB-4D20-AB5E-7B71CE3EC4DB}"/>
    <cellStyle name="Comma 3 2 2 2 4" xfId="237" xr:uid="{7C0F3C2D-45A7-4873-8317-BAEB9171C5B3}"/>
    <cellStyle name="Comma 3 2 2 2 5" xfId="385" xr:uid="{920462F7-4EF4-482A-91C8-46A6A2D3E177}"/>
    <cellStyle name="Comma 3 2 2 2 6" xfId="535" xr:uid="{1CEE23FA-9984-41A9-B957-780FC2A30812}"/>
    <cellStyle name="Comma 3 2 2 2 7" xfId="683" xr:uid="{38C2A671-7AF3-4A0F-9CDF-2B6599FAE961}"/>
    <cellStyle name="Comma 3 2 2 2 8" xfId="831" xr:uid="{096D983D-5834-40D5-BF76-BCC3906020DE}"/>
    <cellStyle name="Comma 3 2 2 2 9" xfId="979" xr:uid="{33CF8D8B-7F7E-4E7C-A43C-3762A45EB348}"/>
    <cellStyle name="Comma 3 2 2 3" xfId="89" xr:uid="{E9840999-4B79-43F8-AB6F-5C416E17D051}"/>
    <cellStyle name="Comma 3 2 2 3 10" xfId="1145" xr:uid="{F68DEBE3-DC69-4143-ADA7-1D1484E0A0A1}"/>
    <cellStyle name="Comma 3 2 2 3 2" xfId="140" xr:uid="{F2603D21-F59D-4192-8C7E-FC056EF91C56}"/>
    <cellStyle name="Comma 3 2 2 3 2 2" xfId="352" xr:uid="{CAF1B7C7-DFA7-4626-9D71-04A3C62B3359}"/>
    <cellStyle name="Comma 3 2 2 3 2 3" xfId="500" xr:uid="{504DA273-37E5-485A-8AEC-E9562DC284A7}"/>
    <cellStyle name="Comma 3 2 2 3 2 4" xfId="650" xr:uid="{C337EDEC-58E4-487F-9190-2F1D976AB0B7}"/>
    <cellStyle name="Comma 3 2 2 3 2 5" xfId="798" xr:uid="{A6760894-9506-4FCB-A3A7-625FBE3135F8}"/>
    <cellStyle name="Comma 3 2 2 3 2 6" xfId="946" xr:uid="{0F3D844C-D7EC-4670-A620-31BABF435C11}"/>
    <cellStyle name="Comma 3 2 2 3 2 7" xfId="1094" xr:uid="{83CF2594-A07E-4B22-97F0-5F4754F7CFA9}"/>
    <cellStyle name="Comma 3 2 2 3 2 8" xfId="1242" xr:uid="{96D9EDEB-EA7B-44B7-996F-A305DBCB74B9}"/>
    <cellStyle name="Comma 3 2 2 3 3" xfId="182" xr:uid="{55FA3B31-CF0A-4FD1-9C21-C053A6B241EA}"/>
    <cellStyle name="Comma 3 2 2 3 3 2" xfId="300" xr:uid="{D01932F2-6CB4-432D-A80F-6AB0A921A142}"/>
    <cellStyle name="Comma 3 2 2 3 3 3" xfId="448" xr:uid="{68AA0DB2-E47A-4D8C-8C8D-F11D4A9B4B47}"/>
    <cellStyle name="Comma 3 2 2 3 3 4" xfId="598" xr:uid="{C39A4628-5674-4914-98C8-CA3387607D57}"/>
    <cellStyle name="Comma 3 2 2 3 3 5" xfId="746" xr:uid="{456D6624-95FA-43EA-92FA-EA0C5F889085}"/>
    <cellStyle name="Comma 3 2 2 3 3 6" xfId="894" xr:uid="{5522C320-EF10-40C7-A13F-CD267B54825D}"/>
    <cellStyle name="Comma 3 2 2 3 3 7" xfId="1042" xr:uid="{B47B3EEF-59D0-46C9-AD9E-4F5304A41DF1}"/>
    <cellStyle name="Comma 3 2 2 3 3 8" xfId="1190" xr:uid="{AC81A13B-0CFF-4602-84CB-2DC207CC983A}"/>
    <cellStyle name="Comma 3 2 2 3 4" xfId="255" xr:uid="{27C12722-C964-43D5-8D8B-4F3E85B2A21B}"/>
    <cellStyle name="Comma 3 2 2 3 5" xfId="403" xr:uid="{744872C5-7B6E-40E4-BF3B-44C398495DF9}"/>
    <cellStyle name="Comma 3 2 2 3 6" xfId="553" xr:uid="{19B461C7-75B4-49E8-A23D-B23CD21A5069}"/>
    <cellStyle name="Comma 3 2 2 3 7" xfId="701" xr:uid="{075D280D-8CAD-434B-ABA0-EBC32E5B4638}"/>
    <cellStyle name="Comma 3 2 2 3 8" xfId="849" xr:uid="{336AA84E-063E-4032-8079-E7BE87DFD981}"/>
    <cellStyle name="Comma 3 2 2 3 9" xfId="997" xr:uid="{58ECB58F-98E0-4BA2-8693-392390B0D612}"/>
    <cellStyle name="Comma 3 2 2 4" xfId="38" xr:uid="{560FCCB6-E32B-4976-8DA5-B59AA60304A1}"/>
    <cellStyle name="Comma 3 2 2 4 2" xfId="204" xr:uid="{A4FA570A-20A1-4970-8FF5-A495C2738A31}"/>
    <cellStyle name="Comma 3 2 2 4 3" xfId="321" xr:uid="{2CE21E6A-109B-4623-9F3B-7145E2B18616}"/>
    <cellStyle name="Comma 3 2 2 4 4" xfId="469" xr:uid="{CA52BA13-1893-4581-A63D-23335F337AAA}"/>
    <cellStyle name="Comma 3 2 2 4 5" xfId="619" xr:uid="{EF245C04-1FD9-43EE-8AC1-75C05D54C6E2}"/>
    <cellStyle name="Comma 3 2 2 4 6" xfId="767" xr:uid="{17719AEC-3D3C-4948-9313-953A5633EF75}"/>
    <cellStyle name="Comma 3 2 2 4 7" xfId="915" xr:uid="{1B4B9799-A543-4EEC-AFEB-80CEB1F3AB55}"/>
    <cellStyle name="Comma 3 2 2 4 8" xfId="1063" xr:uid="{63ED1AF0-5D92-4208-960A-F51ED364FE98}"/>
    <cellStyle name="Comma 3 2 2 4 9" xfId="1211" xr:uid="{DE081A00-B37B-4185-AE67-AAAD9CA96589}"/>
    <cellStyle name="Comma 3 2 2 5" xfId="109" xr:uid="{083CE77E-9E9D-43ED-A381-0BB36E4444D3}"/>
    <cellStyle name="Comma 3 2 2 5 2" xfId="279" xr:uid="{89CF3600-BF13-4514-BD1A-C850A1B80E87}"/>
    <cellStyle name="Comma 3 2 2 5 3" xfId="427" xr:uid="{01D8F35C-6D8D-44DD-918E-F59B60CDC867}"/>
    <cellStyle name="Comma 3 2 2 5 4" xfId="577" xr:uid="{EB78FE90-D9D3-4B82-8483-58C521B0F95C}"/>
    <cellStyle name="Comma 3 2 2 5 5" xfId="725" xr:uid="{00CEE167-B770-4DDF-AC2C-DFAB1EA3DEC4}"/>
    <cellStyle name="Comma 3 2 2 5 6" xfId="873" xr:uid="{4E5FC178-7846-4499-A519-4D13DA992AB9}"/>
    <cellStyle name="Comma 3 2 2 5 7" xfId="1021" xr:uid="{159A04B6-94DB-4D89-B148-9BE0F1A5AEE7}"/>
    <cellStyle name="Comma 3 2 2 5 8" xfId="1169" xr:uid="{55D04E32-162D-46CA-9B84-262F0001FB3A}"/>
    <cellStyle name="Comma 3 2 2 6" xfId="224" xr:uid="{412E8169-27E6-4AC7-ABAE-9887D72DB70A}"/>
    <cellStyle name="Comma 3 2 2 7" xfId="372" xr:uid="{AC1AD539-8B34-419A-9848-0DDB59922FCE}"/>
    <cellStyle name="Comma 3 2 2 8" xfId="522" xr:uid="{DDF47987-99C0-4B42-8020-F60CF4972213}"/>
    <cellStyle name="Comma 3 2 2 9" xfId="670" xr:uid="{130D46F4-0253-44AE-BEE0-1EA31E27A492}"/>
    <cellStyle name="Comma 3 2 3" xfId="28" xr:uid="{664EDD49-2555-4C14-8372-75D27395104F}"/>
    <cellStyle name="Comma 3 2 3 10" xfId="823" xr:uid="{0A70B3D7-62AB-4F06-AD61-085F8192DD96}"/>
    <cellStyle name="Comma 3 2 3 11" xfId="971" xr:uid="{0CBBA5EE-4E75-4BFE-A0E4-96DA176BE0DD}"/>
    <cellStyle name="Comma 3 2 3 12" xfId="1119" xr:uid="{6D72C218-ACD9-4CEF-A783-BCC96DE2B13E}"/>
    <cellStyle name="Comma 3 2 3 2" xfId="57" xr:uid="{D5E4C3E2-1A0A-47AE-AAA6-5BEBF23C5ABF}"/>
    <cellStyle name="Comma 3 2 3 2 10" xfId="1132" xr:uid="{4A4D6368-C5F5-4F7C-88EA-13D84A88A318}"/>
    <cellStyle name="Comma 3 2 3 2 2" xfId="127" xr:uid="{3D3C599C-EF29-4145-9D36-DD1EEC14BDA6}"/>
    <cellStyle name="Comma 3 2 3 2 2 2" xfId="339" xr:uid="{78FE13AB-4CFA-40B3-BA4F-567787E61FFD}"/>
    <cellStyle name="Comma 3 2 3 2 2 3" xfId="487" xr:uid="{AE2C95D8-65C5-4B7F-8F08-FEF29885F2B7}"/>
    <cellStyle name="Comma 3 2 3 2 2 4" xfId="637" xr:uid="{D6424D26-FA0A-4DC7-8C01-1E7A6CA55587}"/>
    <cellStyle name="Comma 3 2 3 2 2 5" xfId="785" xr:uid="{82E8493F-0407-4B2F-9BC0-9FFBD1F733C7}"/>
    <cellStyle name="Comma 3 2 3 2 2 6" xfId="933" xr:uid="{88198B08-7364-425B-887C-16F4BF6126DD}"/>
    <cellStyle name="Comma 3 2 3 2 2 7" xfId="1081" xr:uid="{02B8FCDB-3B4C-4E31-8001-0B0BC0F68C94}"/>
    <cellStyle name="Comma 3 2 3 2 2 8" xfId="1229" xr:uid="{382A0DED-5836-4FDE-B0B6-CDB704202A9D}"/>
    <cellStyle name="Comma 3 2 3 2 3" xfId="187" xr:uid="{C29601D9-A45B-40EB-8279-B5BF5DD64EEF}"/>
    <cellStyle name="Comma 3 2 3 2 3 2" xfId="305" xr:uid="{8376BEF7-C479-4974-A5CE-534298BB3F93}"/>
    <cellStyle name="Comma 3 2 3 2 3 3" xfId="453" xr:uid="{8A3FCA64-92A3-4473-B794-438125A6D585}"/>
    <cellStyle name="Comma 3 2 3 2 3 4" xfId="603" xr:uid="{EC2D7DD7-B64F-4365-97A8-229E06FDC41E}"/>
    <cellStyle name="Comma 3 2 3 2 3 5" xfId="751" xr:uid="{DAC2DD5F-85EF-4B98-B184-470812C60ABA}"/>
    <cellStyle name="Comma 3 2 3 2 3 6" xfId="899" xr:uid="{AD17C73A-E8F0-416F-8967-20D259718D51}"/>
    <cellStyle name="Comma 3 2 3 2 3 7" xfId="1047" xr:uid="{1852404B-EC46-4FFB-B85C-BBB06659CB51}"/>
    <cellStyle name="Comma 3 2 3 2 3 8" xfId="1195" xr:uid="{5E0A6515-2D96-4CED-88A1-EF39A9CAEF8F}"/>
    <cellStyle name="Comma 3 2 3 2 4" xfId="242" xr:uid="{9863A305-F67A-490E-9EC2-928170CB7B79}"/>
    <cellStyle name="Comma 3 2 3 2 5" xfId="390" xr:uid="{C7911D16-7EA5-4EDC-8DC6-0F001894E4A7}"/>
    <cellStyle name="Comma 3 2 3 2 6" xfId="540" xr:uid="{09FF501D-E8A8-437F-9C2D-5368ADBD89E0}"/>
    <cellStyle name="Comma 3 2 3 2 7" xfId="688" xr:uid="{F8A4AFDA-8755-421C-9557-F092F3C61A57}"/>
    <cellStyle name="Comma 3 2 3 2 8" xfId="836" xr:uid="{507A9476-4926-420F-8D95-AF47F90CD355}"/>
    <cellStyle name="Comma 3 2 3 2 9" xfId="984" xr:uid="{567387A7-DE04-4B95-AAC9-7C4249FF3A0E}"/>
    <cellStyle name="Comma 3 2 3 3" xfId="93" xr:uid="{ABFCE6EB-1651-43E2-B921-C13EA9E699C2}"/>
    <cellStyle name="Comma 3 2 3 3 2" xfId="144" xr:uid="{4F58F0E6-BE97-4DD2-9E01-6282FA1312EE}"/>
    <cellStyle name="Comma 3 2 3 3 2 2" xfId="356" xr:uid="{B16E5615-48E3-4390-B360-8229790ABDE5}"/>
    <cellStyle name="Comma 3 2 3 3 2 3" xfId="504" xr:uid="{78122438-BC0C-4CA4-8507-509519E8EF32}"/>
    <cellStyle name="Comma 3 2 3 3 2 4" xfId="654" xr:uid="{BE490B66-DA2B-4F91-A009-706F512EF5FD}"/>
    <cellStyle name="Comma 3 2 3 3 2 5" xfId="802" xr:uid="{06F1D679-4D98-4E3D-A5C6-299FF3BF1D0D}"/>
    <cellStyle name="Comma 3 2 3 3 2 6" xfId="950" xr:uid="{272AD4BB-36D2-4D37-9693-7B85FC4CD2D4}"/>
    <cellStyle name="Comma 3 2 3 3 2 7" xfId="1098" xr:uid="{386E9B21-43DD-4FD7-B05F-B5A056A3FB53}"/>
    <cellStyle name="Comma 3 2 3 3 2 8" xfId="1246" xr:uid="{63F43DB1-5184-4F49-A1AD-50A2070CA070}"/>
    <cellStyle name="Comma 3 2 3 3 3" xfId="259" xr:uid="{805631D1-ABDA-4632-A74B-42E3FF481A21}"/>
    <cellStyle name="Comma 3 2 3 3 4" xfId="407" xr:uid="{F6BA0E39-1B62-4E3A-93B7-086065C4C068}"/>
    <cellStyle name="Comma 3 2 3 3 5" xfId="557" xr:uid="{80DD794F-25EB-4C57-A26E-5702C40AE4B4}"/>
    <cellStyle name="Comma 3 2 3 3 6" xfId="705" xr:uid="{65D5042B-15A5-4ADE-B56E-EA4FB5E37C06}"/>
    <cellStyle name="Comma 3 2 3 3 7" xfId="853" xr:uid="{63296050-243C-4A87-8FCA-553AAFC1201D}"/>
    <cellStyle name="Comma 3 2 3 3 8" xfId="1001" xr:uid="{806EF8A2-8469-451D-94ED-6D996E5654FB}"/>
    <cellStyle name="Comma 3 2 3 3 9" xfId="1149" xr:uid="{65EE752E-15A0-45AC-904B-7895183CF244}"/>
    <cellStyle name="Comma 3 2 3 4" xfId="43" xr:uid="{F10DA203-4E9E-477D-8003-1F9999A18993}"/>
    <cellStyle name="Comma 3 2 3 4 2" xfId="209" xr:uid="{D5967796-17DE-4839-97C5-71C551C88E12}"/>
    <cellStyle name="Comma 3 2 3 4 3" xfId="326" xr:uid="{2F7E5B1C-C249-4843-BBDE-DB4115101168}"/>
    <cellStyle name="Comma 3 2 3 4 4" xfId="474" xr:uid="{2006145C-2CAE-4044-80CF-DD0C4E0AFBDE}"/>
    <cellStyle name="Comma 3 2 3 4 5" xfId="624" xr:uid="{046EBB5E-98F9-471A-A448-49F0852FA57E}"/>
    <cellStyle name="Comma 3 2 3 4 6" xfId="772" xr:uid="{ECC4BECB-F1E0-4C75-9D5D-EEF114A292BC}"/>
    <cellStyle name="Comma 3 2 3 4 7" xfId="920" xr:uid="{CDE490D0-2D58-432C-8F62-DE67E7953969}"/>
    <cellStyle name="Comma 3 2 3 4 8" xfId="1068" xr:uid="{1F8B658A-45C3-44C7-BB05-A9CD56B1BB2A}"/>
    <cellStyle name="Comma 3 2 3 4 9" xfId="1216" xr:uid="{36C70D8C-764F-4409-8040-5C948C1A1675}"/>
    <cellStyle name="Comma 3 2 3 5" xfId="114" xr:uid="{959CC7B6-1B68-40C4-9E5C-D9DA4919775D}"/>
    <cellStyle name="Comma 3 2 3 5 2" xfId="292" xr:uid="{34A88FD8-7992-4699-88F6-029EA12C2AB2}"/>
    <cellStyle name="Comma 3 2 3 5 3" xfId="440" xr:uid="{00C430E2-DF12-48C8-8129-08CF8F0248F5}"/>
    <cellStyle name="Comma 3 2 3 5 4" xfId="590" xr:uid="{FF96099B-16B3-4DF1-B499-5C4C242208E8}"/>
    <cellStyle name="Comma 3 2 3 5 5" xfId="738" xr:uid="{997F271B-CF38-4190-BEEC-629C6A12F9FB}"/>
    <cellStyle name="Comma 3 2 3 5 6" xfId="886" xr:uid="{99409460-171C-4D6D-ADE0-77EF4B8FEEAA}"/>
    <cellStyle name="Comma 3 2 3 5 7" xfId="1034" xr:uid="{2C948CE8-4E95-4E64-9C64-415DFFD91E1A}"/>
    <cellStyle name="Comma 3 2 3 5 8" xfId="1182" xr:uid="{97ED3719-BD14-4EB7-9539-CFAEC1F69710}"/>
    <cellStyle name="Comma 3 2 3 6" xfId="229" xr:uid="{3A02AA35-E5DB-4524-8723-2C994226FB42}"/>
    <cellStyle name="Comma 3 2 3 7" xfId="377" xr:uid="{EA03E9A5-F168-4A5E-BFAD-C970FBDA16E8}"/>
    <cellStyle name="Comma 3 2 3 8" xfId="527" xr:uid="{6E6A389B-DB23-429F-BA95-EBBD1EF2CB97}"/>
    <cellStyle name="Comma 3 2 3 9" xfId="675" xr:uid="{23C3A552-6B46-436A-9910-E5D7E80CDA0B}"/>
    <cellStyle name="Comma 3 2 4" xfId="49" xr:uid="{6A164924-77CA-49D8-B726-33FDEDD4DB2E}"/>
    <cellStyle name="Comma 3 2 4 10" xfId="977" xr:uid="{360BE769-3484-408D-BA5B-265DAACA23CB}"/>
    <cellStyle name="Comma 3 2 4 11" xfId="1125" xr:uid="{991AB6E4-EC56-4F5B-B3F2-57ACB08BA5D9}"/>
    <cellStyle name="Comma 3 2 4 2" xfId="98" xr:uid="{E21DA58F-CB6F-420C-AD54-026DC6EB1853}"/>
    <cellStyle name="Comma 3 2 4 2 2" xfId="148" xr:uid="{F5B4D583-F211-4787-8D01-955C06676262}"/>
    <cellStyle name="Comma 3 2 4 2 2 2" xfId="360" xr:uid="{08A39B13-BE56-4A40-9DA3-58E7C0D1D1A0}"/>
    <cellStyle name="Comma 3 2 4 2 2 3" xfId="508" xr:uid="{B8C10B18-0BFA-4A69-859C-21BE413F57B2}"/>
    <cellStyle name="Comma 3 2 4 2 2 4" xfId="658" xr:uid="{D0C0A4CA-9672-42D7-9C88-629E8031AF2E}"/>
    <cellStyle name="Comma 3 2 4 2 2 5" xfId="806" xr:uid="{7283476C-58AA-493A-8BAD-7B4522707419}"/>
    <cellStyle name="Comma 3 2 4 2 2 6" xfId="954" xr:uid="{BB6BE502-5BFC-46C9-913D-447CCA3325DB}"/>
    <cellStyle name="Comma 3 2 4 2 2 7" xfId="1102" xr:uid="{EF4168F9-0666-493C-8DBD-E5C90114A481}"/>
    <cellStyle name="Comma 3 2 4 2 2 8" xfId="1250" xr:uid="{9A3D0784-B65B-4E2B-BC0A-DE83DB03F5A1}"/>
    <cellStyle name="Comma 3 2 4 2 3" xfId="263" xr:uid="{8C5B5394-B3A2-4B6F-927C-E755E77FAAE5}"/>
    <cellStyle name="Comma 3 2 4 2 4" xfId="411" xr:uid="{DA59DB71-FD99-46D4-9073-2E301087BF09}"/>
    <cellStyle name="Comma 3 2 4 2 5" xfId="561" xr:uid="{0A52C291-4347-4489-A076-A8E6C88C96A3}"/>
    <cellStyle name="Comma 3 2 4 2 6" xfId="709" xr:uid="{8FB975DD-0105-43E9-911D-43879E207162}"/>
    <cellStyle name="Comma 3 2 4 2 7" xfId="857" xr:uid="{418C06B7-BE12-46EF-8AF1-524834611A06}"/>
    <cellStyle name="Comma 3 2 4 2 8" xfId="1005" xr:uid="{B5885C49-ACFC-4163-9AAC-F0C064A4D751}"/>
    <cellStyle name="Comma 3 2 4 2 9" xfId="1153" xr:uid="{04A023CF-649B-452F-A97D-308F4E1B0C6E}"/>
    <cellStyle name="Comma 3 2 4 3" xfId="120" xr:uid="{26B94FC2-A3E5-4E09-BF60-FCDECC348757}"/>
    <cellStyle name="Comma 3 2 4 3 2" xfId="332" xr:uid="{8746417E-116E-4CE5-8F36-AED876EBE243}"/>
    <cellStyle name="Comma 3 2 4 3 3" xfId="480" xr:uid="{2835C48B-C0F0-408A-896E-F9E012ACFFB3}"/>
    <cellStyle name="Comma 3 2 4 3 4" xfId="630" xr:uid="{D58AFBE2-FDA3-4D0A-95E7-5FBF51144988}"/>
    <cellStyle name="Comma 3 2 4 3 5" xfId="778" xr:uid="{23C2C990-1182-4820-AF09-F6F4DE92A367}"/>
    <cellStyle name="Comma 3 2 4 3 6" xfId="926" xr:uid="{7936EA55-6291-4F9B-B231-566665BFE0BD}"/>
    <cellStyle name="Comma 3 2 4 3 7" xfId="1074" xr:uid="{DAC3BBA3-7ADD-4A84-A9E9-A45C2AC5B5C7}"/>
    <cellStyle name="Comma 3 2 4 3 8" xfId="1222" xr:uid="{AE3F7646-6FC1-4EC7-BC00-37D04741FDAA}"/>
    <cellStyle name="Comma 3 2 4 4" xfId="166" xr:uid="{5F1BA878-D137-44AB-AEA8-01E2594AFC7B}"/>
    <cellStyle name="Comma 3 2 4 4 2" xfId="285" xr:uid="{B5CABE74-8F1E-4B17-BF0F-F7176999BC73}"/>
    <cellStyle name="Comma 3 2 4 4 3" xfId="433" xr:uid="{24278F54-CD0D-4FA9-BCFA-DD4965D6CE30}"/>
    <cellStyle name="Comma 3 2 4 4 4" xfId="583" xr:uid="{43761398-2207-494F-8A46-253E8055DE72}"/>
    <cellStyle name="Comma 3 2 4 4 5" xfId="731" xr:uid="{39C97185-6531-438C-BEB1-8F87786810F9}"/>
    <cellStyle name="Comma 3 2 4 4 6" xfId="879" xr:uid="{FE8A035E-96EE-4B12-8918-C5727FDEE72D}"/>
    <cellStyle name="Comma 3 2 4 4 7" xfId="1027" xr:uid="{3130140B-5DC8-4787-895A-3AE2872E1F74}"/>
    <cellStyle name="Comma 3 2 4 4 8" xfId="1175" xr:uid="{ECD2677C-4733-4181-AD18-18CD7A0DEA4D}"/>
    <cellStyle name="Comma 3 2 4 5" xfId="235" xr:uid="{5C5F89D4-428F-4871-95CC-A6D1E2BBCA5D}"/>
    <cellStyle name="Comma 3 2 4 6" xfId="383" xr:uid="{22729D9A-C48F-449B-ADFF-92D80D848B98}"/>
    <cellStyle name="Comma 3 2 4 7" xfId="533" xr:uid="{FD9010E1-07C0-4B73-92AF-C0FF9E7B5C40}"/>
    <cellStyle name="Comma 3 2 4 8" xfId="681" xr:uid="{38EEFAE0-0ADA-4609-B2C5-53C5358563AA}"/>
    <cellStyle name="Comma 3 2 4 9" xfId="829" xr:uid="{6799C467-583D-4DB7-BD2B-30DA6AADDD92}"/>
    <cellStyle name="Comma 3 2 5" xfId="102" xr:uid="{F5C5DC98-E3A6-4C7D-9944-47C381719745}"/>
    <cellStyle name="Comma 3 2 5 10" xfId="1157" xr:uid="{41814A95-0109-449E-8116-29EDBC24C94A}"/>
    <cellStyle name="Comma 3 2 5 2" xfId="152" xr:uid="{CBEC4728-95E3-442C-82F3-D62CB141E4E5}"/>
    <cellStyle name="Comma 3 2 5 2 2" xfId="364" xr:uid="{EC36774B-6563-426D-95C2-44AEE819F279}"/>
    <cellStyle name="Comma 3 2 5 2 3" xfId="512" xr:uid="{D3B06D80-79E7-459B-8A72-809384B67E57}"/>
    <cellStyle name="Comma 3 2 5 2 4" xfId="662" xr:uid="{5C8EFFAE-1775-47AC-9E5F-95C1125EB578}"/>
    <cellStyle name="Comma 3 2 5 2 5" xfId="810" xr:uid="{B7230FB3-DBA7-4A6D-A157-09F77F73E10A}"/>
    <cellStyle name="Comma 3 2 5 2 6" xfId="958" xr:uid="{BDD5D64F-8752-4F69-95B3-AB7998882221}"/>
    <cellStyle name="Comma 3 2 5 2 7" xfId="1106" xr:uid="{7B5CDC15-57D4-4B0D-BDE2-77A41C1068DC}"/>
    <cellStyle name="Comma 3 2 5 2 8" xfId="1254" xr:uid="{51D21AEE-C1DA-4DA5-A098-58E6BE5E87DA}"/>
    <cellStyle name="Comma 3 2 5 3" xfId="180" xr:uid="{F8F85ED4-2208-4D15-856C-A9096440DB06}"/>
    <cellStyle name="Comma 3 2 5 3 2" xfId="298" xr:uid="{44CFA538-D45D-42E5-9BA4-63F32BF22182}"/>
    <cellStyle name="Comma 3 2 5 3 3" xfId="446" xr:uid="{93C11603-2A14-454F-A0F3-E00436690D84}"/>
    <cellStyle name="Comma 3 2 5 3 4" xfId="596" xr:uid="{6455C9CB-2B36-4C22-87C5-79B79961D3BF}"/>
    <cellStyle name="Comma 3 2 5 3 5" xfId="744" xr:uid="{B8AF3F73-C76F-485B-A230-8DE44B455EF0}"/>
    <cellStyle name="Comma 3 2 5 3 6" xfId="892" xr:uid="{D9568699-006A-4CBD-A818-E2E805A31710}"/>
    <cellStyle name="Comma 3 2 5 3 7" xfId="1040" xr:uid="{844030B6-0BEE-4C8B-93D7-6E493A50D090}"/>
    <cellStyle name="Comma 3 2 5 3 8" xfId="1188" xr:uid="{C43D7861-231A-4E7B-B74D-D4AA72433FCF}"/>
    <cellStyle name="Comma 3 2 5 4" xfId="267" xr:uid="{DEA68E1E-14AD-4276-A323-84610439BFC7}"/>
    <cellStyle name="Comma 3 2 5 5" xfId="415" xr:uid="{B3DEE7C5-7B7A-478E-BF7D-B267D7EC2A60}"/>
    <cellStyle name="Comma 3 2 5 6" xfId="565" xr:uid="{D5BC80AE-6F56-4084-B319-A2B9FCCAA319}"/>
    <cellStyle name="Comma 3 2 5 7" xfId="713" xr:uid="{FECE07B0-CA08-440E-937F-E83B3899CD88}"/>
    <cellStyle name="Comma 3 2 5 8" xfId="861" xr:uid="{DB0DCD16-EFCA-4E2E-8727-397607EDD2D1}"/>
    <cellStyle name="Comma 3 2 5 9" xfId="1009" xr:uid="{7D30D608-AA95-40C0-83E3-B316BA055DBA}"/>
    <cellStyle name="Comma 3 2 6" xfId="80" xr:uid="{4A06D97E-B780-4461-A673-7241AEC0D7A6}"/>
    <cellStyle name="Comma 3 2 6 10" xfId="1141" xr:uid="{646C3FF7-BBDE-4B45-8651-1D52AD6F1C52}"/>
    <cellStyle name="Comma 3 2 6 2" xfId="136" xr:uid="{CD05A81D-BA1F-4579-9519-ECDCA98FAC9A}"/>
    <cellStyle name="Comma 3 2 6 2 2" xfId="348" xr:uid="{196A9CA0-5405-4552-AAE9-FCD7F084ED72}"/>
    <cellStyle name="Comma 3 2 6 2 3" xfId="496" xr:uid="{7645BCE1-781F-49DE-AC60-CBFBE9AEE2EF}"/>
    <cellStyle name="Comma 3 2 6 2 4" xfId="646" xr:uid="{C5DE2B8D-23F0-42BC-BD4B-50B2BFAEF69A}"/>
    <cellStyle name="Comma 3 2 6 2 5" xfId="794" xr:uid="{4FA77DBA-CC1D-4391-A7F7-3FF54A223CD9}"/>
    <cellStyle name="Comma 3 2 6 2 6" xfId="942" xr:uid="{26E21159-ED57-4820-9C5E-C988DA16C85E}"/>
    <cellStyle name="Comma 3 2 6 2 7" xfId="1090" xr:uid="{ABD992B3-E469-47C9-B664-16CB718236F1}"/>
    <cellStyle name="Comma 3 2 6 2 8" xfId="1238" xr:uid="{5B04F31D-C02C-49A1-A18E-BEF4656FC77A}"/>
    <cellStyle name="Comma 3 2 6 3" xfId="192" xr:uid="{35EFBAFB-E557-4F9B-B102-8B701861A624}"/>
    <cellStyle name="Comma 3 2 6 3 2" xfId="311" xr:uid="{B76EE2F4-F796-40B8-85F8-E5E07C27813C}"/>
    <cellStyle name="Comma 3 2 6 3 3" xfId="459" xr:uid="{7CF60A62-253F-4D6B-8BB0-FC7E25E44129}"/>
    <cellStyle name="Comma 3 2 6 3 4" xfId="609" xr:uid="{7206531C-8E05-418E-A0BA-888C24A14868}"/>
    <cellStyle name="Comma 3 2 6 3 5" xfId="757" xr:uid="{129D1197-A726-4300-A1A2-527184BF4FCB}"/>
    <cellStyle name="Comma 3 2 6 3 6" xfId="905" xr:uid="{E1ABBFE3-695B-4E20-B6A3-EFF5AA80787F}"/>
    <cellStyle name="Comma 3 2 6 3 7" xfId="1053" xr:uid="{977BC12C-7C7A-4CA1-8A61-2422D7E54A1A}"/>
    <cellStyle name="Comma 3 2 6 3 8" xfId="1201" xr:uid="{EF9B6AC9-5632-4DBA-A6C2-C15AAEF44A32}"/>
    <cellStyle name="Comma 3 2 6 4" xfId="251" xr:uid="{29EA3055-326B-4A94-B73B-F3E8143A8C19}"/>
    <cellStyle name="Comma 3 2 6 5" xfId="399" xr:uid="{2C7D2D40-830F-498F-8440-23F9A47E2F1E}"/>
    <cellStyle name="Comma 3 2 6 6" xfId="549" xr:uid="{B26276B4-80EA-4505-8532-AC227189052C}"/>
    <cellStyle name="Comma 3 2 6 7" xfId="697" xr:uid="{E4F5CD4D-0EEE-4D8D-9849-38839A0B2E39}"/>
    <cellStyle name="Comma 3 2 6 8" xfId="845" xr:uid="{9F274D49-58F0-4656-ADF6-C4D4A0139B68}"/>
    <cellStyle name="Comma 3 2 6 9" xfId="993" xr:uid="{EA61035F-5E38-41DC-940B-FF6C3DC4EC80}"/>
    <cellStyle name="Comma 3 2 7" xfId="36" xr:uid="{AABFBD60-69CA-4F89-BDA6-83F20CC1B640}"/>
    <cellStyle name="Comma 3 2 7 2" xfId="202" xr:uid="{81879EAC-892D-433F-99FF-9FBE663F827D}"/>
    <cellStyle name="Comma 3 2 7 3" xfId="319" xr:uid="{D802A5F4-7DBF-4259-8ADF-62E92DC9E482}"/>
    <cellStyle name="Comma 3 2 7 4" xfId="467" xr:uid="{F17E4689-7F74-41BB-BD1A-954DBAA7E191}"/>
    <cellStyle name="Comma 3 2 7 5" xfId="617" xr:uid="{44DFC4EB-549B-482C-8988-11FDFEE03F1B}"/>
    <cellStyle name="Comma 3 2 7 6" xfId="765" xr:uid="{66A481A9-91A1-4C20-AADA-05F2AF22B8A4}"/>
    <cellStyle name="Comma 3 2 7 7" xfId="913" xr:uid="{A5B5DA49-4627-4163-A057-2B8ABD667A04}"/>
    <cellStyle name="Comma 3 2 7 8" xfId="1061" xr:uid="{4C13897C-C01C-4911-9F8D-231BECB19917}"/>
    <cellStyle name="Comma 3 2 7 9" xfId="1209" xr:uid="{6730B7CB-119F-4AA4-B405-6C40185FB060}"/>
    <cellStyle name="Comma 3 2 8" xfId="107" xr:uid="{56E584D2-E2E7-49D9-B537-EA4DE920E455}"/>
    <cellStyle name="Comma 3 2 8 2" xfId="273" xr:uid="{BD49C963-F14C-426B-8D9F-EB3694552863}"/>
    <cellStyle name="Comma 3 2 8 3" xfId="421" xr:uid="{74B403CF-8413-4BB9-AAA7-C2629262E8B0}"/>
    <cellStyle name="Comma 3 2 8 4" xfId="571" xr:uid="{EF0FA276-75A5-4F08-952E-863940C7588D}"/>
    <cellStyle name="Comma 3 2 8 5" xfId="719" xr:uid="{0D459BB6-BB11-4D7B-AFF6-FF0587B88D9E}"/>
    <cellStyle name="Comma 3 2 8 6" xfId="867" xr:uid="{3CFAB6A5-C6A0-4FCE-B51C-598EF5300E4F}"/>
    <cellStyle name="Comma 3 2 8 7" xfId="1015" xr:uid="{12A648A1-2BFD-40E0-95BA-66017E938A2E}"/>
    <cellStyle name="Comma 3 2 8 8" xfId="1163" xr:uid="{D4E9FAC5-BB44-45AD-A11A-FDA8379CAA51}"/>
    <cellStyle name="Comma 3 2 9" xfId="222" xr:uid="{B8B04B0A-7D1A-41AF-BD81-6ADD559781C8}"/>
    <cellStyle name="Comma 3 3" xfId="27" xr:uid="{F2EAD47E-B2FC-4DE7-B43B-C8BC3A95E4DE}"/>
    <cellStyle name="Comma 3 3 10" xfId="822" xr:uid="{ADE523BD-D79F-4CE6-9E34-DF361EE73BD3}"/>
    <cellStyle name="Comma 3 3 11" xfId="970" xr:uid="{446242BB-5CA6-4C34-BAE3-9D4F1B721B93}"/>
    <cellStyle name="Comma 3 3 12" xfId="1118" xr:uid="{8C81F304-5AA6-4C7C-B06A-A32EA78005EE}"/>
    <cellStyle name="Comma 3 3 2" xfId="56" xr:uid="{DA37FF13-0EF2-4CEE-8014-02AD942855C7}"/>
    <cellStyle name="Comma 3 3 2 10" xfId="1131" xr:uid="{41999B6C-EB64-4A28-9622-D49631E8221A}"/>
    <cellStyle name="Comma 3 3 2 2" xfId="126" xr:uid="{1548A4AC-EDCF-4B44-9193-0DF8B74CE6A6}"/>
    <cellStyle name="Comma 3 3 2 2 2" xfId="338" xr:uid="{8FC30108-C852-4EBB-BCE2-A3A7DDD098A5}"/>
    <cellStyle name="Comma 3 3 2 2 3" xfId="486" xr:uid="{B87151DF-9F53-4AA2-84AC-399E031E2EB3}"/>
    <cellStyle name="Comma 3 3 2 2 4" xfId="636" xr:uid="{F754CB7C-938F-414D-90DC-844DB0868CA1}"/>
    <cellStyle name="Comma 3 3 2 2 5" xfId="784" xr:uid="{64AB36AA-D737-4EC7-83B3-80ECA3CE6123}"/>
    <cellStyle name="Comma 3 3 2 2 6" xfId="932" xr:uid="{D2A53BFC-1EF5-4F57-9A34-CD31BA87857B}"/>
    <cellStyle name="Comma 3 3 2 2 7" xfId="1080" xr:uid="{06EB2F87-FCC1-4141-AC07-B8537CC6CEC6}"/>
    <cellStyle name="Comma 3 3 2 2 8" xfId="1228" xr:uid="{56FD269B-F2F4-47F8-8E3D-9A960FC98E96}"/>
    <cellStyle name="Comma 3 3 2 3" xfId="173" xr:uid="{E712CE21-10FE-48A3-8A72-0F994AD155E2}"/>
    <cellStyle name="Comma 3 3 2 3 2" xfId="291" xr:uid="{E9EDEC96-C857-4B2B-A8E9-1F99E5BB6EE9}"/>
    <cellStyle name="Comma 3 3 2 3 3" xfId="439" xr:uid="{10A89C0E-681F-4D28-9519-BD48D12C8FFE}"/>
    <cellStyle name="Comma 3 3 2 3 4" xfId="589" xr:uid="{0371BC55-8EC0-4A1A-BB46-5319086C96D8}"/>
    <cellStyle name="Comma 3 3 2 3 5" xfId="737" xr:uid="{62F0E357-5724-4A2F-AEEC-2CD173FD5671}"/>
    <cellStyle name="Comma 3 3 2 3 6" xfId="885" xr:uid="{C2BC343F-18B4-4948-9C48-CCC8918D4739}"/>
    <cellStyle name="Comma 3 3 2 3 7" xfId="1033" xr:uid="{F56F2893-1CAA-4602-AA0D-B2A307A8CC93}"/>
    <cellStyle name="Comma 3 3 2 3 8" xfId="1181" xr:uid="{2EBAE661-2659-4565-8AE4-64812ABB5DB8}"/>
    <cellStyle name="Comma 3 3 2 4" xfId="241" xr:uid="{A61F1783-235D-4828-B7B2-C0495FE1116B}"/>
    <cellStyle name="Comma 3 3 2 5" xfId="389" xr:uid="{97E6C354-F0B8-414C-B89F-94D0EA745181}"/>
    <cellStyle name="Comma 3 3 2 6" xfId="539" xr:uid="{FA2BD8AE-0EA2-49AF-A9EB-A37E35969A84}"/>
    <cellStyle name="Comma 3 3 2 7" xfId="687" xr:uid="{061A386F-67F0-41F6-BA3E-AEBEA15DA365}"/>
    <cellStyle name="Comma 3 3 2 8" xfId="835" xr:uid="{AC5F3124-61F8-4C2A-8BBA-BA6EBAAA4BDB}"/>
    <cellStyle name="Comma 3 3 2 9" xfId="983" xr:uid="{EC219FFA-5E18-4DAF-8F41-DD256F190F1A}"/>
    <cellStyle name="Comma 3 3 3" xfId="75" xr:uid="{19AA354E-A362-4BC9-A03A-FF8D04FE4579}"/>
    <cellStyle name="Comma 3 3 3 10" xfId="1137" xr:uid="{8DE516AA-1DC7-4E8D-A2ED-6ACB04DA4A51}"/>
    <cellStyle name="Comma 3 3 3 2" xfId="132" xr:uid="{E33ACAA6-C700-42F5-9BE5-D3332824E28F}"/>
    <cellStyle name="Comma 3 3 3 2 2" xfId="344" xr:uid="{198DB15D-A9E6-48FA-9B95-33065FA05B45}"/>
    <cellStyle name="Comma 3 3 3 2 3" xfId="492" xr:uid="{EB9050E1-E8E6-4968-BB9B-8A0BB6B6ABB9}"/>
    <cellStyle name="Comma 3 3 3 2 4" xfId="642" xr:uid="{05DA91D9-D439-4BA8-9D43-9982949B2C84}"/>
    <cellStyle name="Comma 3 3 3 2 5" xfId="790" xr:uid="{97B742D8-575D-4200-9157-FE7E0845F83D}"/>
    <cellStyle name="Comma 3 3 3 2 6" xfId="938" xr:uid="{BD1D93AF-EAA6-4D81-AF1C-39523CEEA6EF}"/>
    <cellStyle name="Comma 3 3 3 2 7" xfId="1086" xr:uid="{C155B92A-09AD-4C3D-A62A-DDBB52A18F1F}"/>
    <cellStyle name="Comma 3 3 3 2 8" xfId="1234" xr:uid="{632A6840-FEFA-4561-A8EF-AC3334E22278}"/>
    <cellStyle name="Comma 3 3 3 3" xfId="186" xr:uid="{1D9BA5D5-65BC-4519-A5E7-8E5033D0659E}"/>
    <cellStyle name="Comma 3 3 3 3 2" xfId="304" xr:uid="{7C8BE27E-6BC8-4E28-9EBB-C4C06986F5E4}"/>
    <cellStyle name="Comma 3 3 3 3 3" xfId="452" xr:uid="{95814CAE-A141-4FFC-BBB4-95D72557CAD9}"/>
    <cellStyle name="Comma 3 3 3 3 4" xfId="602" xr:uid="{DC6F9B8E-C5E3-4638-8426-595D2C877B58}"/>
    <cellStyle name="Comma 3 3 3 3 5" xfId="750" xr:uid="{2CC0C0FE-2866-4C80-95B4-AD973EC06526}"/>
    <cellStyle name="Comma 3 3 3 3 6" xfId="898" xr:uid="{EE0F3CF4-497C-43B6-BD40-A1F419A0F7D0}"/>
    <cellStyle name="Comma 3 3 3 3 7" xfId="1046" xr:uid="{0D912187-790C-4CC2-A219-2970979D9046}"/>
    <cellStyle name="Comma 3 3 3 3 8" xfId="1194" xr:uid="{F2532D7E-7A36-44B7-B89F-3461D39DFC36}"/>
    <cellStyle name="Comma 3 3 3 4" xfId="247" xr:uid="{A5B6BDAD-C84D-4899-8163-7E55258AA2C3}"/>
    <cellStyle name="Comma 3 3 3 5" xfId="395" xr:uid="{1C6DB4C6-FD80-473F-8A0A-26558620B368}"/>
    <cellStyle name="Comma 3 3 3 6" xfId="545" xr:uid="{8F33754E-E616-482D-9217-BB1B9091FF59}"/>
    <cellStyle name="Comma 3 3 3 7" xfId="693" xr:uid="{91B72F6A-3E86-43AD-96F2-ABA6B52BD4BF}"/>
    <cellStyle name="Comma 3 3 3 8" xfId="841" xr:uid="{C7C62785-EDEF-4208-9612-FBB6089FD20D}"/>
    <cellStyle name="Comma 3 3 3 9" xfId="989" xr:uid="{536357AC-33BB-4C06-89A2-B490018910F4}"/>
    <cellStyle name="Comma 3 3 4" xfId="42" xr:uid="{5865038D-A299-45DC-BE09-445BE4E48C8D}"/>
    <cellStyle name="Comma 3 3 4 2" xfId="208" xr:uid="{2B351EDB-152B-4B57-B504-88A514923854}"/>
    <cellStyle name="Comma 3 3 4 3" xfId="325" xr:uid="{FEDBE58E-82D9-4814-B0B0-DD444F513ACC}"/>
    <cellStyle name="Comma 3 3 4 4" xfId="473" xr:uid="{708A1C48-5CE4-4C53-9922-7B9076E077FD}"/>
    <cellStyle name="Comma 3 3 4 5" xfId="623" xr:uid="{5173C27D-122B-4F31-A39C-9909C8073BD8}"/>
    <cellStyle name="Comma 3 3 4 6" xfId="771" xr:uid="{97D8FCB8-6DE8-4762-80C8-BCC756A481B2}"/>
    <cellStyle name="Comma 3 3 4 7" xfId="919" xr:uid="{C16332C2-71B7-4481-AFCD-61641905A6FC}"/>
    <cellStyle name="Comma 3 3 4 8" xfId="1067" xr:uid="{4957BEA4-D900-4B34-AB35-828E0C6F7032}"/>
    <cellStyle name="Comma 3 3 4 9" xfId="1215" xr:uid="{FFB8A614-7A39-4E97-812D-F50D3772743D}"/>
    <cellStyle name="Comma 3 3 5" xfId="113" xr:uid="{785AB138-CA67-43A0-B4A6-E2147B9B11BC}"/>
    <cellStyle name="Comma 3 3 5 2" xfId="278" xr:uid="{A4C4B183-C743-4F90-AA26-24138CB2C3BE}"/>
    <cellStyle name="Comma 3 3 5 3" xfId="426" xr:uid="{6D90DF32-14EE-4260-838C-1753730E0D61}"/>
    <cellStyle name="Comma 3 3 5 4" xfId="576" xr:uid="{E29DF00E-3568-4873-91A0-EC62856C5E86}"/>
    <cellStyle name="Comma 3 3 5 5" xfId="724" xr:uid="{06A9D9D0-8501-450F-824A-E88B227729D7}"/>
    <cellStyle name="Comma 3 3 5 6" xfId="872" xr:uid="{701063D4-8EE3-484E-8A95-5588E5CDE695}"/>
    <cellStyle name="Comma 3 3 5 7" xfId="1020" xr:uid="{89174375-0B91-41F7-A235-81BD40963054}"/>
    <cellStyle name="Comma 3 3 5 8" xfId="1168" xr:uid="{294C941D-9F43-4DC3-BC90-7D488CF941CF}"/>
    <cellStyle name="Comma 3 3 6" xfId="228" xr:uid="{9097313D-58FC-4AEF-9A8A-1050FA164D3B}"/>
    <cellStyle name="Comma 3 3 7" xfId="376" xr:uid="{1C3F7121-C862-4ABF-9B07-B444675F79E5}"/>
    <cellStyle name="Comma 3 3 8" xfId="526" xr:uid="{AFE7D492-5E5F-4D90-995E-064EE58DE1F0}"/>
    <cellStyle name="Comma 3 3 9" xfId="674" xr:uid="{6F37B1ED-7D93-4C52-A724-1F1C120D875D}"/>
    <cellStyle name="Comma 3 4" xfId="48" xr:uid="{DC625CE9-0A09-49BD-BED0-2EE6C12DF6CC}"/>
    <cellStyle name="Comma 3 4 10" xfId="976" xr:uid="{E153FB76-2E26-4870-B2A7-EABBBBA35314}"/>
    <cellStyle name="Comma 3 4 11" xfId="1124" xr:uid="{7E97A3BB-9BA0-4EFF-A245-3B6D40EAFCB6}"/>
    <cellStyle name="Comma 3 4 2" xfId="79" xr:uid="{FEF8CD22-BBC8-4129-A0BC-8776DF7CB37D}"/>
    <cellStyle name="Comma 3 4 2 2" xfId="135" xr:uid="{FA3F5530-D038-41E6-B79A-9E17D8708408}"/>
    <cellStyle name="Comma 3 4 2 2 2" xfId="347" xr:uid="{6241EE7A-4EE5-4FB7-A052-F01C6B5AEA0E}"/>
    <cellStyle name="Comma 3 4 2 2 3" xfId="495" xr:uid="{3644991F-16E4-40E3-93F3-22B16D2F9725}"/>
    <cellStyle name="Comma 3 4 2 2 4" xfId="645" xr:uid="{B9935FE7-E5F2-4DA9-A76A-54E7CC0C8130}"/>
    <cellStyle name="Comma 3 4 2 2 5" xfId="793" xr:uid="{2EE2ACB3-61EF-4987-AE20-C57B0BA27BB7}"/>
    <cellStyle name="Comma 3 4 2 2 6" xfId="941" xr:uid="{87DB67AD-5ED0-402A-9641-50704D4D5900}"/>
    <cellStyle name="Comma 3 4 2 2 7" xfId="1089" xr:uid="{EB155B0F-CFC6-400B-B862-27A4D3F24B37}"/>
    <cellStyle name="Comma 3 4 2 2 8" xfId="1237" xr:uid="{ADF1B75A-3A4E-4798-9FC3-09CCD6F92859}"/>
    <cellStyle name="Comma 3 4 2 3" xfId="250" xr:uid="{D55C1FD9-A2BD-48B1-8818-857147B40F8E}"/>
    <cellStyle name="Comma 3 4 2 4" xfId="398" xr:uid="{82ABC0DB-077D-4503-83B0-BBE6403FA8BB}"/>
    <cellStyle name="Comma 3 4 2 5" xfId="548" xr:uid="{8C0E6037-6296-48B2-B54E-EA1D1E70308B}"/>
    <cellStyle name="Comma 3 4 2 6" xfId="696" xr:uid="{1254D558-95CF-471D-98F3-2E9C45825A4B}"/>
    <cellStyle name="Comma 3 4 2 7" xfId="844" xr:uid="{36670EC8-7921-49FC-A23C-C158472DEBBC}"/>
    <cellStyle name="Comma 3 4 2 8" xfId="992" xr:uid="{25257B79-BF47-448F-A3FB-001065C687C7}"/>
    <cellStyle name="Comma 3 4 2 9" xfId="1140" xr:uid="{9BCBEC07-15EB-491B-A9BE-C32938518854}"/>
    <cellStyle name="Comma 3 4 3" xfId="119" xr:uid="{BCEE390B-ECE0-43F7-9642-DF73E9CDD79C}"/>
    <cellStyle name="Comma 3 4 3 2" xfId="331" xr:uid="{778199A9-E863-4DDF-8730-C514AB8A946D}"/>
    <cellStyle name="Comma 3 4 3 3" xfId="479" xr:uid="{D4193A96-9AD4-4BA5-A971-CAE88FC732E9}"/>
    <cellStyle name="Comma 3 4 3 4" xfId="629" xr:uid="{F2B5E816-7AB4-4981-B63F-933802873B20}"/>
    <cellStyle name="Comma 3 4 3 5" xfId="777" xr:uid="{8A9E890B-E2BD-4E70-B636-741F240DFF6C}"/>
    <cellStyle name="Comma 3 4 3 6" xfId="925" xr:uid="{2FA0CE65-2E65-44A4-8FB3-6213B1DAC699}"/>
    <cellStyle name="Comma 3 4 3 7" xfId="1073" xr:uid="{F697BC38-753A-4D4C-8F5A-35D872301BD4}"/>
    <cellStyle name="Comma 3 4 3 8" xfId="1221" xr:uid="{55FB466E-5978-4B55-BCF0-D5CDDD08A18C}"/>
    <cellStyle name="Comma 3 4 4" xfId="165" xr:uid="{30FA44A5-CD3F-4618-8B64-68C988F15999}"/>
    <cellStyle name="Comma 3 4 4 2" xfId="284" xr:uid="{3B05711F-593D-4D39-B565-B4491BC0E80A}"/>
    <cellStyle name="Comma 3 4 4 3" xfId="432" xr:uid="{892ECF66-B3A1-40FE-863B-5D4F210BC054}"/>
    <cellStyle name="Comma 3 4 4 4" xfId="582" xr:uid="{B82575CE-8840-4A54-9734-71549D8BD5A4}"/>
    <cellStyle name="Comma 3 4 4 5" xfId="730" xr:uid="{1E0A6C03-4414-4E57-8F5B-CED5ED5C83D9}"/>
    <cellStyle name="Comma 3 4 4 6" xfId="878" xr:uid="{D66FA8B2-9362-40C6-BE45-687AB7F7C9E3}"/>
    <cellStyle name="Comma 3 4 4 7" xfId="1026" xr:uid="{35629F60-455F-4A04-9E6E-C36E58FDD885}"/>
    <cellStyle name="Comma 3 4 4 8" xfId="1174" xr:uid="{11547393-27D4-43FE-8B48-E16F5CAFF975}"/>
    <cellStyle name="Comma 3 4 5" xfId="234" xr:uid="{AE1BF4C5-2997-44EE-B361-6CCC5204449D}"/>
    <cellStyle name="Comma 3 4 6" xfId="382" xr:uid="{8816C8CE-C7A0-4A56-9EFB-90F6DB7913CA}"/>
    <cellStyle name="Comma 3 4 7" xfId="532" xr:uid="{ED06ACE8-4C14-4010-96EF-33266070244E}"/>
    <cellStyle name="Comma 3 4 8" xfId="680" xr:uid="{3576B8E8-9427-4696-B788-A8FD7F6FB21D}"/>
    <cellStyle name="Comma 3 4 9" xfId="828" xr:uid="{2C4D81B0-69AD-4563-9AE0-CD7F5DD072CB}"/>
    <cellStyle name="Comma 3 5" xfId="88" xr:uid="{DB4D1EAF-498F-4201-942D-FB9142C872B2}"/>
    <cellStyle name="Comma 3 5 10" xfId="1144" xr:uid="{84D1C5F8-6711-4C05-B66B-8FECDCAD1A6E}"/>
    <cellStyle name="Comma 3 5 2" xfId="139" xr:uid="{8A92E17E-7A85-46F0-9B10-BB5172D2058D}"/>
    <cellStyle name="Comma 3 5 2 2" xfId="351" xr:uid="{3EE55528-9980-463F-9B12-063353156E22}"/>
    <cellStyle name="Comma 3 5 2 3" xfId="499" xr:uid="{B129683A-D315-491B-A81D-6FD5F9E28E0F}"/>
    <cellStyle name="Comma 3 5 2 4" xfId="649" xr:uid="{CA66D2F5-0245-41D6-86E9-0E05ED3FC826}"/>
    <cellStyle name="Comma 3 5 2 5" xfId="797" xr:uid="{F9D05784-19ED-4CB4-81F3-EB9C926D4CAE}"/>
    <cellStyle name="Comma 3 5 2 6" xfId="945" xr:uid="{D724813B-030E-43A1-806A-4CC66D11BD0E}"/>
    <cellStyle name="Comma 3 5 2 7" xfId="1093" xr:uid="{00DEC28F-8C2A-4D35-BCE1-386783FB4638}"/>
    <cellStyle name="Comma 3 5 2 8" xfId="1241" xr:uid="{7CF4A519-1308-40D9-98A6-3E5E2BCE98C3}"/>
    <cellStyle name="Comma 3 5 3" xfId="179" xr:uid="{9833AED9-E2F7-437F-82F2-6E90E9C76B3F}"/>
    <cellStyle name="Comma 3 5 3 2" xfId="297" xr:uid="{3DF12BAF-FFF8-4678-B222-1DB9661A56E1}"/>
    <cellStyle name="Comma 3 5 3 3" xfId="445" xr:uid="{2698BB62-0D5E-4747-BF01-A119A3D476AF}"/>
    <cellStyle name="Comma 3 5 3 4" xfId="595" xr:uid="{DE8C43FB-5EA7-4C58-B210-9BAFEBEB2F3A}"/>
    <cellStyle name="Comma 3 5 3 5" xfId="743" xr:uid="{3CEF8567-641C-4EF1-814C-2FB80AF6B857}"/>
    <cellStyle name="Comma 3 5 3 6" xfId="891" xr:uid="{A0F7D44D-C3C3-4E5C-BE30-EE1F9296D288}"/>
    <cellStyle name="Comma 3 5 3 7" xfId="1039" xr:uid="{41E3EABE-9C3A-4369-B824-E6646A039A46}"/>
    <cellStyle name="Comma 3 5 3 8" xfId="1187" xr:uid="{CE22A278-8F07-41D4-8133-90A42EFDBF31}"/>
    <cellStyle name="Comma 3 5 4" xfId="254" xr:uid="{E0B4743E-C35F-4458-B983-547CC5F44B8D}"/>
    <cellStyle name="Comma 3 5 5" xfId="402" xr:uid="{6573C61C-B825-4B96-B7D9-5BA2A0700E6D}"/>
    <cellStyle name="Comma 3 5 6" xfId="552" xr:uid="{D6E17091-0392-4157-9BFF-4CED6D17F303}"/>
    <cellStyle name="Comma 3 5 7" xfId="700" xr:uid="{5F134CB1-5A9D-4AB8-A3B8-B3A6073BDF7B}"/>
    <cellStyle name="Comma 3 5 8" xfId="848" xr:uid="{B932E33A-26EC-4522-97BC-82168C14F78B}"/>
    <cellStyle name="Comma 3 5 9" xfId="996" xr:uid="{7D58CDFF-6A21-4D27-9A99-4B2A5364B06A}"/>
    <cellStyle name="Comma 3 6" xfId="92" xr:uid="{7AAD14FE-C3EA-465C-B207-0AE3E663C4CA}"/>
    <cellStyle name="Comma 3 6 10" xfId="1148" xr:uid="{2330B60D-7E2A-4050-85D9-AFE77E764A70}"/>
    <cellStyle name="Comma 3 6 2" xfId="143" xr:uid="{0F5329A1-6307-461E-95EE-E988A360FEDD}"/>
    <cellStyle name="Comma 3 6 2 2" xfId="355" xr:uid="{047B1AF0-44ED-403D-B2AA-D69E45453CC2}"/>
    <cellStyle name="Comma 3 6 2 3" xfId="503" xr:uid="{894D37DC-FD5A-405D-AE82-86D587EF2249}"/>
    <cellStyle name="Comma 3 6 2 4" xfId="653" xr:uid="{409897EA-4425-4E6F-B468-0DC280B1F93C}"/>
    <cellStyle name="Comma 3 6 2 5" xfId="801" xr:uid="{65AEE767-6527-4A35-96BF-1E0D4D9CE49B}"/>
    <cellStyle name="Comma 3 6 2 6" xfId="949" xr:uid="{2EECCC01-F1A3-493D-A8E7-1C0C559074EF}"/>
    <cellStyle name="Comma 3 6 2 7" xfId="1097" xr:uid="{6C1E5115-2D09-49F9-ABE0-CD2582DDCFBC}"/>
    <cellStyle name="Comma 3 6 2 8" xfId="1245" xr:uid="{C00C5FE9-EC25-4C1F-9818-2D972EC6E990}"/>
    <cellStyle name="Comma 3 6 3" xfId="191" xr:uid="{183BAE29-F420-49E9-B13D-3A85F5E68E23}"/>
    <cellStyle name="Comma 3 6 3 2" xfId="310" xr:uid="{1D3110F6-51E5-4051-884C-2863FA047115}"/>
    <cellStyle name="Comma 3 6 3 3" xfId="458" xr:uid="{47CC4276-0A50-49AB-AC61-FB2EDF264137}"/>
    <cellStyle name="Comma 3 6 3 4" xfId="608" xr:uid="{E76D1B58-F11C-40BC-868D-FDF4D2939824}"/>
    <cellStyle name="Comma 3 6 3 5" xfId="756" xr:uid="{2D503108-100E-473C-9B1A-F8636BDD85F8}"/>
    <cellStyle name="Comma 3 6 3 6" xfId="904" xr:uid="{6A3CBD4C-633F-41FE-AB60-A4264462DD11}"/>
    <cellStyle name="Comma 3 6 3 7" xfId="1052" xr:uid="{B84DAF97-4D17-4AF4-8015-9F8643023290}"/>
    <cellStyle name="Comma 3 6 3 8" xfId="1200" xr:uid="{D7D49756-7395-4AE4-8E7D-1CC3D7D2A17E}"/>
    <cellStyle name="Comma 3 6 4" xfId="258" xr:uid="{33C4BCB6-0C41-4021-B2F5-F79F6FD8C120}"/>
    <cellStyle name="Comma 3 6 5" xfId="406" xr:uid="{A61080B0-1603-46E0-91BF-0D2A40160857}"/>
    <cellStyle name="Comma 3 6 6" xfId="556" xr:uid="{20F48057-E3E0-4D78-A407-AAF45C52DB9A}"/>
    <cellStyle name="Comma 3 6 7" xfId="704" xr:uid="{24B0CB49-551A-4FA7-92D2-1423734329D8}"/>
    <cellStyle name="Comma 3 6 8" xfId="852" xr:uid="{ED85C6A9-1C62-4949-91E9-0A82CDEF6767}"/>
    <cellStyle name="Comma 3 6 9" xfId="1000" xr:uid="{38DB7591-40E0-4484-9CD0-0E115C1A24C4}"/>
    <cellStyle name="Comma 3 7" xfId="97" xr:uid="{6A5DBFDD-E39A-4FE3-BB86-67990BF010F6}"/>
    <cellStyle name="Comma 3 7 2" xfId="147" xr:uid="{D7989FE6-E5A0-4259-854A-E2CF0EFE7E82}"/>
    <cellStyle name="Comma 3 7 2 2" xfId="359" xr:uid="{C0653953-499F-4366-B436-9968CE3FC92C}"/>
    <cellStyle name="Comma 3 7 2 3" xfId="507" xr:uid="{61F6C336-1D7B-4818-9CA0-2CC6E083A988}"/>
    <cellStyle name="Comma 3 7 2 4" xfId="657" xr:uid="{636DA434-14AC-4B00-AC16-62A9542994CD}"/>
    <cellStyle name="Comma 3 7 2 5" xfId="805" xr:uid="{FC1B2400-8013-4299-BA62-7D21F9F28467}"/>
    <cellStyle name="Comma 3 7 2 6" xfId="953" xr:uid="{42978D11-1F2C-4303-91FC-4449F2A7D6F2}"/>
    <cellStyle name="Comma 3 7 2 7" xfId="1101" xr:uid="{F1051BC2-0C77-4EF4-B619-58884BA8EDFB}"/>
    <cellStyle name="Comma 3 7 2 8" xfId="1249" xr:uid="{395E6BAD-6521-4AAE-A75E-3E300925C84E}"/>
    <cellStyle name="Comma 3 7 3" xfId="262" xr:uid="{4A63417B-F7CB-43CB-BC62-9715B14011D4}"/>
    <cellStyle name="Comma 3 7 4" xfId="410" xr:uid="{E9F1B014-FE6E-4283-A0A9-BB6DF896022E}"/>
    <cellStyle name="Comma 3 7 5" xfId="560" xr:uid="{7E1FA229-1253-4307-B947-737EAD7CA92D}"/>
    <cellStyle name="Comma 3 7 6" xfId="708" xr:uid="{FFE61AEF-A3FD-4CB4-A809-362A0BDB2652}"/>
    <cellStyle name="Comma 3 7 7" xfId="856" xr:uid="{D216E9C5-9276-4F1C-85C0-E943062A1779}"/>
    <cellStyle name="Comma 3 7 8" xfId="1004" xr:uid="{7FE47BC1-5DDB-418B-B957-CC2C55FF28C3}"/>
    <cellStyle name="Comma 3 7 9" xfId="1152" xr:uid="{EBA1211F-13ED-4CBA-B739-2A6E38B136FB}"/>
    <cellStyle name="Comma 3 8" xfId="101" xr:uid="{0C7DA038-5EAC-43A6-91EF-A3E6EECEEE84}"/>
    <cellStyle name="Comma 3 8 2" xfId="151" xr:uid="{A11946E3-C7C8-46D3-947B-5783A32DC49F}"/>
    <cellStyle name="Comma 3 8 2 2" xfId="363" xr:uid="{B927F625-B97A-4140-9AD3-C43C255FDDD9}"/>
    <cellStyle name="Comma 3 8 2 3" xfId="511" xr:uid="{29D2C2A0-9F50-482E-9E8D-4F9E34AE265B}"/>
    <cellStyle name="Comma 3 8 2 4" xfId="661" xr:uid="{14BCE108-1D29-43A3-9166-0B1365F0AF2A}"/>
    <cellStyle name="Comma 3 8 2 5" xfId="809" xr:uid="{934516D3-E3C6-407B-B614-7049EFC63C1C}"/>
    <cellStyle name="Comma 3 8 2 6" xfId="957" xr:uid="{F8B1B8B6-CAB7-4B0D-BE94-A4710F15660F}"/>
    <cellStyle name="Comma 3 8 2 7" xfId="1105" xr:uid="{0927F23A-131E-4F73-B232-1DDB2BC888B1}"/>
    <cellStyle name="Comma 3 8 2 8" xfId="1253" xr:uid="{839773DA-D913-4545-B9DB-39065D98B92B}"/>
    <cellStyle name="Comma 3 8 3" xfId="266" xr:uid="{23413DF4-3A4A-4D54-921C-E67BCF2D7704}"/>
    <cellStyle name="Comma 3 8 4" xfId="414" xr:uid="{E229D862-CA8B-47F8-805A-2680E5EFDAB9}"/>
    <cellStyle name="Comma 3 8 5" xfId="564" xr:uid="{45DF95B3-5825-4AD2-AF2E-8CAE5F1F9482}"/>
    <cellStyle name="Comma 3 8 6" xfId="712" xr:uid="{7FF8E0BA-2159-4F29-99CB-A2F31DEBF592}"/>
    <cellStyle name="Comma 3 8 7" xfId="860" xr:uid="{5B130605-7376-42CD-83E1-E10203BB5E2E}"/>
    <cellStyle name="Comma 3 8 8" xfId="1008" xr:uid="{32906490-EA48-4301-81BB-269583276B37}"/>
    <cellStyle name="Comma 3 8 9" xfId="1156" xr:uid="{B580CD7B-FFDC-4F98-A2F0-73C76FB3DB53}"/>
    <cellStyle name="Comma 3 9" xfId="74" xr:uid="{1B4685CC-7391-48FD-8140-C173C4AB8D0F}"/>
    <cellStyle name="Comma 3 9 2" xfId="131" xr:uid="{6C103057-CE6C-40D3-9BE3-2E1EA8EA0B7B}"/>
    <cellStyle name="Comma 3 9 2 2" xfId="343" xr:uid="{A92AD7F6-4544-45DD-A167-12B5A8529734}"/>
    <cellStyle name="Comma 3 9 2 3" xfId="491" xr:uid="{DD2538F2-33F1-443C-8C68-F761CCE9313E}"/>
    <cellStyle name="Comma 3 9 2 4" xfId="641" xr:uid="{032AB1C6-A685-456A-9EF5-9A36814BBC3A}"/>
    <cellStyle name="Comma 3 9 2 5" xfId="789" xr:uid="{4830D3C1-61F8-47C4-AF8B-4237C824DD05}"/>
    <cellStyle name="Comma 3 9 2 6" xfId="937" xr:uid="{70D977AD-202B-459E-A18D-6FFB66CCD84D}"/>
    <cellStyle name="Comma 3 9 2 7" xfId="1085" xr:uid="{77D8BF06-3BED-43AA-AB99-E5F489B5CFD2}"/>
    <cellStyle name="Comma 3 9 2 8" xfId="1233" xr:uid="{57E2D90F-1808-46A6-BF71-B0875A0AE3F8}"/>
    <cellStyle name="Comma 3 9 3" xfId="246" xr:uid="{DD9AE33A-FAAC-400A-8B6D-C502644AAAE7}"/>
    <cellStyle name="Comma 3 9 4" xfId="394" xr:uid="{E090C7A4-F716-4404-9CCE-520AA89ACFB3}"/>
    <cellStyle name="Comma 3 9 5" xfId="544" xr:uid="{BE0085BF-3C6D-47D6-9F6D-B1FE19C2D9CD}"/>
    <cellStyle name="Comma 3 9 6" xfId="692" xr:uid="{6D8E00A1-9E74-4937-B90A-A388512392AB}"/>
    <cellStyle name="Comma 3 9 7" xfId="840" xr:uid="{CD783258-C988-46A0-B6E0-D6F8E2CFCA89}"/>
    <cellStyle name="Comma 3 9 8" xfId="988" xr:uid="{6A283CBA-B6A8-4CE4-B817-F91FA72AF805}"/>
    <cellStyle name="Comma 3 9 9" xfId="1136" xr:uid="{6316B3D4-1D4C-45C2-9172-24B7524CDA5B}"/>
    <cellStyle name="Comma 4" xfId="7" xr:uid="{2FDDADB7-3344-4EB8-9529-32B97028A8DC}"/>
    <cellStyle name="Comma 4 10" xfId="521" xr:uid="{11F6F720-5C22-4F9C-B715-D68D03A52814}"/>
    <cellStyle name="Comma 4 11" xfId="669" xr:uid="{BB980A97-95D7-4D16-9D3C-DB4D303939E9}"/>
    <cellStyle name="Comma 4 12" xfId="817" xr:uid="{5440FDFD-DD37-4491-AEFB-62F15ED1D92D}"/>
    <cellStyle name="Comma 4 13" xfId="965" xr:uid="{90A4E8D3-21B2-4871-92BA-6C550FAEE659}"/>
    <cellStyle name="Comma 4 14" xfId="1113" xr:uid="{05A1518F-D80E-42A5-9338-5A5174DDDDE5}"/>
    <cellStyle name="Comma 4 2" xfId="29" xr:uid="{7E3CA4C7-B352-4946-9785-3A68E83FC998}"/>
    <cellStyle name="Comma 4 2 10" xfId="824" xr:uid="{57EF537D-8B90-45ED-9B16-D150FA0FCA97}"/>
    <cellStyle name="Comma 4 2 11" xfId="972" xr:uid="{B51D3346-D978-4A08-85B3-06FF6353DA72}"/>
    <cellStyle name="Comma 4 2 12" xfId="1120" xr:uid="{266858DB-A21E-4F0F-A45B-FD3920416909}"/>
    <cellStyle name="Comma 4 2 2" xfId="58" xr:uid="{C6A4A94B-BEB6-46AC-AAB6-8D2DAAE0EF0A}"/>
    <cellStyle name="Comma 4 2 2 10" xfId="1133" xr:uid="{14670380-C439-44EC-ADAC-51C57AB9117C}"/>
    <cellStyle name="Comma 4 2 2 2" xfId="128" xr:uid="{F1709CE7-6048-456B-A8DD-E918D15FCD47}"/>
    <cellStyle name="Comma 4 2 2 2 2" xfId="340" xr:uid="{DFBD2A83-1B7D-4BC7-B06E-81263C4A8885}"/>
    <cellStyle name="Comma 4 2 2 2 3" xfId="488" xr:uid="{D2BF159A-060D-4656-9B93-5F65C68EC40C}"/>
    <cellStyle name="Comma 4 2 2 2 4" xfId="638" xr:uid="{6CD49645-AEB9-4A2E-9C1C-4E8704D4B98F}"/>
    <cellStyle name="Comma 4 2 2 2 5" xfId="786" xr:uid="{B56A97C0-7569-4152-A5DD-3E63C0FDB287}"/>
    <cellStyle name="Comma 4 2 2 2 6" xfId="934" xr:uid="{8AF4FF7F-F245-49CD-B466-A77F16866201}"/>
    <cellStyle name="Comma 4 2 2 2 7" xfId="1082" xr:uid="{1A197306-FD70-4B81-8A94-851F87ACD6D8}"/>
    <cellStyle name="Comma 4 2 2 2 8" xfId="1230" xr:uid="{954CA79E-6302-48AF-819B-413902E5C3B0}"/>
    <cellStyle name="Comma 4 2 2 3" xfId="174" xr:uid="{F20488A7-B138-41E4-98AD-29A3B28599D8}"/>
    <cellStyle name="Comma 4 2 2 3 2" xfId="293" xr:uid="{35D46BC6-8639-4B43-9E38-E4890F3E91AC}"/>
    <cellStyle name="Comma 4 2 2 3 3" xfId="441" xr:uid="{2B6C6D20-E365-42B2-A33E-A8759B08C68D}"/>
    <cellStyle name="Comma 4 2 2 3 4" xfId="591" xr:uid="{D4C6106F-9FF0-4673-AFA7-F46D733F3CC8}"/>
    <cellStyle name="Comma 4 2 2 3 5" xfId="739" xr:uid="{FF57C6E9-E636-4D6F-A7C0-9CEE4F75241F}"/>
    <cellStyle name="Comma 4 2 2 3 6" xfId="887" xr:uid="{E0C34435-B665-4011-BCB7-4176C7006994}"/>
    <cellStyle name="Comma 4 2 2 3 7" xfId="1035" xr:uid="{B11959AA-5461-4244-9CAE-12B7BF950C21}"/>
    <cellStyle name="Comma 4 2 2 3 8" xfId="1183" xr:uid="{C8EB1709-F4BB-488C-868D-E1EF1EB10AFA}"/>
    <cellStyle name="Comma 4 2 2 4" xfId="243" xr:uid="{2B17882F-6819-468A-8C75-F2E328980A0E}"/>
    <cellStyle name="Comma 4 2 2 5" xfId="391" xr:uid="{8A1BE057-3A9C-4524-AB5C-F908B0CDFEE2}"/>
    <cellStyle name="Comma 4 2 2 6" xfId="541" xr:uid="{1C93898E-C3FB-48C2-91A5-E97A37D700D1}"/>
    <cellStyle name="Comma 4 2 2 7" xfId="689" xr:uid="{9A56B217-2CDA-4974-A85C-3EFCD2BE8171}"/>
    <cellStyle name="Comma 4 2 2 8" xfId="837" xr:uid="{C0E460DD-75C6-4220-97D1-CCEFA13466FD}"/>
    <cellStyle name="Comma 4 2 2 9" xfId="985" xr:uid="{C60A5497-4529-451C-9F72-A2169013431E}"/>
    <cellStyle name="Comma 4 2 3" xfId="44" xr:uid="{A00A65EA-E136-4CD5-9B3A-D1F9AA6A3521}"/>
    <cellStyle name="Comma 4 2 3 2" xfId="188" xr:uid="{018D845F-0A0A-496D-A1E7-361A8850701E}"/>
    <cellStyle name="Comma 4 2 3 3" xfId="306" xr:uid="{949A3408-3DCF-4CF7-9F83-8384F26BC5C0}"/>
    <cellStyle name="Comma 4 2 3 4" xfId="454" xr:uid="{3B8940A7-C87D-47D2-9BCD-00A07981B0DB}"/>
    <cellStyle name="Comma 4 2 3 5" xfId="604" xr:uid="{4D66BFDD-5BA4-4B23-AC26-34F8EDDDDD99}"/>
    <cellStyle name="Comma 4 2 3 6" xfId="752" xr:uid="{639B7BB2-E494-4115-8C91-9EC4F1784C43}"/>
    <cellStyle name="Comma 4 2 3 7" xfId="900" xr:uid="{B11217F0-A25A-4B20-8D17-CFD50DC3E5C4}"/>
    <cellStyle name="Comma 4 2 3 8" xfId="1048" xr:uid="{136EFE20-9352-434E-AE6B-8B67A2E62360}"/>
    <cellStyle name="Comma 4 2 3 9" xfId="1196" xr:uid="{8ABAA709-DC26-4D04-A5DD-1FD69652F11D}"/>
    <cellStyle name="Comma 4 2 4" xfId="115" xr:uid="{C43F7145-3656-4668-A7D0-346D29945183}"/>
    <cellStyle name="Comma 4 2 4 2" xfId="327" xr:uid="{CE74B9CA-C651-42A6-90D6-F722D4A0559E}"/>
    <cellStyle name="Comma 4 2 4 3" xfId="475" xr:uid="{1FC890DA-7797-4A57-AE56-C4D188111622}"/>
    <cellStyle name="Comma 4 2 4 4" xfId="625" xr:uid="{70283C76-3AD3-482F-8AFC-068876863447}"/>
    <cellStyle name="Comma 4 2 4 5" xfId="773" xr:uid="{414E35EB-0946-4F55-B828-029FA0A0F510}"/>
    <cellStyle name="Comma 4 2 4 6" xfId="921" xr:uid="{4C979566-EE29-442B-B446-86FBB2F12685}"/>
    <cellStyle name="Comma 4 2 4 7" xfId="1069" xr:uid="{6EF80D02-483A-4C45-821A-DC33F95494E2}"/>
    <cellStyle name="Comma 4 2 4 8" xfId="1217" xr:uid="{2BF3CC2A-1271-4E09-A292-1FF2AECCCB8F}"/>
    <cellStyle name="Comma 4 2 5" xfId="160" xr:uid="{8635183E-8A01-49D8-BA79-80B30277399C}"/>
    <cellStyle name="Comma 4 2 5 2" xfId="280" xr:uid="{DB0D095F-4191-43DF-AF5B-4D39B222155B}"/>
    <cellStyle name="Comma 4 2 5 3" xfId="428" xr:uid="{56AFEB2C-EB22-4AFD-87EA-13A10A55EC4D}"/>
    <cellStyle name="Comma 4 2 5 4" xfId="578" xr:uid="{577B20A6-F763-4AC0-BE91-295CD66519B7}"/>
    <cellStyle name="Comma 4 2 5 5" xfId="726" xr:uid="{520F9989-EC48-477F-B560-61036CD671BA}"/>
    <cellStyle name="Comma 4 2 5 6" xfId="874" xr:uid="{36BCE5E1-62D2-4C4E-B839-5F340FEA9099}"/>
    <cellStyle name="Comma 4 2 5 7" xfId="1022" xr:uid="{BB1C60F2-7E01-4914-95BD-C3107EAB32A0}"/>
    <cellStyle name="Comma 4 2 5 8" xfId="1170" xr:uid="{005F50DC-7CB6-41B6-8A6B-A36CA7EDFCEF}"/>
    <cellStyle name="Comma 4 2 6" xfId="230" xr:uid="{8232C563-F6A2-477C-A41C-82ED084183A9}"/>
    <cellStyle name="Comma 4 2 7" xfId="378" xr:uid="{F34784DF-A313-4CB4-B5B2-E5959AE3423F}"/>
    <cellStyle name="Comma 4 2 8" xfId="528" xr:uid="{6B16AB64-0911-4AFB-B92E-E858D848BE9C}"/>
    <cellStyle name="Comma 4 2 9" xfId="676" xr:uid="{05EB5E4F-3B92-44B0-85D0-C5755F619D03}"/>
    <cellStyle name="Comma 4 3" xfId="50" xr:uid="{02B46030-4C5C-4181-BC90-A89A26FEAE51}"/>
    <cellStyle name="Comma 4 3 10" xfId="1126" xr:uid="{3B13C321-8C83-434C-B8D9-70B29C46FDD3}"/>
    <cellStyle name="Comma 4 3 2" xfId="121" xr:uid="{E0FB4DFD-1DD5-4821-A9C2-C54DCDB39931}"/>
    <cellStyle name="Comma 4 3 2 2" xfId="333" xr:uid="{E200C66B-A7E8-437C-8260-DFF13029D4D9}"/>
    <cellStyle name="Comma 4 3 2 3" xfId="481" xr:uid="{B87B4D42-2A0C-4946-A9EE-FD74ACD206FB}"/>
    <cellStyle name="Comma 4 3 2 4" xfId="631" xr:uid="{92F82D42-EF58-4A53-B721-FE41480CEC27}"/>
    <cellStyle name="Comma 4 3 2 5" xfId="779" xr:uid="{B26F6FA4-FD0A-463F-8BD5-135CF4626392}"/>
    <cellStyle name="Comma 4 3 2 6" xfId="927" xr:uid="{7BD7A52A-70B2-4FAB-A0F9-CDA15596DC93}"/>
    <cellStyle name="Comma 4 3 2 7" xfId="1075" xr:uid="{19D4E0AA-A3EF-49A2-B345-4C0D273633DF}"/>
    <cellStyle name="Comma 4 3 2 8" xfId="1223" xr:uid="{FC950960-6F7C-49C5-B680-4E55297320F6}"/>
    <cellStyle name="Comma 4 3 3" xfId="167" xr:uid="{879B1727-11A7-422F-8997-D22B2F64F64A}"/>
    <cellStyle name="Comma 4 3 3 2" xfId="286" xr:uid="{7ADE032E-62B8-48D1-9AA6-60C943E4846A}"/>
    <cellStyle name="Comma 4 3 3 3" xfId="434" xr:uid="{25BD5997-8324-48BC-9070-45E2C36FA038}"/>
    <cellStyle name="Comma 4 3 3 4" xfId="584" xr:uid="{7D50E336-8CF9-4ECB-BCFA-F85760C179BF}"/>
    <cellStyle name="Comma 4 3 3 5" xfId="732" xr:uid="{586074C5-E8A2-4DCF-9013-9DCA3DC88C6B}"/>
    <cellStyle name="Comma 4 3 3 6" xfId="880" xr:uid="{BC9F9A38-D4CF-490A-A26E-F4EC6218BECC}"/>
    <cellStyle name="Comma 4 3 3 7" xfId="1028" xr:uid="{44E7D723-C518-4019-B048-E6D797EE4C3A}"/>
    <cellStyle name="Comma 4 3 3 8" xfId="1176" xr:uid="{E6682643-3655-41B7-A687-B2F4F44B874C}"/>
    <cellStyle name="Comma 4 3 4" xfId="236" xr:uid="{801C1FE7-354F-413F-9832-9B47A0F5B464}"/>
    <cellStyle name="Comma 4 3 5" xfId="384" xr:uid="{219E517F-77CD-4810-B71E-B6807BB9E5FB}"/>
    <cellStyle name="Comma 4 3 6" xfId="534" xr:uid="{5792A268-A175-4534-A488-C46DC262599D}"/>
    <cellStyle name="Comma 4 3 7" xfId="682" xr:uid="{9C52DF54-24F7-4F29-837D-A8DE5FF02D97}"/>
    <cellStyle name="Comma 4 3 8" xfId="830" xr:uid="{90B14105-E6B4-4C5C-9D56-8AE7721C1B36}"/>
    <cellStyle name="Comma 4 3 9" xfId="978" xr:uid="{F8BB18D4-5B22-49FA-9826-51F1B23BD828}"/>
    <cellStyle name="Comma 4 4" xfId="37" xr:uid="{22CFE2E6-E94F-4A3F-BD0C-86963D7346D7}"/>
    <cellStyle name="Comma 4 4 2" xfId="181" xr:uid="{C8142CF1-E513-4E4D-A1CB-2B5D0A7A8B28}"/>
    <cellStyle name="Comma 4 4 3" xfId="299" xr:uid="{C2BF74B3-86C6-4E6A-87B2-68209CD2DCC3}"/>
    <cellStyle name="Comma 4 4 4" xfId="447" xr:uid="{7C427B11-C50D-4C46-880B-857DC0A0D7A0}"/>
    <cellStyle name="Comma 4 4 5" xfId="597" xr:uid="{21892F3F-22C1-4AC4-AFDC-B32E65ABD69A}"/>
    <cellStyle name="Comma 4 4 6" xfId="745" xr:uid="{23EAB46A-972C-46BD-9D53-FD20ABB029B9}"/>
    <cellStyle name="Comma 4 4 7" xfId="893" xr:uid="{A1A31F75-C13C-412F-A46D-84AA03A549E5}"/>
    <cellStyle name="Comma 4 4 8" xfId="1041" xr:uid="{A1A69113-D9F1-4DBF-B036-55D5E5F0CF1C}"/>
    <cellStyle name="Comma 4 4 9" xfId="1189" xr:uid="{068729B9-7975-4C4E-82D8-FB77A56D6F60}"/>
    <cellStyle name="Comma 4 5" xfId="108" xr:uid="{6A5092E7-9583-474C-8E41-4CA333610EB7}"/>
    <cellStyle name="Comma 4 5 2" xfId="312" xr:uid="{20A0FBF4-93A0-4C7B-841D-A8E078B7D56F}"/>
    <cellStyle name="Comma 4 5 3" xfId="460" xr:uid="{CA6F6DC9-28FF-436D-813A-F384C88750B0}"/>
    <cellStyle name="Comma 4 5 4" xfId="610" xr:uid="{5A00AB26-5200-42D0-90EA-2C12398A0279}"/>
    <cellStyle name="Comma 4 5 5" xfId="758" xr:uid="{86F690D6-C52D-41C4-81C8-DA2A29AA73AE}"/>
    <cellStyle name="Comma 4 5 6" xfId="906" xr:uid="{E7A6E0B7-1B67-441A-B75A-876B943B4104}"/>
    <cellStyle name="Comma 4 5 7" xfId="1054" xr:uid="{74A9B292-7CAF-4BDB-AFFC-DC40A38AD3E1}"/>
    <cellStyle name="Comma 4 5 8" xfId="1202" xr:uid="{8CAE1185-51D2-4355-88EB-4DC274B3E70B}"/>
    <cellStyle name="Comma 4 6" xfId="203" xr:uid="{95089E12-214E-446C-8A01-1E2072EC2A84}"/>
    <cellStyle name="Comma 4 6 2" xfId="320" xr:uid="{B13D610E-D04D-4057-A29B-EB17B30B9C62}"/>
    <cellStyle name="Comma 4 6 3" xfId="468" xr:uid="{2C4AE020-C948-4C73-A54E-F43977C6B038}"/>
    <cellStyle name="Comma 4 6 4" xfId="618" xr:uid="{BEDD8E1C-FDDD-48AF-ACD4-E8DCC3B136E0}"/>
    <cellStyle name="Comma 4 6 5" xfId="766" xr:uid="{C3F6A70C-72B9-44C3-8329-C8F9B455E053}"/>
    <cellStyle name="Comma 4 6 6" xfId="914" xr:uid="{8C2A0A67-DEB1-4CD3-82A6-BBBCA12E9112}"/>
    <cellStyle name="Comma 4 6 7" xfId="1062" xr:uid="{C7B61E7E-8C88-489A-9E7D-C9A64CD4548D}"/>
    <cellStyle name="Comma 4 6 8" xfId="1210" xr:uid="{CD6CB379-8574-4E26-8B66-74A0926CF2A3}"/>
    <cellStyle name="Comma 4 7" xfId="158" xr:uid="{4782BA0F-0AD7-4E52-97BC-8CE8A96B4264}"/>
    <cellStyle name="Comma 4 7 2" xfId="274" xr:uid="{E470CA7E-1758-4CCF-B428-BDAEC146F33C}"/>
    <cellStyle name="Comma 4 7 3" xfId="422" xr:uid="{85F3296B-3F96-4C35-B5F0-8D0E766760E6}"/>
    <cellStyle name="Comma 4 7 4" xfId="572" xr:uid="{579EF19C-2056-4F25-B1C0-8678F6D2BACB}"/>
    <cellStyle name="Comma 4 7 5" xfId="720" xr:uid="{5D40675F-E7F4-4E71-BC66-C1D5FEBAE0E1}"/>
    <cellStyle name="Comma 4 7 6" xfId="868" xr:uid="{52F36B16-EA82-42C4-BCB1-AA4C13947CAB}"/>
    <cellStyle name="Comma 4 7 7" xfId="1016" xr:uid="{0A4606EC-BD62-4A5C-9D8A-9569461A5A25}"/>
    <cellStyle name="Comma 4 7 8" xfId="1164" xr:uid="{93B3706B-11E2-49AC-BA7D-C0D7F6B58BA9}"/>
    <cellStyle name="Comma 4 8" xfId="223" xr:uid="{840A545C-1A0C-47FA-B35A-8D582A7DA47D}"/>
    <cellStyle name="Comma 4 9" xfId="371" xr:uid="{4E54BB02-0F8F-4298-B440-916B312F774C}"/>
    <cellStyle name="Comma 5" xfId="24" xr:uid="{B86F88FE-2455-4F46-8346-D266C0006EBF}"/>
    <cellStyle name="Comma 5 10" xfId="671" xr:uid="{3073AD80-BB7B-4EEF-BD09-C5A1D3564CB8}"/>
    <cellStyle name="Comma 5 11" xfId="819" xr:uid="{A1124194-3C5E-426E-AAD9-2FA75C9BDDD2}"/>
    <cellStyle name="Comma 5 12" xfId="967" xr:uid="{AD4BA531-686C-4884-8E97-FFEC048B3CC6}"/>
    <cellStyle name="Comma 5 13" xfId="1115" xr:uid="{A4CD8773-40D7-408A-A336-E58B5661D6DC}"/>
    <cellStyle name="Comma 5 2" xfId="53" xr:uid="{E90801CA-DD06-4C4A-8E61-017BFC81ACA9}"/>
    <cellStyle name="Comma 5 2 10" xfId="1128" xr:uid="{EC80D881-6D2D-4E62-B5C0-DE9804E93494}"/>
    <cellStyle name="Comma 5 2 2" xfId="123" xr:uid="{7B5B7CCB-6CBA-4D03-8BB2-C10901394E34}"/>
    <cellStyle name="Comma 5 2 2 2" xfId="335" xr:uid="{7C0567F1-10CA-44A9-9716-8B80E61BEF28}"/>
    <cellStyle name="Comma 5 2 2 3" xfId="483" xr:uid="{EB314121-BC8B-4B1A-8E77-831DCB7041D7}"/>
    <cellStyle name="Comma 5 2 2 4" xfId="633" xr:uid="{BB83C67B-006B-400C-BAC8-66CCBF2A5FE7}"/>
    <cellStyle name="Comma 5 2 2 5" xfId="781" xr:uid="{A9377E7E-CA92-4B15-898A-29F60520F5A2}"/>
    <cellStyle name="Comma 5 2 2 6" xfId="929" xr:uid="{8867F4A3-C725-426E-9D11-CD06D6E51937}"/>
    <cellStyle name="Comma 5 2 2 7" xfId="1077" xr:uid="{B33D8466-5C1C-44A7-98AC-387B16FAF6EB}"/>
    <cellStyle name="Comma 5 2 2 8" xfId="1225" xr:uid="{2C1D5BF1-14DE-4C58-8AD6-C5E5F55A8C9A}"/>
    <cellStyle name="Comma 5 2 3" xfId="170" xr:uid="{7ACFD0F3-048B-4282-B571-5EBE76F0F6A1}"/>
    <cellStyle name="Comma 5 2 3 2" xfId="288" xr:uid="{069711F2-DA0E-4663-9673-81EBD351D3F1}"/>
    <cellStyle name="Comma 5 2 3 3" xfId="436" xr:uid="{F6F6CCD5-D6EB-4246-AC2F-025E89DBB7C0}"/>
    <cellStyle name="Comma 5 2 3 4" xfId="586" xr:uid="{299A9B97-21E9-4D7D-980D-62AED1C3FE08}"/>
    <cellStyle name="Comma 5 2 3 5" xfId="734" xr:uid="{44B4C7EC-6FE1-4960-8190-50712C77363D}"/>
    <cellStyle name="Comma 5 2 3 6" xfId="882" xr:uid="{F22D2FD8-1550-4D64-B731-208FA5F2F30C}"/>
    <cellStyle name="Comma 5 2 3 7" xfId="1030" xr:uid="{122407DD-628D-48ED-9017-C93CEADEC294}"/>
    <cellStyle name="Comma 5 2 3 8" xfId="1178" xr:uid="{FEBF91A8-D9EC-49E9-A028-1C9F14039758}"/>
    <cellStyle name="Comma 5 2 4" xfId="238" xr:uid="{D4832D15-DC75-42B7-A56D-27F34E78994D}"/>
    <cellStyle name="Comma 5 2 5" xfId="386" xr:uid="{572BF2D4-AB34-4CF1-83F0-48BF1CBE7C17}"/>
    <cellStyle name="Comma 5 2 6" xfId="536" xr:uid="{F425548C-4BAF-4417-8043-DCFABD07B682}"/>
    <cellStyle name="Comma 5 2 7" xfId="684" xr:uid="{D7DDE2BA-223B-4375-97FD-195E7FEFF9D6}"/>
    <cellStyle name="Comma 5 2 8" xfId="832" xr:uid="{A7D7D375-AE09-4619-9501-CC312E0966F2}"/>
    <cellStyle name="Comma 5 2 9" xfId="980" xr:uid="{7AA1D8BA-629F-411D-9DAF-92E51418FD2B}"/>
    <cellStyle name="Comma 5 3" xfId="39" xr:uid="{441986BE-2310-43C7-8DE0-1EA8C73B5FC1}"/>
    <cellStyle name="Comma 5 3 2" xfId="183" xr:uid="{34DF6D99-4A90-483E-B4D5-362808428B47}"/>
    <cellStyle name="Comma 5 3 3" xfId="301" xr:uid="{CB78C07A-F952-4135-9CD0-6A367283F770}"/>
    <cellStyle name="Comma 5 3 4" xfId="449" xr:uid="{09605E36-FADA-46C2-AA91-8E3F4F86F5FB}"/>
    <cellStyle name="Comma 5 3 5" xfId="599" xr:uid="{9686CD6E-A21A-4AFC-BB9D-C7DDA0E4B050}"/>
    <cellStyle name="Comma 5 3 6" xfId="747" xr:uid="{5ABE707C-2D13-4151-BEE5-4A9A90F2871F}"/>
    <cellStyle name="Comma 5 3 7" xfId="895" xr:uid="{EA0D8DBC-8779-4D4B-86B4-A4042EC386EA}"/>
    <cellStyle name="Comma 5 3 8" xfId="1043" xr:uid="{9AD0738A-48A2-449D-A72F-888BDCCD161D}"/>
    <cellStyle name="Comma 5 3 9" xfId="1191" xr:uid="{A3D62031-8435-40D9-821C-FDF0B4AAFC68}"/>
    <cellStyle name="Comma 5 4" xfId="110" xr:uid="{E404657C-DDF6-4E41-A00B-1CFF6B85EF11}"/>
    <cellStyle name="Comma 5 4 2" xfId="307" xr:uid="{98B0D83F-4CD7-4515-9CBC-45C397027244}"/>
    <cellStyle name="Comma 5 4 3" xfId="455" xr:uid="{66AC9AA0-354E-4527-B674-122033828B83}"/>
    <cellStyle name="Comma 5 4 4" xfId="605" xr:uid="{CFA0FD45-435F-4A7A-AC31-6B502C1173E7}"/>
    <cellStyle name="Comma 5 4 5" xfId="753" xr:uid="{B374E95C-3328-4FE1-9929-7676B5222436}"/>
    <cellStyle name="Comma 5 4 6" xfId="901" xr:uid="{52E02AE9-6CFA-4502-89B8-CDADB9A13A9D}"/>
    <cellStyle name="Comma 5 4 7" xfId="1049" xr:uid="{82678E48-19E7-4331-BFBB-0F2B34129E64}"/>
    <cellStyle name="Comma 5 4 8" xfId="1197" xr:uid="{E229AB7C-145E-4D9B-B6A3-831661032356}"/>
    <cellStyle name="Comma 5 5" xfId="205" xr:uid="{7309961D-3AFA-432B-B4BF-6754A1C686AF}"/>
    <cellStyle name="Comma 5 5 2" xfId="322" xr:uid="{812F6B22-B7C2-4A89-993D-C2DA2CD0E91E}"/>
    <cellStyle name="Comma 5 5 3" xfId="470" xr:uid="{45A51793-99F6-406A-851A-F8DDC8BB2F10}"/>
    <cellStyle name="Comma 5 5 4" xfId="620" xr:uid="{7AE611C9-2508-405B-955A-BB5BEFBE85BD}"/>
    <cellStyle name="Comma 5 5 5" xfId="768" xr:uid="{5C378927-3B17-4C84-92FA-B3D5BEE2E008}"/>
    <cellStyle name="Comma 5 5 6" xfId="916" xr:uid="{1EC17BAD-A1F7-4029-9730-4B2C0493BE7F}"/>
    <cellStyle name="Comma 5 5 7" xfId="1064" xr:uid="{3F1BFED4-70D3-4D4F-9FB5-5AC82B7F33AA}"/>
    <cellStyle name="Comma 5 5 8" xfId="1212" xr:uid="{E9FB0220-122C-443A-97B3-9ED896CB747E}"/>
    <cellStyle name="Comma 5 6" xfId="157" xr:uid="{02ECBB4D-A3FA-45C8-AB9F-927CDA45DA9C}"/>
    <cellStyle name="Comma 5 6 2" xfId="269" xr:uid="{31CACFEB-09E1-4861-BED3-9C1402D520F8}"/>
    <cellStyle name="Comma 5 6 3" xfId="417" xr:uid="{7AB4E76B-7645-412C-B85A-79E8BBDFA63E}"/>
    <cellStyle name="Comma 5 6 4" xfId="567" xr:uid="{F395CD20-7012-4FD8-979C-C87198D0EE5F}"/>
    <cellStyle name="Comma 5 6 5" xfId="715" xr:uid="{B8C6C591-E2A5-460A-BE1D-947FD6A1EA17}"/>
    <cellStyle name="Comma 5 6 6" xfId="863" xr:uid="{B8209627-B9AF-4F1A-987F-15A2E484815B}"/>
    <cellStyle name="Comma 5 6 7" xfId="1011" xr:uid="{4A62E939-A2AA-448A-AB90-942176EA58FD}"/>
    <cellStyle name="Comma 5 6 8" xfId="1159" xr:uid="{4A71F97C-66C0-4B07-9F76-0B37157564C1}"/>
    <cellStyle name="Comma 5 7" xfId="225" xr:uid="{6BCB4B7C-31AA-4AD0-96E4-D831FF46E836}"/>
    <cellStyle name="Comma 5 8" xfId="373" xr:uid="{50B30673-026E-47FE-A133-7060170D4DCC}"/>
    <cellStyle name="Comma 5 9" xfId="523" xr:uid="{FAFF0484-0C90-4C24-8BAA-3BF62358A46C}"/>
    <cellStyle name="Comma 6" xfId="2" xr:uid="{D669DB99-7C90-4158-8DBA-E3A5F7F6A8C3}"/>
    <cellStyle name="Comma 6 10" xfId="1121" xr:uid="{C0CD3110-74C2-4B2C-8D17-C33F6B2D3B33}"/>
    <cellStyle name="Comma 6 2" xfId="45" xr:uid="{462BDFD8-993B-4C4C-B240-3D8C003DB612}"/>
    <cellStyle name="Comma 6 2 2" xfId="210" xr:uid="{56B498D2-15EF-4C4B-8EC9-4DDADE2CFC24}"/>
    <cellStyle name="Comma 6 2 3" xfId="328" xr:uid="{E81AF578-7BDC-45F9-8AA7-7147BF188B6D}"/>
    <cellStyle name="Comma 6 2 4" xfId="476" xr:uid="{8BB73B82-B642-4B18-BE74-DAD0125E84B3}"/>
    <cellStyle name="Comma 6 2 5" xfId="626" xr:uid="{D5E57B76-1A92-4A7A-96D7-5D6E25BD375D}"/>
    <cellStyle name="Comma 6 2 6" xfId="774" xr:uid="{C9C5DAA4-6754-4364-9B59-5C95879DDB70}"/>
    <cellStyle name="Comma 6 2 7" xfId="922" xr:uid="{CAC43A5B-F47D-4957-BAE5-2FFE839D4457}"/>
    <cellStyle name="Comma 6 2 8" xfId="1070" xr:uid="{F12F4293-83D5-4DF8-9664-2521A9DE9512}"/>
    <cellStyle name="Comma 6 2 9" xfId="1218" xr:uid="{4AAC83E7-0F49-453E-A7D2-707885B5A789}"/>
    <cellStyle name="Comma 6 3" xfId="116" xr:uid="{F76A6B0A-E359-4432-AD7A-CED91BD4246A}"/>
    <cellStyle name="Comma 6 3 2" xfId="275" xr:uid="{A00FC91D-2F21-4C8B-8537-D002A7F4FB37}"/>
    <cellStyle name="Comma 6 3 3" xfId="423" xr:uid="{207DEF40-1144-46FF-9944-FB4D403B5272}"/>
    <cellStyle name="Comma 6 3 4" xfId="573" xr:uid="{F0528E1F-CAB6-44C8-8DCB-317B4F709911}"/>
    <cellStyle name="Comma 6 3 5" xfId="721" xr:uid="{25579090-625C-4149-B600-FA14F742F418}"/>
    <cellStyle name="Comma 6 3 6" xfId="869" xr:uid="{78BE556B-6E20-47AE-9380-BAB47AE017EE}"/>
    <cellStyle name="Comma 6 3 7" xfId="1017" xr:uid="{D4840A9F-911B-4364-882B-C678B094C04A}"/>
    <cellStyle name="Comma 6 3 8" xfId="1165" xr:uid="{4EB59230-A675-49F1-B183-8ADA26D9971E}"/>
    <cellStyle name="Comma 6 4" xfId="231" xr:uid="{EEC3F0FE-4034-48CB-A83E-923845971FE4}"/>
    <cellStyle name="Comma 6 5" xfId="379" xr:uid="{EF69AFB6-22A6-4B6F-B6DA-DCC02BF39C24}"/>
    <cellStyle name="Comma 6 6" xfId="529" xr:uid="{0F356822-7476-4135-A1E9-B37209F37A65}"/>
    <cellStyle name="Comma 6 7" xfId="677" xr:uid="{BA60F18C-B89B-4FBC-8C91-6C0B1FDF90AE}"/>
    <cellStyle name="Comma 6 8" xfId="825" xr:uid="{F2858C33-60C3-47F0-B2DE-143946E94175}"/>
    <cellStyle name="Comma 6 9" xfId="973" xr:uid="{28854F9A-83D9-4AE5-90B4-D4745FFA5F86}"/>
    <cellStyle name="Comma 7" xfId="61" xr:uid="{5B0B714F-3F89-4BA7-9707-BBE1684D97C5}"/>
    <cellStyle name="Comma 7 10" xfId="1134" xr:uid="{F8110C37-B06B-4300-B28B-1C4505AB48AB}"/>
    <cellStyle name="Comma 7 2" xfId="129" xr:uid="{4BD574DF-0629-4148-BF6E-938FB23B2590}"/>
    <cellStyle name="Comma 7 2 2" xfId="341" xr:uid="{67EFFB80-25FA-4AA7-A022-D59A50DB38F3}"/>
    <cellStyle name="Comma 7 2 3" xfId="489" xr:uid="{5ABBEA47-984E-474E-BF7E-661F95093215}"/>
    <cellStyle name="Comma 7 2 4" xfId="639" xr:uid="{F8F43935-2879-4AF3-9626-151BA581C77C}"/>
    <cellStyle name="Comma 7 2 5" xfId="787" xr:uid="{376D012A-C4A8-47A8-A877-D8DEB5224C97}"/>
    <cellStyle name="Comma 7 2 6" xfId="935" xr:uid="{862BCFF6-F0EF-49F5-8174-AA6EA1D27045}"/>
    <cellStyle name="Comma 7 2 7" xfId="1083" xr:uid="{A3A462C9-3044-48B2-8245-3798713FC263}"/>
    <cellStyle name="Comma 7 2 8" xfId="1231" xr:uid="{DBDBFEAC-78D5-4393-A294-0CC18855DCEF}"/>
    <cellStyle name="Comma 7 3" xfId="162" xr:uid="{CE6E9CC5-37B4-4B2D-86DD-8F8A71E9957B}"/>
    <cellStyle name="Comma 7 3 2" xfId="281" xr:uid="{8D3C13A3-7844-401D-8367-808FE21EB83A}"/>
    <cellStyle name="Comma 7 3 3" xfId="429" xr:uid="{563A3D5C-74B1-4EBB-AD12-271CF24B29C9}"/>
    <cellStyle name="Comma 7 3 4" xfId="579" xr:uid="{A29EA69E-C5AA-4EF2-A3C2-BB21287FECD4}"/>
    <cellStyle name="Comma 7 3 5" xfId="727" xr:uid="{D363D380-7B0A-4EA4-947E-19F7CBFE09EB}"/>
    <cellStyle name="Comma 7 3 6" xfId="875" xr:uid="{C7E56285-93F1-4970-A08A-5A9144C57F2C}"/>
    <cellStyle name="Comma 7 3 7" xfId="1023" xr:uid="{7AB32292-B807-4CE8-9F16-C8E36124889F}"/>
    <cellStyle name="Comma 7 3 8" xfId="1171" xr:uid="{027FE1FB-610D-4CA2-8FA4-4BA0F2CB7466}"/>
    <cellStyle name="Comma 7 4" xfId="244" xr:uid="{9101DF6D-E548-475F-B4A8-DD6303663FE0}"/>
    <cellStyle name="Comma 7 5" xfId="392" xr:uid="{F62094FA-23EE-42DD-8DB6-FB3D21CA88B2}"/>
    <cellStyle name="Comma 7 6" xfId="542" xr:uid="{481E8AD1-379E-4AAE-A465-3AF58DD74313}"/>
    <cellStyle name="Comma 7 7" xfId="690" xr:uid="{9F66A6B8-8254-4A41-90CB-668C2A7DD5B2}"/>
    <cellStyle name="Comma 7 8" xfId="838" xr:uid="{EAD999C7-B542-4AD0-B34F-41CB79D80EBA}"/>
    <cellStyle name="Comma 7 9" xfId="986" xr:uid="{4CFF1603-1D89-40E8-AC89-ADCF6BF0DFA6}"/>
    <cellStyle name="Comma 8" xfId="32" xr:uid="{65ECB6AE-09F1-49A5-8517-622E3A9B968F}"/>
    <cellStyle name="Comma 8 10" xfId="1010" xr:uid="{0F47460E-73FF-4162-B0FC-C671582110CB}"/>
    <cellStyle name="Comma 8 11" xfId="1158" xr:uid="{B0317A5D-8F6E-40AD-AEC0-ED1BB437C2CC}"/>
    <cellStyle name="Comma 8 2" xfId="153" xr:uid="{AA554A04-F3E0-44F2-818A-D843EA142958}"/>
    <cellStyle name="Comma 8 2 2" xfId="365" xr:uid="{A3A11D3C-84F6-4035-8360-1ABF7FC549C1}"/>
    <cellStyle name="Comma 8 2 3" xfId="513" xr:uid="{C83EB99C-7A9B-44B1-95CE-21BB862C1644}"/>
    <cellStyle name="Comma 8 2 4" xfId="663" xr:uid="{7E450DB2-C259-45F7-A925-A1E47BE2C540}"/>
    <cellStyle name="Comma 8 2 5" xfId="811" xr:uid="{12005F09-B207-461C-9AD8-106B20876B41}"/>
    <cellStyle name="Comma 8 2 6" xfId="959" xr:uid="{AF1488AF-CA9D-4B2A-A950-0E7A62493BB4}"/>
    <cellStyle name="Comma 8 2 7" xfId="1107" xr:uid="{B1B7A8B4-05B9-4CD9-AF2C-6CBBDA9A8C4E}"/>
    <cellStyle name="Comma 8 2 8" xfId="1255" xr:uid="{8BA53A7F-4376-499D-B969-3AD0EC950121}"/>
    <cellStyle name="Comma 8 3" xfId="196" xr:uid="{F03E77D4-3C59-4850-A19B-C5220C11AC3B}"/>
    <cellStyle name="Comma 8 3 2" xfId="314" xr:uid="{7067772F-5A83-4A29-A816-223290237AD9}"/>
    <cellStyle name="Comma 8 3 3" xfId="462" xr:uid="{CEFFBD5E-9D8B-40B8-ADC6-C06B8DA77227}"/>
    <cellStyle name="Comma 8 3 4" xfId="612" xr:uid="{CE49A630-D39C-4EB8-B0D5-85AD8D8E25CE}"/>
    <cellStyle name="Comma 8 3 5" xfId="760" xr:uid="{F66E121D-2215-403B-8EFE-D7BEC022057E}"/>
    <cellStyle name="Comma 8 3 6" xfId="908" xr:uid="{23464E5F-98DD-4DEA-965C-00714FF12EB4}"/>
    <cellStyle name="Comma 8 3 7" xfId="1056" xr:uid="{99F261D2-F58F-4C51-A3DB-319358108375}"/>
    <cellStyle name="Comma 8 3 8" xfId="1204" xr:uid="{D0E0DB82-220F-44D0-9A51-2255EC564C12}"/>
    <cellStyle name="Comma 8 4" xfId="176" xr:uid="{E65D0CA7-80D1-4AD1-AB42-74D7475CDCC6}"/>
    <cellStyle name="Comma 8 4 2" xfId="294" xr:uid="{EB31CABC-1B8D-4F00-9E9F-880EA35F7E33}"/>
    <cellStyle name="Comma 8 4 3" xfId="442" xr:uid="{79E031DE-4132-4DC8-B26C-C04AF03FEB6D}"/>
    <cellStyle name="Comma 8 4 4" xfId="592" xr:uid="{AB80C10F-4B23-45D7-AE32-9F3C9386C881}"/>
    <cellStyle name="Comma 8 4 5" xfId="740" xr:uid="{8EFEC286-12BB-44B2-B518-0B366E967C7A}"/>
    <cellStyle name="Comma 8 4 6" xfId="888" xr:uid="{91F68478-3847-4A2E-8868-B05E84202B97}"/>
    <cellStyle name="Comma 8 4 7" xfId="1036" xr:uid="{BC1FB29A-E781-47C1-A3F5-42392A36BA0F}"/>
    <cellStyle name="Comma 8 4 8" xfId="1184" xr:uid="{F3380565-BE17-46F9-94D1-108F88D2CFDE}"/>
    <cellStyle name="Comma 8 5" xfId="268" xr:uid="{C74D9505-6E82-42CD-B9D5-7E45FA1C2914}"/>
    <cellStyle name="Comma 8 6" xfId="416" xr:uid="{97D91897-F6D3-4FF6-B432-4AA294C738D5}"/>
    <cellStyle name="Comma 8 7" xfId="566" xr:uid="{DC3ECB94-3A5B-4819-92C9-0A6902EE9505}"/>
    <cellStyle name="Comma 8 8" xfId="714" xr:uid="{6DA624F5-4E4B-4D8E-A725-1E9B3CB35238}"/>
    <cellStyle name="Comma 8 9" xfId="862" xr:uid="{C0686DEC-56D1-4BA1-B4A7-81A10752CB6C}"/>
    <cellStyle name="Comma 9" xfId="103" xr:uid="{BD75D151-08EE-45A5-BD8C-31644272D861}"/>
    <cellStyle name="Comma 9 10" xfId="1203" xr:uid="{64FCCB1E-1CB1-4B49-B500-A4AF949CD674}"/>
    <cellStyle name="Comma 9 2" xfId="198" xr:uid="{2A1A8752-7770-4C37-AF02-2C7C01DBDC06}"/>
    <cellStyle name="Comma 9 2 2" xfId="315" xr:uid="{F9C9ECBC-73AA-4A71-9D4F-735905E4AC1A}"/>
    <cellStyle name="Comma 9 2 3" xfId="463" xr:uid="{10D98E56-61C0-4570-8F56-89A614EBD60C}"/>
    <cellStyle name="Comma 9 2 4" xfId="613" xr:uid="{F9B12804-A53C-4790-AC30-F295C5B2B1B2}"/>
    <cellStyle name="Comma 9 2 5" xfId="761" xr:uid="{ABA96C09-8B2C-4C6B-82BA-A626EC49B877}"/>
    <cellStyle name="Comma 9 2 6" xfId="909" xr:uid="{1ED82098-8C63-40E9-BB3F-F9EECCAD4315}"/>
    <cellStyle name="Comma 9 2 7" xfId="1057" xr:uid="{4EE9329D-39E5-465E-AA2E-60D730E30CBD}"/>
    <cellStyle name="Comma 9 2 8" xfId="1205" xr:uid="{2CDD8E29-AD4E-437E-9120-74992E7242C8}"/>
    <cellStyle name="Comma 9 3" xfId="193" xr:uid="{7099FE84-AB9A-4E43-B8CD-7B0714FDBD25}"/>
    <cellStyle name="Comma 9 4" xfId="313" xr:uid="{A1BBB74B-4EE7-4D19-86F6-9A0E754B519D}"/>
    <cellStyle name="Comma 9 5" xfId="461" xr:uid="{D022D2C9-F9DB-44E2-95C5-FE140BDCE611}"/>
    <cellStyle name="Comma 9 6" xfId="611" xr:uid="{2864694A-5A14-4EB3-8EB2-C62FB26CDC46}"/>
    <cellStyle name="Comma 9 7" xfId="759" xr:uid="{F9C86DE1-887F-4B5F-BDBE-5F34AA2B6AD7}"/>
    <cellStyle name="Comma 9 8" xfId="907" xr:uid="{C1D1D853-9746-43FC-84AD-679AE2044554}"/>
    <cellStyle name="Comma 9 9" xfId="1055" xr:uid="{D396499F-1AE8-4C93-AEF5-7E3EC570CC6B}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1" xfId="76" xr:uid="{1767AC93-667C-4D04-B6F7-745ED8F0E0F6}"/>
    <cellStyle name="Normal 12" xfId="94" xr:uid="{E5DA957B-1280-49DC-8950-DB7FB87290CC}"/>
    <cellStyle name="Normal 13" xfId="60" xr:uid="{99FF6756-C4F6-48F2-9BD3-CA12534F9F4E}"/>
    <cellStyle name="Normal 13 2" xfId="212" xr:uid="{970D9413-F0D0-4DC3-86E9-099E76DDCD76}"/>
    <cellStyle name="Normal 14" xfId="197" xr:uid="{11C51D35-7B25-429D-AB32-3218F69EACCB}"/>
    <cellStyle name="Normal 15" xfId="156" xr:uid="{149562EB-9A00-43B2-B015-3066807BE713}"/>
    <cellStyle name="Normal 16" xfId="514" xr:uid="{E7E7D40B-5E4C-4D21-AD9D-D2FEAF6025CE}"/>
    <cellStyle name="Normal 16 2" xfId="515" xr:uid="{7DB693E7-2314-4064-993A-1DA442D04206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3" xfId="13" xr:uid="{C7A09A0A-7704-426F-8F3F-60882A04484B}"/>
    <cellStyle name="Normal 2 4" xfId="14" xr:uid="{3D16F422-9B6A-49B8-9CB6-0B82685FC544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2 2 2" xfId="216" xr:uid="{B6CC7CCE-B32E-4E19-996E-119ABB80AFAE}"/>
    <cellStyle name="Normal 3 3" xfId="17" xr:uid="{24621108-E0C4-4BCE-984E-C048D5BE5192}"/>
    <cellStyle name="Normal 3 4" xfId="66" xr:uid="{A8B2E1B8-DCBA-4864-BD79-1A09DE11452D}"/>
    <cellStyle name="Normal 3 4 2" xfId="215" xr:uid="{9FCEBD1C-84E8-4250-BBCD-6BADA54E33F1}"/>
    <cellStyle name="Normal 4" xfId="18" xr:uid="{B017A7FD-C375-4716-8991-D193AFB6F501}"/>
    <cellStyle name="Normal 4 2" xfId="83" xr:uid="{0AAD31A2-26B5-43F1-877D-7AD5CA27B652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2 2 2" xfId="211" xr:uid="{6D393C2E-7BC5-451A-B730-62C1E451C8B6}"/>
    <cellStyle name="Normal 5 2 3" xfId="155" xr:uid="{DC8D9A66-70EB-4BED-BBBE-106ED8B9C8D5}"/>
    <cellStyle name="Normal 5 2 4" xfId="175" xr:uid="{26DDC54F-EEEC-47E0-BF12-AD05C5AE3DBD}"/>
    <cellStyle name="Normal 5 3" xfId="51" xr:uid="{0D8155E7-51B6-4692-B8B7-CEBBEF96A016}"/>
    <cellStyle name="Normal 5 3 2" xfId="168" xr:uid="{48F5FF5F-6071-4B07-AB95-281017690F9B}"/>
    <cellStyle name="Normal 5 4" xfId="62" xr:uid="{D95915A4-B72B-45B8-9505-DBE1E7F07F1E}"/>
    <cellStyle name="Normal 5 5" xfId="154" xr:uid="{A976C499-8805-4365-B542-72EFAC2E6B44}"/>
    <cellStyle name="Normal 6" xfId="1" xr:uid="{15CFAB01-5BE1-4E47-B92F-68BD50519429}"/>
    <cellStyle name="Normal 6 2" xfId="64" xr:uid="{42279FAC-9C71-4E1A-9FB6-5BE94D248D21}"/>
    <cellStyle name="Normal 6 2 2" xfId="194" xr:uid="{40E79E35-3A53-4403-8C3D-B4C67D4FF607}"/>
    <cellStyle name="Normal 6 3" xfId="214" xr:uid="{4C1C137F-3425-411C-A81F-81B4519B044E}"/>
    <cellStyle name="Normal 6 4" xfId="161" xr:uid="{FD4462D8-23E9-40FB-B0B2-0A0CB926893F}"/>
    <cellStyle name="Normal 7" xfId="63" xr:uid="{8DFA7853-0499-44D3-91C5-6E83962E090E}"/>
    <cellStyle name="Normal 7 2" xfId="213" xr:uid="{012C45E2-DE33-4738-A0D8-675AFEAF56F6}"/>
    <cellStyle name="Normal 8" xfId="70" xr:uid="{07FDCCED-82E5-4F45-9B9D-6581DD1A5FE0}"/>
    <cellStyle name="Normal 8 2" xfId="71" xr:uid="{8D30C0AC-290D-4E21-BFB6-1DEF01A55FA1}"/>
    <cellStyle name="Normal 9" xfId="73" xr:uid="{A8638C29-A02B-43B2-B171-62B327F29931}"/>
    <cellStyle name="Note 2" xfId="84" xr:uid="{93AFD8BB-F444-4BAF-8BA4-D095F2328D92}"/>
    <cellStyle name="Note 2 2" xfId="217" xr:uid="{EFB10D80-7B69-4590-8E92-71682A9B4A07}"/>
    <cellStyle name="Percent 2" xfId="31" xr:uid="{4E4EFBEE-33CC-47A0-B86F-2AED4359D693}"/>
    <cellStyle name="Percent 2 2" xfId="85" xr:uid="{00C48DB8-38E6-48AB-8608-869CA21E0FDC}"/>
    <cellStyle name="Percent 2 2 2" xfId="195" xr:uid="{609847C8-579F-4AFA-BA60-7C05F4CCEFCC}"/>
    <cellStyle name="Percent 3" xfId="159" xr:uid="{2BEDBBAB-E3FF-42F8-9154-79212B4292CF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0.xml"/><Relationship Id="rId18" Type="http://schemas.openxmlformats.org/officeDocument/2006/relationships/pivotCacheDefinition" Target="pivotCache/pivotCacheDefinition2.xml"/><Relationship Id="rId3" Type="http://schemas.openxmlformats.org/officeDocument/2006/relationships/chartsheet" Target="chart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9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3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17-Apr-2020'!$F$3</c:f>
              <c:strCache>
                <c:ptCount val="1"/>
                <c:pt idx="0">
                  <c:v>Covid-19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17-Apr-2020'!$F$4:$F$10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300</c:v>
                </c:pt>
                <c:pt idx="3">
                  <c:v>1495</c:v>
                </c:pt>
                <c:pt idx="4">
                  <c:v>4475</c:v>
                </c:pt>
                <c:pt idx="5">
                  <c:v>7630</c:v>
                </c:pt>
                <c:pt idx="6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78C-BDB4-6BBF5635D1A8}"/>
            </c:ext>
          </c:extLst>
        </c:ser>
        <c:ser>
          <c:idx val="1"/>
          <c:order val="1"/>
          <c:tx>
            <c:strRef>
              <c:f>'ONS Analysis 17-Apr-2020'!$G$3</c:f>
              <c:strCache>
                <c:ptCount val="1"/>
                <c:pt idx="0">
                  <c:v>Non Covid-19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17-Apr-2020'!$G$4:$G$10</c:f>
              <c:numCache>
                <c:formatCode>General</c:formatCode>
                <c:ptCount val="7"/>
                <c:pt idx="0">
                  <c:v>10892</c:v>
                </c:pt>
                <c:pt idx="1">
                  <c:v>10992</c:v>
                </c:pt>
                <c:pt idx="2">
                  <c:v>10346</c:v>
                </c:pt>
                <c:pt idx="3">
                  <c:v>9647</c:v>
                </c:pt>
                <c:pt idx="4">
                  <c:v>11912</c:v>
                </c:pt>
                <c:pt idx="5">
                  <c:v>14002</c:v>
                </c:pt>
                <c:pt idx="6">
                  <c:v>19311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2"/>
          <c:order val="2"/>
          <c:tx>
            <c:strRef>
              <c:f>'ONS Analysis 17-Apr-2020'!$I$3</c:f>
              <c:strCache>
                <c:ptCount val="1"/>
                <c:pt idx="0">
                  <c:v>Covid-19 proportion (RH axis)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17-Apr-2020'!$I$4:$I$10</c:f>
              <c:numCache>
                <c:formatCode>0%</c:formatCode>
                <c:ptCount val="7"/>
                <c:pt idx="0">
                  <c:v>0</c:v>
                </c:pt>
                <c:pt idx="1">
                  <c:v>2.2692202959063265E-3</c:v>
                </c:pt>
                <c:pt idx="2">
                  <c:v>2.8179597971068945E-2</c:v>
                </c:pt>
                <c:pt idx="3">
                  <c:v>0.13417698797343386</c:v>
                </c:pt>
                <c:pt idx="4">
                  <c:v>0.27308232135229144</c:v>
                </c:pt>
                <c:pt idx="5">
                  <c:v>0.35271819526627218</c:v>
                </c:pt>
                <c:pt idx="6">
                  <c:v>0.28150463221341665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17-Apr-2020'!$N$3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17-Apr-2020'!$N$4:$N$10</c:f>
              <c:numCache>
                <c:formatCode>[Color9]#,##0_ ;[Color10]\(#,##0\)</c:formatCode>
                <c:ptCount val="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BD8-A347-7D6228FF0F49}"/>
            </c:ext>
          </c:extLst>
        </c:ser>
        <c:ser>
          <c:idx val="1"/>
          <c:order val="1"/>
          <c:tx>
            <c:strRef>
              <c:f>'ONS Analysis 17-Apr-2020'!$O$3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17-Apr-2020'!$O$4:$O$10</c:f>
              <c:numCache>
                <c:formatCode>[Color9]#,##0_ ;[Color10]\(#,##0\)</c:formatCode>
                <c:ptCount val="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BD8-A347-7D6228FF0F49}"/>
            </c:ext>
          </c:extLst>
        </c:ser>
        <c:ser>
          <c:idx val="2"/>
          <c:order val="2"/>
          <c:tx>
            <c:strRef>
              <c:f>'ONS Analysis 17-Apr-2020'!$P$3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17-Apr-2020'!$P$4:$P$10</c:f>
              <c:numCache>
                <c:formatCode>[Color9]#,##0_ ;[Color10]\(#,##0\)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BD8-A347-7D6228FF0F49}"/>
            </c:ext>
          </c:extLst>
        </c:ser>
        <c:ser>
          <c:idx val="3"/>
          <c:order val="3"/>
          <c:tx>
            <c:strRef>
              <c:f>'ONS Analysis 17-Apr-2020'!$Q$3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17-Apr-2020'!$Q$4:$Q$10</c:f>
              <c:numCache>
                <c:formatCode>[Color9]#,##0_ ;[Color10]\(#,##0\)</c:formatCode>
                <c:ptCount val="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A-4BD8-A347-7D6228FF0F49}"/>
            </c:ext>
          </c:extLst>
        </c:ser>
        <c:ser>
          <c:idx val="4"/>
          <c:order val="4"/>
          <c:tx>
            <c:strRef>
              <c:f>'ONS Analysis 17-Apr-2020'!$R$3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17-Apr-2020'!$R$4:$R$10</c:f>
              <c:numCache>
                <c:formatCode>[Color9]#,##0_ ;[Color10]\(#,##0\)</c:formatCode>
                <c:ptCount val="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A-4BD8-A347-7D6228FF0F49}"/>
            </c:ext>
          </c:extLst>
        </c:ser>
        <c:ser>
          <c:idx val="5"/>
          <c:order val="5"/>
          <c:tx>
            <c:strRef>
              <c:f>'ONS Analysis 17-Apr-2020'!$S$3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17-Apr-2020'!$S$4:$S$10</c:f>
              <c:numCache>
                <c:formatCode>[Color9]#,##0_ ;[Color10]\(#,##0\)</c:formatCode>
                <c:ptCount val="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A-4BD8-A347-7D6228FF0F49}"/>
            </c:ext>
          </c:extLst>
        </c:ser>
        <c:ser>
          <c:idx val="6"/>
          <c:order val="6"/>
          <c:tx>
            <c:strRef>
              <c:f>'ONS Analysis 17-Apr-2020'!$T$3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17-Apr-2020'!$T$4:$T$10</c:f>
              <c:numCache>
                <c:formatCode>[Color9]#,##0_ ;[Color10]\(#,##0\)</c:formatCode>
                <c:ptCount val="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A-4BD8-A347-7D6228FF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Analysis - Cases.xlsx]Pivot(m7)!PivotTable1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Cases and Deaths (mavg</a:t>
            </a:r>
            <a:r>
              <a:rPr lang="en-GB" baseline="0"/>
              <a:t> 7d)</a:t>
            </a:r>
          </a:p>
          <a:p>
            <a:pPr>
              <a:defRPr/>
            </a:pPr>
            <a:r>
              <a:rPr lang="en-GB" sz="1100" baseline="0"/>
              <a:t>(deaths on RH axis)</a:t>
            </a:r>
            <a:endParaRPr lang="en-GB" sz="1100"/>
          </a:p>
        </c:rich>
      </c:tx>
      <c:layout>
        <c:manualLayout>
          <c:xMode val="edge"/>
          <c:yMode val="edge"/>
          <c:x val="0.3385863097781357"/>
          <c:y val="1.6292828538715966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4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2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bg2">
                <a:lumMod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4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bg2">
                <a:lumMod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2">
                <a:lumMod val="50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6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'Pivot(m7)'!$C$3</c:f>
              <c:strCache>
                <c:ptCount val="1"/>
                <c:pt idx="0">
                  <c:v>Sum of UK-Cases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'Pivot(m7)'!$C$4:$C$223</c:f>
              <c:numCache>
                <c:formatCode>General</c:formatCode>
                <c:ptCount val="220"/>
                <c:pt idx="8">
                  <c:v>41.039863231313362</c:v>
                </c:pt>
                <c:pt idx="9">
                  <c:v>52.357557472938439</c:v>
                </c:pt>
                <c:pt idx="10">
                  <c:v>73.829444679012198</c:v>
                </c:pt>
                <c:pt idx="11">
                  <c:v>111.37880407879631</c:v>
                </c:pt>
                <c:pt idx="12">
                  <c:v>157.91885516585279</c:v>
                </c:pt>
                <c:pt idx="13">
                  <c:v>200.22799251772221</c:v>
                </c:pt>
                <c:pt idx="14">
                  <c:v>232.9118011220414</c:v>
                </c:pt>
                <c:pt idx="15">
                  <c:v>273.95166435335472</c:v>
                </c:pt>
                <c:pt idx="16">
                  <c:v>323.13603652490298</c:v>
                </c:pt>
                <c:pt idx="17">
                  <c:v>377.08018664853648</c:v>
                </c:pt>
                <c:pt idx="18">
                  <c:v>439.27461855578468</c:v>
                </c:pt>
                <c:pt idx="19">
                  <c:v>499.14204790868001</c:v>
                </c:pt>
                <c:pt idx="20">
                  <c:v>581.11600152792698</c:v>
                </c:pt>
                <c:pt idx="21">
                  <c:v>669.22478006319511</c:v>
                </c:pt>
                <c:pt idx="22">
                  <c:v>768.01661577981031</c:v>
                </c:pt>
                <c:pt idx="23">
                  <c:v>950.263224922988</c:v>
                </c:pt>
                <c:pt idx="24">
                  <c:v>1119.817092860605</c:v>
                </c:pt>
                <c:pt idx="25">
                  <c:v>1298.996289545772</c:v>
                </c:pt>
                <c:pt idx="26">
                  <c:v>1513.60938876313</c:v>
                </c:pt>
                <c:pt idx="27">
                  <c:v>1719.5491148233541</c:v>
                </c:pt>
                <c:pt idx="28">
                  <c:v>1891.4299853153241</c:v>
                </c:pt>
                <c:pt idx="29">
                  <c:v>2048.0795663606209</c:v>
                </c:pt>
                <c:pt idx="30">
                  <c:v>2253.0673368304278</c:v>
                </c:pt>
                <c:pt idx="31">
                  <c:v>2479.8443130364481</c:v>
                </c:pt>
                <c:pt idx="32">
                  <c:v>2714.7657981827028</c:v>
                </c:pt>
                <c:pt idx="33">
                  <c:v>2903.1472322419022</c:v>
                </c:pt>
                <c:pt idx="34">
                  <c:v>3084.441885794663</c:v>
                </c:pt>
                <c:pt idx="35">
                  <c:v>3211.1577521635122</c:v>
                </c:pt>
                <c:pt idx="36">
                  <c:v>3289.112337734331</c:v>
                </c:pt>
                <c:pt idx="37">
                  <c:v>3395.0967268007639</c:v>
                </c:pt>
                <c:pt idx="38">
                  <c:v>3493.9943353607591</c:v>
                </c:pt>
                <c:pt idx="39">
                  <c:v>3516.7354966873891</c:v>
                </c:pt>
                <c:pt idx="40">
                  <c:v>3515.3604497234528</c:v>
                </c:pt>
                <c:pt idx="41">
                  <c:v>3451.8967436956491</c:v>
                </c:pt>
                <c:pt idx="42">
                  <c:v>3405.039374078453</c:v>
                </c:pt>
                <c:pt idx="43">
                  <c:v>3394.567862583865</c:v>
                </c:pt>
                <c:pt idx="44">
                  <c:v>3279.0639176132609</c:v>
                </c:pt>
                <c:pt idx="45">
                  <c:v>3160.069468811128</c:v>
                </c:pt>
                <c:pt idx="46">
                  <c:v>3153.3000068348292</c:v>
                </c:pt>
                <c:pt idx="47">
                  <c:v>3200.4746949821638</c:v>
                </c:pt>
                <c:pt idx="48">
                  <c:v>3269.227043178952</c:v>
                </c:pt>
                <c:pt idx="49">
                  <c:v>3389.7023117884</c:v>
                </c:pt>
                <c:pt idx="50">
                  <c:v>3427.463216874944</c:v>
                </c:pt>
                <c:pt idx="51">
                  <c:v>3498.8598861562241</c:v>
                </c:pt>
                <c:pt idx="52">
                  <c:v>3544.871073026382</c:v>
                </c:pt>
                <c:pt idx="53">
                  <c:v>3589.8245314627429</c:v>
                </c:pt>
                <c:pt idx="54">
                  <c:v>3573.429740738894</c:v>
                </c:pt>
                <c:pt idx="55">
                  <c:v>3574.27592348593</c:v>
                </c:pt>
                <c:pt idx="56">
                  <c:v>3471.8878110944061</c:v>
                </c:pt>
                <c:pt idx="57">
                  <c:v>3431.2710392366112</c:v>
                </c:pt>
                <c:pt idx="58">
                  <c:v>3414.770475669382</c:v>
                </c:pt>
                <c:pt idx="59">
                  <c:v>3410.645334777575</c:v>
                </c:pt>
                <c:pt idx="60">
                  <c:v>3404.8278283916929</c:v>
                </c:pt>
                <c:pt idx="61">
                  <c:v>3385.0483066796951</c:v>
                </c:pt>
                <c:pt idx="62">
                  <c:v>3359.0281872082951</c:v>
                </c:pt>
                <c:pt idx="63">
                  <c:v>3303.2858987472068</c:v>
                </c:pt>
                <c:pt idx="64">
                  <c:v>3251.0341141176482</c:v>
                </c:pt>
                <c:pt idx="65">
                  <c:v>3110.990869482961</c:v>
                </c:pt>
                <c:pt idx="66">
                  <c:v>3001.3044308982389</c:v>
                </c:pt>
                <c:pt idx="67">
                  <c:v>2831.6447901172428</c:v>
                </c:pt>
                <c:pt idx="68">
                  <c:v>2705.8808793388112</c:v>
                </c:pt>
                <c:pt idx="69">
                  <c:v>2528.394048147718</c:v>
                </c:pt>
                <c:pt idx="70">
                  <c:v>2415.1113328880879</c:v>
                </c:pt>
                <c:pt idx="71">
                  <c:v>2346.0416661611612</c:v>
                </c:pt>
                <c:pt idx="72">
                  <c:v>2367.7250990539942</c:v>
                </c:pt>
                <c:pt idx="73">
                  <c:v>2336.5221102569908</c:v>
                </c:pt>
                <c:pt idx="74">
                  <c:v>2280.1451847356252</c:v>
                </c:pt>
                <c:pt idx="75">
                  <c:v>2157.6602321019632</c:v>
                </c:pt>
                <c:pt idx="76">
                  <c:v>2101.389079423976</c:v>
                </c:pt>
                <c:pt idx="77">
                  <c:v>2092.3983877367041</c:v>
                </c:pt>
                <c:pt idx="78">
                  <c:v>2040.0408302637661</c:v>
                </c:pt>
                <c:pt idx="79">
                  <c:v>1933.316031293675</c:v>
                </c:pt>
                <c:pt idx="80">
                  <c:v>1896.5070817975491</c:v>
                </c:pt>
                <c:pt idx="81">
                  <c:v>1833.889558516782</c:v>
                </c:pt>
                <c:pt idx="82">
                  <c:v>1826.8027780103439</c:v>
                </c:pt>
                <c:pt idx="83">
                  <c:v>1775.2914032844419</c:v>
                </c:pt>
                <c:pt idx="84">
                  <c:v>1716.270156678585</c:v>
                </c:pt>
                <c:pt idx="85">
                  <c:v>1665.710737543101</c:v>
                </c:pt>
                <c:pt idx="86">
                  <c:v>1563.428397994956</c:v>
                </c:pt>
                <c:pt idx="87">
                  <c:v>1416.29837285383</c:v>
                </c:pt>
                <c:pt idx="88">
                  <c:v>1320.679722438605</c:v>
                </c:pt>
                <c:pt idx="89">
                  <c:v>1235.215264987829</c:v>
                </c:pt>
                <c:pt idx="90">
                  <c:v>1179.5787493701209</c:v>
                </c:pt>
                <c:pt idx="91">
                  <c:v>1136.423429271214</c:v>
                </c:pt>
                <c:pt idx="92">
                  <c:v>1106.9128059682851</c:v>
                </c:pt>
                <c:pt idx="93">
                  <c:v>1088.6141040636021</c:v>
                </c:pt>
                <c:pt idx="94">
                  <c:v>1069.257673725122</c:v>
                </c:pt>
                <c:pt idx="95">
                  <c:v>1020.602165770472</c:v>
                </c:pt>
                <c:pt idx="96">
                  <c:v>967.71574408063475</c:v>
                </c:pt>
                <c:pt idx="97">
                  <c:v>925.51237957214494</c:v>
                </c:pt>
                <c:pt idx="98">
                  <c:v>892.93434381120551</c:v>
                </c:pt>
                <c:pt idx="99">
                  <c:v>855.70230294156045</c:v>
                </c:pt>
                <c:pt idx="100">
                  <c:v>818.89335344543395</c:v>
                </c:pt>
                <c:pt idx="101">
                  <c:v>785.68068062421651</c:v>
                </c:pt>
                <c:pt idx="102">
                  <c:v>768.75702568346867</c:v>
                </c:pt>
                <c:pt idx="103">
                  <c:v>744.1119531760047</c:v>
                </c:pt>
                <c:pt idx="104">
                  <c:v>738.61176532026172</c:v>
                </c:pt>
                <c:pt idx="105">
                  <c:v>748.76595828471034</c:v>
                </c:pt>
                <c:pt idx="106">
                  <c:v>758.28551418888105</c:v>
                </c:pt>
                <c:pt idx="107">
                  <c:v>751.93914358610061</c:v>
                </c:pt>
                <c:pt idx="108">
                  <c:v>743.90040748924548</c:v>
                </c:pt>
                <c:pt idx="109">
                  <c:v>724.33243146400582</c:v>
                </c:pt>
                <c:pt idx="110">
                  <c:v>726.34211548821963</c:v>
                </c:pt>
                <c:pt idx="111">
                  <c:v>718.62069792150339</c:v>
                </c:pt>
                <c:pt idx="112">
                  <c:v>695.24489953459556</c:v>
                </c:pt>
                <c:pt idx="113">
                  <c:v>675.6769235093559</c:v>
                </c:pt>
                <c:pt idx="114">
                  <c:v>661.50336249647967</c:v>
                </c:pt>
                <c:pt idx="115">
                  <c:v>640.87765803744321</c:v>
                </c:pt>
                <c:pt idx="116">
                  <c:v>617.29031396377593</c:v>
                </c:pt>
                <c:pt idx="117">
                  <c:v>583.12568555214148</c:v>
                </c:pt>
                <c:pt idx="118">
                  <c:v>546.9513731162931</c:v>
                </c:pt>
                <c:pt idx="119">
                  <c:v>543.46086928476393</c:v>
                </c:pt>
                <c:pt idx="120">
                  <c:v>519.45043383757809</c:v>
                </c:pt>
                <c:pt idx="121">
                  <c:v>488.98785494423203</c:v>
                </c:pt>
                <c:pt idx="122">
                  <c:v>438.32266296536841</c:v>
                </c:pt>
                <c:pt idx="123">
                  <c:v>362.80085279228138</c:v>
                </c:pt>
                <c:pt idx="124">
                  <c:v>289.5002723301676</c:v>
                </c:pt>
                <c:pt idx="125">
                  <c:v>275.11516563053198</c:v>
                </c:pt>
                <c:pt idx="126">
                  <c:v>274.1632100401149</c:v>
                </c:pt>
                <c:pt idx="127">
                  <c:v>286.96172408905539</c:v>
                </c:pt>
                <c:pt idx="128">
                  <c:v>260.30696755737767</c:v>
                </c:pt>
                <c:pt idx="129">
                  <c:v>279.13453367895949</c:v>
                </c:pt>
                <c:pt idx="130">
                  <c:v>339.42505440537349</c:v>
                </c:pt>
                <c:pt idx="131">
                  <c:v>406.90812848160527</c:v>
                </c:pt>
                <c:pt idx="132">
                  <c:v>407.96585691540213</c:v>
                </c:pt>
                <c:pt idx="133">
                  <c:v>428.69733421781808</c:v>
                </c:pt>
                <c:pt idx="134">
                  <c:v>442.87089523069437</c:v>
                </c:pt>
                <c:pt idx="135">
                  <c:v>461.6984613522763</c:v>
                </c:pt>
                <c:pt idx="136">
                  <c:v>531.40276513948118</c:v>
                </c:pt>
                <c:pt idx="137">
                  <c:v>521.67166354855124</c:v>
                </c:pt>
                <c:pt idx="138">
                  <c:v>521.56589070517157</c:v>
                </c:pt>
                <c:pt idx="139">
                  <c:v>540.07613829661454</c:v>
                </c:pt>
                <c:pt idx="140">
                  <c:v>540.81654820027222</c:v>
                </c:pt>
                <c:pt idx="141">
                  <c:v>548.85528429712735</c:v>
                </c:pt>
                <c:pt idx="142">
                  <c:v>554.143926466111</c:v>
                </c:pt>
                <c:pt idx="143">
                  <c:v>470.05451597927038</c:v>
                </c:pt>
                <c:pt idx="144">
                  <c:v>472.38151853362331</c:v>
                </c:pt>
                <c:pt idx="145">
                  <c:v>485.92044248622148</c:v>
                </c:pt>
                <c:pt idx="146">
                  <c:v>494.48804279997512</c:v>
                </c:pt>
                <c:pt idx="147">
                  <c:v>488.14167219719468</c:v>
                </c:pt>
                <c:pt idx="148">
                  <c:v>490.15135622140849</c:v>
                </c:pt>
                <c:pt idx="149">
                  <c:v>501.25750477627417</c:v>
                </c:pt>
                <c:pt idx="150">
                  <c:v>512.04633480100085</c:v>
                </c:pt>
                <c:pt idx="151">
                  <c:v>537.11449868198349</c:v>
                </c:pt>
                <c:pt idx="152">
                  <c:v>545.25900762221829</c:v>
                </c:pt>
                <c:pt idx="153">
                  <c:v>557.10556608074182</c:v>
                </c:pt>
                <c:pt idx="154">
                  <c:v>556.47092902046381</c:v>
                </c:pt>
                <c:pt idx="155">
                  <c:v>556.25938333370448</c:v>
                </c:pt>
                <c:pt idx="156">
                  <c:v>583.01991270876192</c:v>
                </c:pt>
                <c:pt idx="157">
                  <c:v>596.02997244446181</c:v>
                </c:pt>
                <c:pt idx="158">
                  <c:v>605.97261972215108</c:v>
                </c:pt>
                <c:pt idx="159">
                  <c:v>616.97299543363727</c:v>
                </c:pt>
                <c:pt idx="160">
                  <c:v>616.02103984322014</c:v>
                </c:pt>
                <c:pt idx="161">
                  <c:v>615.70372131308125</c:v>
                </c:pt>
                <c:pt idx="162">
                  <c:v>649.44525835119714</c:v>
                </c:pt>
                <c:pt idx="163">
                  <c:v>636.54097145887681</c:v>
                </c:pt>
                <c:pt idx="164">
                  <c:v>687.10039059436076</c:v>
                </c:pt>
                <c:pt idx="165">
                  <c:v>699.58158611316219</c:v>
                </c:pt>
                <c:pt idx="166">
                  <c:v>718.51492507812361</c:v>
                </c:pt>
                <c:pt idx="167">
                  <c:v>778.69967296115806</c:v>
                </c:pt>
                <c:pt idx="168">
                  <c:v>805.56597517959506</c:v>
                </c:pt>
                <c:pt idx="169">
                  <c:v>810.11420744492102</c:v>
                </c:pt>
                <c:pt idx="170">
                  <c:v>799.21960457681473</c:v>
                </c:pt>
                <c:pt idx="171">
                  <c:v>792.97900681741396</c:v>
                </c:pt>
                <c:pt idx="172">
                  <c:v>772.14175667161828</c:v>
                </c:pt>
                <c:pt idx="173">
                  <c:v>777.74771737074104</c:v>
                </c:pt>
                <c:pt idx="174">
                  <c:v>734.69817011521377</c:v>
                </c:pt>
                <c:pt idx="175">
                  <c:v>763.8914748880037</c:v>
                </c:pt>
                <c:pt idx="176">
                  <c:v>757.1220129117047</c:v>
                </c:pt>
                <c:pt idx="177">
                  <c:v>784.51717934704016</c:v>
                </c:pt>
                <c:pt idx="178">
                  <c:v>794.5655994681091</c:v>
                </c:pt>
                <c:pt idx="179">
                  <c:v>819.52799050571207</c:v>
                </c:pt>
                <c:pt idx="180">
                  <c:v>855.490757254801</c:v>
                </c:pt>
                <c:pt idx="181">
                  <c:v>881.19355819606176</c:v>
                </c:pt>
                <c:pt idx="182">
                  <c:v>862.15444638772055</c:v>
                </c:pt>
                <c:pt idx="183">
                  <c:v>933.44534282562051</c:v>
                </c:pt>
                <c:pt idx="184">
                  <c:v>979.35075685239894</c:v>
                </c:pt>
                <c:pt idx="185">
                  <c:v>991.09154246754281</c:v>
                </c:pt>
                <c:pt idx="186">
                  <c:v>1039.7470504221931</c:v>
                </c:pt>
                <c:pt idx="187">
                  <c:v>1062.276666062063</c:v>
                </c:pt>
                <c:pt idx="188">
                  <c:v>1132.5098340661659</c:v>
                </c:pt>
                <c:pt idx="189">
                  <c:v>1207.0796886488361</c:v>
                </c:pt>
                <c:pt idx="190">
                  <c:v>1341.728518271161</c:v>
                </c:pt>
                <c:pt idx="191">
                  <c:v>1504.830242762617</c:v>
                </c:pt>
                <c:pt idx="192">
                  <c:v>1628.055605299937</c:v>
                </c:pt>
                <c:pt idx="193">
                  <c:v>1749.8001480299411</c:v>
                </c:pt>
                <c:pt idx="194">
                  <c:v>1875.0351945914749</c:v>
                </c:pt>
                <c:pt idx="195">
                  <c:v>2044.1659711555731</c:v>
                </c:pt>
                <c:pt idx="196">
                  <c:v>2222.287439406944</c:v>
                </c:pt>
                <c:pt idx="197">
                  <c:v>2258.4617518427922</c:v>
                </c:pt>
                <c:pt idx="198">
                  <c:v>2223.8740320576389</c:v>
                </c:pt>
                <c:pt idx="199">
                  <c:v>2291.8859703507692</c:v>
                </c:pt>
                <c:pt idx="200">
                  <c:v>2432.7753977324942</c:v>
                </c:pt>
                <c:pt idx="201">
                  <c:v>2483.123271181219</c:v>
                </c:pt>
                <c:pt idx="202">
                  <c:v>2565.9434075475028</c:v>
                </c:pt>
                <c:pt idx="203">
                  <c:v>2663.7832876737011</c:v>
                </c:pt>
                <c:pt idx="204">
                  <c:v>2723.9680355567361</c:v>
                </c:pt>
                <c:pt idx="205">
                  <c:v>2908.7531929410252</c:v>
                </c:pt>
                <c:pt idx="206">
                  <c:v>3101.5770864221699</c:v>
                </c:pt>
                <c:pt idx="207">
                  <c:v>3332.9022948935158</c:v>
                </c:pt>
                <c:pt idx="208">
                  <c:v>3675.500534600279</c:v>
                </c:pt>
                <c:pt idx="209">
                  <c:v>3945.3270580618259</c:v>
                </c:pt>
                <c:pt idx="210">
                  <c:v>4116.5732914935179</c:v>
                </c:pt>
                <c:pt idx="211">
                  <c:v>4306.2239996732724</c:v>
                </c:pt>
                <c:pt idx="212">
                  <c:v>4271.9535984182576</c:v>
                </c:pt>
                <c:pt idx="213">
                  <c:v>4506.451992190995</c:v>
                </c:pt>
                <c:pt idx="214">
                  <c:v>4604.8207365340913</c:v>
                </c:pt>
                <c:pt idx="215">
                  <c:v>4634.4371326803994</c:v>
                </c:pt>
                <c:pt idx="216">
                  <c:v>4644.4855528014687</c:v>
                </c:pt>
                <c:pt idx="217">
                  <c:v>5366.9140730846393</c:v>
                </c:pt>
                <c:pt idx="218">
                  <c:v>7193.5053054082227</c:v>
                </c:pt>
                <c:pt idx="219">
                  <c:v>8097.7573434610522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66A-4862-8399-D5DCEE62C0B2}"/>
            </c:ext>
          </c:extLst>
        </c:ser>
        <c:ser>
          <c:idx val="2"/>
          <c:order val="2"/>
          <c:tx>
            <c:strRef>
              <c:f>'Pivot(m7)'!$D$3</c:f>
              <c:strCache>
                <c:ptCount val="1"/>
                <c:pt idx="0">
                  <c:v>Sum of France-Cases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'Pivot(m7)'!$D$4:$D$223</c:f>
              <c:numCache>
                <c:formatCode>General</c:formatCode>
                <c:ptCount val="220"/>
                <c:pt idx="8">
                  <c:v>109.23253643233549</c:v>
                </c:pt>
                <c:pt idx="9">
                  <c:v>111.6453033013229</c:v>
                </c:pt>
                <c:pt idx="10">
                  <c:v>173.2805296818174</c:v>
                </c:pt>
                <c:pt idx="11">
                  <c:v>218.90375774994149</c:v>
                </c:pt>
                <c:pt idx="12">
                  <c:v>208.8140053887218</c:v>
                </c:pt>
                <c:pt idx="13">
                  <c:v>329.89103372335882</c:v>
                </c:pt>
                <c:pt idx="14">
                  <c:v>386.04269903797302</c:v>
                </c:pt>
                <c:pt idx="15">
                  <c:v>369.92102950428489</c:v>
                </c:pt>
                <c:pt idx="16">
                  <c:v>594.85670442669482</c:v>
                </c:pt>
                <c:pt idx="17">
                  <c:v>643.55072669171193</c:v>
                </c:pt>
                <c:pt idx="18">
                  <c:v>741.59679854965168</c:v>
                </c:pt>
                <c:pt idx="19">
                  <c:v>942.07579111823543</c:v>
                </c:pt>
                <c:pt idx="20">
                  <c:v>981.66710201389117</c:v>
                </c:pt>
                <c:pt idx="21">
                  <c:v>1076.203694789667</c:v>
                </c:pt>
                <c:pt idx="22">
                  <c:v>1263.302798357503</c:v>
                </c:pt>
                <c:pt idx="23">
                  <c:v>1450.1825594827039</c:v>
                </c:pt>
                <c:pt idx="24">
                  <c:v>1606.9027347455631</c:v>
                </c:pt>
                <c:pt idx="25">
                  <c:v>1775.5770731320411</c:v>
                </c:pt>
                <c:pt idx="26">
                  <c:v>2005.228610571108</c:v>
                </c:pt>
                <c:pt idx="27">
                  <c:v>2232.0286962559171</c:v>
                </c:pt>
                <c:pt idx="28">
                  <c:v>2554.5717581509962</c:v>
                </c:pt>
                <c:pt idx="29">
                  <c:v>2649.2180221480899</c:v>
                </c:pt>
                <c:pt idx="30">
                  <c:v>2708.221139216962</c:v>
                </c:pt>
                <c:pt idx="31">
                  <c:v>3270.8345045762799</c:v>
                </c:pt>
                <c:pt idx="32">
                  <c:v>3482.7193041618948</c:v>
                </c:pt>
                <c:pt idx="33">
                  <c:v>3284.6530784622978</c:v>
                </c:pt>
                <c:pt idx="34">
                  <c:v>3440.8248976185691</c:v>
                </c:pt>
                <c:pt idx="35">
                  <c:v>3403.097997485313</c:v>
                </c:pt>
                <c:pt idx="36">
                  <c:v>3323.4766908087308</c:v>
                </c:pt>
                <c:pt idx="37">
                  <c:v>3272.589244117361</c:v>
                </c:pt>
                <c:pt idx="38">
                  <c:v>2855.7289318891412</c:v>
                </c:pt>
                <c:pt idx="39">
                  <c:v>2748.2511349978881</c:v>
                </c:pt>
                <c:pt idx="40">
                  <c:v>2986.2376852570919</c:v>
                </c:pt>
                <c:pt idx="41">
                  <c:v>2888.5206270631061</c:v>
                </c:pt>
                <c:pt idx="42">
                  <c:v>2762.0697088839061</c:v>
                </c:pt>
                <c:pt idx="43">
                  <c:v>5500.5601051845269</c:v>
                </c:pt>
                <c:pt idx="44">
                  <c:v>5473.4713135190777</c:v>
                </c:pt>
                <c:pt idx="45">
                  <c:v>5603.1026971164883</c:v>
                </c:pt>
                <c:pt idx="46">
                  <c:v>5530.1713349402789</c:v>
                </c:pt>
                <c:pt idx="47">
                  <c:v>6427.8302814248827</c:v>
                </c:pt>
                <c:pt idx="48">
                  <c:v>6168.67718545138</c:v>
                </c:pt>
                <c:pt idx="49">
                  <c:v>5825.2965915059549</c:v>
                </c:pt>
                <c:pt idx="50">
                  <c:v>3419.0003245763619</c:v>
                </c:pt>
                <c:pt idx="51">
                  <c:v>3278.0728051832389</c:v>
                </c:pt>
                <c:pt idx="52">
                  <c:v>3033.944666530248</c:v>
                </c:pt>
                <c:pt idx="53">
                  <c:v>2439.3073045461879</c:v>
                </c:pt>
                <c:pt idx="54">
                  <c:v>1325.047695959312</c:v>
                </c:pt>
                <c:pt idx="55">
                  <c:v>1284.5790152931149</c:v>
                </c:pt>
                <c:pt idx="56">
                  <c:v>1468.0589685574701</c:v>
                </c:pt>
                <c:pt idx="57">
                  <c:v>991.31816948983681</c:v>
                </c:pt>
                <c:pt idx="58">
                  <c:v>1140.6903729244159</c:v>
                </c:pt>
                <c:pt idx="59">
                  <c:v>1171.727328557299</c:v>
                </c:pt>
                <c:pt idx="60">
                  <c:v>1138.1679348341111</c:v>
                </c:pt>
                <c:pt idx="61">
                  <c:v>958.30713187323738</c:v>
                </c:pt>
                <c:pt idx="62">
                  <c:v>781.73646555189168</c:v>
                </c:pt>
                <c:pt idx="63">
                  <c:v>733.04244328687469</c:v>
                </c:pt>
                <c:pt idx="64">
                  <c:v>704.63759696561465</c:v>
                </c:pt>
                <c:pt idx="65">
                  <c:v>361.58601668414309</c:v>
                </c:pt>
                <c:pt idx="66">
                  <c:v>145.86272435241219</c:v>
                </c:pt>
                <c:pt idx="67">
                  <c:v>808.49624355338744</c:v>
                </c:pt>
                <c:pt idx="68">
                  <c:v>797.96780630689739</c:v>
                </c:pt>
                <c:pt idx="69">
                  <c:v>938.12762715079771</c:v>
                </c:pt>
                <c:pt idx="70">
                  <c:v>853.46144429360595</c:v>
                </c:pt>
                <c:pt idx="71">
                  <c:v>850.50032131803061</c:v>
                </c:pt>
                <c:pt idx="72">
                  <c:v>832.73358346457849</c:v>
                </c:pt>
                <c:pt idx="73">
                  <c:v>797.529121421627</c:v>
                </c:pt>
                <c:pt idx="74">
                  <c:v>385.60401415269899</c:v>
                </c:pt>
                <c:pt idx="75">
                  <c:v>402.71272467824548</c:v>
                </c:pt>
                <c:pt idx="76">
                  <c:v>329.12333517413191</c:v>
                </c:pt>
                <c:pt idx="77">
                  <c:v>268.5848210068134</c:v>
                </c:pt>
                <c:pt idx="78">
                  <c:v>242.70241277585839</c:v>
                </c:pt>
                <c:pt idx="79">
                  <c:v>227.56778423402881</c:v>
                </c:pt>
                <c:pt idx="80">
                  <c:v>243.5797825463992</c:v>
                </c:pt>
                <c:pt idx="81">
                  <c:v>338.66473142876362</c:v>
                </c:pt>
                <c:pt idx="82">
                  <c:v>284.48714809786622</c:v>
                </c:pt>
                <c:pt idx="83">
                  <c:v>255.09526078474781</c:v>
                </c:pt>
                <c:pt idx="84">
                  <c:v>302.36355717263592</c:v>
                </c:pt>
                <c:pt idx="85">
                  <c:v>287.22892863080631</c:v>
                </c:pt>
                <c:pt idx="86">
                  <c:v>286.4612300815831</c:v>
                </c:pt>
                <c:pt idx="87">
                  <c:v>160.01031190238339</c:v>
                </c:pt>
                <c:pt idx="88">
                  <c:v>106.92944078466211</c:v>
                </c:pt>
                <c:pt idx="89">
                  <c:v>439.013898934373</c:v>
                </c:pt>
                <c:pt idx="90">
                  <c:v>457.43866411573077</c:v>
                </c:pt>
                <c:pt idx="91">
                  <c:v>619.86174288710515</c:v>
                </c:pt>
                <c:pt idx="92">
                  <c:v>657.1499581350912</c:v>
                </c:pt>
                <c:pt idx="93">
                  <c:v>634.55768654366443</c:v>
                </c:pt>
                <c:pt idx="94">
                  <c:v>573.03213138448757</c:v>
                </c:pt>
                <c:pt idx="95">
                  <c:v>591.78591022979811</c:v>
                </c:pt>
                <c:pt idx="96">
                  <c:v>308.06646068115151</c:v>
                </c:pt>
                <c:pt idx="97">
                  <c:v>313.00166564044372</c:v>
                </c:pt>
                <c:pt idx="98">
                  <c:v>173.6095433457665</c:v>
                </c:pt>
                <c:pt idx="99">
                  <c:v>179.9704741821877</c:v>
                </c:pt>
                <c:pt idx="100">
                  <c:v>179.64146051823491</c:v>
                </c:pt>
                <c:pt idx="101">
                  <c:v>308.50514556642179</c:v>
                </c:pt>
                <c:pt idx="102">
                  <c:v>316.07245983733668</c:v>
                </c:pt>
                <c:pt idx="103">
                  <c:v>280.97766901570282</c:v>
                </c:pt>
                <c:pt idx="104">
                  <c:v>282.2937236715141</c:v>
                </c:pt>
                <c:pt idx="105">
                  <c:v>267.37843757231968</c:v>
                </c:pt>
                <c:pt idx="106">
                  <c:v>267.15909512968437</c:v>
                </c:pt>
                <c:pt idx="107">
                  <c:v>263.86895849015627</c:v>
                </c:pt>
                <c:pt idx="108">
                  <c:v>252.02446658785479</c:v>
                </c:pt>
                <c:pt idx="109">
                  <c:v>242.59274155454071</c:v>
                </c:pt>
                <c:pt idx="110">
                  <c:v>225.3743598076766</c:v>
                </c:pt>
                <c:pt idx="111">
                  <c:v>225.92271591426459</c:v>
                </c:pt>
                <c:pt idx="112">
                  <c:v>230.63857843092171</c:v>
                </c:pt>
                <c:pt idx="113">
                  <c:v>199.27260913408639</c:v>
                </c:pt>
                <c:pt idx="114">
                  <c:v>227.4581130127111</c:v>
                </c:pt>
                <c:pt idx="115">
                  <c:v>244.45715231694001</c:v>
                </c:pt>
                <c:pt idx="116">
                  <c:v>189.8408841007722</c:v>
                </c:pt>
                <c:pt idx="117">
                  <c:v>139.83080717994389</c:v>
                </c:pt>
                <c:pt idx="118">
                  <c:v>223.94863393054769</c:v>
                </c:pt>
                <c:pt idx="119">
                  <c:v>154.8557645004559</c:v>
                </c:pt>
                <c:pt idx="120">
                  <c:v>75.015115381238772</c:v>
                </c:pt>
                <c:pt idx="121">
                  <c:v>223.61962026659489</c:v>
                </c:pt>
                <c:pt idx="122">
                  <c:v>210.67841615111729</c:v>
                </c:pt>
                <c:pt idx="123">
                  <c:v>298.30572198388461</c:v>
                </c:pt>
                <c:pt idx="124">
                  <c:v>378.14637110310161</c:v>
                </c:pt>
                <c:pt idx="125">
                  <c:v>280.53898413043231</c:v>
                </c:pt>
                <c:pt idx="126">
                  <c:v>262.55290383434487</c:v>
                </c:pt>
                <c:pt idx="127">
                  <c:v>340.63881341248037</c:v>
                </c:pt>
                <c:pt idx="128">
                  <c:v>289.42235305715838</c:v>
                </c:pt>
                <c:pt idx="129">
                  <c:v>297.86703709861399</c:v>
                </c:pt>
                <c:pt idx="130">
                  <c:v>198.61458180618061</c:v>
                </c:pt>
                <c:pt idx="131">
                  <c:v>274.83608062191678</c:v>
                </c:pt>
                <c:pt idx="132">
                  <c:v>279.22292947462103</c:v>
                </c:pt>
                <c:pt idx="133">
                  <c:v>290.95775015560491</c:v>
                </c:pt>
                <c:pt idx="134">
                  <c:v>290.40939404901678</c:v>
                </c:pt>
                <c:pt idx="135">
                  <c:v>309.60185777959788</c:v>
                </c:pt>
                <c:pt idx="136">
                  <c:v>265.40435558860281</c:v>
                </c:pt>
                <c:pt idx="137">
                  <c:v>388.45546590695659</c:v>
                </c:pt>
                <c:pt idx="138">
                  <c:v>304.33763915635291</c:v>
                </c:pt>
                <c:pt idx="139">
                  <c:v>328.79432151017897</c:v>
                </c:pt>
                <c:pt idx="140">
                  <c:v>338.44538898612831</c:v>
                </c:pt>
                <c:pt idx="141">
                  <c:v>339.76144364193948</c:v>
                </c:pt>
                <c:pt idx="142">
                  <c:v>402.60305345692768</c:v>
                </c:pt>
                <c:pt idx="143">
                  <c:v>459.19340365681239</c:v>
                </c:pt>
                <c:pt idx="144">
                  <c:v>471.91526532965469</c:v>
                </c:pt>
                <c:pt idx="145">
                  <c:v>519.51257538149571</c:v>
                </c:pt>
                <c:pt idx="146">
                  <c:v>545.06596994849792</c:v>
                </c:pt>
                <c:pt idx="147">
                  <c:v>553.72999643258879</c:v>
                </c:pt>
                <c:pt idx="148">
                  <c:v>554.16868131785918</c:v>
                </c:pt>
                <c:pt idx="149">
                  <c:v>594.74703320537344</c:v>
                </c:pt>
                <c:pt idx="150">
                  <c:v>619.20371555919962</c:v>
                </c:pt>
                <c:pt idx="151">
                  <c:v>501.19748142145562</c:v>
                </c:pt>
                <c:pt idx="152">
                  <c:v>547.14972315353259</c:v>
                </c:pt>
                <c:pt idx="153">
                  <c:v>732.05540229501617</c:v>
                </c:pt>
                <c:pt idx="154">
                  <c:v>734.46816916400348</c:v>
                </c:pt>
                <c:pt idx="155">
                  <c:v>734.13915550005072</c:v>
                </c:pt>
                <c:pt idx="156">
                  <c:v>462.70288273897592</c:v>
                </c:pt>
                <c:pt idx="157">
                  <c:v>751.35753724691472</c:v>
                </c:pt>
                <c:pt idx="158">
                  <c:v>756.18307098488924</c:v>
                </c:pt>
                <c:pt idx="159">
                  <c:v>910.05179449349055</c:v>
                </c:pt>
                <c:pt idx="160">
                  <c:v>1029.154740844411</c:v>
                </c:pt>
                <c:pt idx="161">
                  <c:v>1028.387042295187</c:v>
                </c:pt>
                <c:pt idx="162">
                  <c:v>1028.058028631234</c:v>
                </c:pt>
                <c:pt idx="163">
                  <c:v>1480.5614877876769</c:v>
                </c:pt>
                <c:pt idx="164">
                  <c:v>1109.872759734169</c:v>
                </c:pt>
                <c:pt idx="165">
                  <c:v>1619.6245964184011</c:v>
                </c:pt>
                <c:pt idx="166">
                  <c:v>1317.6997241310321</c:v>
                </c:pt>
                <c:pt idx="167">
                  <c:v>1495.5864451081891</c:v>
                </c:pt>
                <c:pt idx="168">
                  <c:v>1857.501475456289</c:v>
                </c:pt>
                <c:pt idx="169">
                  <c:v>1853.8823251528081</c:v>
                </c:pt>
                <c:pt idx="170">
                  <c:v>1783.9120859521749</c:v>
                </c:pt>
                <c:pt idx="171">
                  <c:v>1785.337811829304</c:v>
                </c:pt>
                <c:pt idx="172">
                  <c:v>1279.2051254485521</c:v>
                </c:pt>
                <c:pt idx="173">
                  <c:v>1276.0246600303419</c:v>
                </c:pt>
                <c:pt idx="174">
                  <c:v>2327.1136451382772</c:v>
                </c:pt>
                <c:pt idx="175">
                  <c:v>2361.0020525254172</c:v>
                </c:pt>
                <c:pt idx="176">
                  <c:v>2878.2115322592472</c:v>
                </c:pt>
                <c:pt idx="177">
                  <c:v>2713.4853578402031</c:v>
                </c:pt>
                <c:pt idx="178">
                  <c:v>3055.7692395724512</c:v>
                </c:pt>
                <c:pt idx="179">
                  <c:v>3630.3367680553879</c:v>
                </c:pt>
                <c:pt idx="180">
                  <c:v>4298.015163436974</c:v>
                </c:pt>
                <c:pt idx="181">
                  <c:v>3435.1219941100499</c:v>
                </c:pt>
                <c:pt idx="182">
                  <c:v>3033.286639202342</c:v>
                </c:pt>
                <c:pt idx="183">
                  <c:v>3703.5971438955498</c:v>
                </c:pt>
                <c:pt idx="184">
                  <c:v>3814.6940910902849</c:v>
                </c:pt>
                <c:pt idx="185">
                  <c:v>4002.5608932073442</c:v>
                </c:pt>
                <c:pt idx="186">
                  <c:v>4177.3768199876076</c:v>
                </c:pt>
                <c:pt idx="187">
                  <c:v>4282.9902061164621</c:v>
                </c:pt>
                <c:pt idx="188">
                  <c:v>4480.8370893734227</c:v>
                </c:pt>
                <c:pt idx="189">
                  <c:v>4476.9985966273071</c:v>
                </c:pt>
                <c:pt idx="190">
                  <c:v>3282.020969150672</c:v>
                </c:pt>
                <c:pt idx="191">
                  <c:v>5133.380856213179</c:v>
                </c:pt>
                <c:pt idx="192">
                  <c:v>5296.3522910911406</c:v>
                </c:pt>
                <c:pt idx="193">
                  <c:v>5485.864161527963</c:v>
                </c:pt>
                <c:pt idx="194">
                  <c:v>5685.9044692112784</c:v>
                </c:pt>
                <c:pt idx="195">
                  <c:v>5746.2236409359612</c:v>
                </c:pt>
                <c:pt idx="196">
                  <c:v>5763.6613651254602</c:v>
                </c:pt>
                <c:pt idx="197">
                  <c:v>5775.396185806444</c:v>
                </c:pt>
                <c:pt idx="198">
                  <c:v>6095.7458232751706</c:v>
                </c:pt>
                <c:pt idx="199">
                  <c:v>6263.9814767763792</c:v>
                </c:pt>
                <c:pt idx="200">
                  <c:v>6372.9946707660793</c:v>
                </c:pt>
                <c:pt idx="201">
                  <c:v>6521.599175651435</c:v>
                </c:pt>
                <c:pt idx="202">
                  <c:v>6917.073599722723</c:v>
                </c:pt>
                <c:pt idx="203">
                  <c:v>6917.073599722723</c:v>
                </c:pt>
                <c:pt idx="204">
                  <c:v>6917.073599722723</c:v>
                </c:pt>
                <c:pt idx="205">
                  <c:v>7612.2794716550279</c:v>
                </c:pt>
                <c:pt idx="206">
                  <c:v>7852.0207614553146</c:v>
                </c:pt>
                <c:pt idx="207">
                  <c:v>6810.0344877167399</c:v>
                </c:pt>
                <c:pt idx="208">
                  <c:v>8750.7764201530954</c:v>
                </c:pt>
                <c:pt idx="209">
                  <c:v>9056.2107715226284</c:v>
                </c:pt>
                <c:pt idx="210">
                  <c:v>9056.2107715226284</c:v>
                </c:pt>
                <c:pt idx="211">
                  <c:v>9056.2107715226284</c:v>
                </c:pt>
                <c:pt idx="212">
                  <c:v>8648.4531706637699</c:v>
                </c:pt>
                <c:pt idx="213">
                  <c:v>8854.1963818555978</c:v>
                </c:pt>
                <c:pt idx="214">
                  <c:v>10194.04969269279</c:v>
                </c:pt>
                <c:pt idx="215">
                  <c:v>8561.8129058228606</c:v>
                </c:pt>
                <c:pt idx="216">
                  <c:v>8161.4032767922808</c:v>
                </c:pt>
                <c:pt idx="217">
                  <c:v>8161.4032767922808</c:v>
                </c:pt>
                <c:pt idx="218">
                  <c:v>8161.4032767922808</c:v>
                </c:pt>
                <c:pt idx="219">
                  <c:v>9142.6316939209009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66A-4862-8399-D5DCEE62C0B2}"/>
            </c:ext>
          </c:extLst>
        </c:ser>
        <c:ser>
          <c:idx val="3"/>
          <c:order val="3"/>
          <c:tx>
            <c:strRef>
              <c:f>'Pivot(m7)'!$E$3</c:f>
              <c:strCache>
                <c:ptCount val="1"/>
                <c:pt idx="0">
                  <c:v>Sum of Sweden-Cases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'Pivot(m7)'!$E$4:$E$223</c:f>
              <c:numCache>
                <c:formatCode>General</c:formatCode>
                <c:ptCount val="220"/>
                <c:pt idx="8">
                  <c:v>150.16781003678079</c:v>
                </c:pt>
                <c:pt idx="9">
                  <c:v>218.49060512460531</c:v>
                </c:pt>
                <c:pt idx="10">
                  <c:v>278.9847466086166</c:v>
                </c:pt>
                <c:pt idx="11">
                  <c:v>397.12624644797972</c:v>
                </c:pt>
                <c:pt idx="12">
                  <c:v>486.79991500074942</c:v>
                </c:pt>
                <c:pt idx="13">
                  <c:v>552.98762274207922</c:v>
                </c:pt>
                <c:pt idx="14">
                  <c:v>580.03206246434308</c:v>
                </c:pt>
                <c:pt idx="15">
                  <c:v>596.40106545413425</c:v>
                </c:pt>
                <c:pt idx="16">
                  <c:v>583.59054137516716</c:v>
                </c:pt>
                <c:pt idx="17">
                  <c:v>598.53615280062877</c:v>
                </c:pt>
                <c:pt idx="18">
                  <c:v>562.23966791022201</c:v>
                </c:pt>
                <c:pt idx="19">
                  <c:v>556.5461016529033</c:v>
                </c:pt>
                <c:pt idx="20">
                  <c:v>576.47358355351867</c:v>
                </c:pt>
                <c:pt idx="21">
                  <c:v>622.02211361206832</c:v>
                </c:pt>
                <c:pt idx="22">
                  <c:v>656.89520693814541</c:v>
                </c:pt>
                <c:pt idx="23">
                  <c:v>727.3530893724643</c:v>
                </c:pt>
                <c:pt idx="24">
                  <c:v>806.35132119276125</c:v>
                </c:pt>
                <c:pt idx="25">
                  <c:v>926.62790837861905</c:v>
                </c:pt>
                <c:pt idx="26">
                  <c:v>1028.4004052281909</c:v>
                </c:pt>
                <c:pt idx="27">
                  <c:v>1160.0641249286859</c:v>
                </c:pt>
                <c:pt idx="28">
                  <c:v>1277.4939289858839</c:v>
                </c:pt>
                <c:pt idx="29">
                  <c:v>1392.788645696588</c:v>
                </c:pt>
                <c:pt idx="30">
                  <c:v>1559.32545872316</c:v>
                </c:pt>
                <c:pt idx="31">
                  <c:v>1733.690925353545</c:v>
                </c:pt>
                <c:pt idx="32">
                  <c:v>1856.102599885897</c:v>
                </c:pt>
                <c:pt idx="33">
                  <c:v>2046.8370695060739</c:v>
                </c:pt>
                <c:pt idx="34">
                  <c:v>2214.7972740969758</c:v>
                </c:pt>
                <c:pt idx="35">
                  <c:v>2255.3639336803722</c:v>
                </c:pt>
                <c:pt idx="36">
                  <c:v>2298.065680610262</c:v>
                </c:pt>
                <c:pt idx="37">
                  <c:v>2278.849894491811</c:v>
                </c:pt>
                <c:pt idx="38">
                  <c:v>2466.0258852011639</c:v>
                </c:pt>
                <c:pt idx="39">
                  <c:v>2586.3024723870221</c:v>
                </c:pt>
                <c:pt idx="40">
                  <c:v>2651.0667885640219</c:v>
                </c:pt>
                <c:pt idx="41">
                  <c:v>2546.4475085857912</c:v>
                </c:pt>
                <c:pt idx="42">
                  <c:v>2573.4919483080539</c:v>
                </c:pt>
                <c:pt idx="43">
                  <c:v>2661.7422252964939</c:v>
                </c:pt>
                <c:pt idx="44">
                  <c:v>2695.9036228404061</c:v>
                </c:pt>
                <c:pt idx="45">
                  <c:v>2511.5744152597131</c:v>
                </c:pt>
                <c:pt idx="46">
                  <c:v>2475.277930369306</c:v>
                </c:pt>
                <c:pt idx="47">
                  <c:v>2459.6206231616789</c:v>
                </c:pt>
                <c:pt idx="48">
                  <c:v>2626.1574361882522</c:v>
                </c:pt>
                <c:pt idx="49">
                  <c:v>2723.6597583448352</c:v>
                </c:pt>
                <c:pt idx="50">
                  <c:v>2669.570878900307</c:v>
                </c:pt>
                <c:pt idx="51">
                  <c:v>2686.6515776722631</c:v>
                </c:pt>
                <c:pt idx="52">
                  <c:v>2848.9182160058472</c:v>
                </c:pt>
                <c:pt idx="53">
                  <c:v>2932.898318301297</c:v>
                </c:pt>
                <c:pt idx="54">
                  <c:v>3028.977248893551</c:v>
                </c:pt>
                <c:pt idx="55">
                  <c:v>3093.7415650705511</c:v>
                </c:pt>
                <c:pt idx="56">
                  <c:v>3051.7515139228258</c:v>
                </c:pt>
                <c:pt idx="57">
                  <c:v>2989.12228509232</c:v>
                </c:pt>
                <c:pt idx="58">
                  <c:v>3061.7152548731328</c:v>
                </c:pt>
                <c:pt idx="59">
                  <c:v>3086.624607248903</c:v>
                </c:pt>
                <c:pt idx="60">
                  <c:v>3140.7134866934312</c:v>
                </c:pt>
                <c:pt idx="61">
                  <c:v>3053.1749054871548</c:v>
                </c:pt>
                <c:pt idx="62">
                  <c:v>2877.3860472924398</c:v>
                </c:pt>
                <c:pt idx="63">
                  <c:v>2753.5509811957591</c:v>
                </c:pt>
                <c:pt idx="64">
                  <c:v>2725.79484569133</c:v>
                </c:pt>
                <c:pt idx="65">
                  <c:v>2663.8773126429892</c:v>
                </c:pt>
                <c:pt idx="66">
                  <c:v>2603.3831711589778</c:v>
                </c:pt>
                <c:pt idx="67">
                  <c:v>2566.3749904864062</c:v>
                </c:pt>
                <c:pt idx="68">
                  <c:v>2674.5527493754612</c:v>
                </c:pt>
                <c:pt idx="69">
                  <c:v>2794.117640779154</c:v>
                </c:pt>
                <c:pt idx="70">
                  <c:v>2943.5737550337699</c:v>
                </c:pt>
                <c:pt idx="71">
                  <c:v>2955.6725833305718</c:v>
                </c:pt>
                <c:pt idx="72">
                  <c:v>2940.726971905111</c:v>
                </c:pt>
                <c:pt idx="73">
                  <c:v>3009.7614627751</c:v>
                </c:pt>
                <c:pt idx="74">
                  <c:v>2977.0234567955172</c:v>
                </c:pt>
                <c:pt idx="75">
                  <c:v>2886.6380924605828</c:v>
                </c:pt>
                <c:pt idx="76">
                  <c:v>2878.0977430746052</c:v>
                </c:pt>
                <c:pt idx="77">
                  <c:v>2770.6316799677138</c:v>
                </c:pt>
                <c:pt idx="78">
                  <c:v>2757.109460106582</c:v>
                </c:pt>
                <c:pt idx="79">
                  <c:v>2740.0287613346259</c:v>
                </c:pt>
                <c:pt idx="80">
                  <c:v>2678.111228286285</c:v>
                </c:pt>
                <c:pt idx="81">
                  <c:v>2754.974372760088</c:v>
                </c:pt>
                <c:pt idx="82">
                  <c:v>2719.389583651845</c:v>
                </c:pt>
                <c:pt idx="83">
                  <c:v>2608.3650416341311</c:v>
                </c:pt>
                <c:pt idx="84">
                  <c:v>2640.391351831548</c:v>
                </c:pt>
                <c:pt idx="85">
                  <c:v>2605.5182585054708</c:v>
                </c:pt>
                <c:pt idx="86">
                  <c:v>2647.5083096531971</c:v>
                </c:pt>
                <c:pt idx="87">
                  <c:v>2703.7322764442192</c:v>
                </c:pt>
                <c:pt idx="88">
                  <c:v>2698.038710186901</c:v>
                </c:pt>
                <c:pt idx="89">
                  <c:v>2814.756818461934</c:v>
                </c:pt>
                <c:pt idx="90">
                  <c:v>2986.2755019636602</c:v>
                </c:pt>
                <c:pt idx="91">
                  <c:v>3006.9146796464402</c:v>
                </c:pt>
                <c:pt idx="92">
                  <c:v>3046.0579476655071</c:v>
                </c:pt>
                <c:pt idx="93">
                  <c:v>3158.5058812475509</c:v>
                </c:pt>
                <c:pt idx="94">
                  <c:v>3268.8187274830998</c:v>
                </c:pt>
                <c:pt idx="95">
                  <c:v>3443.8958898956512</c:v>
                </c:pt>
                <c:pt idx="96">
                  <c:v>3632.495272169333</c:v>
                </c:pt>
                <c:pt idx="97">
                  <c:v>3897.957798916817</c:v>
                </c:pt>
                <c:pt idx="98">
                  <c:v>4147.7630184566751</c:v>
                </c:pt>
                <c:pt idx="99">
                  <c:v>4287.9670875431484</c:v>
                </c:pt>
                <c:pt idx="100">
                  <c:v>4308.6062652259288</c:v>
                </c:pt>
                <c:pt idx="101">
                  <c:v>4333.5156176016972</c:v>
                </c:pt>
                <c:pt idx="102">
                  <c:v>4611.7886684281484</c:v>
                </c:pt>
                <c:pt idx="103">
                  <c:v>4793.2710928801816</c:v>
                </c:pt>
                <c:pt idx="104">
                  <c:v>4929.2049872736661</c:v>
                </c:pt>
                <c:pt idx="105">
                  <c:v>5113.5341948543582</c:v>
                </c:pt>
                <c:pt idx="106">
                  <c:v>5082.2195804391058</c:v>
                </c:pt>
                <c:pt idx="107">
                  <c:v>5087.20145091426</c:v>
                </c:pt>
                <c:pt idx="108">
                  <c:v>5287.8996614847438</c:v>
                </c:pt>
                <c:pt idx="109">
                  <c:v>5302.133577128041</c:v>
                </c:pt>
                <c:pt idx="110">
                  <c:v>5445.8961251253386</c:v>
                </c:pt>
                <c:pt idx="111">
                  <c:v>5357.6458481368991</c:v>
                </c:pt>
                <c:pt idx="112">
                  <c:v>5115.6692822008536</c:v>
                </c:pt>
                <c:pt idx="113">
                  <c:v>5046.6347913308646</c:v>
                </c:pt>
                <c:pt idx="114">
                  <c:v>5129.1915020619854</c:v>
                </c:pt>
                <c:pt idx="115">
                  <c:v>5196.09090558548</c:v>
                </c:pt>
                <c:pt idx="116">
                  <c:v>5367.6095890872048</c:v>
                </c:pt>
                <c:pt idx="117">
                  <c:v>5214.5949959217642</c:v>
                </c:pt>
                <c:pt idx="118">
                  <c:v>5207.4780381001156</c:v>
                </c:pt>
                <c:pt idx="119">
                  <c:v>5248.7563934656773</c:v>
                </c:pt>
                <c:pt idx="120">
                  <c:v>5319.2142758999962</c:v>
                </c:pt>
                <c:pt idx="121">
                  <c:v>5267.2604838019633</c:v>
                </c:pt>
                <c:pt idx="122">
                  <c:v>4906.4307222443904</c:v>
                </c:pt>
                <c:pt idx="123">
                  <c:v>4184.7711991292445</c:v>
                </c:pt>
                <c:pt idx="124">
                  <c:v>3763.447296087661</c:v>
                </c:pt>
                <c:pt idx="125">
                  <c:v>3404.752621876582</c:v>
                </c:pt>
                <c:pt idx="126">
                  <c:v>3127.1912668322962</c:v>
                </c:pt>
                <c:pt idx="127">
                  <c:v>3052.463209704988</c:v>
                </c:pt>
                <c:pt idx="128">
                  <c:v>2713.6960173945249</c:v>
                </c:pt>
                <c:pt idx="129">
                  <c:v>2338.6323401936561</c:v>
                </c:pt>
                <c:pt idx="130">
                  <c:v>2234.013060215425</c:v>
                </c:pt>
                <c:pt idx="131">
                  <c:v>1982.072753329071</c:v>
                </c:pt>
                <c:pt idx="132">
                  <c:v>1752.906711471994</c:v>
                </c:pt>
                <c:pt idx="133">
                  <c:v>1713.051747670763</c:v>
                </c:pt>
                <c:pt idx="134">
                  <c:v>1564.307329198311</c:v>
                </c:pt>
                <c:pt idx="135">
                  <c:v>1506.6599708429601</c:v>
                </c:pt>
                <c:pt idx="136">
                  <c:v>1532.992714783059</c:v>
                </c:pt>
                <c:pt idx="137">
                  <c:v>1363.609118627827</c:v>
                </c:pt>
                <c:pt idx="138">
                  <c:v>1319.483980133607</c:v>
                </c:pt>
                <c:pt idx="139">
                  <c:v>1263.9717091247501</c:v>
                </c:pt>
                <c:pt idx="140">
                  <c:v>1182.838389957958</c:v>
                </c:pt>
                <c:pt idx="141">
                  <c:v>1185.6851730866181</c:v>
                </c:pt>
                <c:pt idx="142">
                  <c:v>1157.929037582189</c:v>
                </c:pt>
                <c:pt idx="143">
                  <c:v>1094.5881129695181</c:v>
                </c:pt>
                <c:pt idx="144">
                  <c:v>1093.1647214051891</c:v>
                </c:pt>
                <c:pt idx="145">
                  <c:v>1055.4448449504521</c:v>
                </c:pt>
                <c:pt idx="146">
                  <c:v>1029.1121010103529</c:v>
                </c:pt>
                <c:pt idx="147">
                  <c:v>984.98696251613308</c:v>
                </c:pt>
                <c:pt idx="148">
                  <c:v>936.59164932892418</c:v>
                </c:pt>
                <c:pt idx="149">
                  <c:v>893.88990239903376</c:v>
                </c:pt>
                <c:pt idx="150">
                  <c:v>934.45656198242955</c:v>
                </c:pt>
                <c:pt idx="151">
                  <c:v>937.30334511108879</c:v>
                </c:pt>
                <c:pt idx="152">
                  <c:v>995.66239924860554</c:v>
                </c:pt>
                <c:pt idx="153">
                  <c:v>992.81561611994618</c:v>
                </c:pt>
                <c:pt idx="154">
                  <c:v>1110.245420177145</c:v>
                </c:pt>
                <c:pt idx="155">
                  <c:v>1107.3986370484849</c:v>
                </c:pt>
                <c:pt idx="156">
                  <c:v>1174.29804057198</c:v>
                </c:pt>
                <c:pt idx="157">
                  <c:v>1210.5945254623859</c:v>
                </c:pt>
                <c:pt idx="158">
                  <c:v>1298.844802450827</c:v>
                </c:pt>
                <c:pt idx="159">
                  <c:v>1352.9336818953541</c:v>
                </c:pt>
                <c:pt idx="160">
                  <c:v>1439.7605673194651</c:v>
                </c:pt>
                <c:pt idx="161">
                  <c:v>1409.157648686376</c:v>
                </c:pt>
                <c:pt idx="162">
                  <c:v>1434.0670010621459</c:v>
                </c:pt>
                <c:pt idx="163">
                  <c:v>1456.129570309256</c:v>
                </c:pt>
                <c:pt idx="164">
                  <c:v>1515.200320228937</c:v>
                </c:pt>
                <c:pt idx="165">
                  <c:v>1528.7225400900691</c:v>
                </c:pt>
                <c:pt idx="166">
                  <c:v>1517.3354075754321</c:v>
                </c:pt>
                <c:pt idx="167">
                  <c:v>1491.714359417497</c:v>
                </c:pt>
                <c:pt idx="168">
                  <c:v>1467.516702823893</c:v>
                </c:pt>
                <c:pt idx="169">
                  <c:v>1460.399745002245</c:v>
                </c:pt>
                <c:pt idx="170">
                  <c:v>1444.7424377946179</c:v>
                </c:pt>
                <c:pt idx="171">
                  <c:v>1371.4377722316401</c:v>
                </c:pt>
                <c:pt idx="172">
                  <c:v>1305.25006449031</c:v>
                </c:pt>
                <c:pt idx="173">
                  <c:v>1284.6108868075289</c:v>
                </c:pt>
                <c:pt idx="174">
                  <c:v>1251.872880827947</c:v>
                </c:pt>
                <c:pt idx="175">
                  <c:v>1204.9009592050679</c:v>
                </c:pt>
                <c:pt idx="176">
                  <c:v>1200.6307845120789</c:v>
                </c:pt>
                <c:pt idx="177">
                  <c:v>1206.3243507693969</c:v>
                </c:pt>
                <c:pt idx="178">
                  <c:v>1142.9834261567271</c:v>
                </c:pt>
                <c:pt idx="179">
                  <c:v>1068.2553690294189</c:v>
                </c:pt>
                <c:pt idx="180">
                  <c:v>926.62790837861633</c:v>
                </c:pt>
                <c:pt idx="181">
                  <c:v>714.54256529349448</c:v>
                </c:pt>
                <c:pt idx="182">
                  <c:v>600.67124014712033</c:v>
                </c:pt>
                <c:pt idx="183">
                  <c:v>560.10458056372454</c:v>
                </c:pt>
                <c:pt idx="184">
                  <c:v>730.19987250112092</c:v>
                </c:pt>
                <c:pt idx="185">
                  <c:v>671.12912258143933</c:v>
                </c:pt>
                <c:pt idx="186">
                  <c:v>503.88061377270242</c:v>
                </c:pt>
                <c:pt idx="187">
                  <c:v>548.71744804908724</c:v>
                </c:pt>
                <c:pt idx="188">
                  <c:v>730.91156828328587</c:v>
                </c:pt>
                <c:pt idx="189">
                  <c:v>730.91156828328587</c:v>
                </c:pt>
                <c:pt idx="190">
                  <c:v>730.91156828328587</c:v>
                </c:pt>
                <c:pt idx="191">
                  <c:v>839.08932717234109</c:v>
                </c:pt>
                <c:pt idx="192">
                  <c:v>844.07119764749507</c:v>
                </c:pt>
                <c:pt idx="193">
                  <c:v>959.36591435819889</c:v>
                </c:pt>
                <c:pt idx="194">
                  <c:v>1042.634320871485</c:v>
                </c:pt>
                <c:pt idx="195">
                  <c:v>1081.777588890551</c:v>
                </c:pt>
                <c:pt idx="196">
                  <c:v>1081.777588890551</c:v>
                </c:pt>
                <c:pt idx="197">
                  <c:v>1081.777588890551</c:v>
                </c:pt>
                <c:pt idx="198">
                  <c:v>673.97590571009846</c:v>
                </c:pt>
                <c:pt idx="199">
                  <c:v>1165.7576911860019</c:v>
                </c:pt>
                <c:pt idx="200">
                  <c:v>1206.3243507693981</c:v>
                </c:pt>
                <c:pt idx="201">
                  <c:v>1203.477567640738</c:v>
                </c:pt>
                <c:pt idx="202">
                  <c:v>1232.657094709497</c:v>
                </c:pt>
                <c:pt idx="203">
                  <c:v>1232.657094709497</c:v>
                </c:pt>
                <c:pt idx="204">
                  <c:v>1232.657094709497</c:v>
                </c:pt>
                <c:pt idx="205">
                  <c:v>1232.657094709497</c:v>
                </c:pt>
                <c:pt idx="206">
                  <c:v>1488.1558805066741</c:v>
                </c:pt>
                <c:pt idx="207">
                  <c:v>1552.2085009015091</c:v>
                </c:pt>
                <c:pt idx="208">
                  <c:v>1710.9166603242679</c:v>
                </c:pt>
                <c:pt idx="209">
                  <c:v>1911.6148708947519</c:v>
                </c:pt>
                <c:pt idx="210">
                  <c:v>1911.6148708947519</c:v>
                </c:pt>
                <c:pt idx="211">
                  <c:v>1911.6148708947519</c:v>
                </c:pt>
                <c:pt idx="212">
                  <c:v>1911.6148708947519</c:v>
                </c:pt>
                <c:pt idx="213">
                  <c:v>2156.438219959457</c:v>
                </c:pt>
                <c:pt idx="214">
                  <c:v>2211.2387951861492</c:v>
                </c:pt>
                <c:pt idx="215">
                  <c:v>2367.1001714802492</c:v>
                </c:pt>
                <c:pt idx="216">
                  <c:v>2391.297828073853</c:v>
                </c:pt>
                <c:pt idx="217">
                  <c:v>2391.297828073853</c:v>
                </c:pt>
                <c:pt idx="218">
                  <c:v>2391.297828073853</c:v>
                </c:pt>
                <c:pt idx="219">
                  <c:v>2391.297828073853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66A-4862-8399-D5DCEE62C0B2}"/>
            </c:ext>
          </c:extLst>
        </c:ser>
        <c:ser>
          <c:idx val="5"/>
          <c:order val="5"/>
          <c:tx>
            <c:strRef>
              <c:f>'Pivot(m7)'!$G$3</c:f>
              <c:strCache>
                <c:ptCount val="1"/>
                <c:pt idx="0">
                  <c:v>Sum of Germany-Cases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'Pivot(m7)'!$G$4:$G$223</c:f>
              <c:numCache>
                <c:formatCode>General</c:formatCode>
                <c:ptCount val="220"/>
                <c:pt idx="8">
                  <c:v>77.828423193990844</c:v>
                </c:pt>
                <c:pt idx="9">
                  <c:v>86.979677349767798</c:v>
                </c:pt>
                <c:pt idx="10">
                  <c:v>107.84795785453019</c:v>
                </c:pt>
                <c:pt idx="11">
                  <c:v>140.77536766737239</c:v>
                </c:pt>
                <c:pt idx="12">
                  <c:v>136.49908067869171</c:v>
                </c:pt>
                <c:pt idx="13">
                  <c:v>257.00484801971697</c:v>
                </c:pt>
                <c:pt idx="14">
                  <c:v>323.80045078291141</c:v>
                </c:pt>
                <c:pt idx="15">
                  <c:v>406.67489262354559</c:v>
                </c:pt>
                <c:pt idx="16">
                  <c:v>521.36490965996518</c:v>
                </c:pt>
                <c:pt idx="17">
                  <c:v>667.1007702342074</c:v>
                </c:pt>
                <c:pt idx="18">
                  <c:v>891.09268270130849</c:v>
                </c:pt>
                <c:pt idx="19">
                  <c:v>1132.531846082228</c:v>
                </c:pt>
                <c:pt idx="20">
                  <c:v>1383.207789358697</c:v>
                </c:pt>
                <c:pt idx="21">
                  <c:v>1507.647740729308</c:v>
                </c:pt>
                <c:pt idx="22">
                  <c:v>1631.660063401052</c:v>
                </c:pt>
                <c:pt idx="23">
                  <c:v>1863.092715228458</c:v>
                </c:pt>
                <c:pt idx="24">
                  <c:v>2029.440279088142</c:v>
                </c:pt>
                <c:pt idx="25">
                  <c:v>2137.8013913813129</c:v>
                </c:pt>
                <c:pt idx="26">
                  <c:v>2447.5756208413509</c:v>
                </c:pt>
                <c:pt idx="27">
                  <c:v>2653.2650249968979</c:v>
                </c:pt>
                <c:pt idx="28">
                  <c:v>3034.624298647454</c:v>
                </c:pt>
                <c:pt idx="29">
                  <c:v>3183.4390858535462</c:v>
                </c:pt>
                <c:pt idx="30">
                  <c:v>3235.3532098961309</c:v>
                </c:pt>
                <c:pt idx="31">
                  <c:v>3320.2802694913321</c:v>
                </c:pt>
                <c:pt idx="32">
                  <c:v>3467.9832220803678</c:v>
                </c:pt>
                <c:pt idx="33">
                  <c:v>3494.2396241908682</c:v>
                </c:pt>
                <c:pt idx="34">
                  <c:v>3445.661003999453</c:v>
                </c:pt>
                <c:pt idx="35">
                  <c:v>3283.9318300875452</c:v>
                </c:pt>
                <c:pt idx="36">
                  <c:v>3252.3728321110812</c:v>
                </c:pt>
                <c:pt idx="37">
                  <c:v>3120.748718599486</c:v>
                </c:pt>
                <c:pt idx="38">
                  <c:v>3066.525399583013</c:v>
                </c:pt>
                <c:pt idx="39">
                  <c:v>3029.663805740583</c:v>
                </c:pt>
                <c:pt idx="40">
                  <c:v>2855.4478738217272</c:v>
                </c:pt>
                <c:pt idx="41">
                  <c:v>2652.3242418593882</c:v>
                </c:pt>
                <c:pt idx="42">
                  <c:v>2464.5097173165268</c:v>
                </c:pt>
                <c:pt idx="43">
                  <c:v>2371.7142896621531</c:v>
                </c:pt>
                <c:pt idx="44">
                  <c:v>2283.3662004760072</c:v>
                </c:pt>
                <c:pt idx="45">
                  <c:v>2026.6179296756111</c:v>
                </c:pt>
                <c:pt idx="46">
                  <c:v>1835.1257983224839</c:v>
                </c:pt>
                <c:pt idx="47">
                  <c:v>1669.205863161669</c:v>
                </c:pt>
                <c:pt idx="48">
                  <c:v>1644.3178728875459</c:v>
                </c:pt>
                <c:pt idx="49">
                  <c:v>1576.581486986842</c:v>
                </c:pt>
                <c:pt idx="50">
                  <c:v>1482.16107027677</c:v>
                </c:pt>
                <c:pt idx="51">
                  <c:v>1453.338895973061</c:v>
                </c:pt>
                <c:pt idx="52">
                  <c:v>1448.12182584687</c:v>
                </c:pt>
                <c:pt idx="53">
                  <c:v>1359.4316337016301</c:v>
                </c:pt>
                <c:pt idx="54">
                  <c:v>1319.7476904466721</c:v>
                </c:pt>
                <c:pt idx="55">
                  <c:v>1163.321112400728</c:v>
                </c:pt>
                <c:pt idx="56">
                  <c:v>1126.4595185582989</c:v>
                </c:pt>
                <c:pt idx="57">
                  <c:v>1076.426960790734</c:v>
                </c:pt>
                <c:pt idx="58">
                  <c:v>1000.052475172894</c:v>
                </c:pt>
                <c:pt idx="59">
                  <c:v>993.89462190919403</c:v>
                </c:pt>
                <c:pt idx="60">
                  <c:v>931.46083187445413</c:v>
                </c:pt>
                <c:pt idx="61">
                  <c:v>844.99430896332808</c:v>
                </c:pt>
                <c:pt idx="62">
                  <c:v>776.40266566488776</c:v>
                </c:pt>
                <c:pt idx="63">
                  <c:v>723.03460404615123</c:v>
                </c:pt>
                <c:pt idx="64">
                  <c:v>675.14018977292619</c:v>
                </c:pt>
                <c:pt idx="65">
                  <c:v>632.37731988611802</c:v>
                </c:pt>
                <c:pt idx="66">
                  <c:v>606.80512369380665</c:v>
                </c:pt>
                <c:pt idx="67">
                  <c:v>566.43697452065987</c:v>
                </c:pt>
                <c:pt idx="68">
                  <c:v>549.16077508638932</c:v>
                </c:pt>
                <c:pt idx="69">
                  <c:v>556.85809166601484</c:v>
                </c:pt>
                <c:pt idx="70">
                  <c:v>543.68712774087794</c:v>
                </c:pt>
                <c:pt idx="71">
                  <c:v>531.54247269302437</c:v>
                </c:pt>
                <c:pt idx="72">
                  <c:v>549.41735230571021</c:v>
                </c:pt>
                <c:pt idx="73">
                  <c:v>527.18065996456994</c:v>
                </c:pt>
                <c:pt idx="74">
                  <c:v>507.68079129618548</c:v>
                </c:pt>
                <c:pt idx="75">
                  <c:v>431.73393437721421</c:v>
                </c:pt>
                <c:pt idx="76">
                  <c:v>397.26706124844691</c:v>
                </c:pt>
                <c:pt idx="77">
                  <c:v>378.70797571757208</c:v>
                </c:pt>
                <c:pt idx="78">
                  <c:v>384.01057158353638</c:v>
                </c:pt>
                <c:pt idx="79">
                  <c:v>339.96481560012398</c:v>
                </c:pt>
                <c:pt idx="80">
                  <c:v>394.01708313704961</c:v>
                </c:pt>
                <c:pt idx="81">
                  <c:v>374.17511150957051</c:v>
                </c:pt>
                <c:pt idx="82">
                  <c:v>388.543435791538</c:v>
                </c:pt>
                <c:pt idx="83">
                  <c:v>382.89873696647931</c:v>
                </c:pt>
                <c:pt idx="84">
                  <c:v>362.11598220149062</c:v>
                </c:pt>
                <c:pt idx="85">
                  <c:v>338.59640376374603</c:v>
                </c:pt>
                <c:pt idx="86">
                  <c:v>346.29372034337149</c:v>
                </c:pt>
                <c:pt idx="87">
                  <c:v>292.66908150531413</c:v>
                </c:pt>
                <c:pt idx="88">
                  <c:v>260.93903204930251</c:v>
                </c:pt>
                <c:pt idx="89">
                  <c:v>271.54422378123093</c:v>
                </c:pt>
                <c:pt idx="90">
                  <c:v>274.70867615285471</c:v>
                </c:pt>
                <c:pt idx="91">
                  <c:v>273.9389444948921</c:v>
                </c:pt>
                <c:pt idx="92">
                  <c:v>263.59032998228452</c:v>
                </c:pt>
                <c:pt idx="93">
                  <c:v>256.06406488220631</c:v>
                </c:pt>
                <c:pt idx="94">
                  <c:v>229.1234568535171</c:v>
                </c:pt>
                <c:pt idx="95">
                  <c:v>222.11034619208061</c:v>
                </c:pt>
                <c:pt idx="96">
                  <c:v>194.65658372474979</c:v>
                </c:pt>
                <c:pt idx="97">
                  <c:v>171.22253102677891</c:v>
                </c:pt>
                <c:pt idx="98">
                  <c:v>193.37369762814549</c:v>
                </c:pt>
                <c:pt idx="99">
                  <c:v>200.13023107026129</c:v>
                </c:pt>
                <c:pt idx="100">
                  <c:v>215.0972355306441</c:v>
                </c:pt>
                <c:pt idx="101">
                  <c:v>224.6761183852891</c:v>
                </c:pt>
                <c:pt idx="102">
                  <c:v>205.34730119645181</c:v>
                </c:pt>
                <c:pt idx="103">
                  <c:v>189.78161655765359</c:v>
                </c:pt>
                <c:pt idx="104">
                  <c:v>196.88025295886379</c:v>
                </c:pt>
                <c:pt idx="105">
                  <c:v>155.40026916865989</c:v>
                </c:pt>
                <c:pt idx="106">
                  <c:v>151.2095079197527</c:v>
                </c:pt>
                <c:pt idx="107">
                  <c:v>134.53198866389749</c:v>
                </c:pt>
                <c:pt idx="108">
                  <c:v>149.3279416447331</c:v>
                </c:pt>
                <c:pt idx="109">
                  <c:v>178.06459020866819</c:v>
                </c:pt>
                <c:pt idx="110">
                  <c:v>267.35346253232359</c:v>
                </c:pt>
                <c:pt idx="111">
                  <c:v>262.82059832432202</c:v>
                </c:pt>
                <c:pt idx="112">
                  <c:v>291.04409244961528</c:v>
                </c:pt>
                <c:pt idx="113">
                  <c:v>321.0636271101547</c:v>
                </c:pt>
                <c:pt idx="114">
                  <c:v>349.45817271499533</c:v>
                </c:pt>
                <c:pt idx="115">
                  <c:v>361.60282776284879</c:v>
                </c:pt>
                <c:pt idx="116">
                  <c:v>364.93833161401977</c:v>
                </c:pt>
                <c:pt idx="117">
                  <c:v>303.95847915543129</c:v>
                </c:pt>
                <c:pt idx="118">
                  <c:v>319.60968953400322</c:v>
                </c:pt>
                <c:pt idx="119">
                  <c:v>323.97150226245759</c:v>
                </c:pt>
                <c:pt idx="120">
                  <c:v>292.58355576554038</c:v>
                </c:pt>
                <c:pt idx="121">
                  <c:v>280.01127201881877</c:v>
                </c:pt>
                <c:pt idx="122">
                  <c:v>251.27462345488371</c:v>
                </c:pt>
                <c:pt idx="123">
                  <c:v>258.45878559586748</c:v>
                </c:pt>
                <c:pt idx="124">
                  <c:v>256.49169358107429</c:v>
                </c:pt>
                <c:pt idx="125">
                  <c:v>234.68262993880211</c:v>
                </c:pt>
                <c:pt idx="126">
                  <c:v>234.3405269797077</c:v>
                </c:pt>
                <c:pt idx="127">
                  <c:v>242.0378435593332</c:v>
                </c:pt>
                <c:pt idx="128">
                  <c:v>258.45878559586748</c:v>
                </c:pt>
                <c:pt idx="129">
                  <c:v>250.1627888378267</c:v>
                </c:pt>
                <c:pt idx="130">
                  <c:v>239.98522580476629</c:v>
                </c:pt>
                <c:pt idx="131">
                  <c:v>225.01822134438351</c:v>
                </c:pt>
                <c:pt idx="132">
                  <c:v>218.26168790226779</c:v>
                </c:pt>
                <c:pt idx="133">
                  <c:v>214.7551325715495</c:v>
                </c:pt>
                <c:pt idx="134">
                  <c:v>204.9196724975836</c:v>
                </c:pt>
                <c:pt idx="135">
                  <c:v>180.972465360971</c:v>
                </c:pt>
                <c:pt idx="136">
                  <c:v>180.7158881416502</c:v>
                </c:pt>
                <c:pt idx="137">
                  <c:v>187.38689584399231</c:v>
                </c:pt>
                <c:pt idx="138">
                  <c:v>209.45253670558529</c:v>
                </c:pt>
                <c:pt idx="139">
                  <c:v>232.03133200581999</c:v>
                </c:pt>
                <c:pt idx="140">
                  <c:v>232.37343496491451</c:v>
                </c:pt>
                <c:pt idx="141">
                  <c:v>240.84048320250241</c:v>
                </c:pt>
                <c:pt idx="142">
                  <c:v>268.97845158802221</c:v>
                </c:pt>
                <c:pt idx="143">
                  <c:v>278.8994374017617</c:v>
                </c:pt>
                <c:pt idx="144">
                  <c:v>289.5901548734638</c:v>
                </c:pt>
                <c:pt idx="145">
                  <c:v>293.43881316327651</c:v>
                </c:pt>
                <c:pt idx="146">
                  <c:v>306.01109690999817</c:v>
                </c:pt>
                <c:pt idx="147">
                  <c:v>329.44514960796897</c:v>
                </c:pt>
                <c:pt idx="148">
                  <c:v>336.28720878985831</c:v>
                </c:pt>
                <c:pt idx="149">
                  <c:v>323.8859765226839</c:v>
                </c:pt>
                <c:pt idx="150">
                  <c:v>341.24770169672797</c:v>
                </c:pt>
                <c:pt idx="151">
                  <c:v>365.19490883334049</c:v>
                </c:pt>
                <c:pt idx="152">
                  <c:v>398.03679290640918</c:v>
                </c:pt>
                <c:pt idx="153">
                  <c:v>408.47093315879039</c:v>
                </c:pt>
                <c:pt idx="154">
                  <c:v>404.28017190988328</c:v>
                </c:pt>
                <c:pt idx="155">
                  <c:v>389.39869318927413</c:v>
                </c:pt>
                <c:pt idx="156">
                  <c:v>427.54317312830688</c:v>
                </c:pt>
                <c:pt idx="157">
                  <c:v>437.97731338068809</c:v>
                </c:pt>
                <c:pt idx="158">
                  <c:v>476.12179331972101</c:v>
                </c:pt>
                <c:pt idx="159">
                  <c:v>470.7336717139832</c:v>
                </c:pt>
                <c:pt idx="160">
                  <c:v>495.79271346765279</c:v>
                </c:pt>
                <c:pt idx="161">
                  <c:v>504.43081318478801</c:v>
                </c:pt>
                <c:pt idx="162">
                  <c:v>518.97018894630276</c:v>
                </c:pt>
                <c:pt idx="163">
                  <c:v>547.10815733182255</c:v>
                </c:pt>
                <c:pt idx="164">
                  <c:v>574.04876536051154</c:v>
                </c:pt>
                <c:pt idx="165">
                  <c:v>576.95664051281449</c:v>
                </c:pt>
                <c:pt idx="166">
                  <c:v>619.37740744052826</c:v>
                </c:pt>
                <c:pt idx="167">
                  <c:v>649.56799358061483</c:v>
                </c:pt>
                <c:pt idx="168">
                  <c:v>648.71273618287876</c:v>
                </c:pt>
                <c:pt idx="169">
                  <c:v>660.17318531254318</c:v>
                </c:pt>
                <c:pt idx="170">
                  <c:v>700.6268602254637</c:v>
                </c:pt>
                <c:pt idx="171">
                  <c:v>733.81084725762673</c:v>
                </c:pt>
                <c:pt idx="172">
                  <c:v>756.6462197771823</c:v>
                </c:pt>
                <c:pt idx="173">
                  <c:v>770.67244110005527</c:v>
                </c:pt>
                <c:pt idx="174">
                  <c:v>790.08678402866622</c:v>
                </c:pt>
                <c:pt idx="175">
                  <c:v>801.63275889810427</c:v>
                </c:pt>
                <c:pt idx="176">
                  <c:v>811.38269323229656</c:v>
                </c:pt>
                <c:pt idx="177">
                  <c:v>805.82352014701155</c:v>
                </c:pt>
                <c:pt idx="178">
                  <c:v>809.33007547772991</c:v>
                </c:pt>
                <c:pt idx="179">
                  <c:v>795.73148285372486</c:v>
                </c:pt>
                <c:pt idx="180">
                  <c:v>793.59333935938446</c:v>
                </c:pt>
                <c:pt idx="181">
                  <c:v>778.02765472058638</c:v>
                </c:pt>
                <c:pt idx="182">
                  <c:v>767.50798872843166</c:v>
                </c:pt>
                <c:pt idx="183">
                  <c:v>753.5672931453322</c:v>
                </c:pt>
                <c:pt idx="184">
                  <c:v>742.36342123498855</c:v>
                </c:pt>
                <c:pt idx="185">
                  <c:v>721.15303777113161</c:v>
                </c:pt>
                <c:pt idx="186">
                  <c:v>718.50173983814955</c:v>
                </c:pt>
                <c:pt idx="187">
                  <c:v>707.21234218803215</c:v>
                </c:pt>
                <c:pt idx="188">
                  <c:v>697.63345933338701</c:v>
                </c:pt>
                <c:pt idx="189">
                  <c:v>703.27815815844565</c:v>
                </c:pt>
                <c:pt idx="190">
                  <c:v>720.38330611316883</c:v>
                </c:pt>
                <c:pt idx="191">
                  <c:v>754.67912776238893</c:v>
                </c:pt>
                <c:pt idx="192">
                  <c:v>764.77116505567574</c:v>
                </c:pt>
                <c:pt idx="193">
                  <c:v>771.61322423756508</c:v>
                </c:pt>
                <c:pt idx="194">
                  <c:v>796.15911155259289</c:v>
                </c:pt>
                <c:pt idx="195">
                  <c:v>808.38929234022009</c:v>
                </c:pt>
                <c:pt idx="196">
                  <c:v>834.64569445072027</c:v>
                </c:pt>
                <c:pt idx="197">
                  <c:v>856.02712939412436</c:v>
                </c:pt>
                <c:pt idx="198">
                  <c:v>820.70499886762093</c:v>
                </c:pt>
                <c:pt idx="199">
                  <c:v>860.13236490325801</c:v>
                </c:pt>
                <c:pt idx="200">
                  <c:v>892.5466202774586</c:v>
                </c:pt>
                <c:pt idx="201">
                  <c:v>932.14503779264305</c:v>
                </c:pt>
                <c:pt idx="202">
                  <c:v>984.57231627386989</c:v>
                </c:pt>
                <c:pt idx="203">
                  <c:v>1036.1443373573611</c:v>
                </c:pt>
                <c:pt idx="204">
                  <c:v>1045.808745951779</c:v>
                </c:pt>
                <c:pt idx="205">
                  <c:v>1055.2165773268771</c:v>
                </c:pt>
                <c:pt idx="206">
                  <c:v>1060.3481217132939</c:v>
                </c:pt>
                <c:pt idx="207">
                  <c:v>1039.650892688079</c:v>
                </c:pt>
                <c:pt idx="208">
                  <c:v>1051.7955477359319</c:v>
                </c:pt>
                <c:pt idx="209">
                  <c:v>1066.078346278126</c:v>
                </c:pt>
                <c:pt idx="210">
                  <c:v>1034.3482968221149</c:v>
                </c:pt>
                <c:pt idx="211">
                  <c:v>1058.2955039587271</c:v>
                </c:pt>
                <c:pt idx="212">
                  <c:v>1117.906944580938</c:v>
                </c:pt>
                <c:pt idx="213">
                  <c:v>1116.880635703654</c:v>
                </c:pt>
                <c:pt idx="214">
                  <c:v>1187.781473975982</c:v>
                </c:pt>
                <c:pt idx="215">
                  <c:v>1213.8668246069351</c:v>
                </c:pt>
                <c:pt idx="216">
                  <c:v>1253.978396560761</c:v>
                </c:pt>
                <c:pt idx="217">
                  <c:v>1282.9716223440171</c:v>
                </c:pt>
                <c:pt idx="218">
                  <c:v>1302.89911971127</c:v>
                </c:pt>
                <c:pt idx="219">
                  <c:v>1372.003917448352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1B-B39D-D9A712C76DB0}"/>
            </c:ext>
          </c:extLst>
        </c:ser>
        <c:ser>
          <c:idx val="7"/>
          <c:order val="7"/>
          <c:tx>
            <c:strRef>
              <c:f>'Pivot(m7)'!$I$3</c:f>
              <c:strCache>
                <c:ptCount val="1"/>
                <c:pt idx="0">
                  <c:v>Sum of Spain-Cases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'Pivot(m7)'!$I$4:$I$223</c:f>
              <c:numCache>
                <c:formatCode>General</c:formatCode>
                <c:ptCount val="220"/>
                <c:pt idx="8">
                  <c:v>90.017812033846425</c:v>
                </c:pt>
                <c:pt idx="9">
                  <c:v>145.6485142075648</c:v>
                </c:pt>
                <c:pt idx="10">
                  <c:v>233.83234704887099</c:v>
                </c:pt>
                <c:pt idx="11">
                  <c:v>314.06893672250322</c:v>
                </c:pt>
                <c:pt idx="12">
                  <c:v>308.41416754550443</c:v>
                </c:pt>
                <c:pt idx="13">
                  <c:v>738.48228819617293</c:v>
                </c:pt>
                <c:pt idx="14">
                  <c:v>900.33095193784254</c:v>
                </c:pt>
                <c:pt idx="15">
                  <c:v>1088.9251455707231</c:v>
                </c:pt>
                <c:pt idx="16">
                  <c:v>1355.4634548865599</c:v>
                </c:pt>
                <c:pt idx="17">
                  <c:v>1536.4160685505231</c:v>
                </c:pt>
                <c:pt idx="18">
                  <c:v>1777.8899955683121</c:v>
                </c:pt>
                <c:pt idx="19">
                  <c:v>2397.3164678487519</c:v>
                </c:pt>
                <c:pt idx="20">
                  <c:v>2319.6780153645518</c:v>
                </c:pt>
                <c:pt idx="21">
                  <c:v>2901.202250999163</c:v>
                </c:pt>
                <c:pt idx="22">
                  <c:v>3204.878638963939</c:v>
                </c:pt>
                <c:pt idx="23">
                  <c:v>3850.439314738077</c:v>
                </c:pt>
                <c:pt idx="24">
                  <c:v>4300.2227117085522</c:v>
                </c:pt>
                <c:pt idx="25">
                  <c:v>5441.5690958660489</c:v>
                </c:pt>
                <c:pt idx="26">
                  <c:v>6086.2127820439173</c:v>
                </c:pt>
                <c:pt idx="27">
                  <c:v>6924.6469362335292</c:v>
                </c:pt>
                <c:pt idx="28">
                  <c:v>7314.6731778470712</c:v>
                </c:pt>
                <c:pt idx="29">
                  <c:v>7846.6799752830984</c:v>
                </c:pt>
                <c:pt idx="30">
                  <c:v>8072.5650791642938</c:v>
                </c:pt>
                <c:pt idx="31">
                  <c:v>8564.3771659638151</c:v>
                </c:pt>
                <c:pt idx="32">
                  <c:v>8345.0638208558867</c:v>
                </c:pt>
                <c:pt idx="33">
                  <c:v>8295.546382657305</c:v>
                </c:pt>
                <c:pt idx="34">
                  <c:v>8173.4339347540044</c:v>
                </c:pt>
                <c:pt idx="35">
                  <c:v>8089.8350498940481</c:v>
                </c:pt>
                <c:pt idx="36">
                  <c:v>7876.3293055624972</c:v>
                </c:pt>
                <c:pt idx="37">
                  <c:v>7445.8026901136927</c:v>
                </c:pt>
                <c:pt idx="38">
                  <c:v>7033.1573717921556</c:v>
                </c:pt>
                <c:pt idx="39">
                  <c:v>6740.179195783865</c:v>
                </c:pt>
                <c:pt idx="40">
                  <c:v>6290.0901356146333</c:v>
                </c:pt>
                <c:pt idx="41">
                  <c:v>5971.7419141095361</c:v>
                </c:pt>
                <c:pt idx="42">
                  <c:v>5633.2199214864968</c:v>
                </c:pt>
                <c:pt idx="43">
                  <c:v>5377.3798241271434</c:v>
                </c:pt>
                <c:pt idx="44">
                  <c:v>5108.2433776218741</c:v>
                </c:pt>
                <c:pt idx="45">
                  <c:v>4676.4941093780444</c:v>
                </c:pt>
                <c:pt idx="46">
                  <c:v>4496.9169801084854</c:v>
                </c:pt>
                <c:pt idx="47">
                  <c:v>4848.7353218774397</c:v>
                </c:pt>
                <c:pt idx="48">
                  <c:v>4977.1138653552507</c:v>
                </c:pt>
                <c:pt idx="49">
                  <c:v>4386.1140705591824</c:v>
                </c:pt>
                <c:pt idx="50">
                  <c:v>4866.6166190047061</c:v>
                </c:pt>
                <c:pt idx="51">
                  <c:v>4601.912288881409</c:v>
                </c:pt>
                <c:pt idx="52">
                  <c:v>4835.1333095327664</c:v>
                </c:pt>
                <c:pt idx="53">
                  <c:v>4698.8075228872813</c:v>
                </c:pt>
                <c:pt idx="54">
                  <c:v>4290.8999841464729</c:v>
                </c:pt>
                <c:pt idx="55">
                  <c:v>1857.056764046295</c:v>
                </c:pt>
                <c:pt idx="56">
                  <c:v>2166.9992475855829</c:v>
                </c:pt>
                <c:pt idx="57">
                  <c:v>1369.3711304299891</c:v>
                </c:pt>
                <c:pt idx="58">
                  <c:v>1414.4564522466021</c:v>
                </c:pt>
                <c:pt idx="59">
                  <c:v>1007.924397900199</c:v>
                </c:pt>
                <c:pt idx="60">
                  <c:v>692.02148198515522</c:v>
                </c:pt>
                <c:pt idx="61">
                  <c:v>62.81378734450027</c:v>
                </c:pt>
                <c:pt idx="62">
                  <c:v>1868.5191339996711</c:v>
                </c:pt>
                <c:pt idx="63">
                  <c:v>1631.7829865626111</c:v>
                </c:pt>
                <c:pt idx="64">
                  <c:v>1502.6402850879081</c:v>
                </c:pt>
                <c:pt idx="65">
                  <c:v>1306.098848287354</c:v>
                </c:pt>
                <c:pt idx="66">
                  <c:v>1307.6271642811371</c:v>
                </c:pt>
                <c:pt idx="67">
                  <c:v>1132.176488194795</c:v>
                </c:pt>
                <c:pt idx="68">
                  <c:v>1224.486774219316</c:v>
                </c:pt>
                <c:pt idx="69">
                  <c:v>1167.78625084995</c:v>
                </c:pt>
                <c:pt idx="70">
                  <c:v>1069.209869250916</c:v>
                </c:pt>
                <c:pt idx="71">
                  <c:v>1052.0927301205411</c:v>
                </c:pt>
                <c:pt idx="72">
                  <c:v>1440.4378241409211</c:v>
                </c:pt>
                <c:pt idx="73">
                  <c:v>1329.787746190997</c:v>
                </c:pt>
                <c:pt idx="74">
                  <c:v>1278.5891603992511</c:v>
                </c:pt>
                <c:pt idx="75">
                  <c:v>1236.8661337689621</c:v>
                </c:pt>
                <c:pt idx="76">
                  <c:v>1119.6442970457699</c:v>
                </c:pt>
                <c:pt idx="77">
                  <c:v>1088.16098757383</c:v>
                </c:pt>
                <c:pt idx="78">
                  <c:v>970.17499285374652</c:v>
                </c:pt>
                <c:pt idx="79">
                  <c:v>637.30776940770659</c:v>
                </c:pt>
                <c:pt idx="80">
                  <c:v>612.39621870903591</c:v>
                </c:pt>
                <c:pt idx="81">
                  <c:v>590.54129999793236</c:v>
                </c:pt>
                <c:pt idx="82">
                  <c:v>534.45210302607904</c:v>
                </c:pt>
                <c:pt idx="83">
                  <c:v>709.29145271490802</c:v>
                </c:pt>
                <c:pt idx="84">
                  <c:v>701.80270434536908</c:v>
                </c:pt>
                <c:pt idx="85">
                  <c:v>775.46753524573239</c:v>
                </c:pt>
                <c:pt idx="86">
                  <c:v>579.84308804144814</c:v>
                </c:pt>
                <c:pt idx="87">
                  <c:v>645.25501257538065</c:v>
                </c:pt>
                <c:pt idx="88">
                  <c:v>566.0882440973968</c:v>
                </c:pt>
                <c:pt idx="89">
                  <c:v>744.13705737317116</c:v>
                </c:pt>
                <c:pt idx="90">
                  <c:v>571.59018167501733</c:v>
                </c:pt>
                <c:pt idx="91">
                  <c:v>601.85083835193007</c:v>
                </c:pt>
                <c:pt idx="92">
                  <c:v>566.5467388955318</c:v>
                </c:pt>
                <c:pt idx="93">
                  <c:v>647.70031816543417</c:v>
                </c:pt>
                <c:pt idx="94">
                  <c:v>561.3504645166679</c:v>
                </c:pt>
                <c:pt idx="95">
                  <c:v>621.56611467173673</c:v>
                </c:pt>
                <c:pt idx="96">
                  <c:v>420.89822468796689</c:v>
                </c:pt>
                <c:pt idx="97">
                  <c:v>368.93548089932898</c:v>
                </c:pt>
                <c:pt idx="98">
                  <c:v>318.19538990571772</c:v>
                </c:pt>
                <c:pt idx="99">
                  <c:v>316.51424231255589</c:v>
                </c:pt>
                <c:pt idx="100">
                  <c:v>317.73689510758271</c:v>
                </c:pt>
                <c:pt idx="101">
                  <c:v>310.85947313555698</c:v>
                </c:pt>
                <c:pt idx="102">
                  <c:v>298.63294518528932</c:v>
                </c:pt>
                <c:pt idx="103">
                  <c:v>312.84628392747561</c:v>
                </c:pt>
                <c:pt idx="104">
                  <c:v>340.9672982130914</c:v>
                </c:pt>
                <c:pt idx="105">
                  <c:v>350.7485205733056</c:v>
                </c:pt>
                <c:pt idx="106">
                  <c:v>363.43354332170838</c:v>
                </c:pt>
                <c:pt idx="107">
                  <c:v>365.57318571300527</c:v>
                </c:pt>
                <c:pt idx="108">
                  <c:v>360.98823773165492</c:v>
                </c:pt>
                <c:pt idx="109">
                  <c:v>367.25433330616721</c:v>
                </c:pt>
                <c:pt idx="110">
                  <c:v>391.40172600794602</c:v>
                </c:pt>
                <c:pt idx="111">
                  <c:v>361.5995641291683</c:v>
                </c:pt>
                <c:pt idx="112">
                  <c:v>356.55612134968283</c:v>
                </c:pt>
                <c:pt idx="113">
                  <c:v>358.23726894284448</c:v>
                </c:pt>
                <c:pt idx="114">
                  <c:v>366.03168051114028</c:v>
                </c:pt>
                <c:pt idx="115">
                  <c:v>370.46379689311237</c:v>
                </c:pt>
                <c:pt idx="116">
                  <c:v>367.25433330616698</c:v>
                </c:pt>
                <c:pt idx="117">
                  <c:v>338.98048742117282</c:v>
                </c:pt>
                <c:pt idx="118">
                  <c:v>356.09762655154771</c:v>
                </c:pt>
                <c:pt idx="119">
                  <c:v>386.81677802659539</c:v>
                </c:pt>
                <c:pt idx="120">
                  <c:v>381.77333524711003</c:v>
                </c:pt>
                <c:pt idx="121">
                  <c:v>376.88272406700293</c:v>
                </c:pt>
                <c:pt idx="122">
                  <c:v>384.9827988340553</c:v>
                </c:pt>
                <c:pt idx="123">
                  <c:v>393.23570520048611</c:v>
                </c:pt>
                <c:pt idx="124">
                  <c:v>399.96029557313341</c:v>
                </c:pt>
                <c:pt idx="125">
                  <c:v>403.47542235883532</c:v>
                </c:pt>
                <c:pt idx="126">
                  <c:v>317.27840030944748</c:v>
                </c:pt>
                <c:pt idx="127">
                  <c:v>271.27608889656511</c:v>
                </c:pt>
                <c:pt idx="128">
                  <c:v>430.83227864755929</c:v>
                </c:pt>
                <c:pt idx="129">
                  <c:v>436.94554262269332</c:v>
                </c:pt>
                <c:pt idx="130">
                  <c:v>436.18138462580151</c:v>
                </c:pt>
                <c:pt idx="131">
                  <c:v>451.31171296425788</c:v>
                </c:pt>
                <c:pt idx="132">
                  <c:v>513.97266870938017</c:v>
                </c:pt>
                <c:pt idx="133">
                  <c:v>513.97266870938017</c:v>
                </c:pt>
                <c:pt idx="134">
                  <c:v>513.97266870938017</c:v>
                </c:pt>
                <c:pt idx="135">
                  <c:v>636.39077981143623</c:v>
                </c:pt>
                <c:pt idx="136">
                  <c:v>686.06104960939899</c:v>
                </c:pt>
                <c:pt idx="137">
                  <c:v>761.25419650354593</c:v>
                </c:pt>
                <c:pt idx="138">
                  <c:v>886.27044479503377</c:v>
                </c:pt>
                <c:pt idx="139">
                  <c:v>970.02216125436803</c:v>
                </c:pt>
                <c:pt idx="140">
                  <c:v>970.02216125436803</c:v>
                </c:pt>
                <c:pt idx="141">
                  <c:v>970.02216125436803</c:v>
                </c:pt>
                <c:pt idx="142">
                  <c:v>1357.603097277856</c:v>
                </c:pt>
                <c:pt idx="143">
                  <c:v>1463.3625640476721</c:v>
                </c:pt>
                <c:pt idx="144">
                  <c:v>1537.0273949480361</c:v>
                </c:pt>
                <c:pt idx="145">
                  <c:v>1728.6782205684831</c:v>
                </c:pt>
                <c:pt idx="146">
                  <c:v>1859.3492380369701</c:v>
                </c:pt>
                <c:pt idx="147">
                  <c:v>1859.3492380369701</c:v>
                </c:pt>
                <c:pt idx="148">
                  <c:v>1859.3492380369701</c:v>
                </c:pt>
                <c:pt idx="149">
                  <c:v>2131.389484930427</c:v>
                </c:pt>
                <c:pt idx="150">
                  <c:v>2203.220336638251</c:v>
                </c:pt>
                <c:pt idx="151">
                  <c:v>2306.2288346192572</c:v>
                </c:pt>
                <c:pt idx="152">
                  <c:v>2332.821532911089</c:v>
                </c:pt>
                <c:pt idx="153">
                  <c:v>2460.7415815907648</c:v>
                </c:pt>
                <c:pt idx="154">
                  <c:v>2460.7415815907648</c:v>
                </c:pt>
                <c:pt idx="155">
                  <c:v>2460.7415815907648</c:v>
                </c:pt>
                <c:pt idx="156">
                  <c:v>2792.538983841157</c:v>
                </c:pt>
                <c:pt idx="157">
                  <c:v>3393.4728325968172</c:v>
                </c:pt>
                <c:pt idx="158">
                  <c:v>3534.3835672236528</c:v>
                </c:pt>
                <c:pt idx="159">
                  <c:v>3732.911814816126</c:v>
                </c:pt>
                <c:pt idx="160">
                  <c:v>3949.168527936487</c:v>
                </c:pt>
                <c:pt idx="161">
                  <c:v>3949.168527936487</c:v>
                </c:pt>
                <c:pt idx="162">
                  <c:v>3949.168527936487</c:v>
                </c:pt>
                <c:pt idx="163">
                  <c:v>3962.312045483025</c:v>
                </c:pt>
                <c:pt idx="164">
                  <c:v>3637.086402005903</c:v>
                </c:pt>
                <c:pt idx="165">
                  <c:v>3670.556522269761</c:v>
                </c:pt>
                <c:pt idx="166">
                  <c:v>4199.6595193175981</c:v>
                </c:pt>
                <c:pt idx="167">
                  <c:v>4348.2118339133522</c:v>
                </c:pt>
                <c:pt idx="168">
                  <c:v>4348.2118339133522</c:v>
                </c:pt>
                <c:pt idx="169">
                  <c:v>4348.2118339133522</c:v>
                </c:pt>
                <c:pt idx="170">
                  <c:v>5517.5264007570859</c:v>
                </c:pt>
                <c:pt idx="171">
                  <c:v>5744.0228310357952</c:v>
                </c:pt>
                <c:pt idx="172">
                  <c:v>6278.780597260632</c:v>
                </c:pt>
                <c:pt idx="173">
                  <c:v>6200.6836499782967</c:v>
                </c:pt>
                <c:pt idx="174">
                  <c:v>6608.591188719105</c:v>
                </c:pt>
                <c:pt idx="175">
                  <c:v>6608.591188719105</c:v>
                </c:pt>
                <c:pt idx="176">
                  <c:v>6608.591188719105</c:v>
                </c:pt>
                <c:pt idx="177">
                  <c:v>7084.3559575838981</c:v>
                </c:pt>
                <c:pt idx="178">
                  <c:v>7390.4776511387272</c:v>
                </c:pt>
                <c:pt idx="179">
                  <c:v>7485.9974007501942</c:v>
                </c:pt>
                <c:pt idx="180">
                  <c:v>7886.2633595220841</c:v>
                </c:pt>
                <c:pt idx="181">
                  <c:v>8135.5316981081687</c:v>
                </c:pt>
                <c:pt idx="182">
                  <c:v>8135.5316981081687</c:v>
                </c:pt>
                <c:pt idx="183">
                  <c:v>8135.5316981081687</c:v>
                </c:pt>
                <c:pt idx="184">
                  <c:v>8775.8960995034431</c:v>
                </c:pt>
                <c:pt idx="185">
                  <c:v>8928.4220356830319</c:v>
                </c:pt>
                <c:pt idx="186">
                  <c:v>9124.8106408842104</c:v>
                </c:pt>
                <c:pt idx="187">
                  <c:v>9017.9813529187468</c:v>
                </c:pt>
                <c:pt idx="188">
                  <c:v>9124.5049776854539</c:v>
                </c:pt>
                <c:pt idx="189">
                  <c:v>9124.5049776854539</c:v>
                </c:pt>
                <c:pt idx="190">
                  <c:v>9124.5049776854539</c:v>
                </c:pt>
                <c:pt idx="191">
                  <c:v>9581.1657966279563</c:v>
                </c:pt>
                <c:pt idx="192">
                  <c:v>9710.9198245001735</c:v>
                </c:pt>
                <c:pt idx="193">
                  <c:v>9754.476830323003</c:v>
                </c:pt>
                <c:pt idx="194">
                  <c:v>10030.33786720092</c:v>
                </c:pt>
                <c:pt idx="195">
                  <c:v>10291.221407339761</c:v>
                </c:pt>
                <c:pt idx="196">
                  <c:v>10291.221407339761</c:v>
                </c:pt>
                <c:pt idx="197">
                  <c:v>10291.221407339761</c:v>
                </c:pt>
                <c:pt idx="198">
                  <c:v>10420.211277215079</c:v>
                </c:pt>
                <c:pt idx="199">
                  <c:v>10492.50062372104</c:v>
                </c:pt>
                <c:pt idx="200">
                  <c:v>10848.139755474451</c:v>
                </c:pt>
                <c:pt idx="201">
                  <c:v>10928.682008346839</c:v>
                </c:pt>
                <c:pt idx="202">
                  <c:v>11265.828516575481</c:v>
                </c:pt>
                <c:pt idx="203">
                  <c:v>11265.828516575481</c:v>
                </c:pt>
                <c:pt idx="204">
                  <c:v>11265.828516575481</c:v>
                </c:pt>
                <c:pt idx="205">
                  <c:v>11880.822872473949</c:v>
                </c:pt>
                <c:pt idx="206">
                  <c:v>12088.97951082725</c:v>
                </c:pt>
                <c:pt idx="207">
                  <c:v>12103.651344367579</c:v>
                </c:pt>
                <c:pt idx="208">
                  <c:v>12006.14478396419</c:v>
                </c:pt>
                <c:pt idx="209">
                  <c:v>11682.60028808023</c:v>
                </c:pt>
                <c:pt idx="210">
                  <c:v>11682.60028808023</c:v>
                </c:pt>
                <c:pt idx="211">
                  <c:v>11682.60028808023</c:v>
                </c:pt>
                <c:pt idx="212">
                  <c:v>11737.161169058299</c:v>
                </c:pt>
                <c:pt idx="213">
                  <c:v>10086.732727371529</c:v>
                </c:pt>
                <c:pt idx="214">
                  <c:v>11558.959524183139</c:v>
                </c:pt>
                <c:pt idx="215">
                  <c:v>11370.365330550259</c:v>
                </c:pt>
                <c:pt idx="216">
                  <c:v>11225.633805938971</c:v>
                </c:pt>
                <c:pt idx="217">
                  <c:v>11225.633805938971</c:v>
                </c:pt>
                <c:pt idx="218">
                  <c:v>11225.633805938971</c:v>
                </c:pt>
                <c:pt idx="219">
                  <c:v>9956.3673731017952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1-4283-9DD0-277D8C10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96568"/>
        <c:axId val="849995584"/>
      </c:lineChart>
      <c:lineChart>
        <c:grouping val="standard"/>
        <c:varyColors val="0"/>
        <c:ser>
          <c:idx val="0"/>
          <c:order val="0"/>
          <c:tx>
            <c:strRef>
              <c:f>'Pivot(m7)'!$B$3</c:f>
              <c:strCache>
                <c:ptCount val="1"/>
                <c:pt idx="0">
                  <c:v>Sum of UK-Deaths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'Pivot(m7)'!$B$4:$B$223</c:f>
              <c:numCache>
                <c:formatCode>General</c:formatCode>
                <c:ptCount val="220"/>
                <c:pt idx="8">
                  <c:v>0.21154568675934721</c:v>
                </c:pt>
                <c:pt idx="9">
                  <c:v>0.31731853013902078</c:v>
                </c:pt>
                <c:pt idx="10">
                  <c:v>0.74040990365771531</c:v>
                </c:pt>
                <c:pt idx="11">
                  <c:v>0.74040990365771531</c:v>
                </c:pt>
                <c:pt idx="12">
                  <c:v>0.95195559041706257</c:v>
                </c:pt>
                <c:pt idx="13">
                  <c:v>0.95195559041706257</c:v>
                </c:pt>
                <c:pt idx="14">
                  <c:v>2.855866771251188</c:v>
                </c:pt>
                <c:pt idx="15">
                  <c:v>4.3366865785666189</c:v>
                </c:pt>
                <c:pt idx="16">
                  <c:v>6.5579162895397642</c:v>
                </c:pt>
                <c:pt idx="17">
                  <c:v>7.9329632534755206</c:v>
                </c:pt>
                <c:pt idx="18">
                  <c:v>11.529239928384429</c:v>
                </c:pt>
                <c:pt idx="19">
                  <c:v>16.18324503709006</c:v>
                </c:pt>
                <c:pt idx="20">
                  <c:v>19.462203181859941</c:v>
                </c:pt>
                <c:pt idx="21">
                  <c:v>23.587344073667222</c:v>
                </c:pt>
                <c:pt idx="22">
                  <c:v>25.914346628020041</c:v>
                </c:pt>
                <c:pt idx="23">
                  <c:v>31.62608017052241</c:v>
                </c:pt>
                <c:pt idx="24">
                  <c:v>45.482322653259651</c:v>
                </c:pt>
                <c:pt idx="25">
                  <c:v>62.088659063868413</c:v>
                </c:pt>
                <c:pt idx="26">
                  <c:v>76.367992920124351</c:v>
                </c:pt>
                <c:pt idx="27">
                  <c:v>103.4458408253208</c:v>
                </c:pt>
                <c:pt idx="28">
                  <c:v>128.19668617616441</c:v>
                </c:pt>
                <c:pt idx="29">
                  <c:v>146.81270661098699</c:v>
                </c:pt>
                <c:pt idx="30">
                  <c:v>178.33301393812971</c:v>
                </c:pt>
                <c:pt idx="31">
                  <c:v>205.30508899994649</c:v>
                </c:pt>
                <c:pt idx="32">
                  <c:v>256.18182666556947</c:v>
                </c:pt>
                <c:pt idx="33">
                  <c:v>306.52970011429409</c:v>
                </c:pt>
                <c:pt idx="34">
                  <c:v>353.91593394838787</c:v>
                </c:pt>
                <c:pt idx="35">
                  <c:v>402.99453327655652</c:v>
                </c:pt>
                <c:pt idx="36">
                  <c:v>443.9286236644902</c:v>
                </c:pt>
                <c:pt idx="37">
                  <c:v>464.34278243676721</c:v>
                </c:pt>
                <c:pt idx="38">
                  <c:v>538.59531848929805</c:v>
                </c:pt>
                <c:pt idx="39">
                  <c:v>576.46199641922124</c:v>
                </c:pt>
                <c:pt idx="40">
                  <c:v>625.01173153049149</c:v>
                </c:pt>
                <c:pt idx="41">
                  <c:v>665.8400490750455</c:v>
                </c:pt>
                <c:pt idx="42">
                  <c:v>675.04228644907721</c:v>
                </c:pt>
                <c:pt idx="43">
                  <c:v>681.17711136509831</c:v>
                </c:pt>
                <c:pt idx="44">
                  <c:v>697.78344777570703</c:v>
                </c:pt>
                <c:pt idx="45">
                  <c:v>694.71603531769654</c:v>
                </c:pt>
                <c:pt idx="46">
                  <c:v>678.85010881074538</c:v>
                </c:pt>
                <c:pt idx="47">
                  <c:v>670.38828134037158</c:v>
                </c:pt>
                <c:pt idx="48">
                  <c:v>648.28175707401977</c:v>
                </c:pt>
                <c:pt idx="49">
                  <c:v>675.99424203949422</c:v>
                </c:pt>
                <c:pt idx="50">
                  <c:v>652.19535227906761</c:v>
                </c:pt>
                <c:pt idx="51">
                  <c:v>635.90633439859801</c:v>
                </c:pt>
                <c:pt idx="52">
                  <c:v>651.56071521878971</c:v>
                </c:pt>
                <c:pt idx="53">
                  <c:v>648.07021138726043</c:v>
                </c:pt>
                <c:pt idx="54">
                  <c:v>610.62662483085592</c:v>
                </c:pt>
                <c:pt idx="55">
                  <c:v>620.8865906386842</c:v>
                </c:pt>
                <c:pt idx="56">
                  <c:v>590.2124660585788</c:v>
                </c:pt>
                <c:pt idx="57">
                  <c:v>583.01991270876101</c:v>
                </c:pt>
                <c:pt idx="58">
                  <c:v>556.57670186384269</c:v>
                </c:pt>
                <c:pt idx="59">
                  <c:v>529.60462680202579</c:v>
                </c:pt>
                <c:pt idx="60">
                  <c:v>521.35434501841132</c:v>
                </c:pt>
                <c:pt idx="61">
                  <c:v>516.27724853618713</c:v>
                </c:pt>
                <c:pt idx="62">
                  <c:v>483.27612140172897</c:v>
                </c:pt>
                <c:pt idx="63">
                  <c:v>458.84259458102429</c:v>
                </c:pt>
                <c:pt idx="64">
                  <c:v>447.10180896588048</c:v>
                </c:pt>
                <c:pt idx="65">
                  <c:v>442.02471248365617</c:v>
                </c:pt>
                <c:pt idx="66">
                  <c:v>416.32191154239553</c:v>
                </c:pt>
                <c:pt idx="67">
                  <c:v>403.41762465007531</c:v>
                </c:pt>
                <c:pt idx="68">
                  <c:v>384.80160421525278</c:v>
                </c:pt>
                <c:pt idx="69">
                  <c:v>372.21463585307163</c:v>
                </c:pt>
                <c:pt idx="70">
                  <c:v>339.53082724875242</c:v>
                </c:pt>
                <c:pt idx="71">
                  <c:v>335.72300488708419</c:v>
                </c:pt>
                <c:pt idx="72">
                  <c:v>326.73231319981193</c:v>
                </c:pt>
                <c:pt idx="73">
                  <c:v>314.88575474128851</c:v>
                </c:pt>
                <c:pt idx="74">
                  <c:v>293.73118606535371</c:v>
                </c:pt>
                <c:pt idx="75">
                  <c:v>282.51926466710842</c:v>
                </c:pt>
                <c:pt idx="76">
                  <c:v>258.29728353316312</c:v>
                </c:pt>
                <c:pt idx="77">
                  <c:v>272.6823902327987</c:v>
                </c:pt>
                <c:pt idx="78">
                  <c:v>256.81646372584771</c:v>
                </c:pt>
                <c:pt idx="79">
                  <c:v>252.479777147281</c:v>
                </c:pt>
                <c:pt idx="80">
                  <c:v>240.42167300199819</c:v>
                </c:pt>
                <c:pt idx="81">
                  <c:v>227.83470463981709</c:v>
                </c:pt>
                <c:pt idx="82">
                  <c:v>219.47865001282281</c:v>
                </c:pt>
                <c:pt idx="83">
                  <c:v>213.2380522534221</c:v>
                </c:pt>
                <c:pt idx="84">
                  <c:v>193.03543916790451</c:v>
                </c:pt>
                <c:pt idx="85">
                  <c:v>226.03656630236259</c:v>
                </c:pt>
                <c:pt idx="86">
                  <c:v>221.59410688041629</c:v>
                </c:pt>
                <c:pt idx="87">
                  <c:v>182.56392767331681</c:v>
                </c:pt>
                <c:pt idx="88">
                  <c:v>192.50657495100609</c:v>
                </c:pt>
                <c:pt idx="89">
                  <c:v>199.91067398758329</c:v>
                </c:pt>
                <c:pt idx="90">
                  <c:v>198.11253565012879</c:v>
                </c:pt>
                <c:pt idx="91">
                  <c:v>191.13152798707031</c:v>
                </c:pt>
                <c:pt idx="92">
                  <c:v>157.38999094895451</c:v>
                </c:pt>
                <c:pt idx="93">
                  <c:v>155.48607976812039</c:v>
                </c:pt>
                <c:pt idx="94">
                  <c:v>167.96727528692179</c:v>
                </c:pt>
                <c:pt idx="95">
                  <c:v>150.19743759913669</c:v>
                </c:pt>
                <c:pt idx="96">
                  <c:v>127.66782195926621</c:v>
                </c:pt>
                <c:pt idx="97">
                  <c:v>125.9754564651914</c:v>
                </c:pt>
                <c:pt idx="98">
                  <c:v>124.81195518801501</c:v>
                </c:pt>
                <c:pt idx="99">
                  <c:v>124.177318127737</c:v>
                </c:pt>
                <c:pt idx="100">
                  <c:v>120.0521772359297</c:v>
                </c:pt>
                <c:pt idx="101">
                  <c:v>114.3404436934273</c:v>
                </c:pt>
                <c:pt idx="102">
                  <c:v>104.8208877892567</c:v>
                </c:pt>
                <c:pt idx="103">
                  <c:v>99.109154246754315</c:v>
                </c:pt>
                <c:pt idx="104">
                  <c:v>85.676003137535773</c:v>
                </c:pt>
                <c:pt idx="105">
                  <c:v>81.868180775867515</c:v>
                </c:pt>
                <c:pt idx="106">
                  <c:v>79.012314004616329</c:v>
                </c:pt>
                <c:pt idx="107">
                  <c:v>77.1084028237822</c:v>
                </c:pt>
                <c:pt idx="108">
                  <c:v>69.175439570306679</c:v>
                </c:pt>
                <c:pt idx="109">
                  <c:v>63.463706027804299</c:v>
                </c:pt>
                <c:pt idx="110">
                  <c:v>62.511750437387242</c:v>
                </c:pt>
                <c:pt idx="111">
                  <c:v>57.540426798542583</c:v>
                </c:pt>
                <c:pt idx="112">
                  <c:v>53.732604436874333</c:v>
                </c:pt>
                <c:pt idx="113">
                  <c:v>54.155695810393013</c:v>
                </c:pt>
                <c:pt idx="114">
                  <c:v>52.56910315969791</c:v>
                </c:pt>
                <c:pt idx="115">
                  <c:v>49.819009231826399</c:v>
                </c:pt>
                <c:pt idx="116">
                  <c:v>47.386233834093908</c:v>
                </c:pt>
                <c:pt idx="117">
                  <c:v>50.770964822243457</c:v>
                </c:pt>
                <c:pt idx="118">
                  <c:v>50.030554918585743</c:v>
                </c:pt>
                <c:pt idx="119">
                  <c:v>46.751596773815862</c:v>
                </c:pt>
                <c:pt idx="120">
                  <c:v>46.751596773815862</c:v>
                </c:pt>
                <c:pt idx="121">
                  <c:v>47.492006677473583</c:v>
                </c:pt>
                <c:pt idx="122">
                  <c:v>43.155320098906962</c:v>
                </c:pt>
                <c:pt idx="123">
                  <c:v>44.213048532703702</c:v>
                </c:pt>
                <c:pt idx="124">
                  <c:v>38.078223616682628</c:v>
                </c:pt>
                <c:pt idx="125">
                  <c:v>35.116584002051773</c:v>
                </c:pt>
                <c:pt idx="126">
                  <c:v>34.27040125501437</c:v>
                </c:pt>
                <c:pt idx="127">
                  <c:v>33.001127134458287</c:v>
                </c:pt>
                <c:pt idx="128">
                  <c:v>31.94339870066155</c:v>
                </c:pt>
                <c:pt idx="129">
                  <c:v>32.049171544041222</c:v>
                </c:pt>
                <c:pt idx="130">
                  <c:v>27.81825780885428</c:v>
                </c:pt>
                <c:pt idx="131">
                  <c:v>26.760529375057541</c:v>
                </c:pt>
                <c:pt idx="132">
                  <c:v>25.173936724362441</c:v>
                </c:pt>
                <c:pt idx="133">
                  <c:v>23.587344073667332</c:v>
                </c:pt>
                <c:pt idx="134">
                  <c:v>22.529615639870599</c:v>
                </c:pt>
                <c:pt idx="135">
                  <c:v>22.42384279649092</c:v>
                </c:pt>
                <c:pt idx="136">
                  <c:v>21.366114362694191</c:v>
                </c:pt>
                <c:pt idx="137">
                  <c:v>18.08715621792431</c:v>
                </c:pt>
                <c:pt idx="138">
                  <c:v>17.346746314266589</c:v>
                </c:pt>
                <c:pt idx="139">
                  <c:v>16.5005635672292</c:v>
                </c:pt>
                <c:pt idx="140">
                  <c:v>15.654380820191809</c:v>
                </c:pt>
                <c:pt idx="141">
                  <c:v>15.86592650695116</c:v>
                </c:pt>
                <c:pt idx="142">
                  <c:v>15.86592650695116</c:v>
                </c:pt>
                <c:pt idx="143">
                  <c:v>13.856242482737359</c:v>
                </c:pt>
                <c:pt idx="144">
                  <c:v>12.9042868923203</c:v>
                </c:pt>
                <c:pt idx="145">
                  <c:v>11.317694241625199</c:v>
                </c:pt>
                <c:pt idx="146">
                  <c:v>11.952331301903239</c:v>
                </c:pt>
                <c:pt idx="147">
                  <c:v>12.586968362181279</c:v>
                </c:pt>
                <c:pt idx="148">
                  <c:v>12.26964983204226</c:v>
                </c:pt>
                <c:pt idx="149">
                  <c:v>11.529239928384539</c:v>
                </c:pt>
                <c:pt idx="150">
                  <c:v>11.10614855486585</c:v>
                </c:pt>
                <c:pt idx="151">
                  <c:v>12.9042868923203</c:v>
                </c:pt>
                <c:pt idx="152">
                  <c:v>11.952331301903239</c:v>
                </c:pt>
                <c:pt idx="153">
                  <c:v>10.68305718134715</c:v>
                </c:pt>
                <c:pt idx="154">
                  <c:v>10.4715114945878</c:v>
                </c:pt>
                <c:pt idx="155">
                  <c:v>10.154192964448781</c:v>
                </c:pt>
                <c:pt idx="156">
                  <c:v>9.9426472776894368</c:v>
                </c:pt>
                <c:pt idx="157">
                  <c:v>9.6253287475504159</c:v>
                </c:pt>
                <c:pt idx="158">
                  <c:v>7.5098718799569451</c:v>
                </c:pt>
                <c:pt idx="159">
                  <c:v>9.4137830607910704</c:v>
                </c:pt>
                <c:pt idx="160">
                  <c:v>8.5676003137536796</c:v>
                </c:pt>
                <c:pt idx="161">
                  <c:v>7.5098718799569442</c:v>
                </c:pt>
                <c:pt idx="162">
                  <c:v>7.5098718799569442</c:v>
                </c:pt>
                <c:pt idx="163">
                  <c:v>9.308010217411395</c:v>
                </c:pt>
                <c:pt idx="164">
                  <c:v>8.7791460005130268</c:v>
                </c:pt>
                <c:pt idx="165">
                  <c:v>9.4137830607910669</c:v>
                </c:pt>
                <c:pt idx="166">
                  <c:v>9.4137830607910669</c:v>
                </c:pt>
                <c:pt idx="167">
                  <c:v>9.308010217411395</c:v>
                </c:pt>
                <c:pt idx="168">
                  <c:v>9.308010217411395</c:v>
                </c:pt>
                <c:pt idx="169">
                  <c:v>9.308010217411395</c:v>
                </c:pt>
                <c:pt idx="170">
                  <c:v>7.7214175667162914</c:v>
                </c:pt>
                <c:pt idx="171">
                  <c:v>7.6156447233366178</c:v>
                </c:pt>
                <c:pt idx="172">
                  <c:v>7.1925533498179224</c:v>
                </c:pt>
                <c:pt idx="173">
                  <c:v>5.9232792292618388</c:v>
                </c:pt>
                <c:pt idx="174">
                  <c:v>4.9713236388447752</c:v>
                </c:pt>
                <c:pt idx="175">
                  <c:v>6.5579162895398797</c:v>
                </c:pt>
                <c:pt idx="176">
                  <c:v>6.6636891329195516</c:v>
                </c:pt>
                <c:pt idx="177">
                  <c:v>6.7694619762992261</c:v>
                </c:pt>
                <c:pt idx="178">
                  <c:v>7.1925533498179206</c:v>
                </c:pt>
                <c:pt idx="179">
                  <c:v>7.1925533498179206</c:v>
                </c:pt>
                <c:pt idx="180">
                  <c:v>7.8271904100959633</c:v>
                </c:pt>
                <c:pt idx="181">
                  <c:v>8.5676003137536778</c:v>
                </c:pt>
                <c:pt idx="182">
                  <c:v>7.932963253475636</c:v>
                </c:pt>
                <c:pt idx="183">
                  <c:v>7.4040990365772688</c:v>
                </c:pt>
                <c:pt idx="184">
                  <c:v>7.1925533498179206</c:v>
                </c:pt>
                <c:pt idx="185">
                  <c:v>5.8175063858821634</c:v>
                </c:pt>
                <c:pt idx="186">
                  <c:v>5.1828693256041216</c:v>
                </c:pt>
                <c:pt idx="187">
                  <c:v>5.2886421689837944</c:v>
                </c:pt>
                <c:pt idx="188">
                  <c:v>5.394415012363468</c:v>
                </c:pt>
                <c:pt idx="189">
                  <c:v>5.394415012363468</c:v>
                </c:pt>
                <c:pt idx="190">
                  <c:v>5.5001878557431416</c:v>
                </c:pt>
                <c:pt idx="191">
                  <c:v>5.6059606991228161</c:v>
                </c:pt>
                <c:pt idx="192">
                  <c:v>8.6733731571333514</c:v>
                </c:pt>
                <c:pt idx="193">
                  <c:v>8.4618274703740042</c:v>
                </c:pt>
                <c:pt idx="194">
                  <c:v>8.5676003137536778</c:v>
                </c:pt>
                <c:pt idx="195">
                  <c:v>8.1445089402349851</c:v>
                </c:pt>
                <c:pt idx="196">
                  <c:v>7.8271904100959642</c:v>
                </c:pt>
                <c:pt idx="197">
                  <c:v>8.1445089402349851</c:v>
                </c:pt>
                <c:pt idx="198">
                  <c:v>8.7791460005130268</c:v>
                </c:pt>
                <c:pt idx="199">
                  <c:v>8.2502817836146569</c:v>
                </c:pt>
                <c:pt idx="200">
                  <c:v>9.5195559041707405</c:v>
                </c:pt>
                <c:pt idx="201">
                  <c:v>10.259965807828451</c:v>
                </c:pt>
                <c:pt idx="202">
                  <c:v>12.4811955188016</c:v>
                </c:pt>
                <c:pt idx="203">
                  <c:v>14.385106699635729</c:v>
                </c:pt>
                <c:pt idx="204">
                  <c:v>15.760153663571479</c:v>
                </c:pt>
                <c:pt idx="205">
                  <c:v>15.97169935033083</c:v>
                </c:pt>
                <c:pt idx="206">
                  <c:v>17.02942778412757</c:v>
                </c:pt>
                <c:pt idx="207">
                  <c:v>18.82756612158202</c:v>
                </c:pt>
                <c:pt idx="208">
                  <c:v>20.837250145795821</c:v>
                </c:pt>
                <c:pt idx="209">
                  <c:v>21.577660049453531</c:v>
                </c:pt>
                <c:pt idx="210">
                  <c:v>22.42384279649092</c:v>
                </c:pt>
                <c:pt idx="211">
                  <c:v>22.318069953111241</c:v>
                </c:pt>
                <c:pt idx="212">
                  <c:v>22.529615639870599</c:v>
                </c:pt>
                <c:pt idx="213">
                  <c:v>26.125892314779499</c:v>
                </c:pt>
                <c:pt idx="214">
                  <c:v>29.722168989688409</c:v>
                </c:pt>
                <c:pt idx="215">
                  <c:v>31.731853013902199</c:v>
                </c:pt>
                <c:pt idx="216">
                  <c:v>35.116584002051759</c:v>
                </c:pt>
                <c:pt idx="217">
                  <c:v>36.597403809367187</c:v>
                </c:pt>
                <c:pt idx="218">
                  <c:v>38.289769303441972</c:v>
                </c:pt>
                <c:pt idx="219">
                  <c:v>38.924406363720017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66A-4862-8399-D5DCEE62C0B2}"/>
            </c:ext>
          </c:extLst>
        </c:ser>
        <c:ser>
          <c:idx val="4"/>
          <c:order val="4"/>
          <c:tx>
            <c:strRef>
              <c:f>'Pivot(m7)'!$F$3</c:f>
              <c:strCache>
                <c:ptCount val="1"/>
                <c:pt idx="0">
                  <c:v>Sum of Sweden-Deaths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'Pivot(m7)'!$F$4:$F$223</c:f>
              <c:numCache>
                <c:formatCode>General</c:formatCode>
                <c:ptCount val="220"/>
                <c:pt idx="8">
                  <c:v>0</c:v>
                </c:pt>
                <c:pt idx="9">
                  <c:v>0</c:v>
                </c:pt>
                <c:pt idx="10">
                  <c:v>0.7116957821648382</c:v>
                </c:pt>
                <c:pt idx="11">
                  <c:v>0.7116957821648382</c:v>
                </c:pt>
                <c:pt idx="12">
                  <c:v>1.423391564329676</c:v>
                </c:pt>
                <c:pt idx="13">
                  <c:v>2.1350873464945139</c:v>
                </c:pt>
                <c:pt idx="14">
                  <c:v>3.5584789108241912</c:v>
                </c:pt>
                <c:pt idx="15">
                  <c:v>4.9818704751538672</c:v>
                </c:pt>
                <c:pt idx="16">
                  <c:v>5.6935662573187056</c:v>
                </c:pt>
                <c:pt idx="17">
                  <c:v>9.2520451681428959</c:v>
                </c:pt>
                <c:pt idx="18">
                  <c:v>14.23391564329676</c:v>
                </c:pt>
                <c:pt idx="19">
                  <c:v>19.927481900615469</c:v>
                </c:pt>
                <c:pt idx="20">
                  <c:v>24.909352375769341</c:v>
                </c:pt>
                <c:pt idx="21">
                  <c:v>31.31461441525288</c:v>
                </c:pt>
                <c:pt idx="22">
                  <c:v>37.719876454736422</c:v>
                </c:pt>
                <c:pt idx="23">
                  <c:v>51.953792098033183</c:v>
                </c:pt>
                <c:pt idx="24">
                  <c:v>63.340924612670577</c:v>
                </c:pt>
                <c:pt idx="25">
                  <c:v>80.421623384626713</c:v>
                </c:pt>
                <c:pt idx="26">
                  <c:v>96.790626374417982</c:v>
                </c:pt>
                <c:pt idx="27">
                  <c:v>116.00641249286861</c:v>
                </c:pt>
                <c:pt idx="28">
                  <c:v>135.22219861131919</c:v>
                </c:pt>
                <c:pt idx="29">
                  <c:v>159.41985520492381</c:v>
                </c:pt>
                <c:pt idx="30">
                  <c:v>178.63564132337439</c:v>
                </c:pt>
                <c:pt idx="31">
                  <c:v>200.69821057048441</c:v>
                </c:pt>
                <c:pt idx="32">
                  <c:v>228.4543460749131</c:v>
                </c:pt>
                <c:pt idx="33">
                  <c:v>262.61574361882532</c:v>
                </c:pt>
                <c:pt idx="34">
                  <c:v>287.52509599459461</c:v>
                </c:pt>
                <c:pt idx="35">
                  <c:v>320.97479775634201</c:v>
                </c:pt>
                <c:pt idx="36">
                  <c:v>353.00110795375969</c:v>
                </c:pt>
                <c:pt idx="37">
                  <c:v>378.62215611169393</c:v>
                </c:pt>
                <c:pt idx="38">
                  <c:v>422.74729460591391</c:v>
                </c:pt>
                <c:pt idx="39">
                  <c:v>434.13442712055132</c:v>
                </c:pt>
                <c:pt idx="40">
                  <c:v>441.25138494219959</c:v>
                </c:pt>
                <c:pt idx="41">
                  <c:v>464.73734575363932</c:v>
                </c:pt>
                <c:pt idx="42">
                  <c:v>473.27769513961732</c:v>
                </c:pt>
                <c:pt idx="43">
                  <c:v>469.71921622879319</c:v>
                </c:pt>
                <c:pt idx="44">
                  <c:v>474.701086703947</c:v>
                </c:pt>
                <c:pt idx="45">
                  <c:v>474.701086703947</c:v>
                </c:pt>
                <c:pt idx="46">
                  <c:v>492.4934812580679</c:v>
                </c:pt>
                <c:pt idx="47">
                  <c:v>486.79991500074919</c:v>
                </c:pt>
                <c:pt idx="48">
                  <c:v>474.701086703947</c:v>
                </c:pt>
                <c:pt idx="49">
                  <c:v>468.29582466446351</c:v>
                </c:pt>
                <c:pt idx="50">
                  <c:v>467.58412888229861</c:v>
                </c:pt>
                <c:pt idx="51">
                  <c:v>446.94495119951841</c:v>
                </c:pt>
                <c:pt idx="52">
                  <c:v>419.9005114772545</c:v>
                </c:pt>
                <c:pt idx="53">
                  <c:v>402.10811692313348</c:v>
                </c:pt>
                <c:pt idx="54">
                  <c:v>407.08998739828752</c:v>
                </c:pt>
                <c:pt idx="55">
                  <c:v>397.83794223014462</c:v>
                </c:pt>
                <c:pt idx="56">
                  <c:v>388.58589706200161</c:v>
                </c:pt>
                <c:pt idx="57">
                  <c:v>380.75724345818838</c:v>
                </c:pt>
                <c:pt idx="58">
                  <c:v>394.99115910148521</c:v>
                </c:pt>
                <c:pt idx="59">
                  <c:v>399.97302957663902</c:v>
                </c:pt>
                <c:pt idx="60">
                  <c:v>394.27946331932031</c:v>
                </c:pt>
                <c:pt idx="61">
                  <c:v>386.45080971550709</c:v>
                </c:pt>
                <c:pt idx="62">
                  <c:v>386.45080971550709</c:v>
                </c:pt>
                <c:pt idx="63">
                  <c:v>386.45080971550709</c:v>
                </c:pt>
                <c:pt idx="64">
                  <c:v>394.27946331932031</c:v>
                </c:pt>
                <c:pt idx="65">
                  <c:v>387.16250549767199</c:v>
                </c:pt>
                <c:pt idx="66">
                  <c:v>379.33385189385871</c:v>
                </c:pt>
                <c:pt idx="67">
                  <c:v>380.75724345818838</c:v>
                </c:pt>
                <c:pt idx="68">
                  <c:v>367.94671937922141</c:v>
                </c:pt>
                <c:pt idx="69">
                  <c:v>365.09993625056211</c:v>
                </c:pt>
                <c:pt idx="70">
                  <c:v>364.38824046839721</c:v>
                </c:pt>
                <c:pt idx="71">
                  <c:v>350.15432482510039</c:v>
                </c:pt>
                <c:pt idx="72">
                  <c:v>342.32567122128711</c:v>
                </c:pt>
                <c:pt idx="73">
                  <c:v>325.95666823149583</c:v>
                </c:pt>
                <c:pt idx="74">
                  <c:v>301.75901163789132</c:v>
                </c:pt>
                <c:pt idx="75">
                  <c:v>300.33562007356159</c:v>
                </c:pt>
                <c:pt idx="76">
                  <c:v>286.10170443026482</c:v>
                </c:pt>
                <c:pt idx="77">
                  <c:v>271.15609300480321</c:v>
                </c:pt>
                <c:pt idx="78">
                  <c:v>269.0210056583087</c:v>
                </c:pt>
                <c:pt idx="79">
                  <c:v>254.07539423284709</c:v>
                </c:pt>
                <c:pt idx="80">
                  <c:v>256.92217736150639</c:v>
                </c:pt>
                <c:pt idx="81">
                  <c:v>262.61574361882509</c:v>
                </c:pt>
                <c:pt idx="82">
                  <c:v>261.19235205449547</c:v>
                </c:pt>
                <c:pt idx="83">
                  <c:v>266.17422252964928</c:v>
                </c:pt>
                <c:pt idx="84">
                  <c:v>259.7689604901658</c:v>
                </c:pt>
                <c:pt idx="85">
                  <c:v>246.24674062903389</c:v>
                </c:pt>
                <c:pt idx="86">
                  <c:v>237.7063912430558</c:v>
                </c:pt>
                <c:pt idx="87">
                  <c:v>227.03095451058331</c:v>
                </c:pt>
                <c:pt idx="88">
                  <c:v>217.0672135602756</c:v>
                </c:pt>
                <c:pt idx="89">
                  <c:v>205.68008104563819</c:v>
                </c:pt>
                <c:pt idx="90">
                  <c:v>193.58125274883591</c:v>
                </c:pt>
                <c:pt idx="91">
                  <c:v>194.29294853100069</c:v>
                </c:pt>
                <c:pt idx="92">
                  <c:v>192.8695569666711</c:v>
                </c:pt>
                <c:pt idx="93">
                  <c:v>199.27481900615459</c:v>
                </c:pt>
                <c:pt idx="94">
                  <c:v>190.02277383801169</c:v>
                </c:pt>
                <c:pt idx="95">
                  <c:v>193.58125274883591</c:v>
                </c:pt>
                <c:pt idx="96">
                  <c:v>192.1578611845062</c:v>
                </c:pt>
                <c:pt idx="97">
                  <c:v>186.4642949271875</c:v>
                </c:pt>
                <c:pt idx="98">
                  <c:v>177.92394554120941</c:v>
                </c:pt>
                <c:pt idx="99">
                  <c:v>176.50055397687979</c:v>
                </c:pt>
                <c:pt idx="100">
                  <c:v>173.6537708482204</c:v>
                </c:pt>
                <c:pt idx="101">
                  <c:v>183.61751179852811</c:v>
                </c:pt>
                <c:pt idx="102">
                  <c:v>177.2122497590446</c:v>
                </c:pt>
                <c:pt idx="103">
                  <c:v>171.51868350172589</c:v>
                </c:pt>
                <c:pt idx="104">
                  <c:v>172.94207506605559</c:v>
                </c:pt>
                <c:pt idx="105">
                  <c:v>168.67190037306659</c:v>
                </c:pt>
                <c:pt idx="106">
                  <c:v>163.69002989791269</c:v>
                </c:pt>
                <c:pt idx="107">
                  <c:v>160.1315509870885</c:v>
                </c:pt>
                <c:pt idx="108">
                  <c:v>155.1496805119346</c:v>
                </c:pt>
                <c:pt idx="109">
                  <c:v>150.16781003678071</c:v>
                </c:pt>
                <c:pt idx="110">
                  <c:v>149.4561142546159</c:v>
                </c:pt>
                <c:pt idx="111">
                  <c:v>146.60933112595649</c:v>
                </c:pt>
                <c:pt idx="112">
                  <c:v>142.33915643296751</c:v>
                </c:pt>
                <c:pt idx="113">
                  <c:v>135.2221986113191</c:v>
                </c:pt>
                <c:pt idx="114">
                  <c:v>133.08711126482461</c:v>
                </c:pt>
                <c:pt idx="115">
                  <c:v>125.25845766101141</c:v>
                </c:pt>
                <c:pt idx="116">
                  <c:v>121.6999787501872</c:v>
                </c:pt>
                <c:pt idx="117">
                  <c:v>109.601150453385</c:v>
                </c:pt>
                <c:pt idx="118">
                  <c:v>98.925713720912398</c:v>
                </c:pt>
                <c:pt idx="119">
                  <c:v>99.637409503077237</c:v>
                </c:pt>
                <c:pt idx="120">
                  <c:v>97.502322156582721</c:v>
                </c:pt>
                <c:pt idx="121">
                  <c:v>93.943843245758529</c:v>
                </c:pt>
                <c:pt idx="122">
                  <c:v>90.385364334934337</c:v>
                </c:pt>
                <c:pt idx="123">
                  <c:v>83.980102295450791</c:v>
                </c:pt>
                <c:pt idx="124">
                  <c:v>81.133319166791438</c:v>
                </c:pt>
                <c:pt idx="125">
                  <c:v>81.845014948956276</c:v>
                </c:pt>
                <c:pt idx="126">
                  <c:v>72.592969780813377</c:v>
                </c:pt>
                <c:pt idx="127">
                  <c:v>71.1695782164837</c:v>
                </c:pt>
                <c:pt idx="128">
                  <c:v>65.476011959164993</c:v>
                </c:pt>
                <c:pt idx="129">
                  <c:v>61.205837266175948</c:v>
                </c:pt>
                <c:pt idx="130">
                  <c:v>61.205837266175948</c:v>
                </c:pt>
                <c:pt idx="131">
                  <c:v>65.476011959164993</c:v>
                </c:pt>
                <c:pt idx="132">
                  <c:v>62.629228830505632</c:v>
                </c:pt>
                <c:pt idx="133">
                  <c:v>62.629228830505632</c:v>
                </c:pt>
                <c:pt idx="134">
                  <c:v>61.205837266175948</c:v>
                </c:pt>
                <c:pt idx="135">
                  <c:v>58.359054137516601</c:v>
                </c:pt>
                <c:pt idx="136">
                  <c:v>54.800575226692409</c:v>
                </c:pt>
                <c:pt idx="137">
                  <c:v>49.81870475153854</c:v>
                </c:pt>
                <c:pt idx="138">
                  <c:v>45.54853005854951</c:v>
                </c:pt>
                <c:pt idx="139">
                  <c:v>45.54853005854951</c:v>
                </c:pt>
                <c:pt idx="140">
                  <c:v>46.260225840714348</c:v>
                </c:pt>
                <c:pt idx="141">
                  <c:v>41.278355365560479</c:v>
                </c:pt>
                <c:pt idx="142">
                  <c:v>40.566659583395641</c:v>
                </c:pt>
                <c:pt idx="143">
                  <c:v>41.278355365560479</c:v>
                </c:pt>
                <c:pt idx="144">
                  <c:v>39.854963801230802</c:v>
                </c:pt>
                <c:pt idx="145">
                  <c:v>37.008180672571449</c:v>
                </c:pt>
                <c:pt idx="146">
                  <c:v>29.891222850923072</c:v>
                </c:pt>
                <c:pt idx="147">
                  <c:v>24.197656593604371</c:v>
                </c:pt>
                <c:pt idx="148">
                  <c:v>23.485960811439529</c:v>
                </c:pt>
                <c:pt idx="149">
                  <c:v>21.35087346494501</c:v>
                </c:pt>
                <c:pt idx="150">
                  <c:v>17.080698771955991</c:v>
                </c:pt>
                <c:pt idx="151">
                  <c:v>12.81052407896696</c:v>
                </c:pt>
                <c:pt idx="152">
                  <c:v>12.09882829680212</c:v>
                </c:pt>
                <c:pt idx="153">
                  <c:v>13.5222198611318</c:v>
                </c:pt>
                <c:pt idx="154">
                  <c:v>12.81052407896696</c:v>
                </c:pt>
                <c:pt idx="155">
                  <c:v>12.09882829680212</c:v>
                </c:pt>
                <c:pt idx="156">
                  <c:v>10.67543673247245</c:v>
                </c:pt>
                <c:pt idx="157">
                  <c:v>10.67543673247245</c:v>
                </c:pt>
                <c:pt idx="158">
                  <c:v>14.23391564329664</c:v>
                </c:pt>
                <c:pt idx="159">
                  <c:v>14.23391564329664</c:v>
                </c:pt>
                <c:pt idx="160">
                  <c:v>13.5222198611318</c:v>
                </c:pt>
                <c:pt idx="161">
                  <c:v>15.657307207626319</c:v>
                </c:pt>
                <c:pt idx="162">
                  <c:v>13.5222198611318</c:v>
                </c:pt>
                <c:pt idx="163">
                  <c:v>14.945611425461481</c:v>
                </c:pt>
                <c:pt idx="164">
                  <c:v>16.369002989791149</c:v>
                </c:pt>
                <c:pt idx="165">
                  <c:v>16.369002989791149</c:v>
                </c:pt>
                <c:pt idx="166">
                  <c:v>14.23391564329664</c:v>
                </c:pt>
                <c:pt idx="167">
                  <c:v>13.5222198611318</c:v>
                </c:pt>
                <c:pt idx="168">
                  <c:v>10.67543673247245</c:v>
                </c:pt>
                <c:pt idx="169">
                  <c:v>10.67543673247245</c:v>
                </c:pt>
                <c:pt idx="170">
                  <c:v>12.09882829680212</c:v>
                </c:pt>
                <c:pt idx="171">
                  <c:v>10.67543673247245</c:v>
                </c:pt>
                <c:pt idx="172">
                  <c:v>7.8286536038130938</c:v>
                </c:pt>
                <c:pt idx="173">
                  <c:v>8.5403493859779314</c:v>
                </c:pt>
                <c:pt idx="174">
                  <c:v>8.5403493859779314</c:v>
                </c:pt>
                <c:pt idx="175">
                  <c:v>8.5403493859779314</c:v>
                </c:pt>
                <c:pt idx="176">
                  <c:v>7.1169578216482554</c:v>
                </c:pt>
                <c:pt idx="177">
                  <c:v>2.8467831286592249</c:v>
                </c:pt>
                <c:pt idx="178">
                  <c:v>2.1350873464943869</c:v>
                </c:pt>
                <c:pt idx="179">
                  <c:v>1.4233915643295489</c:v>
                </c:pt>
                <c:pt idx="180">
                  <c:v>3.5584789108240629</c:v>
                </c:pt>
                <c:pt idx="181">
                  <c:v>3.5584789108240629</c:v>
                </c:pt>
                <c:pt idx="182">
                  <c:v>3.5584789108240629</c:v>
                </c:pt>
                <c:pt idx="183">
                  <c:v>3.5584789108240629</c:v>
                </c:pt>
                <c:pt idx="184">
                  <c:v>-5.6935662573188326</c:v>
                </c:pt>
                <c:pt idx="185">
                  <c:v>-2.1350873464946409</c:v>
                </c:pt>
                <c:pt idx="186">
                  <c:v>2.8467831286592258</c:v>
                </c:pt>
                <c:pt idx="187">
                  <c:v>8.5403493859779314</c:v>
                </c:pt>
                <c:pt idx="188">
                  <c:v>9.9637409503076082</c:v>
                </c:pt>
                <c:pt idx="189">
                  <c:v>9.9637409503076082</c:v>
                </c:pt>
                <c:pt idx="190">
                  <c:v>9.9637409503076082</c:v>
                </c:pt>
                <c:pt idx="191">
                  <c:v>20.639177682780179</c:v>
                </c:pt>
                <c:pt idx="192">
                  <c:v>17.792394554120829</c:v>
                </c:pt>
                <c:pt idx="193">
                  <c:v>15.65730720762631</c:v>
                </c:pt>
                <c:pt idx="194">
                  <c:v>7.8286536038130938</c:v>
                </c:pt>
                <c:pt idx="195">
                  <c:v>7.8286536038130938</c:v>
                </c:pt>
                <c:pt idx="196">
                  <c:v>7.8286536038130938</c:v>
                </c:pt>
                <c:pt idx="197">
                  <c:v>7.8286536038130938</c:v>
                </c:pt>
                <c:pt idx="198">
                  <c:v>6.4052620394834179</c:v>
                </c:pt>
                <c:pt idx="199">
                  <c:v>9.2520451681427698</c:v>
                </c:pt>
                <c:pt idx="200">
                  <c:v>12.81052407896696</c:v>
                </c:pt>
                <c:pt idx="201">
                  <c:v>14.945611425461481</c:v>
                </c:pt>
                <c:pt idx="202">
                  <c:v>13.5222198611318</c:v>
                </c:pt>
                <c:pt idx="203">
                  <c:v>13.5222198611318</c:v>
                </c:pt>
                <c:pt idx="204">
                  <c:v>13.5222198611318</c:v>
                </c:pt>
                <c:pt idx="205">
                  <c:v>13.5222198611318</c:v>
                </c:pt>
                <c:pt idx="206">
                  <c:v>13.5222198611318</c:v>
                </c:pt>
                <c:pt idx="207">
                  <c:v>11.38713251463729</c:v>
                </c:pt>
                <c:pt idx="208">
                  <c:v>9.9637409503076082</c:v>
                </c:pt>
                <c:pt idx="209">
                  <c:v>10.67543673247245</c:v>
                </c:pt>
                <c:pt idx="210">
                  <c:v>10.67543673247245</c:v>
                </c:pt>
                <c:pt idx="211">
                  <c:v>10.67543673247245</c:v>
                </c:pt>
                <c:pt idx="212">
                  <c:v>10.67543673247245</c:v>
                </c:pt>
                <c:pt idx="213">
                  <c:v>14.23391564329664</c:v>
                </c:pt>
                <c:pt idx="214">
                  <c:v>12.098828296802131</c:v>
                </c:pt>
                <c:pt idx="215">
                  <c:v>10.67543673247245</c:v>
                </c:pt>
                <c:pt idx="216">
                  <c:v>10.67543673247245</c:v>
                </c:pt>
                <c:pt idx="217">
                  <c:v>10.67543673247245</c:v>
                </c:pt>
                <c:pt idx="218">
                  <c:v>10.67543673247245</c:v>
                </c:pt>
                <c:pt idx="219">
                  <c:v>10.67543673247245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1B-B39D-D9A712C76DB0}"/>
            </c:ext>
          </c:extLst>
        </c:ser>
        <c:ser>
          <c:idx val="6"/>
          <c:order val="6"/>
          <c:tx>
            <c:strRef>
              <c:f>'Pivot(m7)'!$H$3</c:f>
              <c:strCache>
                <c:ptCount val="1"/>
                <c:pt idx="0">
                  <c:v>Sum of France-Deaths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'Pivot(m7)'!$H$4:$H$223</c:f>
              <c:numCache>
                <c:formatCode>General</c:formatCode>
                <c:ptCount val="220"/>
                <c:pt idx="8">
                  <c:v>1.8644107623993009</c:v>
                </c:pt>
                <c:pt idx="9">
                  <c:v>1.7547395410816951</c:v>
                </c:pt>
                <c:pt idx="10">
                  <c:v>3.1804654182105732</c:v>
                </c:pt>
                <c:pt idx="11">
                  <c:v>4.8255337379746619</c:v>
                </c:pt>
                <c:pt idx="12">
                  <c:v>4.6061912953394506</c:v>
                </c:pt>
                <c:pt idx="13">
                  <c:v>7.6769854922324177</c:v>
                </c:pt>
                <c:pt idx="14">
                  <c:v>8.7736977054084768</c:v>
                </c:pt>
                <c:pt idx="15">
                  <c:v>7.8963279348676298</c:v>
                </c:pt>
                <c:pt idx="16">
                  <c:v>14.147587549971171</c:v>
                </c:pt>
                <c:pt idx="17">
                  <c:v>12.61219045152469</c:v>
                </c:pt>
                <c:pt idx="18">
                  <c:v>10.9671221317606</c:v>
                </c:pt>
                <c:pt idx="19">
                  <c:v>21.385888156933159</c:v>
                </c:pt>
                <c:pt idx="20">
                  <c:v>40.688023108831807</c:v>
                </c:pt>
                <c:pt idx="21">
                  <c:v>51.655145240592411</c:v>
                </c:pt>
                <c:pt idx="22">
                  <c:v>63.938322028164279</c:v>
                </c:pt>
                <c:pt idx="23">
                  <c:v>78.085909578135457</c:v>
                </c:pt>
                <c:pt idx="24">
                  <c:v>104.4070026943609</c:v>
                </c:pt>
                <c:pt idx="25">
                  <c:v>129.74105481872789</c:v>
                </c:pt>
                <c:pt idx="26">
                  <c:v>159.3522845744815</c:v>
                </c:pt>
                <c:pt idx="27">
                  <c:v>169.4420369357012</c:v>
                </c:pt>
                <c:pt idx="28">
                  <c:v>192.14397974844559</c:v>
                </c:pt>
                <c:pt idx="29">
                  <c:v>211.8847995856147</c:v>
                </c:pt>
                <c:pt idx="30">
                  <c:v>237.32852293129929</c:v>
                </c:pt>
                <c:pt idx="31">
                  <c:v>265.73336925255921</c:v>
                </c:pt>
                <c:pt idx="32">
                  <c:v>336.90999188768552</c:v>
                </c:pt>
                <c:pt idx="33">
                  <c:v>404.79647788328361</c:v>
                </c:pt>
                <c:pt idx="34">
                  <c:v>494.83655058503803</c:v>
                </c:pt>
                <c:pt idx="35">
                  <c:v>575.33522703216079</c:v>
                </c:pt>
                <c:pt idx="36">
                  <c:v>600.12092304993973</c:v>
                </c:pt>
                <c:pt idx="37">
                  <c:v>645.63447989674626</c:v>
                </c:pt>
                <c:pt idx="38">
                  <c:v>746.31266106630858</c:v>
                </c:pt>
                <c:pt idx="39">
                  <c:v>709.13411703964016</c:v>
                </c:pt>
                <c:pt idx="40">
                  <c:v>748.28674305002551</c:v>
                </c:pt>
                <c:pt idx="41">
                  <c:v>733.70047061478385</c:v>
                </c:pt>
                <c:pt idx="42">
                  <c:v>687.85790010402457</c:v>
                </c:pt>
                <c:pt idx="43">
                  <c:v>692.57376262068169</c:v>
                </c:pt>
                <c:pt idx="44">
                  <c:v>664.16891629942165</c:v>
                </c:pt>
                <c:pt idx="45">
                  <c:v>590.46985557399034</c:v>
                </c:pt>
                <c:pt idx="46">
                  <c:v>688.62559865324761</c:v>
                </c:pt>
                <c:pt idx="47">
                  <c:v>624.13892051849518</c:v>
                </c:pt>
                <c:pt idx="48">
                  <c:v>599.24355327939861</c:v>
                </c:pt>
                <c:pt idx="49">
                  <c:v>600.01125182862177</c:v>
                </c:pt>
                <c:pt idx="50">
                  <c:v>581.36714420462886</c:v>
                </c:pt>
                <c:pt idx="51">
                  <c:v>578.2963500077359</c:v>
                </c:pt>
                <c:pt idx="52">
                  <c:v>554.16868131786259</c:v>
                </c:pt>
                <c:pt idx="53">
                  <c:v>456.34195190255798</c:v>
                </c:pt>
                <c:pt idx="54">
                  <c:v>430.34987245028537</c:v>
                </c:pt>
                <c:pt idx="55">
                  <c:v>389.66184934145349</c:v>
                </c:pt>
                <c:pt idx="56">
                  <c:v>359.72160592174708</c:v>
                </c:pt>
                <c:pt idx="57">
                  <c:v>343.38059394542381</c:v>
                </c:pt>
                <c:pt idx="58">
                  <c:v>331.42643082180479</c:v>
                </c:pt>
                <c:pt idx="59">
                  <c:v>314.09837785362299</c:v>
                </c:pt>
                <c:pt idx="60">
                  <c:v>301.26684495946313</c:v>
                </c:pt>
                <c:pt idx="61">
                  <c:v>276.37147772036661</c:v>
                </c:pt>
                <c:pt idx="62">
                  <c:v>257.61769887505602</c:v>
                </c:pt>
                <c:pt idx="63">
                  <c:v>235.35444094758191</c:v>
                </c:pt>
                <c:pt idx="64">
                  <c:v>223.6196202665981</c:v>
                </c:pt>
                <c:pt idx="65">
                  <c:v>209.03334783135651</c:v>
                </c:pt>
                <c:pt idx="66">
                  <c:v>204.97551264260511</c:v>
                </c:pt>
                <c:pt idx="67">
                  <c:v>188.19581578101139</c:v>
                </c:pt>
                <c:pt idx="68">
                  <c:v>175.91263899343949</c:v>
                </c:pt>
                <c:pt idx="69">
                  <c:v>178.65441952637971</c:v>
                </c:pt>
                <c:pt idx="70">
                  <c:v>169.11302327174801</c:v>
                </c:pt>
                <c:pt idx="71">
                  <c:v>161.98439388610359</c:v>
                </c:pt>
                <c:pt idx="72">
                  <c:v>157.48787381208169</c:v>
                </c:pt>
                <c:pt idx="73">
                  <c:v>159.35228457448099</c:v>
                </c:pt>
                <c:pt idx="74">
                  <c:v>138.18573886018311</c:v>
                </c:pt>
                <c:pt idx="75">
                  <c:v>157.0491889268113</c:v>
                </c:pt>
                <c:pt idx="76">
                  <c:v>141.80488916366409</c:v>
                </c:pt>
                <c:pt idx="77">
                  <c:v>132.92152023693799</c:v>
                </c:pt>
                <c:pt idx="78">
                  <c:v>188.74417188759941</c:v>
                </c:pt>
                <c:pt idx="79">
                  <c:v>174.26757067367541</c:v>
                </c:pt>
                <c:pt idx="80">
                  <c:v>112.4130018505456</c:v>
                </c:pt>
                <c:pt idx="81">
                  <c:v>115.374124826121</c:v>
                </c:pt>
                <c:pt idx="82">
                  <c:v>86.201579955637797</c:v>
                </c:pt>
                <c:pt idx="83">
                  <c:v>82.911443316109612</c:v>
                </c:pt>
                <c:pt idx="84">
                  <c:v>87.84664827540189</c:v>
                </c:pt>
                <c:pt idx="85">
                  <c:v>27.966161435989029</c:v>
                </c:pt>
                <c:pt idx="86">
                  <c:v>23.469641361967181</c:v>
                </c:pt>
                <c:pt idx="87">
                  <c:v>55.27429554407292</c:v>
                </c:pt>
                <c:pt idx="88">
                  <c:v>50.668104248733471</c:v>
                </c:pt>
                <c:pt idx="89">
                  <c:v>48.694022265016557</c:v>
                </c:pt>
                <c:pt idx="90">
                  <c:v>46.281255396029223</c:v>
                </c:pt>
                <c:pt idx="91">
                  <c:v>47.816652494475711</c:v>
                </c:pt>
                <c:pt idx="92">
                  <c:v>47.597310051840502</c:v>
                </c:pt>
                <c:pt idx="93">
                  <c:v>40.797694330148943</c:v>
                </c:pt>
                <c:pt idx="94">
                  <c:v>44.52651585494754</c:v>
                </c:pt>
                <c:pt idx="95">
                  <c:v>46.171584174711633</c:v>
                </c:pt>
                <c:pt idx="96">
                  <c:v>43.7588173057243</c:v>
                </c:pt>
                <c:pt idx="97">
                  <c:v>43.100789977818671</c:v>
                </c:pt>
                <c:pt idx="98">
                  <c:v>40.249338223560912</c:v>
                </c:pt>
                <c:pt idx="99">
                  <c:v>38.275256239843998</c:v>
                </c:pt>
                <c:pt idx="100">
                  <c:v>41.017036772784152</c:v>
                </c:pt>
                <c:pt idx="101">
                  <c:v>38.494598682479207</c:v>
                </c:pt>
                <c:pt idx="102">
                  <c:v>32.133667846058067</c:v>
                </c:pt>
                <c:pt idx="103">
                  <c:v>30.37892830497637</c:v>
                </c:pt>
                <c:pt idx="104">
                  <c:v>28.40484632125947</c:v>
                </c:pt>
                <c:pt idx="105">
                  <c:v>27.637147772036229</c:v>
                </c:pt>
                <c:pt idx="106">
                  <c:v>26.97912044413059</c:v>
                </c:pt>
                <c:pt idx="107">
                  <c:v>24.34701113250804</c:v>
                </c:pt>
                <c:pt idx="108">
                  <c:v>27.088791665448191</c:v>
                </c:pt>
                <c:pt idx="109">
                  <c:v>27.637147772036219</c:v>
                </c:pt>
                <c:pt idx="110">
                  <c:v>27.746818993353831</c:v>
                </c:pt>
                <c:pt idx="111">
                  <c:v>26.21142189490735</c:v>
                </c:pt>
                <c:pt idx="112">
                  <c:v>25.114709681731291</c:v>
                </c:pt>
                <c:pt idx="113">
                  <c:v>25.00503846041368</c:v>
                </c:pt>
                <c:pt idx="114">
                  <c:v>24.127668689872841</c:v>
                </c:pt>
                <c:pt idx="115">
                  <c:v>18.42476518135733</c:v>
                </c:pt>
                <c:pt idx="116">
                  <c:v>16.341011976322811</c:v>
                </c:pt>
                <c:pt idx="117">
                  <c:v>15.353970984464359</c:v>
                </c:pt>
                <c:pt idx="118">
                  <c:v>16.560354418958031</c:v>
                </c:pt>
                <c:pt idx="119">
                  <c:v>14.91528609919394</c:v>
                </c:pt>
                <c:pt idx="120">
                  <c:v>14.257258771288299</c:v>
                </c:pt>
                <c:pt idx="121">
                  <c:v>15.463642205781969</c:v>
                </c:pt>
                <c:pt idx="122">
                  <c:v>12.173505566253789</c:v>
                </c:pt>
                <c:pt idx="123">
                  <c:v>13.050875336794631</c:v>
                </c:pt>
                <c:pt idx="124">
                  <c:v>12.5025192302066</c:v>
                </c:pt>
                <c:pt idx="125">
                  <c:v>11.73482068098336</c:v>
                </c:pt>
                <c:pt idx="126">
                  <c:v>11.84449190230097</c:v>
                </c:pt>
                <c:pt idx="127">
                  <c:v>11.954163123618571</c:v>
                </c:pt>
                <c:pt idx="128">
                  <c:v>10.967122131760121</c:v>
                </c:pt>
                <c:pt idx="129">
                  <c:v>9.2123825906784269</c:v>
                </c:pt>
                <c:pt idx="130">
                  <c:v>7.238300606961519</c:v>
                </c:pt>
                <c:pt idx="131">
                  <c:v>10.41876602517209</c:v>
                </c:pt>
                <c:pt idx="132">
                  <c:v>10.967122131760121</c:v>
                </c:pt>
                <c:pt idx="133">
                  <c:v>10.638108467807299</c:v>
                </c:pt>
                <c:pt idx="134">
                  <c:v>10.5284372464897</c:v>
                </c:pt>
                <c:pt idx="135">
                  <c:v>10.41876602517209</c:v>
                </c:pt>
                <c:pt idx="136">
                  <c:v>8.9930401480432156</c:v>
                </c:pt>
                <c:pt idx="137">
                  <c:v>18.863450066627749</c:v>
                </c:pt>
                <c:pt idx="138">
                  <c:v>16.01199831237</c:v>
                </c:pt>
                <c:pt idx="139">
                  <c:v>15.02495732051154</c:v>
                </c:pt>
                <c:pt idx="140">
                  <c:v>15.02495732051154</c:v>
                </c:pt>
                <c:pt idx="141">
                  <c:v>15.02495732051154</c:v>
                </c:pt>
                <c:pt idx="142">
                  <c:v>15.13462854182915</c:v>
                </c:pt>
                <c:pt idx="143">
                  <c:v>13.92824510733548</c:v>
                </c:pt>
                <c:pt idx="144">
                  <c:v>4.935204959291795</c:v>
                </c:pt>
                <c:pt idx="145">
                  <c:v>4.0578351887509481</c:v>
                </c:pt>
                <c:pt idx="146">
                  <c:v>3.509479082162918</c:v>
                </c:pt>
                <c:pt idx="147">
                  <c:v>3.8384927461157359</c:v>
                </c:pt>
                <c:pt idx="148">
                  <c:v>3.8384927461157359</c:v>
                </c:pt>
                <c:pt idx="149">
                  <c:v>2.961122975574888</c:v>
                </c:pt>
                <c:pt idx="150">
                  <c:v>5.8125747298326429</c:v>
                </c:pt>
                <c:pt idx="151">
                  <c:v>4.9352049592917959</c:v>
                </c:pt>
                <c:pt idx="152">
                  <c:v>5.5932322871974316</c:v>
                </c:pt>
                <c:pt idx="153">
                  <c:v>7.5673142709143386</c:v>
                </c:pt>
                <c:pt idx="154">
                  <c:v>7.5673142709143386</c:v>
                </c:pt>
                <c:pt idx="155">
                  <c:v>7.5673142709143386</c:v>
                </c:pt>
                <c:pt idx="156">
                  <c:v>5.8125747298326429</c:v>
                </c:pt>
                <c:pt idx="157">
                  <c:v>7.4576430495967321</c:v>
                </c:pt>
                <c:pt idx="158">
                  <c:v>7.238300606961519</c:v>
                </c:pt>
                <c:pt idx="159">
                  <c:v>6.7996157216910964</c:v>
                </c:pt>
                <c:pt idx="160">
                  <c:v>5.812574729832642</c:v>
                </c:pt>
                <c:pt idx="161">
                  <c:v>5.7029035085150364</c:v>
                </c:pt>
                <c:pt idx="162">
                  <c:v>5.7029035085150364</c:v>
                </c:pt>
                <c:pt idx="163">
                  <c:v>5.7029035085150364</c:v>
                </c:pt>
                <c:pt idx="164">
                  <c:v>2.6321093116220702</c:v>
                </c:pt>
                <c:pt idx="165">
                  <c:v>8.0059991561847621</c:v>
                </c:pt>
                <c:pt idx="166">
                  <c:v>8.554355262772793</c:v>
                </c:pt>
                <c:pt idx="167">
                  <c:v>8.3350128201375799</c:v>
                </c:pt>
                <c:pt idx="168">
                  <c:v>8.4446840414551865</c:v>
                </c:pt>
                <c:pt idx="169">
                  <c:v>8.4446840414551865</c:v>
                </c:pt>
                <c:pt idx="170">
                  <c:v>11.076793353077729</c:v>
                </c:pt>
                <c:pt idx="171">
                  <c:v>10.967122131760121</c:v>
                </c:pt>
                <c:pt idx="172">
                  <c:v>5.812574729832642</c:v>
                </c:pt>
                <c:pt idx="173">
                  <c:v>4.0578351887509472</c:v>
                </c:pt>
                <c:pt idx="174">
                  <c:v>10.309094803854491</c:v>
                </c:pt>
                <c:pt idx="175">
                  <c:v>11.186464574395339</c:v>
                </c:pt>
                <c:pt idx="176">
                  <c:v>11.29613579571294</c:v>
                </c:pt>
                <c:pt idx="177">
                  <c:v>10.309094803854491</c:v>
                </c:pt>
                <c:pt idx="178">
                  <c:v>12.173505566253789</c:v>
                </c:pt>
                <c:pt idx="179">
                  <c:v>12.283176787571399</c:v>
                </c:pt>
                <c:pt idx="180">
                  <c:v>15.463642205781969</c:v>
                </c:pt>
                <c:pt idx="181">
                  <c:v>9.5413962546312483</c:v>
                </c:pt>
                <c:pt idx="182">
                  <c:v>8.6640264840903995</c:v>
                </c:pt>
                <c:pt idx="183">
                  <c:v>9.6510674759488531</c:v>
                </c:pt>
                <c:pt idx="184">
                  <c:v>10.85745091044252</c:v>
                </c:pt>
                <c:pt idx="185">
                  <c:v>11.62514945966576</c:v>
                </c:pt>
                <c:pt idx="186">
                  <c:v>13.92824510733549</c:v>
                </c:pt>
                <c:pt idx="187">
                  <c:v>12.94120411547703</c:v>
                </c:pt>
                <c:pt idx="188">
                  <c:v>12.72186167284182</c:v>
                </c:pt>
                <c:pt idx="189">
                  <c:v>12.612190451524221</c:v>
                </c:pt>
                <c:pt idx="190">
                  <c:v>11.29613579571294</c:v>
                </c:pt>
                <c:pt idx="191">
                  <c:v>8.7736977054080079</c:v>
                </c:pt>
                <c:pt idx="192">
                  <c:v>10.418766025172101</c:v>
                </c:pt>
                <c:pt idx="193">
                  <c:v>11.405807017030551</c:v>
                </c:pt>
                <c:pt idx="194">
                  <c:v>10.63810846780731</c:v>
                </c:pt>
                <c:pt idx="195">
                  <c:v>17.43772418949888</c:v>
                </c:pt>
                <c:pt idx="196">
                  <c:v>17.547395410816481</c:v>
                </c:pt>
                <c:pt idx="197">
                  <c:v>17.766737853451701</c:v>
                </c:pt>
                <c:pt idx="198">
                  <c:v>23.579312583284811</c:v>
                </c:pt>
                <c:pt idx="199">
                  <c:v>24.676024796460869</c:v>
                </c:pt>
                <c:pt idx="200">
                  <c:v>26.43076433754257</c:v>
                </c:pt>
                <c:pt idx="201">
                  <c:v>30.159585862341171</c:v>
                </c:pt>
                <c:pt idx="202">
                  <c:v>38.384927461161617</c:v>
                </c:pt>
                <c:pt idx="203">
                  <c:v>38.384927461161617</c:v>
                </c:pt>
                <c:pt idx="204">
                  <c:v>38.384927461161617</c:v>
                </c:pt>
                <c:pt idx="205">
                  <c:v>42.113748985960228</c:v>
                </c:pt>
                <c:pt idx="206">
                  <c:v>45.403885625488407</c:v>
                </c:pt>
                <c:pt idx="207">
                  <c:v>40.359009444878538</c:v>
                </c:pt>
                <c:pt idx="208">
                  <c:v>44.087830969677142</c:v>
                </c:pt>
                <c:pt idx="209">
                  <c:v>43.649146084406723</c:v>
                </c:pt>
                <c:pt idx="210">
                  <c:v>43.649146084406723</c:v>
                </c:pt>
                <c:pt idx="211">
                  <c:v>43.649146084406723</c:v>
                </c:pt>
                <c:pt idx="212">
                  <c:v>41.126707994101771</c:v>
                </c:pt>
                <c:pt idx="213">
                  <c:v>50.339090584780671</c:v>
                </c:pt>
                <c:pt idx="214">
                  <c:v>56.700021421201818</c:v>
                </c:pt>
                <c:pt idx="215">
                  <c:v>52.97119989640322</c:v>
                </c:pt>
                <c:pt idx="216">
                  <c:v>51.43580279795674</c:v>
                </c:pt>
                <c:pt idx="217">
                  <c:v>51.43580279795674</c:v>
                </c:pt>
                <c:pt idx="218">
                  <c:v>51.43580279795674</c:v>
                </c:pt>
                <c:pt idx="219">
                  <c:v>59.990158060730018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1-4283-9DD0-277D8C10C967}"/>
            </c:ext>
          </c:extLst>
        </c:ser>
        <c:ser>
          <c:idx val="8"/>
          <c:order val="8"/>
          <c:tx>
            <c:strRef>
              <c:f>'Pivot(m7)'!$J$3</c:f>
              <c:strCache>
                <c:ptCount val="1"/>
                <c:pt idx="0">
                  <c:v>Sum of Spain-Deaths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'Pivot(m7)'!$J$4:$J$223</c:f>
              <c:numCache>
                <c:formatCode>General</c:formatCode>
                <c:ptCount val="220"/>
                <c:pt idx="8">
                  <c:v>2.5981371894318999</c:v>
                </c:pt>
                <c:pt idx="9">
                  <c:v>4.2792847825937184</c:v>
                </c:pt>
                <c:pt idx="10">
                  <c:v>5.1962743788638006</c:v>
                </c:pt>
                <c:pt idx="11">
                  <c:v>7.9472431676740483</c:v>
                </c:pt>
                <c:pt idx="12">
                  <c:v>7.9472431676740483</c:v>
                </c:pt>
                <c:pt idx="13">
                  <c:v>19.562444720428431</c:v>
                </c:pt>
                <c:pt idx="14">
                  <c:v>28.273845884994209</c:v>
                </c:pt>
                <c:pt idx="15">
                  <c:v>41.570195030910398</c:v>
                </c:pt>
                <c:pt idx="16">
                  <c:v>47.989122204800992</c:v>
                </c:pt>
                <c:pt idx="17">
                  <c:v>76.110136490416835</c:v>
                </c:pt>
                <c:pt idx="18">
                  <c:v>86.961180046279466</c:v>
                </c:pt>
                <c:pt idx="19">
                  <c:v>118.444489518219</c:v>
                </c:pt>
                <c:pt idx="20">
                  <c:v>139.07675543429579</c:v>
                </c:pt>
                <c:pt idx="21">
                  <c:v>180.34128726644951</c:v>
                </c:pt>
                <c:pt idx="22">
                  <c:v>226.64926187808871</c:v>
                </c:pt>
                <c:pt idx="23">
                  <c:v>300.92541917596537</c:v>
                </c:pt>
                <c:pt idx="24">
                  <c:v>347.69188858573949</c:v>
                </c:pt>
                <c:pt idx="25">
                  <c:v>462.16275652012149</c:v>
                </c:pt>
                <c:pt idx="26">
                  <c:v>540.25970380245678</c:v>
                </c:pt>
                <c:pt idx="27">
                  <c:v>625.8453994543313</c:v>
                </c:pt>
                <c:pt idx="28">
                  <c:v>704.09517833604502</c:v>
                </c:pt>
                <c:pt idx="29">
                  <c:v>768.89577647246404</c:v>
                </c:pt>
                <c:pt idx="30">
                  <c:v>826.05479463996585</c:v>
                </c:pt>
                <c:pt idx="31">
                  <c:v>864.4155260839309</c:v>
                </c:pt>
                <c:pt idx="32">
                  <c:v>877.25338043171212</c:v>
                </c:pt>
                <c:pt idx="33">
                  <c:v>914.39145908065052</c:v>
                </c:pt>
                <c:pt idx="34">
                  <c:v>926.15949223278324</c:v>
                </c:pt>
                <c:pt idx="35">
                  <c:v>911.64049029184025</c:v>
                </c:pt>
                <c:pt idx="36">
                  <c:v>892.23087717079022</c:v>
                </c:pt>
                <c:pt idx="37">
                  <c:v>859.67774650320223</c:v>
                </c:pt>
                <c:pt idx="38">
                  <c:v>852.95315613055504</c:v>
                </c:pt>
                <c:pt idx="39">
                  <c:v>826.05479463996585</c:v>
                </c:pt>
                <c:pt idx="40">
                  <c:v>779.28832523019173</c:v>
                </c:pt>
                <c:pt idx="41">
                  <c:v>746.27669976446873</c:v>
                </c:pt>
                <c:pt idx="42">
                  <c:v>712.04242150371897</c:v>
                </c:pt>
                <c:pt idx="43">
                  <c:v>698.13474596028937</c:v>
                </c:pt>
                <c:pt idx="44">
                  <c:v>674.75151125540219</c:v>
                </c:pt>
                <c:pt idx="45">
                  <c:v>613.00754510654986</c:v>
                </c:pt>
                <c:pt idx="46">
                  <c:v>598.48854316560698</c:v>
                </c:pt>
                <c:pt idx="47">
                  <c:v>591.15262639544642</c:v>
                </c:pt>
                <c:pt idx="48">
                  <c:v>599.25270116249874</c:v>
                </c:pt>
                <c:pt idx="49">
                  <c:v>525.28220706337879</c:v>
                </c:pt>
                <c:pt idx="50">
                  <c:v>495.78570838335781</c:v>
                </c:pt>
                <c:pt idx="51">
                  <c:v>473.16663167536251</c:v>
                </c:pt>
                <c:pt idx="52">
                  <c:v>493.0347395945476</c:v>
                </c:pt>
                <c:pt idx="53">
                  <c:v>459.87028252944617</c:v>
                </c:pt>
                <c:pt idx="54">
                  <c:v>434.34740543326228</c:v>
                </c:pt>
                <c:pt idx="55">
                  <c:v>385.44129363219122</c:v>
                </c:pt>
                <c:pt idx="56">
                  <c:v>436.94554262269418</c:v>
                </c:pt>
                <c:pt idx="57">
                  <c:v>418.3000874985359</c:v>
                </c:pt>
                <c:pt idx="58">
                  <c:v>407.90753874080832</c:v>
                </c:pt>
                <c:pt idx="59">
                  <c:v>388.19226242100149</c:v>
                </c:pt>
                <c:pt idx="60">
                  <c:v>390.9432312098117</c:v>
                </c:pt>
                <c:pt idx="61">
                  <c:v>364.656196116736</c:v>
                </c:pt>
                <c:pt idx="62">
                  <c:v>308.56699914488257</c:v>
                </c:pt>
                <c:pt idx="63">
                  <c:v>335.92385543360672</c:v>
                </c:pt>
                <c:pt idx="64">
                  <c:v>316.97273711069158</c:v>
                </c:pt>
                <c:pt idx="65">
                  <c:v>291.44986001450769</c:v>
                </c:pt>
                <c:pt idx="66">
                  <c:v>273.72139448661937</c:v>
                </c:pt>
                <c:pt idx="67">
                  <c:v>241.7795902165449</c:v>
                </c:pt>
                <c:pt idx="68">
                  <c:v>233.37385225073581</c:v>
                </c:pt>
                <c:pt idx="69">
                  <c:v>268.37228850837732</c:v>
                </c:pt>
                <c:pt idx="70">
                  <c:v>210.6019439433621</c:v>
                </c:pt>
                <c:pt idx="71">
                  <c:v>207.39248035641691</c:v>
                </c:pt>
                <c:pt idx="72">
                  <c:v>201.12638478190459</c:v>
                </c:pt>
                <c:pt idx="73">
                  <c:v>199.75090038749951</c:v>
                </c:pt>
                <c:pt idx="74">
                  <c:v>190.58100442479869</c:v>
                </c:pt>
                <c:pt idx="75">
                  <c:v>191.1923308223121</c:v>
                </c:pt>
                <c:pt idx="76">
                  <c:v>177.2846552788825</c:v>
                </c:pt>
                <c:pt idx="77">
                  <c:v>165.8222853255065</c:v>
                </c:pt>
                <c:pt idx="78">
                  <c:v>143.96736661440281</c:v>
                </c:pt>
                <c:pt idx="79">
                  <c:v>147.4824934001048</c:v>
                </c:pt>
                <c:pt idx="80">
                  <c:v>131.1295122666217</c:v>
                </c:pt>
                <c:pt idx="81">
                  <c:v>119.81997391262399</c:v>
                </c:pt>
                <c:pt idx="82">
                  <c:v>94.602760015196736</c:v>
                </c:pt>
                <c:pt idx="83">
                  <c:v>178.6601396732876</c:v>
                </c:pt>
                <c:pt idx="84">
                  <c:v>170.40723330685691</c:v>
                </c:pt>
                <c:pt idx="85">
                  <c:v>181.71677166085459</c:v>
                </c:pt>
                <c:pt idx="86">
                  <c:v>-133.7276494560538</c:v>
                </c:pt>
                <c:pt idx="87">
                  <c:v>-101.0216871890875</c:v>
                </c:pt>
                <c:pt idx="88">
                  <c:v>-117.83316312070571</c:v>
                </c:pt>
                <c:pt idx="89">
                  <c:v>-125.4747430896231</c:v>
                </c:pt>
                <c:pt idx="90">
                  <c:v>-230.31722026316919</c:v>
                </c:pt>
                <c:pt idx="91">
                  <c:v>-237.34747383457309</c:v>
                </c:pt>
                <c:pt idx="92">
                  <c:v>-248.35134898981411</c:v>
                </c:pt>
                <c:pt idx="93">
                  <c:v>44.779658617855567</c:v>
                </c:pt>
                <c:pt idx="94">
                  <c:v>1.5283159937833459</c:v>
                </c:pt>
                <c:pt idx="95">
                  <c:v>1.681147593161693</c:v>
                </c:pt>
                <c:pt idx="96">
                  <c:v>2.1396423912967339</c:v>
                </c:pt>
                <c:pt idx="97">
                  <c:v>1.9868107919183871</c:v>
                </c:pt>
                <c:pt idx="98">
                  <c:v>1.5283159937833459</c:v>
                </c:pt>
                <c:pt idx="99">
                  <c:v>1.375484394404999</c:v>
                </c:pt>
                <c:pt idx="100">
                  <c:v>1.375484394404999</c:v>
                </c:pt>
                <c:pt idx="101">
                  <c:v>1.375484394404999</c:v>
                </c:pt>
                <c:pt idx="102">
                  <c:v>1.2226527950266519</c:v>
                </c:pt>
                <c:pt idx="103">
                  <c:v>0.45849479813491628</c:v>
                </c:pt>
                <c:pt idx="104">
                  <c:v>0.30566319875656928</c:v>
                </c:pt>
                <c:pt idx="105">
                  <c:v>0.15283159937822219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180.18845566707111</c:v>
                </c:pt>
                <c:pt idx="112">
                  <c:v>181.2582768627195</c:v>
                </c:pt>
                <c:pt idx="113">
                  <c:v>181.4111084620979</c:v>
                </c:pt>
                <c:pt idx="114">
                  <c:v>181.56394006147619</c:v>
                </c:pt>
                <c:pt idx="115">
                  <c:v>181.71677166085459</c:v>
                </c:pt>
                <c:pt idx="116">
                  <c:v>182.02243485961131</c:v>
                </c:pt>
                <c:pt idx="117">
                  <c:v>182.48092965774629</c:v>
                </c:pt>
                <c:pt idx="118">
                  <c:v>3.51512678570186</c:v>
                </c:pt>
                <c:pt idx="119">
                  <c:v>2.903800388188472</c:v>
                </c:pt>
                <c:pt idx="120">
                  <c:v>3.0566319875668202</c:v>
                </c:pt>
                <c:pt idx="121">
                  <c:v>3.362295186323514</c:v>
                </c:pt>
                <c:pt idx="122">
                  <c:v>4.5849479813502896</c:v>
                </c:pt>
                <c:pt idx="123">
                  <c:v>5.6547691769987214</c:v>
                </c:pt>
                <c:pt idx="124">
                  <c:v>5.8076007763770674</c:v>
                </c:pt>
                <c:pt idx="125">
                  <c:v>7.1830851707821921</c:v>
                </c:pt>
                <c:pt idx="126">
                  <c:v>6.7245903726471514</c:v>
                </c:pt>
                <c:pt idx="127">
                  <c:v>6.4189271738904567</c:v>
                </c:pt>
                <c:pt idx="128">
                  <c:v>6.4189271738904567</c:v>
                </c:pt>
                <c:pt idx="129">
                  <c:v>5.6547691769987214</c:v>
                </c:pt>
                <c:pt idx="130">
                  <c:v>4.8906111801069851</c:v>
                </c:pt>
                <c:pt idx="131">
                  <c:v>5.043442779485332</c:v>
                </c:pt>
                <c:pt idx="132">
                  <c:v>2.750968788810126</c:v>
                </c:pt>
                <c:pt idx="133">
                  <c:v>2.750968788810126</c:v>
                </c:pt>
                <c:pt idx="134">
                  <c:v>2.750968788810126</c:v>
                </c:pt>
                <c:pt idx="135">
                  <c:v>2.750968788810126</c:v>
                </c:pt>
                <c:pt idx="136">
                  <c:v>2.5981371894317791</c:v>
                </c:pt>
                <c:pt idx="137">
                  <c:v>2.5981371894317791</c:v>
                </c:pt>
                <c:pt idx="138">
                  <c:v>2.292473990675084</c:v>
                </c:pt>
                <c:pt idx="139">
                  <c:v>2.5981371894317791</c:v>
                </c:pt>
                <c:pt idx="140">
                  <c:v>2.5981371894317791</c:v>
                </c:pt>
                <c:pt idx="141">
                  <c:v>2.5981371894317791</c:v>
                </c:pt>
                <c:pt idx="142">
                  <c:v>2.4453055900534322</c:v>
                </c:pt>
                <c:pt idx="143">
                  <c:v>2.292473990675084</c:v>
                </c:pt>
                <c:pt idx="144">
                  <c:v>1.9868107919183899</c:v>
                </c:pt>
                <c:pt idx="145">
                  <c:v>1.9868107919183899</c:v>
                </c:pt>
                <c:pt idx="146">
                  <c:v>1.833979192540043</c:v>
                </c:pt>
                <c:pt idx="147">
                  <c:v>1.833979192540043</c:v>
                </c:pt>
                <c:pt idx="148">
                  <c:v>1.833979192540043</c:v>
                </c:pt>
                <c:pt idx="149">
                  <c:v>1.833979192540043</c:v>
                </c:pt>
                <c:pt idx="150">
                  <c:v>1.833979192540043</c:v>
                </c:pt>
                <c:pt idx="151">
                  <c:v>2.292473990675084</c:v>
                </c:pt>
                <c:pt idx="152">
                  <c:v>2.1396423912967379</c:v>
                </c:pt>
                <c:pt idx="153">
                  <c:v>1.9868107919183899</c:v>
                </c:pt>
                <c:pt idx="154">
                  <c:v>1.9868107919183899</c:v>
                </c:pt>
                <c:pt idx="155">
                  <c:v>1.9868107919183899</c:v>
                </c:pt>
                <c:pt idx="156">
                  <c:v>5.8076007763770674</c:v>
                </c:pt>
                <c:pt idx="157">
                  <c:v>9.4755591614573973</c:v>
                </c:pt>
                <c:pt idx="158">
                  <c:v>8.8642327639440079</c:v>
                </c:pt>
                <c:pt idx="159">
                  <c:v>8.711401164565661</c:v>
                </c:pt>
                <c:pt idx="160">
                  <c:v>8.8642327639440079</c:v>
                </c:pt>
                <c:pt idx="161">
                  <c:v>8.8642327639440079</c:v>
                </c:pt>
                <c:pt idx="162">
                  <c:v>8.8642327639440079</c:v>
                </c:pt>
                <c:pt idx="163">
                  <c:v>15.89448633534797</c:v>
                </c:pt>
                <c:pt idx="164">
                  <c:v>12.685022748402689</c:v>
                </c:pt>
                <c:pt idx="165">
                  <c:v>12.22652795026764</c:v>
                </c:pt>
                <c:pt idx="166">
                  <c:v>16.047317934726319</c:v>
                </c:pt>
                <c:pt idx="167">
                  <c:v>17.42280232913145</c:v>
                </c:pt>
                <c:pt idx="168">
                  <c:v>17.42280232913145</c:v>
                </c:pt>
                <c:pt idx="169">
                  <c:v>17.42280232913145</c:v>
                </c:pt>
                <c:pt idx="170">
                  <c:v>10.698211956484171</c:v>
                </c:pt>
                <c:pt idx="171">
                  <c:v>13.602012344672771</c:v>
                </c:pt>
                <c:pt idx="172">
                  <c:v>33.317288664479541</c:v>
                </c:pt>
                <c:pt idx="173">
                  <c:v>31.788972670696069</c:v>
                </c:pt>
                <c:pt idx="174">
                  <c:v>33.775783462614577</c:v>
                </c:pt>
                <c:pt idx="175">
                  <c:v>33.775783462614577</c:v>
                </c:pt>
                <c:pt idx="176">
                  <c:v>33.775783462614577</c:v>
                </c:pt>
                <c:pt idx="177">
                  <c:v>34.539941459506323</c:v>
                </c:pt>
                <c:pt idx="178">
                  <c:v>38.819226242100036</c:v>
                </c:pt>
                <c:pt idx="179">
                  <c:v>26.592698291832271</c:v>
                </c:pt>
                <c:pt idx="180">
                  <c:v>27.968182686237391</c:v>
                </c:pt>
                <c:pt idx="181">
                  <c:v>26.439866692453911</c:v>
                </c:pt>
                <c:pt idx="182">
                  <c:v>26.439866692453911</c:v>
                </c:pt>
                <c:pt idx="183">
                  <c:v>26.439866692453911</c:v>
                </c:pt>
                <c:pt idx="184">
                  <c:v>33.928615061992922</c:v>
                </c:pt>
                <c:pt idx="185">
                  <c:v>34.845604658263007</c:v>
                </c:pt>
                <c:pt idx="186">
                  <c:v>34.081446661371267</c:v>
                </c:pt>
                <c:pt idx="187">
                  <c:v>36.373920652046493</c:v>
                </c:pt>
                <c:pt idx="188">
                  <c:v>62.202460946987138</c:v>
                </c:pt>
                <c:pt idx="189">
                  <c:v>62.202460946987138</c:v>
                </c:pt>
                <c:pt idx="190">
                  <c:v>62.202460946987138</c:v>
                </c:pt>
                <c:pt idx="191">
                  <c:v>64.49493493766235</c:v>
                </c:pt>
                <c:pt idx="192">
                  <c:v>67.551566925229295</c:v>
                </c:pt>
                <c:pt idx="193">
                  <c:v>66.328914130202506</c:v>
                </c:pt>
                <c:pt idx="194">
                  <c:v>71.066693710931276</c:v>
                </c:pt>
                <c:pt idx="195">
                  <c:v>50.281596195476077</c:v>
                </c:pt>
                <c:pt idx="196">
                  <c:v>50.281596195476077</c:v>
                </c:pt>
                <c:pt idx="197">
                  <c:v>50.281596195476077</c:v>
                </c:pt>
                <c:pt idx="198">
                  <c:v>50.740090993611112</c:v>
                </c:pt>
                <c:pt idx="199">
                  <c:v>62.660955745122187</c:v>
                </c:pt>
                <c:pt idx="200">
                  <c:v>93.991433617683342</c:v>
                </c:pt>
                <c:pt idx="201">
                  <c:v>107.8991091611129</c:v>
                </c:pt>
                <c:pt idx="202">
                  <c:v>114.3180363350035</c:v>
                </c:pt>
                <c:pt idx="203">
                  <c:v>114.3180363350035</c:v>
                </c:pt>
                <c:pt idx="204">
                  <c:v>114.3180363350035</c:v>
                </c:pt>
                <c:pt idx="205">
                  <c:v>124.55775349335271</c:v>
                </c:pt>
                <c:pt idx="206">
                  <c:v>137.54843944051231</c:v>
                </c:pt>
                <c:pt idx="207">
                  <c:v>120.88979510827239</c:v>
                </c:pt>
                <c:pt idx="208">
                  <c:v>108.96893035676131</c:v>
                </c:pt>
                <c:pt idx="209">
                  <c:v>112.6368887418417</c:v>
                </c:pt>
                <c:pt idx="210">
                  <c:v>112.6368887418417</c:v>
                </c:pt>
                <c:pt idx="211">
                  <c:v>112.6368887418417</c:v>
                </c:pt>
                <c:pt idx="212">
                  <c:v>114.3180363350035</c:v>
                </c:pt>
                <c:pt idx="213">
                  <c:v>77.485620884821856</c:v>
                </c:pt>
                <c:pt idx="214">
                  <c:v>115.6935207294086</c:v>
                </c:pt>
                <c:pt idx="215">
                  <c:v>130.67101746848661</c:v>
                </c:pt>
                <c:pt idx="216">
                  <c:v>130.51818586910829</c:v>
                </c:pt>
                <c:pt idx="217">
                  <c:v>130.51818586910829</c:v>
                </c:pt>
                <c:pt idx="218">
                  <c:v>130.51818586910829</c:v>
                </c:pt>
                <c:pt idx="219">
                  <c:v>124.4049218939744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51-4283-9DD0-277D8C10C967}"/>
            </c:ext>
          </c:extLst>
        </c:ser>
        <c:ser>
          <c:idx val="9"/>
          <c:order val="9"/>
          <c:tx>
            <c:strRef>
              <c:f>'Pivot(m7)'!$K$3</c:f>
              <c:strCache>
                <c:ptCount val="1"/>
                <c:pt idx="0">
                  <c:v>Sum of Germany-Deaths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'Pivot(m7)'!$A$4:$A$223</c:f>
              <c:strCache>
                <c:ptCount val="220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</c:strCache>
            </c:strRef>
          </c:cat>
          <c:val>
            <c:numRef>
              <c:f>'Pivot(m7)'!$K$4:$K$223</c:f>
              <c:numCache>
                <c:formatCode>General</c:formatCode>
                <c:ptCount val="220"/>
                <c:pt idx="8">
                  <c:v>0</c:v>
                </c:pt>
                <c:pt idx="9">
                  <c:v>0.1710514795472326</c:v>
                </c:pt>
                <c:pt idx="10">
                  <c:v>0.1710514795472326</c:v>
                </c:pt>
                <c:pt idx="11">
                  <c:v>0.25657721932084893</c:v>
                </c:pt>
                <c:pt idx="12">
                  <c:v>0.25657721932084893</c:v>
                </c:pt>
                <c:pt idx="13">
                  <c:v>0.59868017841531418</c:v>
                </c:pt>
                <c:pt idx="14">
                  <c:v>0.76973165796254683</c:v>
                </c:pt>
                <c:pt idx="15">
                  <c:v>0.94078313750977949</c:v>
                </c:pt>
                <c:pt idx="16">
                  <c:v>1.282886096604245</c:v>
                </c:pt>
                <c:pt idx="17">
                  <c:v>1.881566275019559</c:v>
                </c:pt>
                <c:pt idx="18">
                  <c:v>2.1381434943404081</c:v>
                </c:pt>
                <c:pt idx="19">
                  <c:v>3.506555330718268</c:v>
                </c:pt>
                <c:pt idx="20">
                  <c:v>5.1315443864169783</c:v>
                </c:pt>
                <c:pt idx="21">
                  <c:v>6.4144304830212224</c:v>
                </c:pt>
                <c:pt idx="22">
                  <c:v>7.098636401210153</c:v>
                </c:pt>
                <c:pt idx="23">
                  <c:v>9.0657284160033278</c:v>
                </c:pt>
                <c:pt idx="24">
                  <c:v>11.37492338989097</c:v>
                </c:pt>
                <c:pt idx="25">
                  <c:v>15.223581679703701</c:v>
                </c:pt>
                <c:pt idx="26">
                  <c:v>19.072239969516438</c:v>
                </c:pt>
                <c:pt idx="27">
                  <c:v>23.519578437744489</c:v>
                </c:pt>
                <c:pt idx="28">
                  <c:v>29.848483180992091</c:v>
                </c:pt>
                <c:pt idx="29">
                  <c:v>37.545799760617562</c:v>
                </c:pt>
                <c:pt idx="30">
                  <c:v>44.644436161827713</c:v>
                </c:pt>
                <c:pt idx="31">
                  <c:v>52.85490718009487</c:v>
                </c:pt>
                <c:pt idx="32">
                  <c:v>61.065378198362041</c:v>
                </c:pt>
                <c:pt idx="33">
                  <c:v>71.8416214098377</c:v>
                </c:pt>
                <c:pt idx="34">
                  <c:v>79.79551520878401</c:v>
                </c:pt>
                <c:pt idx="35">
                  <c:v>86.466522911126077</c:v>
                </c:pt>
                <c:pt idx="36">
                  <c:v>89.887552502070733</c:v>
                </c:pt>
                <c:pt idx="37">
                  <c:v>99.63748683626298</c:v>
                </c:pt>
                <c:pt idx="38">
                  <c:v>106.1374430590578</c:v>
                </c:pt>
                <c:pt idx="39">
                  <c:v>122.2162821364977</c:v>
                </c:pt>
                <c:pt idx="40">
                  <c:v>128.28860966042441</c:v>
                </c:pt>
                <c:pt idx="41">
                  <c:v>127.6044037422355</c:v>
                </c:pt>
                <c:pt idx="42">
                  <c:v>110.4992557875123</c:v>
                </c:pt>
                <c:pt idx="43">
                  <c:v>122.98601379446021</c:v>
                </c:pt>
                <c:pt idx="44">
                  <c:v>118.36762384668501</c:v>
                </c:pt>
                <c:pt idx="45">
                  <c:v>109.3018954306816</c:v>
                </c:pt>
                <c:pt idx="46">
                  <c:v>124.43995137061169</c:v>
                </c:pt>
                <c:pt idx="47">
                  <c:v>123.5846939728756</c:v>
                </c:pt>
                <c:pt idx="48">
                  <c:v>135.55829754118179</c:v>
                </c:pt>
                <c:pt idx="49">
                  <c:v>147.3608496299409</c:v>
                </c:pt>
                <c:pt idx="50">
                  <c:v>133.76225700593591</c:v>
                </c:pt>
                <c:pt idx="51">
                  <c:v>142.65693394239199</c:v>
                </c:pt>
                <c:pt idx="52">
                  <c:v>148.72926146631869</c:v>
                </c:pt>
                <c:pt idx="53">
                  <c:v>126.150466166084</c:v>
                </c:pt>
                <c:pt idx="54">
                  <c:v>130.25570167521761</c:v>
                </c:pt>
                <c:pt idx="55">
                  <c:v>120.4202416012518</c:v>
                </c:pt>
                <c:pt idx="56">
                  <c:v>121.2754989989879</c:v>
                </c:pt>
                <c:pt idx="57">
                  <c:v>118.8807782853267</c:v>
                </c:pt>
                <c:pt idx="58">
                  <c:v>108.104535073851</c:v>
                </c:pt>
                <c:pt idx="59">
                  <c:v>109.5584726500025</c:v>
                </c:pt>
                <c:pt idx="60">
                  <c:v>101.6045788510562</c:v>
                </c:pt>
                <c:pt idx="61">
                  <c:v>89.630975282749873</c:v>
                </c:pt>
                <c:pt idx="62">
                  <c:v>83.473122019049498</c:v>
                </c:pt>
                <c:pt idx="63">
                  <c:v>79.966566688331227</c:v>
                </c:pt>
                <c:pt idx="64">
                  <c:v>76.117908398518495</c:v>
                </c:pt>
                <c:pt idx="65">
                  <c:v>74.150816383725328</c:v>
                </c:pt>
                <c:pt idx="66">
                  <c:v>58.071977306285461</c:v>
                </c:pt>
                <c:pt idx="67">
                  <c:v>69.104797737081952</c:v>
                </c:pt>
                <c:pt idx="68">
                  <c:v>65.769293885910912</c:v>
                </c:pt>
                <c:pt idx="69">
                  <c:v>66.196922584779003</c:v>
                </c:pt>
                <c:pt idx="70">
                  <c:v>63.032470213155193</c:v>
                </c:pt>
                <c:pt idx="71">
                  <c:v>60.124595060852243</c:v>
                </c:pt>
                <c:pt idx="72">
                  <c:v>57.131194168775657</c:v>
                </c:pt>
                <c:pt idx="73">
                  <c:v>63.716676131344123</c:v>
                </c:pt>
                <c:pt idx="74">
                  <c:v>50.118083507339129</c:v>
                </c:pt>
                <c:pt idx="75">
                  <c:v>42.078663968619203</c:v>
                </c:pt>
                <c:pt idx="76">
                  <c:v>33.098461292389487</c:v>
                </c:pt>
                <c:pt idx="77">
                  <c:v>33.269512771936718</c:v>
                </c:pt>
                <c:pt idx="78">
                  <c:v>33.611615731031193</c:v>
                </c:pt>
                <c:pt idx="79">
                  <c:v>29.249803002576751</c:v>
                </c:pt>
                <c:pt idx="80">
                  <c:v>29.33532874235037</c:v>
                </c:pt>
                <c:pt idx="81">
                  <c:v>24.20378435593339</c:v>
                </c:pt>
                <c:pt idx="82">
                  <c:v>27.282710987783581</c:v>
                </c:pt>
                <c:pt idx="83">
                  <c:v>28.309019865066979</c:v>
                </c:pt>
                <c:pt idx="84">
                  <c:v>27.624813946878049</c:v>
                </c:pt>
                <c:pt idx="85">
                  <c:v>27.453762467330812</c:v>
                </c:pt>
                <c:pt idx="86">
                  <c:v>26.170876370726571</c:v>
                </c:pt>
                <c:pt idx="87">
                  <c:v>24.88799027412232</c:v>
                </c:pt>
                <c:pt idx="88">
                  <c:v>24.289310095707009</c:v>
                </c:pt>
                <c:pt idx="89">
                  <c:v>22.835372519555531</c:v>
                </c:pt>
                <c:pt idx="90">
                  <c:v>23.605104177518079</c:v>
                </c:pt>
                <c:pt idx="91">
                  <c:v>23.006423999102761</c:v>
                </c:pt>
                <c:pt idx="92">
                  <c:v>21.98011512181936</c:v>
                </c:pt>
                <c:pt idx="93">
                  <c:v>21.03933198430958</c:v>
                </c:pt>
                <c:pt idx="94">
                  <c:v>16.33541629676068</c:v>
                </c:pt>
                <c:pt idx="95">
                  <c:v>14.881478720609209</c:v>
                </c:pt>
                <c:pt idx="96">
                  <c:v>14.111747062646661</c:v>
                </c:pt>
                <c:pt idx="97">
                  <c:v>13.17096392513688</c:v>
                </c:pt>
                <c:pt idx="98">
                  <c:v>12.2301807876271</c:v>
                </c:pt>
                <c:pt idx="99">
                  <c:v>12.401232267174329</c:v>
                </c:pt>
                <c:pt idx="100">
                  <c:v>11.973603568306251</c:v>
                </c:pt>
                <c:pt idx="101">
                  <c:v>14.79595298083559</c:v>
                </c:pt>
                <c:pt idx="102">
                  <c:v>12.82886096604242</c:v>
                </c:pt>
                <c:pt idx="103">
                  <c:v>11.717026348985399</c:v>
                </c:pt>
                <c:pt idx="104">
                  <c:v>10.69071747170201</c:v>
                </c:pt>
                <c:pt idx="105">
                  <c:v>10.26308877283393</c:v>
                </c:pt>
                <c:pt idx="106">
                  <c:v>9.9209858137394633</c:v>
                </c:pt>
                <c:pt idx="107">
                  <c:v>9.5788828546449984</c:v>
                </c:pt>
                <c:pt idx="108">
                  <c:v>7.18416214098374</c:v>
                </c:pt>
                <c:pt idx="109">
                  <c:v>8.467048237587985</c:v>
                </c:pt>
                <c:pt idx="110">
                  <c:v>8.8091511966824498</c:v>
                </c:pt>
                <c:pt idx="111">
                  <c:v>8.8946769364560669</c:v>
                </c:pt>
                <c:pt idx="112">
                  <c:v>8.7236254569088327</c:v>
                </c:pt>
                <c:pt idx="113">
                  <c:v>8.0394195387199012</c:v>
                </c:pt>
                <c:pt idx="114">
                  <c:v>7.8683680591726688</c:v>
                </c:pt>
                <c:pt idx="115">
                  <c:v>8.0394195387199012</c:v>
                </c:pt>
                <c:pt idx="116">
                  <c:v>6.5854819625684229</c:v>
                </c:pt>
                <c:pt idx="117">
                  <c:v>5.5591730852850274</c:v>
                </c:pt>
                <c:pt idx="118">
                  <c:v>6.6710077023420391</c:v>
                </c:pt>
                <c:pt idx="119">
                  <c:v>6.2433790034739571</c:v>
                </c:pt>
                <c:pt idx="120">
                  <c:v>6.2433790034739571</c:v>
                </c:pt>
                <c:pt idx="121">
                  <c:v>6.5854819625684229</c:v>
                </c:pt>
                <c:pt idx="122">
                  <c:v>6.4999562227948076</c:v>
                </c:pt>
                <c:pt idx="123">
                  <c:v>5.7302245648322616</c:v>
                </c:pt>
                <c:pt idx="124">
                  <c:v>5.6446988250586454</c:v>
                </c:pt>
                <c:pt idx="125">
                  <c:v>3.8486582898127031</c:v>
                </c:pt>
                <c:pt idx="126">
                  <c:v>4.4473384682280166</c:v>
                </c:pt>
                <c:pt idx="127">
                  <c:v>4.7039156875488661</c:v>
                </c:pt>
                <c:pt idx="128">
                  <c:v>3.9341840295863189</c:v>
                </c:pt>
                <c:pt idx="129">
                  <c:v>3.592081070491854</c:v>
                </c:pt>
                <c:pt idx="130">
                  <c:v>4.3618127284544013</c:v>
                </c:pt>
                <c:pt idx="131">
                  <c:v>4.3618127284544013</c:v>
                </c:pt>
                <c:pt idx="132">
                  <c:v>4.5328642080016337</c:v>
                </c:pt>
                <c:pt idx="133">
                  <c:v>4.2762869886807851</c:v>
                </c:pt>
                <c:pt idx="134">
                  <c:v>4.1052355091335517</c:v>
                </c:pt>
                <c:pt idx="135">
                  <c:v>4.4473384682280166</c:v>
                </c:pt>
                <c:pt idx="136">
                  <c:v>3.9341840295863189</c:v>
                </c:pt>
                <c:pt idx="137">
                  <c:v>2.9078751523029238</c:v>
                </c:pt>
                <c:pt idx="138">
                  <c:v>2.565772193208459</c:v>
                </c:pt>
                <c:pt idx="139">
                  <c:v>2.138143494340377</c:v>
                </c:pt>
                <c:pt idx="140">
                  <c:v>1.796040535245911</c:v>
                </c:pt>
                <c:pt idx="141">
                  <c:v>1.796040535245911</c:v>
                </c:pt>
                <c:pt idx="142">
                  <c:v>1.710514795472295</c:v>
                </c:pt>
                <c:pt idx="143">
                  <c:v>1.796040535245911</c:v>
                </c:pt>
                <c:pt idx="144">
                  <c:v>1.8815662750195279</c:v>
                </c:pt>
                <c:pt idx="145">
                  <c:v>1.9670920147931441</c:v>
                </c:pt>
                <c:pt idx="146">
                  <c:v>2.7368236727556901</c:v>
                </c:pt>
                <c:pt idx="147">
                  <c:v>2.8223494125293072</c:v>
                </c:pt>
                <c:pt idx="148">
                  <c:v>2.7368236727556901</c:v>
                </c:pt>
                <c:pt idx="149">
                  <c:v>2.6512979329820738</c:v>
                </c:pt>
                <c:pt idx="150">
                  <c:v>2.7368236727556901</c:v>
                </c:pt>
                <c:pt idx="151">
                  <c:v>2.8223494125293072</c:v>
                </c:pt>
                <c:pt idx="152">
                  <c:v>2.9078751523029229</c:v>
                </c:pt>
                <c:pt idx="153">
                  <c:v>2.309194973887609</c:v>
                </c:pt>
                <c:pt idx="154">
                  <c:v>2.5657721932084581</c:v>
                </c:pt>
                <c:pt idx="155">
                  <c:v>2.5657721932084581</c:v>
                </c:pt>
                <c:pt idx="156">
                  <c:v>2.480246453434841</c:v>
                </c:pt>
                <c:pt idx="157">
                  <c:v>2.7368236727556901</c:v>
                </c:pt>
                <c:pt idx="158">
                  <c:v>3.763132550039086</c:v>
                </c:pt>
                <c:pt idx="159">
                  <c:v>3.164452371623772</c:v>
                </c:pt>
                <c:pt idx="160">
                  <c:v>4.1052355091335517</c:v>
                </c:pt>
                <c:pt idx="161">
                  <c:v>4.0197097693599346</c:v>
                </c:pt>
                <c:pt idx="162">
                  <c:v>4.1052355091335508</c:v>
                </c:pt>
                <c:pt idx="163">
                  <c:v>4.1907612489071671</c:v>
                </c:pt>
                <c:pt idx="164">
                  <c:v>3.8486582898127022</c:v>
                </c:pt>
                <c:pt idx="165">
                  <c:v>2.907875152302922</c:v>
                </c:pt>
                <c:pt idx="166">
                  <c:v>3.0789266318501549</c:v>
                </c:pt>
                <c:pt idx="167">
                  <c:v>2.9934008920765391</c:v>
                </c:pt>
                <c:pt idx="168">
                  <c:v>2.907875152302922</c:v>
                </c:pt>
                <c:pt idx="169">
                  <c:v>2.8223494125293058</c:v>
                </c:pt>
                <c:pt idx="170">
                  <c:v>2.8223494125293058</c:v>
                </c:pt>
                <c:pt idx="171">
                  <c:v>2.8223494125293058</c:v>
                </c:pt>
                <c:pt idx="172">
                  <c:v>3.0789266318501549</c:v>
                </c:pt>
                <c:pt idx="173">
                  <c:v>3.934184029586318</c:v>
                </c:pt>
                <c:pt idx="174">
                  <c:v>3.0789266318501549</c:v>
                </c:pt>
                <c:pt idx="175">
                  <c:v>3.1644523716237711</c:v>
                </c:pt>
                <c:pt idx="176">
                  <c:v>3.4210295909446198</c:v>
                </c:pt>
                <c:pt idx="177">
                  <c:v>3.4210295909446198</c:v>
                </c:pt>
                <c:pt idx="178">
                  <c:v>3.4210295909446198</c:v>
                </c:pt>
                <c:pt idx="179">
                  <c:v>3.0789266318501549</c:v>
                </c:pt>
                <c:pt idx="180">
                  <c:v>2.3091949738876081</c:v>
                </c:pt>
                <c:pt idx="181">
                  <c:v>2.052617754566759</c:v>
                </c:pt>
                <c:pt idx="182">
                  <c:v>2.3091949738876081</c:v>
                </c:pt>
                <c:pt idx="183">
                  <c:v>2.1381434943403752</c:v>
                </c:pt>
                <c:pt idx="184">
                  <c:v>2.3091949738876081</c:v>
                </c:pt>
                <c:pt idx="185">
                  <c:v>2.223669234113991</c:v>
                </c:pt>
                <c:pt idx="186">
                  <c:v>3.1644523716237711</c:v>
                </c:pt>
                <c:pt idx="187">
                  <c:v>2.7368236727556892</c:v>
                </c:pt>
                <c:pt idx="188">
                  <c:v>3.1644523716237711</c:v>
                </c:pt>
                <c:pt idx="189">
                  <c:v>2.5657721932084572</c:v>
                </c:pt>
                <c:pt idx="190">
                  <c:v>2.5657721932084572</c:v>
                </c:pt>
                <c:pt idx="191">
                  <c:v>2.3947207136612239</c:v>
                </c:pt>
                <c:pt idx="192">
                  <c:v>2.480246453434841</c:v>
                </c:pt>
                <c:pt idx="193">
                  <c:v>1.7105147954722939</c:v>
                </c:pt>
                <c:pt idx="194">
                  <c:v>1.967092014793143</c:v>
                </c:pt>
                <c:pt idx="195">
                  <c:v>1.7960405352459099</c:v>
                </c:pt>
                <c:pt idx="196">
                  <c:v>1.967092014793143</c:v>
                </c:pt>
                <c:pt idx="197">
                  <c:v>2.052617754566759</c:v>
                </c:pt>
                <c:pt idx="198">
                  <c:v>2.1381434943403761</c:v>
                </c:pt>
                <c:pt idx="199">
                  <c:v>2.6512979329820729</c:v>
                </c:pt>
                <c:pt idx="200">
                  <c:v>2.6512979329820729</c:v>
                </c:pt>
                <c:pt idx="201">
                  <c:v>2.6512979329820729</c:v>
                </c:pt>
                <c:pt idx="202">
                  <c:v>3.2499781113973869</c:v>
                </c:pt>
                <c:pt idx="203">
                  <c:v>3.0789266318501549</c:v>
                </c:pt>
                <c:pt idx="204">
                  <c:v>3.0789266318501549</c:v>
                </c:pt>
                <c:pt idx="205">
                  <c:v>2.907875152302922</c:v>
                </c:pt>
                <c:pt idx="206">
                  <c:v>3.2499781113973869</c:v>
                </c:pt>
                <c:pt idx="207">
                  <c:v>4.2762869886807824</c:v>
                </c:pt>
                <c:pt idx="208">
                  <c:v>5.1315443864169463</c:v>
                </c:pt>
                <c:pt idx="209">
                  <c:v>5.5591730852850274</c:v>
                </c:pt>
                <c:pt idx="210">
                  <c:v>6.0723275239267247</c:v>
                </c:pt>
                <c:pt idx="211">
                  <c:v>6.3289047432475742</c:v>
                </c:pt>
                <c:pt idx="212">
                  <c:v>6.6710077023420391</c:v>
                </c:pt>
                <c:pt idx="213">
                  <c:v>6.67100770234204</c:v>
                </c:pt>
                <c:pt idx="214">
                  <c:v>6.1578532637003418</c:v>
                </c:pt>
                <c:pt idx="215">
                  <c:v>6.2433790034739589</c:v>
                </c:pt>
                <c:pt idx="216">
                  <c:v>5.7302245648322616</c:v>
                </c:pt>
                <c:pt idx="217">
                  <c:v>6.1578532637003436</c:v>
                </c:pt>
                <c:pt idx="218">
                  <c:v>5.901276044379494</c:v>
                </c:pt>
                <c:pt idx="219">
                  <c:v>7.3552136205309706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51-4283-9DD0-277D8C10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74992"/>
        <c:axId val="799506296"/>
      </c:lineChart>
      <c:dateAx>
        <c:axId val="849996568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5584"/>
        <c:crosses val="autoZero"/>
        <c:auto val="0"/>
        <c:lblOffset val="100"/>
        <c:baseTimeUnit val="days"/>
        <c:majorUnit val="7"/>
        <c:minorUnit val="7"/>
      </c:dateAx>
      <c:valAx>
        <c:axId val="8499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6568"/>
        <c:crosses val="autoZero"/>
        <c:crossBetween val="between"/>
      </c:valAx>
      <c:valAx>
        <c:axId val="79950629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74992"/>
        <c:crosses val="max"/>
        <c:crossBetween val="between"/>
      </c:valAx>
      <c:catAx>
        <c:axId val="71277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9506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Analysis - Cases.xlsx]Pivot!PivotTable1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</a:t>
            </a:r>
            <a:r>
              <a:rPr lang="en-GB" baseline="0"/>
              <a:t> Cases and Deaths</a:t>
            </a:r>
          </a:p>
          <a:p>
            <a:pPr>
              <a:defRPr/>
            </a:pPr>
            <a:r>
              <a:rPr lang="en-GB" sz="1100" baseline="0"/>
              <a:t>deaths on RH axis</a:t>
            </a:r>
            <a:endParaRPr lang="en-GB" sz="1100"/>
          </a:p>
        </c:rich>
      </c:tx>
      <c:layout>
        <c:manualLayout>
          <c:xMode val="edge"/>
          <c:yMode val="edge"/>
          <c:x val="0.38749466990035897"/>
          <c:y val="2.41594669644798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UK-Cases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Pivot!$A$4:$A$69</c:f>
              <c:strCache>
                <c:ptCount val="66"/>
                <c:pt idx="0">
                  <c:v>01-Aug</c:v>
                </c:pt>
                <c:pt idx="1">
                  <c:v>02-Aug</c:v>
                </c:pt>
                <c:pt idx="2">
                  <c:v>03-Aug</c:v>
                </c:pt>
                <c:pt idx="3">
                  <c:v>04-Aug</c:v>
                </c:pt>
                <c:pt idx="4">
                  <c:v>05-Aug</c:v>
                </c:pt>
                <c:pt idx="5">
                  <c:v>06-Aug</c:v>
                </c:pt>
                <c:pt idx="6">
                  <c:v>07-Aug</c:v>
                </c:pt>
                <c:pt idx="7">
                  <c:v>08-Aug</c:v>
                </c:pt>
                <c:pt idx="8">
                  <c:v>09-Aug</c:v>
                </c:pt>
                <c:pt idx="9">
                  <c:v>10-Aug</c:v>
                </c:pt>
                <c:pt idx="10">
                  <c:v>11-Aug</c:v>
                </c:pt>
                <c:pt idx="11">
                  <c:v>12-Aug</c:v>
                </c:pt>
                <c:pt idx="12">
                  <c:v>13-Aug</c:v>
                </c:pt>
                <c:pt idx="13">
                  <c:v>14-Aug</c:v>
                </c:pt>
                <c:pt idx="14">
                  <c:v>15-Aug</c:v>
                </c:pt>
                <c:pt idx="15">
                  <c:v>16-Aug</c:v>
                </c:pt>
                <c:pt idx="16">
                  <c:v>17-Aug</c:v>
                </c:pt>
                <c:pt idx="17">
                  <c:v>18-Aug</c:v>
                </c:pt>
                <c:pt idx="18">
                  <c:v>19-Aug</c:v>
                </c:pt>
                <c:pt idx="19">
                  <c:v>20-Aug</c:v>
                </c:pt>
                <c:pt idx="20">
                  <c:v>21-Aug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25-Aug</c:v>
                </c:pt>
                <c:pt idx="25">
                  <c:v>26-Aug</c:v>
                </c:pt>
                <c:pt idx="26">
                  <c:v>27-Aug</c:v>
                </c:pt>
                <c:pt idx="27">
                  <c:v>28-Aug</c:v>
                </c:pt>
                <c:pt idx="28">
                  <c:v>29-Aug</c:v>
                </c:pt>
                <c:pt idx="29">
                  <c:v>30-Aug</c:v>
                </c:pt>
                <c:pt idx="30">
                  <c:v>31-Aug</c:v>
                </c:pt>
                <c:pt idx="31">
                  <c:v>01-Sep</c:v>
                </c:pt>
                <c:pt idx="32">
                  <c:v>02-Sep</c:v>
                </c:pt>
                <c:pt idx="33">
                  <c:v>03-Sep</c:v>
                </c:pt>
                <c:pt idx="34">
                  <c:v>04-Sep</c:v>
                </c:pt>
                <c:pt idx="35">
                  <c:v>05-Sep</c:v>
                </c:pt>
                <c:pt idx="36">
                  <c:v>06-Sep</c:v>
                </c:pt>
                <c:pt idx="37">
                  <c:v>07-Sep</c:v>
                </c:pt>
                <c:pt idx="38">
                  <c:v>08-Sep</c:v>
                </c:pt>
                <c:pt idx="39">
                  <c:v>09-Sep</c:v>
                </c:pt>
                <c:pt idx="40">
                  <c:v>10-Sep</c:v>
                </c:pt>
                <c:pt idx="41">
                  <c:v>11-Sep</c:v>
                </c:pt>
                <c:pt idx="42">
                  <c:v>12-Sep</c:v>
                </c:pt>
                <c:pt idx="43">
                  <c:v>13-Sep</c:v>
                </c:pt>
                <c:pt idx="44">
                  <c:v>14-Sep</c:v>
                </c:pt>
                <c:pt idx="45">
                  <c:v>15-Sep</c:v>
                </c:pt>
                <c:pt idx="46">
                  <c:v>16-Sep</c:v>
                </c:pt>
                <c:pt idx="47">
                  <c:v>17-Sep</c:v>
                </c:pt>
                <c:pt idx="48">
                  <c:v>18-Sep</c:v>
                </c:pt>
                <c:pt idx="49">
                  <c:v>19-Sep</c:v>
                </c:pt>
                <c:pt idx="50">
                  <c:v>20-Sep</c:v>
                </c:pt>
                <c:pt idx="51">
                  <c:v>21-Sep</c:v>
                </c:pt>
                <c:pt idx="52">
                  <c:v>22-Sep</c:v>
                </c:pt>
                <c:pt idx="53">
                  <c:v>23-Sep</c:v>
                </c:pt>
                <c:pt idx="54">
                  <c:v>24-Sep</c:v>
                </c:pt>
                <c:pt idx="55">
                  <c:v>25-Sep</c:v>
                </c:pt>
                <c:pt idx="56">
                  <c:v>26-Sep</c:v>
                </c:pt>
                <c:pt idx="57">
                  <c:v>27-Sep</c:v>
                </c:pt>
                <c:pt idx="58">
                  <c:v>28-Sep</c:v>
                </c:pt>
                <c:pt idx="59">
                  <c:v>29-Sep</c:v>
                </c:pt>
                <c:pt idx="60">
                  <c:v>30-Sep</c:v>
                </c:pt>
                <c:pt idx="61">
                  <c:v>01-Oct</c:v>
                </c:pt>
                <c:pt idx="62">
                  <c:v>02-Oct</c:v>
                </c:pt>
                <c:pt idx="63">
                  <c:v>03-Oct</c:v>
                </c:pt>
                <c:pt idx="64">
                  <c:v>04-Oct</c:v>
                </c:pt>
                <c:pt idx="65">
                  <c:v>05-Oct</c:v>
                </c:pt>
              </c:strCache>
            </c:strRef>
          </c:cat>
          <c:val>
            <c:numRef>
              <c:f>Pivot!$B$4:$B$69</c:f>
              <c:numCache>
                <c:formatCode>General</c:formatCode>
                <c:ptCount val="66"/>
                <c:pt idx="0">
                  <c:v>563.45193668352135</c:v>
                </c:pt>
                <c:pt idx="1">
                  <c:v>550.12455841768247</c:v>
                </c:pt>
                <c:pt idx="2">
                  <c:v>694.50448963093697</c:v>
                </c:pt>
                <c:pt idx="3">
                  <c:v>496.07463545066918</c:v>
                </c:pt>
                <c:pt idx="4">
                  <c:v>659.70522415902428</c:v>
                </c:pt>
                <c:pt idx="5">
                  <c:v>703.38940847482957</c:v>
                </c:pt>
                <c:pt idx="6">
                  <c:v>644.89702608587004</c:v>
                </c:pt>
                <c:pt idx="7">
                  <c:v>561.23070697254821</c:v>
                </c:pt>
                <c:pt idx="8">
                  <c:v>786.31531768449361</c:v>
                </c:pt>
                <c:pt idx="9">
                  <c:v>604.1744813846957</c:v>
                </c:pt>
                <c:pt idx="10">
                  <c:v>849.99056939905722</c:v>
                </c:pt>
                <c:pt idx="11">
                  <c:v>747.07359279063473</c:v>
                </c:pt>
                <c:pt idx="12">
                  <c:v>835.92278122956054</c:v>
                </c:pt>
                <c:pt idx="13">
                  <c:v>1066.1902612671099</c:v>
                </c:pt>
                <c:pt idx="14">
                  <c:v>749.29482250160788</c:v>
                </c:pt>
                <c:pt idx="15">
                  <c:v>818.15294354177536</c:v>
                </c:pt>
                <c:pt idx="16">
                  <c:v>527.91226130795098</c:v>
                </c:pt>
                <c:pt idx="17">
                  <c:v>806.30638508325194</c:v>
                </c:pt>
                <c:pt idx="18">
                  <c:v>601.21284177006487</c:v>
                </c:pt>
                <c:pt idx="19">
                  <c:v>875.16450612341953</c:v>
                </c:pt>
                <c:pt idx="20">
                  <c:v>764.84343047841992</c:v>
                </c:pt>
                <c:pt idx="21">
                  <c:v>953.64795591113727</c:v>
                </c:pt>
                <c:pt idx="22">
                  <c:v>770.76670970768168</c:v>
                </c:pt>
                <c:pt idx="23">
                  <c:v>719.67842635529928</c:v>
                </c:pt>
                <c:pt idx="24">
                  <c:v>876.64532593073488</c:v>
                </c:pt>
                <c:pt idx="25">
                  <c:v>775.94957903328566</c:v>
                </c:pt>
                <c:pt idx="26">
                  <c:v>1126.9038733670429</c:v>
                </c:pt>
                <c:pt idx="27">
                  <c:v>944.76303706724468</c:v>
                </c:pt>
                <c:pt idx="28">
                  <c:v>820.37417325274851</c:v>
                </c:pt>
                <c:pt idx="29">
                  <c:v>1269.802984772982</c:v>
                </c:pt>
                <c:pt idx="30">
                  <c:v>1041.016324542748</c:v>
                </c:pt>
                <c:pt idx="31">
                  <c:v>958.83082523674136</c:v>
                </c:pt>
                <c:pt idx="32">
                  <c:v>1116.538134715835</c:v>
                </c:pt>
                <c:pt idx="33">
                  <c:v>1284.611182846136</c:v>
                </c:pt>
                <c:pt idx="34">
                  <c:v>1436.3952130959681</c:v>
                </c:pt>
                <c:pt idx="35">
                  <c:v>1342.3631553314381</c:v>
                </c:pt>
                <c:pt idx="36">
                  <c:v>2212.3447921292532</c:v>
                </c:pt>
                <c:pt idx="37">
                  <c:v>2182.7283959829451</c:v>
                </c:pt>
                <c:pt idx="38">
                  <c:v>1821.40836299798</c:v>
                </c:pt>
                <c:pt idx="39">
                  <c:v>1968.7499338258649</c:v>
                </c:pt>
                <c:pt idx="40">
                  <c:v>2161.2565087768712</c:v>
                </c:pt>
                <c:pt idx="41">
                  <c:v>2620.3106490446539</c:v>
                </c:pt>
                <c:pt idx="42">
                  <c:v>2589.2134330910299</c:v>
                </c:pt>
                <c:pt idx="43">
                  <c:v>2465.564979180192</c:v>
                </c:pt>
                <c:pt idx="44">
                  <c:v>1940.614357486872</c:v>
                </c:pt>
                <c:pt idx="45">
                  <c:v>2297.4919310498908</c:v>
                </c:pt>
                <c:pt idx="46">
                  <c:v>2954.9759254979422</c:v>
                </c:pt>
                <c:pt idx="47">
                  <c:v>2513.6916229179428</c:v>
                </c:pt>
                <c:pt idx="48">
                  <c:v>3200.051603608646</c:v>
                </c:pt>
                <c:pt idx="49">
                  <c:v>3274.092593974417</c:v>
                </c:pt>
                <c:pt idx="50">
                  <c:v>2886.8582143614321</c:v>
                </c:pt>
                <c:pt idx="51">
                  <c:v>3234.1104591768999</c:v>
                </c:pt>
                <c:pt idx="52">
                  <c:v>3647.259185417905</c:v>
                </c:pt>
                <c:pt idx="53">
                  <c:v>4574.2523847973653</c:v>
                </c:pt>
                <c:pt idx="54">
                  <c:v>4911.8793008652838</c:v>
                </c:pt>
                <c:pt idx="55">
                  <c:v>5088.8372678394771</c:v>
                </c:pt>
                <c:pt idx="56">
                  <c:v>4472.816227996258</c:v>
                </c:pt>
                <c:pt idx="57">
                  <c:v>4214.4131716197153</c:v>
                </c:pt>
                <c:pt idx="58">
                  <c:v>2994.2176503918008</c:v>
                </c:pt>
                <c:pt idx="59">
                  <c:v>5288.7479418270595</c:v>
                </c:pt>
                <c:pt idx="60">
                  <c:v>5262.8335951990402</c:v>
                </c:pt>
                <c:pt idx="61">
                  <c:v>5119.1940738894436</c:v>
                </c:pt>
                <c:pt idx="62">
                  <c:v>5159.1762086869603</c:v>
                </c:pt>
                <c:pt idx="63">
                  <c:v>9529.8158699784544</c:v>
                </c:pt>
                <c:pt idx="64">
                  <c:v>17000.5517978848</c:v>
                </c:pt>
                <c:pt idx="65">
                  <c:v>9323.9819167616097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B-4780-8FC0-3348531A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04232"/>
        <c:axId val="1115404560"/>
      </c:line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UK-Deaths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Pivot!$A$4:$A$69</c:f>
              <c:strCache>
                <c:ptCount val="66"/>
                <c:pt idx="0">
                  <c:v>01-Aug</c:v>
                </c:pt>
                <c:pt idx="1">
                  <c:v>02-Aug</c:v>
                </c:pt>
                <c:pt idx="2">
                  <c:v>03-Aug</c:v>
                </c:pt>
                <c:pt idx="3">
                  <c:v>04-Aug</c:v>
                </c:pt>
                <c:pt idx="4">
                  <c:v>05-Aug</c:v>
                </c:pt>
                <c:pt idx="5">
                  <c:v>06-Aug</c:v>
                </c:pt>
                <c:pt idx="6">
                  <c:v>07-Aug</c:v>
                </c:pt>
                <c:pt idx="7">
                  <c:v>08-Aug</c:v>
                </c:pt>
                <c:pt idx="8">
                  <c:v>09-Aug</c:v>
                </c:pt>
                <c:pt idx="9">
                  <c:v>10-Aug</c:v>
                </c:pt>
                <c:pt idx="10">
                  <c:v>11-Aug</c:v>
                </c:pt>
                <c:pt idx="11">
                  <c:v>12-Aug</c:v>
                </c:pt>
                <c:pt idx="12">
                  <c:v>13-Aug</c:v>
                </c:pt>
                <c:pt idx="13">
                  <c:v>14-Aug</c:v>
                </c:pt>
                <c:pt idx="14">
                  <c:v>15-Aug</c:v>
                </c:pt>
                <c:pt idx="15">
                  <c:v>16-Aug</c:v>
                </c:pt>
                <c:pt idx="16">
                  <c:v>17-Aug</c:v>
                </c:pt>
                <c:pt idx="17">
                  <c:v>18-Aug</c:v>
                </c:pt>
                <c:pt idx="18">
                  <c:v>19-Aug</c:v>
                </c:pt>
                <c:pt idx="19">
                  <c:v>20-Aug</c:v>
                </c:pt>
                <c:pt idx="20">
                  <c:v>21-Aug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25-Aug</c:v>
                </c:pt>
                <c:pt idx="25">
                  <c:v>26-Aug</c:v>
                </c:pt>
                <c:pt idx="26">
                  <c:v>27-Aug</c:v>
                </c:pt>
                <c:pt idx="27">
                  <c:v>28-Aug</c:v>
                </c:pt>
                <c:pt idx="28">
                  <c:v>29-Aug</c:v>
                </c:pt>
                <c:pt idx="29">
                  <c:v>30-Aug</c:v>
                </c:pt>
                <c:pt idx="30">
                  <c:v>31-Aug</c:v>
                </c:pt>
                <c:pt idx="31">
                  <c:v>01-Sep</c:v>
                </c:pt>
                <c:pt idx="32">
                  <c:v>02-Sep</c:v>
                </c:pt>
                <c:pt idx="33">
                  <c:v>03-Sep</c:v>
                </c:pt>
                <c:pt idx="34">
                  <c:v>04-Sep</c:v>
                </c:pt>
                <c:pt idx="35">
                  <c:v>05-Sep</c:v>
                </c:pt>
                <c:pt idx="36">
                  <c:v>06-Sep</c:v>
                </c:pt>
                <c:pt idx="37">
                  <c:v>07-Sep</c:v>
                </c:pt>
                <c:pt idx="38">
                  <c:v>08-Sep</c:v>
                </c:pt>
                <c:pt idx="39">
                  <c:v>09-Sep</c:v>
                </c:pt>
                <c:pt idx="40">
                  <c:v>10-Sep</c:v>
                </c:pt>
                <c:pt idx="41">
                  <c:v>11-Sep</c:v>
                </c:pt>
                <c:pt idx="42">
                  <c:v>12-Sep</c:v>
                </c:pt>
                <c:pt idx="43">
                  <c:v>13-Sep</c:v>
                </c:pt>
                <c:pt idx="44">
                  <c:v>14-Sep</c:v>
                </c:pt>
                <c:pt idx="45">
                  <c:v>15-Sep</c:v>
                </c:pt>
                <c:pt idx="46">
                  <c:v>16-Sep</c:v>
                </c:pt>
                <c:pt idx="47">
                  <c:v>17-Sep</c:v>
                </c:pt>
                <c:pt idx="48">
                  <c:v>18-Sep</c:v>
                </c:pt>
                <c:pt idx="49">
                  <c:v>19-Sep</c:v>
                </c:pt>
                <c:pt idx="50">
                  <c:v>20-Sep</c:v>
                </c:pt>
                <c:pt idx="51">
                  <c:v>21-Sep</c:v>
                </c:pt>
                <c:pt idx="52">
                  <c:v>22-Sep</c:v>
                </c:pt>
                <c:pt idx="53">
                  <c:v>23-Sep</c:v>
                </c:pt>
                <c:pt idx="54">
                  <c:v>24-Sep</c:v>
                </c:pt>
                <c:pt idx="55">
                  <c:v>25-Sep</c:v>
                </c:pt>
                <c:pt idx="56">
                  <c:v>26-Sep</c:v>
                </c:pt>
                <c:pt idx="57">
                  <c:v>27-Sep</c:v>
                </c:pt>
                <c:pt idx="58">
                  <c:v>28-Sep</c:v>
                </c:pt>
                <c:pt idx="59">
                  <c:v>29-Sep</c:v>
                </c:pt>
                <c:pt idx="60">
                  <c:v>30-Sep</c:v>
                </c:pt>
                <c:pt idx="61">
                  <c:v>01-Oct</c:v>
                </c:pt>
                <c:pt idx="62">
                  <c:v>02-Oct</c:v>
                </c:pt>
                <c:pt idx="63">
                  <c:v>03-Oct</c:v>
                </c:pt>
                <c:pt idx="64">
                  <c:v>04-Oct</c:v>
                </c:pt>
                <c:pt idx="65">
                  <c:v>05-Oct</c:v>
                </c:pt>
              </c:strCache>
            </c:strRef>
          </c:cat>
          <c:val>
            <c:numRef>
              <c:f>Pivot!$C$4:$C$69</c:f>
              <c:numCache>
                <c:formatCode>General</c:formatCode>
                <c:ptCount val="66"/>
                <c:pt idx="0">
                  <c:v>9.6253287475502987</c:v>
                </c:pt>
                <c:pt idx="1">
                  <c:v>3.7020495182885771</c:v>
                </c:pt>
                <c:pt idx="2">
                  <c:v>0.74040990365771531</c:v>
                </c:pt>
                <c:pt idx="3">
                  <c:v>13.327378265838879</c:v>
                </c:pt>
                <c:pt idx="4">
                  <c:v>10.365738651208011</c:v>
                </c:pt>
                <c:pt idx="5">
                  <c:v>13.327378265838879</c:v>
                </c:pt>
                <c:pt idx="6">
                  <c:v>8.8849188438925832</c:v>
                </c:pt>
                <c:pt idx="7">
                  <c:v>2.2212297109731458</c:v>
                </c:pt>
                <c:pt idx="8">
                  <c:v>3.7020495182885771</c:v>
                </c:pt>
                <c:pt idx="9">
                  <c:v>13.327378265838879</c:v>
                </c:pt>
                <c:pt idx="10">
                  <c:v>9.6253287475502987</c:v>
                </c:pt>
                <c:pt idx="11">
                  <c:v>14.80819807315431</c:v>
                </c:pt>
                <c:pt idx="12">
                  <c:v>13.327378265838879</c:v>
                </c:pt>
                <c:pt idx="13">
                  <c:v>8.1445089402348678</c:v>
                </c:pt>
                <c:pt idx="14">
                  <c:v>2.2212297109731458</c:v>
                </c:pt>
                <c:pt idx="15">
                  <c:v>3.7020495182885771</c:v>
                </c:pt>
                <c:pt idx="16">
                  <c:v>2.2212297109731458</c:v>
                </c:pt>
                <c:pt idx="17">
                  <c:v>8.8849188438925832</c:v>
                </c:pt>
                <c:pt idx="18">
                  <c:v>11.84655845852344</c:v>
                </c:pt>
                <c:pt idx="19">
                  <c:v>4.4424594219462916</c:v>
                </c:pt>
                <c:pt idx="20">
                  <c:v>1.4808198073154311</c:v>
                </c:pt>
                <c:pt idx="21">
                  <c:v>13.327378265838879</c:v>
                </c:pt>
                <c:pt idx="22">
                  <c:v>4.4424594219462916</c:v>
                </c:pt>
                <c:pt idx="23">
                  <c:v>2.9616396146308608</c:v>
                </c:pt>
                <c:pt idx="24">
                  <c:v>11.84655845852344</c:v>
                </c:pt>
                <c:pt idx="25">
                  <c:v>11.84655845852344</c:v>
                </c:pt>
                <c:pt idx="26">
                  <c:v>8.8849188438925832</c:v>
                </c:pt>
                <c:pt idx="27">
                  <c:v>6.6636891329194379</c:v>
                </c:pt>
                <c:pt idx="28">
                  <c:v>8.8849188438925832</c:v>
                </c:pt>
                <c:pt idx="29">
                  <c:v>0.74040990365771531</c:v>
                </c:pt>
                <c:pt idx="30">
                  <c:v>1.4808198073154311</c:v>
                </c:pt>
                <c:pt idx="31">
                  <c:v>2.2212297109731458</c:v>
                </c:pt>
                <c:pt idx="32">
                  <c:v>7.4040990365771533</c:v>
                </c:pt>
                <c:pt idx="33">
                  <c:v>9.6253287475502987</c:v>
                </c:pt>
                <c:pt idx="34">
                  <c:v>7.4040990365771533</c:v>
                </c:pt>
                <c:pt idx="35">
                  <c:v>8.8849188438925832</c:v>
                </c:pt>
                <c:pt idx="36">
                  <c:v>1.4808198073154311</c:v>
                </c:pt>
                <c:pt idx="37">
                  <c:v>2.2212297109731458</c:v>
                </c:pt>
                <c:pt idx="38">
                  <c:v>23.69311691704689</c:v>
                </c:pt>
                <c:pt idx="39">
                  <c:v>5.9232792292617216</c:v>
                </c:pt>
                <c:pt idx="40">
                  <c:v>10.365738651208011</c:v>
                </c:pt>
                <c:pt idx="41">
                  <c:v>4.4424594219462916</c:v>
                </c:pt>
                <c:pt idx="42">
                  <c:v>6.6636891329194379</c:v>
                </c:pt>
                <c:pt idx="43">
                  <c:v>3.7020495182885771</c:v>
                </c:pt>
                <c:pt idx="44">
                  <c:v>6.6636891329194379</c:v>
                </c:pt>
                <c:pt idx="45">
                  <c:v>19.991067398758311</c:v>
                </c:pt>
                <c:pt idx="46">
                  <c:v>14.80819807315431</c:v>
                </c:pt>
                <c:pt idx="47">
                  <c:v>15.54860797681202</c:v>
                </c:pt>
                <c:pt idx="48">
                  <c:v>19.991067398758311</c:v>
                </c:pt>
                <c:pt idx="49">
                  <c:v>19.991067398758311</c:v>
                </c:pt>
                <c:pt idx="50">
                  <c:v>13.327378265838879</c:v>
                </c:pt>
                <c:pt idx="51">
                  <c:v>8.1445089402348678</c:v>
                </c:pt>
                <c:pt idx="52">
                  <c:v>27.395166435335469</c:v>
                </c:pt>
                <c:pt idx="53">
                  <c:v>27.395166435335469</c:v>
                </c:pt>
                <c:pt idx="54">
                  <c:v>29.61639614630861</c:v>
                </c:pt>
                <c:pt idx="55">
                  <c:v>25.173936724362321</c:v>
                </c:pt>
                <c:pt idx="56">
                  <c:v>25.914346628020031</c:v>
                </c:pt>
                <c:pt idx="57">
                  <c:v>12.58696836218116</c:v>
                </c:pt>
                <c:pt idx="58">
                  <c:v>9.6253287475502987</c:v>
                </c:pt>
                <c:pt idx="59">
                  <c:v>52.569103159697789</c:v>
                </c:pt>
                <c:pt idx="60">
                  <c:v>52.569103159697789</c:v>
                </c:pt>
                <c:pt idx="61">
                  <c:v>43.684184315805197</c:v>
                </c:pt>
                <c:pt idx="62">
                  <c:v>48.867053641409207</c:v>
                </c:pt>
                <c:pt idx="63">
                  <c:v>36.280085279228047</c:v>
                </c:pt>
                <c:pt idx="64">
                  <c:v>24.4335268207046</c:v>
                </c:pt>
                <c:pt idx="65">
                  <c:v>14.067788169496589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B-4780-8FC0-3348531A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289464"/>
        <c:axId val="1037287824"/>
      </c:lineChart>
      <c:catAx>
        <c:axId val="111540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560"/>
        <c:crosses val="autoZero"/>
        <c:auto val="1"/>
        <c:lblAlgn val="ctr"/>
        <c:lblOffset val="100"/>
        <c:noMultiLvlLbl val="0"/>
      </c:catAx>
      <c:valAx>
        <c:axId val="11154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232"/>
        <c:crosses val="autoZero"/>
        <c:crossBetween val="between"/>
      </c:valAx>
      <c:valAx>
        <c:axId val="103728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89464"/>
        <c:crosses val="max"/>
        <c:crossBetween val="between"/>
      </c:valAx>
      <c:catAx>
        <c:axId val="1037289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28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Analysis - Cases.xlsx]SkewPivot!PivotTable4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 19 Cases / Deaths (skewed)</a:t>
            </a:r>
          </a:p>
          <a:p>
            <a:pPr>
              <a:defRPr/>
            </a:pPr>
            <a:r>
              <a:rPr lang="en-GB" sz="1100"/>
              <a:t>Deaths on</a:t>
            </a:r>
            <a:r>
              <a:rPr lang="en-GB" sz="1100" baseline="0"/>
              <a:t> RH axis</a:t>
            </a:r>
            <a:endParaRPr lang="en-GB" sz="1100"/>
          </a:p>
        </c:rich>
      </c:tx>
      <c:layout>
        <c:manualLayout>
          <c:xMode val="edge"/>
          <c:yMode val="edge"/>
          <c:x val="0.32521775484379595"/>
          <c:y val="0.114033342368447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bg2">
                <a:lumMod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SkewPivot!$C$3</c:f>
              <c:strCache>
                <c:ptCount val="1"/>
                <c:pt idx="0">
                  <c:v>Sum of UK-Cases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SkewPivot!$A$4:$A$94</c:f>
              <c:strCache>
                <c:ptCount val="90"/>
                <c:pt idx="0">
                  <c:v>01-Jul</c:v>
                </c:pt>
                <c:pt idx="1">
                  <c:v>02-Jul</c:v>
                </c:pt>
                <c:pt idx="2">
                  <c:v>03-Jul</c:v>
                </c:pt>
                <c:pt idx="3">
                  <c:v>04-Jul</c:v>
                </c:pt>
                <c:pt idx="4">
                  <c:v>05-Jul</c:v>
                </c:pt>
                <c:pt idx="5">
                  <c:v>06-Jul</c:v>
                </c:pt>
                <c:pt idx="6">
                  <c:v>07-Jul</c:v>
                </c:pt>
                <c:pt idx="7">
                  <c:v>08-Jul</c:v>
                </c:pt>
                <c:pt idx="8">
                  <c:v>09-Jul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01-Aug</c:v>
                </c:pt>
                <c:pt idx="32">
                  <c:v>02-Aug</c:v>
                </c:pt>
                <c:pt idx="33">
                  <c:v>03-Aug</c:v>
                </c:pt>
                <c:pt idx="34">
                  <c:v>04-Aug</c:v>
                </c:pt>
                <c:pt idx="35">
                  <c:v>05-Aug</c:v>
                </c:pt>
                <c:pt idx="36">
                  <c:v>06-Aug</c:v>
                </c:pt>
                <c:pt idx="37">
                  <c:v>07-Aug</c:v>
                </c:pt>
                <c:pt idx="38">
                  <c:v>08-Aug</c:v>
                </c:pt>
                <c:pt idx="39">
                  <c:v>09-Aug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01-Sep</c:v>
                </c:pt>
                <c:pt idx="63">
                  <c:v>02-Sep</c:v>
                </c:pt>
                <c:pt idx="64">
                  <c:v>03-Sep</c:v>
                </c:pt>
                <c:pt idx="65">
                  <c:v>04-Sep</c:v>
                </c:pt>
                <c:pt idx="66">
                  <c:v>05-Sep</c:v>
                </c:pt>
                <c:pt idx="67">
                  <c:v>06-Sep</c:v>
                </c:pt>
                <c:pt idx="68">
                  <c:v>07-Sep</c:v>
                </c:pt>
                <c:pt idx="69">
                  <c:v>08-Sep</c:v>
                </c:pt>
                <c:pt idx="70">
                  <c:v>09-Sep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</c:strCache>
            </c:strRef>
          </c:cat>
          <c:val>
            <c:numRef>
              <c:f>SkewPivot!$C$4:$C$94</c:f>
              <c:numCache>
                <c:formatCode>General</c:formatCode>
                <c:ptCount val="90"/>
                <c:pt idx="0">
                  <c:v>362.80085279228138</c:v>
                </c:pt>
                <c:pt idx="1">
                  <c:v>289.5002723301676</c:v>
                </c:pt>
                <c:pt idx="2">
                  <c:v>275.11516563053198</c:v>
                </c:pt>
                <c:pt idx="3">
                  <c:v>274.1632100401149</c:v>
                </c:pt>
                <c:pt idx="4">
                  <c:v>286.96172408905539</c:v>
                </c:pt>
                <c:pt idx="5">
                  <c:v>260.30696755737767</c:v>
                </c:pt>
                <c:pt idx="6">
                  <c:v>279.13453367895949</c:v>
                </c:pt>
                <c:pt idx="7">
                  <c:v>339.42505440537349</c:v>
                </c:pt>
                <c:pt idx="8">
                  <c:v>406.90812848160527</c:v>
                </c:pt>
                <c:pt idx="9">
                  <c:v>407.96585691540213</c:v>
                </c:pt>
                <c:pt idx="10">
                  <c:v>428.69733421781808</c:v>
                </c:pt>
                <c:pt idx="11">
                  <c:v>442.87089523069437</c:v>
                </c:pt>
                <c:pt idx="12">
                  <c:v>461.6984613522763</c:v>
                </c:pt>
                <c:pt idx="13">
                  <c:v>531.40276513948118</c:v>
                </c:pt>
                <c:pt idx="14">
                  <c:v>521.67166354855124</c:v>
                </c:pt>
                <c:pt idx="15">
                  <c:v>521.56589070517157</c:v>
                </c:pt>
                <c:pt idx="16">
                  <c:v>540.07613829661454</c:v>
                </c:pt>
                <c:pt idx="17">
                  <c:v>540.81654820027222</c:v>
                </c:pt>
                <c:pt idx="18">
                  <c:v>548.85528429712735</c:v>
                </c:pt>
                <c:pt idx="19">
                  <c:v>554.143926466111</c:v>
                </c:pt>
                <c:pt idx="20">
                  <c:v>470.05451597927038</c:v>
                </c:pt>
                <c:pt idx="21">
                  <c:v>472.38151853362331</c:v>
                </c:pt>
                <c:pt idx="22">
                  <c:v>485.92044248622148</c:v>
                </c:pt>
                <c:pt idx="23">
                  <c:v>494.48804279997512</c:v>
                </c:pt>
                <c:pt idx="24">
                  <c:v>488.14167219719468</c:v>
                </c:pt>
                <c:pt idx="25">
                  <c:v>490.15135622140849</c:v>
                </c:pt>
                <c:pt idx="26">
                  <c:v>501.25750477627417</c:v>
                </c:pt>
                <c:pt idx="27">
                  <c:v>512.04633480100085</c:v>
                </c:pt>
                <c:pt idx="28">
                  <c:v>537.11449868198349</c:v>
                </c:pt>
                <c:pt idx="29">
                  <c:v>545.25900762221829</c:v>
                </c:pt>
                <c:pt idx="30">
                  <c:v>557.10556608074182</c:v>
                </c:pt>
                <c:pt idx="31">
                  <c:v>556.47092902046381</c:v>
                </c:pt>
                <c:pt idx="32">
                  <c:v>556.25938333370448</c:v>
                </c:pt>
                <c:pt idx="33">
                  <c:v>583.01991270876192</c:v>
                </c:pt>
                <c:pt idx="34">
                  <c:v>596.02997244446181</c:v>
                </c:pt>
                <c:pt idx="35">
                  <c:v>605.97261972215108</c:v>
                </c:pt>
                <c:pt idx="36">
                  <c:v>616.97299543363727</c:v>
                </c:pt>
                <c:pt idx="37">
                  <c:v>616.02103984322014</c:v>
                </c:pt>
                <c:pt idx="38">
                  <c:v>615.70372131308125</c:v>
                </c:pt>
                <c:pt idx="39">
                  <c:v>649.44525835119714</c:v>
                </c:pt>
                <c:pt idx="40">
                  <c:v>636.54097145887681</c:v>
                </c:pt>
                <c:pt idx="41">
                  <c:v>687.10039059436076</c:v>
                </c:pt>
                <c:pt idx="42">
                  <c:v>699.58158611316219</c:v>
                </c:pt>
                <c:pt idx="43">
                  <c:v>718.51492507812361</c:v>
                </c:pt>
                <c:pt idx="44">
                  <c:v>778.69967296115806</c:v>
                </c:pt>
                <c:pt idx="45">
                  <c:v>805.56597517959506</c:v>
                </c:pt>
                <c:pt idx="46">
                  <c:v>810.11420744492102</c:v>
                </c:pt>
                <c:pt idx="47">
                  <c:v>799.21960457681473</c:v>
                </c:pt>
                <c:pt idx="48">
                  <c:v>792.97900681741396</c:v>
                </c:pt>
                <c:pt idx="49">
                  <c:v>772.14175667161828</c:v>
                </c:pt>
                <c:pt idx="50">
                  <c:v>777.74771737074104</c:v>
                </c:pt>
                <c:pt idx="51">
                  <c:v>734.69817011521377</c:v>
                </c:pt>
                <c:pt idx="52">
                  <c:v>763.8914748880037</c:v>
                </c:pt>
                <c:pt idx="53">
                  <c:v>757.1220129117047</c:v>
                </c:pt>
                <c:pt idx="54">
                  <c:v>784.51717934704016</c:v>
                </c:pt>
                <c:pt idx="55">
                  <c:v>794.5655994681091</c:v>
                </c:pt>
                <c:pt idx="56">
                  <c:v>819.52799050571207</c:v>
                </c:pt>
                <c:pt idx="57">
                  <c:v>855.490757254801</c:v>
                </c:pt>
                <c:pt idx="58">
                  <c:v>881.19355819606176</c:v>
                </c:pt>
                <c:pt idx="59">
                  <c:v>862.15444638772055</c:v>
                </c:pt>
                <c:pt idx="60">
                  <c:v>933.44534282562051</c:v>
                </c:pt>
                <c:pt idx="61">
                  <c:v>979.35075685239894</c:v>
                </c:pt>
                <c:pt idx="62">
                  <c:v>991.09154246754281</c:v>
                </c:pt>
                <c:pt idx="63">
                  <c:v>1039.7470504221931</c:v>
                </c:pt>
                <c:pt idx="64">
                  <c:v>1062.276666062063</c:v>
                </c:pt>
                <c:pt idx="65">
                  <c:v>1132.5098340661659</c:v>
                </c:pt>
                <c:pt idx="66">
                  <c:v>1207.0796886488361</c:v>
                </c:pt>
                <c:pt idx="67">
                  <c:v>1341.728518271161</c:v>
                </c:pt>
                <c:pt idx="68">
                  <c:v>1504.830242762617</c:v>
                </c:pt>
                <c:pt idx="69">
                  <c:v>1628.055605299937</c:v>
                </c:pt>
                <c:pt idx="70">
                  <c:v>1749.8001480299411</c:v>
                </c:pt>
                <c:pt idx="71">
                  <c:v>1875.0351945914749</c:v>
                </c:pt>
                <c:pt idx="72">
                  <c:v>2044.1659711555731</c:v>
                </c:pt>
                <c:pt idx="73">
                  <c:v>2222.287439406944</c:v>
                </c:pt>
                <c:pt idx="74">
                  <c:v>2258.4617518427922</c:v>
                </c:pt>
                <c:pt idx="75">
                  <c:v>2223.8740320576389</c:v>
                </c:pt>
                <c:pt idx="76">
                  <c:v>2291.8859703507692</c:v>
                </c:pt>
                <c:pt idx="77">
                  <c:v>2432.7753977324942</c:v>
                </c:pt>
                <c:pt idx="78">
                  <c:v>2483.123271181219</c:v>
                </c:pt>
                <c:pt idx="79">
                  <c:v>2565.9434075475028</c:v>
                </c:pt>
                <c:pt idx="80">
                  <c:v>2663.7832876737011</c:v>
                </c:pt>
                <c:pt idx="81">
                  <c:v>2723.9680355567361</c:v>
                </c:pt>
                <c:pt idx="82">
                  <c:v>2908.7531929410252</c:v>
                </c:pt>
                <c:pt idx="83">
                  <c:v>3101.5770864221699</c:v>
                </c:pt>
                <c:pt idx="84">
                  <c:v>3332.9022948935158</c:v>
                </c:pt>
                <c:pt idx="85">
                  <c:v>3675.500534600279</c:v>
                </c:pt>
                <c:pt idx="86">
                  <c:v>3945.3270580618259</c:v>
                </c:pt>
                <c:pt idx="87">
                  <c:v>4116.5732914935179</c:v>
                </c:pt>
                <c:pt idx="88">
                  <c:v>4306.2239996732724</c:v>
                </c:pt>
                <c:pt idx="89">
                  <c:v>4271.9535984182576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1-419B-8853-689110771EA8}"/>
            </c:ext>
          </c:extLst>
        </c:ser>
        <c:ser>
          <c:idx val="2"/>
          <c:order val="2"/>
          <c:tx>
            <c:strRef>
              <c:f>SkewPivot!$D$3</c:f>
              <c:strCache>
                <c:ptCount val="1"/>
                <c:pt idx="0">
                  <c:v>Sum of France-Cases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SkewPivot!$A$4:$A$94</c:f>
              <c:strCache>
                <c:ptCount val="90"/>
                <c:pt idx="0">
                  <c:v>01-Jul</c:v>
                </c:pt>
                <c:pt idx="1">
                  <c:v>02-Jul</c:v>
                </c:pt>
                <c:pt idx="2">
                  <c:v>03-Jul</c:v>
                </c:pt>
                <c:pt idx="3">
                  <c:v>04-Jul</c:v>
                </c:pt>
                <c:pt idx="4">
                  <c:v>05-Jul</c:v>
                </c:pt>
                <c:pt idx="5">
                  <c:v>06-Jul</c:v>
                </c:pt>
                <c:pt idx="6">
                  <c:v>07-Jul</c:v>
                </c:pt>
                <c:pt idx="7">
                  <c:v>08-Jul</c:v>
                </c:pt>
                <c:pt idx="8">
                  <c:v>09-Jul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01-Aug</c:v>
                </c:pt>
                <c:pt idx="32">
                  <c:v>02-Aug</c:v>
                </c:pt>
                <c:pt idx="33">
                  <c:v>03-Aug</c:v>
                </c:pt>
                <c:pt idx="34">
                  <c:v>04-Aug</c:v>
                </c:pt>
                <c:pt idx="35">
                  <c:v>05-Aug</c:v>
                </c:pt>
                <c:pt idx="36">
                  <c:v>06-Aug</c:v>
                </c:pt>
                <c:pt idx="37">
                  <c:v>07-Aug</c:v>
                </c:pt>
                <c:pt idx="38">
                  <c:v>08-Aug</c:v>
                </c:pt>
                <c:pt idx="39">
                  <c:v>09-Aug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01-Sep</c:v>
                </c:pt>
                <c:pt idx="63">
                  <c:v>02-Sep</c:v>
                </c:pt>
                <c:pt idx="64">
                  <c:v>03-Sep</c:v>
                </c:pt>
                <c:pt idx="65">
                  <c:v>04-Sep</c:v>
                </c:pt>
                <c:pt idx="66">
                  <c:v>05-Sep</c:v>
                </c:pt>
                <c:pt idx="67">
                  <c:v>06-Sep</c:v>
                </c:pt>
                <c:pt idx="68">
                  <c:v>07-Sep</c:v>
                </c:pt>
                <c:pt idx="69">
                  <c:v>08-Sep</c:v>
                </c:pt>
                <c:pt idx="70">
                  <c:v>09-Sep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</c:strCache>
            </c:strRef>
          </c:cat>
          <c:val>
            <c:numRef>
              <c:f>SkewPivot!$D$4:$D$94</c:f>
              <c:numCache>
                <c:formatCode>General</c:formatCode>
                <c:ptCount val="90"/>
                <c:pt idx="0">
                  <c:v>298.30572198388461</c:v>
                </c:pt>
                <c:pt idx="1">
                  <c:v>378.14637110310161</c:v>
                </c:pt>
                <c:pt idx="2">
                  <c:v>280.53898413043231</c:v>
                </c:pt>
                <c:pt idx="3">
                  <c:v>262.55290383434487</c:v>
                </c:pt>
                <c:pt idx="4">
                  <c:v>340.63881341248037</c:v>
                </c:pt>
                <c:pt idx="5">
                  <c:v>289.42235305715838</c:v>
                </c:pt>
                <c:pt idx="6">
                  <c:v>297.86703709861399</c:v>
                </c:pt>
                <c:pt idx="7">
                  <c:v>198.61458180618061</c:v>
                </c:pt>
                <c:pt idx="8">
                  <c:v>274.83608062191678</c:v>
                </c:pt>
                <c:pt idx="9">
                  <c:v>279.22292947462103</c:v>
                </c:pt>
                <c:pt idx="10">
                  <c:v>290.95775015560491</c:v>
                </c:pt>
                <c:pt idx="11">
                  <c:v>290.40939404901678</c:v>
                </c:pt>
                <c:pt idx="12">
                  <c:v>309.60185777959788</c:v>
                </c:pt>
                <c:pt idx="13">
                  <c:v>265.40435558860281</c:v>
                </c:pt>
                <c:pt idx="14">
                  <c:v>388.45546590695659</c:v>
                </c:pt>
                <c:pt idx="15">
                  <c:v>304.33763915635291</c:v>
                </c:pt>
                <c:pt idx="16">
                  <c:v>328.79432151017897</c:v>
                </c:pt>
                <c:pt idx="17">
                  <c:v>338.44538898612831</c:v>
                </c:pt>
                <c:pt idx="18">
                  <c:v>339.76144364193948</c:v>
                </c:pt>
                <c:pt idx="19">
                  <c:v>402.60305345692768</c:v>
                </c:pt>
                <c:pt idx="20">
                  <c:v>459.19340365681239</c:v>
                </c:pt>
                <c:pt idx="21">
                  <c:v>471.91526532965469</c:v>
                </c:pt>
                <c:pt idx="22">
                  <c:v>519.51257538149571</c:v>
                </c:pt>
                <c:pt idx="23">
                  <c:v>545.06596994849792</c:v>
                </c:pt>
                <c:pt idx="24">
                  <c:v>553.72999643258879</c:v>
                </c:pt>
                <c:pt idx="25">
                  <c:v>554.16868131785918</c:v>
                </c:pt>
                <c:pt idx="26">
                  <c:v>594.74703320537344</c:v>
                </c:pt>
                <c:pt idx="27">
                  <c:v>619.20371555919962</c:v>
                </c:pt>
                <c:pt idx="28">
                  <c:v>501.19748142145562</c:v>
                </c:pt>
                <c:pt idx="29">
                  <c:v>547.14972315353259</c:v>
                </c:pt>
                <c:pt idx="30">
                  <c:v>732.05540229501617</c:v>
                </c:pt>
                <c:pt idx="31">
                  <c:v>734.46816916400348</c:v>
                </c:pt>
                <c:pt idx="32">
                  <c:v>734.13915550005072</c:v>
                </c:pt>
                <c:pt idx="33">
                  <c:v>462.70288273897592</c:v>
                </c:pt>
                <c:pt idx="34">
                  <c:v>751.35753724691472</c:v>
                </c:pt>
                <c:pt idx="35">
                  <c:v>756.18307098488924</c:v>
                </c:pt>
                <c:pt idx="36">
                  <c:v>910.05179449349055</c:v>
                </c:pt>
                <c:pt idx="37">
                  <c:v>1029.154740844411</c:v>
                </c:pt>
                <c:pt idx="38">
                  <c:v>1028.387042295187</c:v>
                </c:pt>
                <c:pt idx="39">
                  <c:v>1028.058028631234</c:v>
                </c:pt>
                <c:pt idx="40">
                  <c:v>1480.5614877876769</c:v>
                </c:pt>
                <c:pt idx="41">
                  <c:v>1109.872759734169</c:v>
                </c:pt>
                <c:pt idx="42">
                  <c:v>1619.6245964184011</c:v>
                </c:pt>
                <c:pt idx="43">
                  <c:v>1317.6997241310321</c:v>
                </c:pt>
                <c:pt idx="44">
                  <c:v>1495.5864451081891</c:v>
                </c:pt>
                <c:pt idx="45">
                  <c:v>1857.501475456289</c:v>
                </c:pt>
                <c:pt idx="46">
                  <c:v>1853.8823251528081</c:v>
                </c:pt>
                <c:pt idx="47">
                  <c:v>1783.9120859521749</c:v>
                </c:pt>
                <c:pt idx="48">
                  <c:v>1785.337811829304</c:v>
                </c:pt>
                <c:pt idx="49">
                  <c:v>1279.2051254485521</c:v>
                </c:pt>
                <c:pt idx="50">
                  <c:v>1276.0246600303419</c:v>
                </c:pt>
                <c:pt idx="51">
                  <c:v>2327.1136451382772</c:v>
                </c:pt>
                <c:pt idx="52">
                  <c:v>2361.0020525254172</c:v>
                </c:pt>
                <c:pt idx="53">
                  <c:v>2878.2115322592472</c:v>
                </c:pt>
                <c:pt idx="54">
                  <c:v>2713.4853578402031</c:v>
                </c:pt>
                <c:pt idx="55">
                  <c:v>3055.7692395724512</c:v>
                </c:pt>
                <c:pt idx="56">
                  <c:v>3630.3367680553879</c:v>
                </c:pt>
                <c:pt idx="57">
                  <c:v>4298.015163436974</c:v>
                </c:pt>
                <c:pt idx="58">
                  <c:v>3435.1219941100499</c:v>
                </c:pt>
                <c:pt idx="59">
                  <c:v>3033.286639202342</c:v>
                </c:pt>
                <c:pt idx="60">
                  <c:v>3703.5971438955498</c:v>
                </c:pt>
                <c:pt idx="61">
                  <c:v>3814.6940910902849</c:v>
                </c:pt>
                <c:pt idx="62">
                  <c:v>4002.5608932073442</c:v>
                </c:pt>
                <c:pt idx="63">
                  <c:v>4177.3768199876076</c:v>
                </c:pt>
                <c:pt idx="64">
                  <c:v>4282.9902061164621</c:v>
                </c:pt>
                <c:pt idx="65">
                  <c:v>4480.8370893734227</c:v>
                </c:pt>
                <c:pt idx="66">
                  <c:v>4476.9985966273071</c:v>
                </c:pt>
                <c:pt idx="67">
                  <c:v>3282.020969150672</c:v>
                </c:pt>
                <c:pt idx="68">
                  <c:v>5133.380856213179</c:v>
                </c:pt>
                <c:pt idx="69">
                  <c:v>5296.3522910911406</c:v>
                </c:pt>
                <c:pt idx="70">
                  <c:v>5485.864161527963</c:v>
                </c:pt>
                <c:pt idx="71">
                  <c:v>5685.9044692112784</c:v>
                </c:pt>
                <c:pt idx="72">
                  <c:v>5746.2236409359612</c:v>
                </c:pt>
                <c:pt idx="73">
                  <c:v>5763.6613651254602</c:v>
                </c:pt>
                <c:pt idx="74">
                  <c:v>5775.396185806444</c:v>
                </c:pt>
                <c:pt idx="75">
                  <c:v>6095.7458232751706</c:v>
                </c:pt>
                <c:pt idx="76">
                  <c:v>6263.9814767763792</c:v>
                </c:pt>
                <c:pt idx="77">
                  <c:v>6372.9946707660793</c:v>
                </c:pt>
                <c:pt idx="78">
                  <c:v>6521.599175651435</c:v>
                </c:pt>
                <c:pt idx="79">
                  <c:v>6917.073599722723</c:v>
                </c:pt>
                <c:pt idx="80">
                  <c:v>6917.073599722723</c:v>
                </c:pt>
                <c:pt idx="81">
                  <c:v>6917.073599722723</c:v>
                </c:pt>
                <c:pt idx="82">
                  <c:v>7612.2794716550279</c:v>
                </c:pt>
                <c:pt idx="83">
                  <c:v>7852.0207614553146</c:v>
                </c:pt>
                <c:pt idx="84">
                  <c:v>6810.0344877167399</c:v>
                </c:pt>
                <c:pt idx="85">
                  <c:v>8750.7764201530954</c:v>
                </c:pt>
                <c:pt idx="86">
                  <c:v>9056.2107715226284</c:v>
                </c:pt>
                <c:pt idx="87">
                  <c:v>9056.2107715226284</c:v>
                </c:pt>
                <c:pt idx="88">
                  <c:v>9056.2107715226284</c:v>
                </c:pt>
                <c:pt idx="89">
                  <c:v>8648.4531706637699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1-419B-8853-68911077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74184"/>
        <c:axId val="1200774840"/>
      </c:lineChart>
      <c:lineChart>
        <c:grouping val="standard"/>
        <c:varyColors val="0"/>
        <c:ser>
          <c:idx val="0"/>
          <c:order val="0"/>
          <c:tx>
            <c:strRef>
              <c:f>SkewPivot!$B$3</c:f>
              <c:strCache>
                <c:ptCount val="1"/>
                <c:pt idx="0">
                  <c:v>Sum of UK-Deaths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SkewPivot!$A$4:$A$94</c:f>
              <c:strCache>
                <c:ptCount val="90"/>
                <c:pt idx="0">
                  <c:v>01-Jul</c:v>
                </c:pt>
                <c:pt idx="1">
                  <c:v>02-Jul</c:v>
                </c:pt>
                <c:pt idx="2">
                  <c:v>03-Jul</c:v>
                </c:pt>
                <c:pt idx="3">
                  <c:v>04-Jul</c:v>
                </c:pt>
                <c:pt idx="4">
                  <c:v>05-Jul</c:v>
                </c:pt>
                <c:pt idx="5">
                  <c:v>06-Jul</c:v>
                </c:pt>
                <c:pt idx="6">
                  <c:v>07-Jul</c:v>
                </c:pt>
                <c:pt idx="7">
                  <c:v>08-Jul</c:v>
                </c:pt>
                <c:pt idx="8">
                  <c:v>09-Jul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01-Aug</c:v>
                </c:pt>
                <c:pt idx="32">
                  <c:v>02-Aug</c:v>
                </c:pt>
                <c:pt idx="33">
                  <c:v>03-Aug</c:v>
                </c:pt>
                <c:pt idx="34">
                  <c:v>04-Aug</c:v>
                </c:pt>
                <c:pt idx="35">
                  <c:v>05-Aug</c:v>
                </c:pt>
                <c:pt idx="36">
                  <c:v>06-Aug</c:v>
                </c:pt>
                <c:pt idx="37">
                  <c:v>07-Aug</c:v>
                </c:pt>
                <c:pt idx="38">
                  <c:v>08-Aug</c:v>
                </c:pt>
                <c:pt idx="39">
                  <c:v>09-Aug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01-Sep</c:v>
                </c:pt>
                <c:pt idx="63">
                  <c:v>02-Sep</c:v>
                </c:pt>
                <c:pt idx="64">
                  <c:v>03-Sep</c:v>
                </c:pt>
                <c:pt idx="65">
                  <c:v>04-Sep</c:v>
                </c:pt>
                <c:pt idx="66">
                  <c:v>05-Sep</c:v>
                </c:pt>
                <c:pt idx="67">
                  <c:v>06-Sep</c:v>
                </c:pt>
                <c:pt idx="68">
                  <c:v>07-Sep</c:v>
                </c:pt>
                <c:pt idx="69">
                  <c:v>08-Sep</c:v>
                </c:pt>
                <c:pt idx="70">
                  <c:v>09-Sep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</c:strCache>
            </c:strRef>
          </c:cat>
          <c:val>
            <c:numRef>
              <c:f>SkewPivot!$B$4:$B$94</c:f>
              <c:numCache>
                <c:formatCode>General</c:formatCode>
                <c:ptCount val="90"/>
                <c:pt idx="0">
                  <c:v>27.81825780885428</c:v>
                </c:pt>
                <c:pt idx="1">
                  <c:v>26.760529375057541</c:v>
                </c:pt>
                <c:pt idx="2">
                  <c:v>25.173936724362441</c:v>
                </c:pt>
                <c:pt idx="3">
                  <c:v>23.587344073667332</c:v>
                </c:pt>
                <c:pt idx="4">
                  <c:v>22.529615639870599</c:v>
                </c:pt>
                <c:pt idx="5">
                  <c:v>22.42384279649092</c:v>
                </c:pt>
                <c:pt idx="6">
                  <c:v>21.366114362694191</c:v>
                </c:pt>
                <c:pt idx="7">
                  <c:v>18.08715621792431</c:v>
                </c:pt>
                <c:pt idx="8">
                  <c:v>17.346746314266589</c:v>
                </c:pt>
                <c:pt idx="9">
                  <c:v>16.5005635672292</c:v>
                </c:pt>
                <c:pt idx="10">
                  <c:v>15.654380820191809</c:v>
                </c:pt>
                <c:pt idx="11">
                  <c:v>15.86592650695116</c:v>
                </c:pt>
                <c:pt idx="12">
                  <c:v>15.86592650695116</c:v>
                </c:pt>
                <c:pt idx="13">
                  <c:v>13.856242482737359</c:v>
                </c:pt>
                <c:pt idx="14">
                  <c:v>12.9042868923203</c:v>
                </c:pt>
                <c:pt idx="15">
                  <c:v>11.317694241625199</c:v>
                </c:pt>
                <c:pt idx="16">
                  <c:v>11.952331301903239</c:v>
                </c:pt>
                <c:pt idx="17">
                  <c:v>12.586968362181279</c:v>
                </c:pt>
                <c:pt idx="18">
                  <c:v>12.26964983204226</c:v>
                </c:pt>
                <c:pt idx="19">
                  <c:v>11.529239928384539</c:v>
                </c:pt>
                <c:pt idx="20">
                  <c:v>11.10614855486585</c:v>
                </c:pt>
                <c:pt idx="21">
                  <c:v>12.9042868923203</c:v>
                </c:pt>
                <c:pt idx="22">
                  <c:v>11.952331301903239</c:v>
                </c:pt>
                <c:pt idx="23">
                  <c:v>10.68305718134715</c:v>
                </c:pt>
                <c:pt idx="24">
                  <c:v>10.4715114945878</c:v>
                </c:pt>
                <c:pt idx="25">
                  <c:v>10.154192964448781</c:v>
                </c:pt>
                <c:pt idx="26">
                  <c:v>9.9426472776894368</c:v>
                </c:pt>
                <c:pt idx="27">
                  <c:v>9.6253287475504159</c:v>
                </c:pt>
                <c:pt idx="28">
                  <c:v>7.5098718799569451</c:v>
                </c:pt>
                <c:pt idx="29">
                  <c:v>9.4137830607910704</c:v>
                </c:pt>
                <c:pt idx="30">
                  <c:v>8.5676003137536796</c:v>
                </c:pt>
                <c:pt idx="31">
                  <c:v>7.5098718799569442</c:v>
                </c:pt>
                <c:pt idx="32">
                  <c:v>7.5098718799569442</c:v>
                </c:pt>
                <c:pt idx="33">
                  <c:v>9.308010217411395</c:v>
                </c:pt>
                <c:pt idx="34">
                  <c:v>8.7791460005130268</c:v>
                </c:pt>
                <c:pt idx="35">
                  <c:v>9.4137830607910669</c:v>
                </c:pt>
                <c:pt idx="36">
                  <c:v>9.4137830607910669</c:v>
                </c:pt>
                <c:pt idx="37">
                  <c:v>9.308010217411395</c:v>
                </c:pt>
                <c:pt idx="38">
                  <c:v>9.308010217411395</c:v>
                </c:pt>
                <c:pt idx="39">
                  <c:v>9.308010217411395</c:v>
                </c:pt>
                <c:pt idx="40">
                  <c:v>7.7214175667162914</c:v>
                </c:pt>
                <c:pt idx="41">
                  <c:v>7.6156447233366178</c:v>
                </c:pt>
                <c:pt idx="42">
                  <c:v>7.1925533498179224</c:v>
                </c:pt>
                <c:pt idx="43">
                  <c:v>5.9232792292618388</c:v>
                </c:pt>
                <c:pt idx="44">
                  <c:v>4.9713236388447752</c:v>
                </c:pt>
                <c:pt idx="45">
                  <c:v>6.5579162895398797</c:v>
                </c:pt>
                <c:pt idx="46">
                  <c:v>6.6636891329195516</c:v>
                </c:pt>
                <c:pt idx="47">
                  <c:v>6.7694619762992261</c:v>
                </c:pt>
                <c:pt idx="48">
                  <c:v>7.1925533498179206</c:v>
                </c:pt>
                <c:pt idx="49">
                  <c:v>7.1925533498179206</c:v>
                </c:pt>
                <c:pt idx="50">
                  <c:v>7.8271904100959633</c:v>
                </c:pt>
                <c:pt idx="51">
                  <c:v>8.5676003137536778</c:v>
                </c:pt>
                <c:pt idx="52">
                  <c:v>7.932963253475636</c:v>
                </c:pt>
                <c:pt idx="53">
                  <c:v>7.4040990365772688</c:v>
                </c:pt>
                <c:pt idx="54">
                  <c:v>7.1925533498179206</c:v>
                </c:pt>
                <c:pt idx="55">
                  <c:v>5.8175063858821634</c:v>
                </c:pt>
                <c:pt idx="56">
                  <c:v>5.1828693256041216</c:v>
                </c:pt>
                <c:pt idx="57">
                  <c:v>5.2886421689837944</c:v>
                </c:pt>
                <c:pt idx="58">
                  <c:v>5.394415012363468</c:v>
                </c:pt>
                <c:pt idx="59">
                  <c:v>5.394415012363468</c:v>
                </c:pt>
                <c:pt idx="60">
                  <c:v>5.5001878557431416</c:v>
                </c:pt>
                <c:pt idx="61">
                  <c:v>5.6059606991228161</c:v>
                </c:pt>
                <c:pt idx="62">
                  <c:v>8.6733731571333514</c:v>
                </c:pt>
                <c:pt idx="63">
                  <c:v>8.4618274703740042</c:v>
                </c:pt>
                <c:pt idx="64">
                  <c:v>8.5676003137536778</c:v>
                </c:pt>
                <c:pt idx="65">
                  <c:v>8.1445089402349851</c:v>
                </c:pt>
                <c:pt idx="66">
                  <c:v>7.8271904100959642</c:v>
                </c:pt>
                <c:pt idx="67">
                  <c:v>8.1445089402349851</c:v>
                </c:pt>
                <c:pt idx="68">
                  <c:v>8.7791460005130268</c:v>
                </c:pt>
                <c:pt idx="69">
                  <c:v>8.2502817836146569</c:v>
                </c:pt>
                <c:pt idx="70">
                  <c:v>9.5195559041707405</c:v>
                </c:pt>
                <c:pt idx="71">
                  <c:v>10.259965807828451</c:v>
                </c:pt>
                <c:pt idx="72">
                  <c:v>12.4811955188016</c:v>
                </c:pt>
                <c:pt idx="73">
                  <c:v>14.385106699635729</c:v>
                </c:pt>
                <c:pt idx="74">
                  <c:v>15.760153663571479</c:v>
                </c:pt>
                <c:pt idx="75">
                  <c:v>15.97169935033083</c:v>
                </c:pt>
                <c:pt idx="76">
                  <c:v>17.02942778412757</c:v>
                </c:pt>
                <c:pt idx="77">
                  <c:v>18.82756612158202</c:v>
                </c:pt>
                <c:pt idx="78">
                  <c:v>20.837250145795821</c:v>
                </c:pt>
                <c:pt idx="79">
                  <c:v>21.577660049453531</c:v>
                </c:pt>
                <c:pt idx="80">
                  <c:v>22.42384279649092</c:v>
                </c:pt>
                <c:pt idx="81">
                  <c:v>22.318069953111241</c:v>
                </c:pt>
                <c:pt idx="82">
                  <c:v>22.529615639870599</c:v>
                </c:pt>
                <c:pt idx="83">
                  <c:v>26.125892314779499</c:v>
                </c:pt>
                <c:pt idx="84">
                  <c:v>29.722168989688409</c:v>
                </c:pt>
                <c:pt idx="85">
                  <c:v>31.731853013902199</c:v>
                </c:pt>
                <c:pt idx="86">
                  <c:v>35.116584002051759</c:v>
                </c:pt>
                <c:pt idx="87">
                  <c:v>36.597403809367187</c:v>
                </c:pt>
                <c:pt idx="88">
                  <c:v>38.289769303441972</c:v>
                </c:pt>
                <c:pt idx="89">
                  <c:v>38.924406363720017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1-419B-8853-689110771EA8}"/>
            </c:ext>
          </c:extLst>
        </c:ser>
        <c:ser>
          <c:idx val="3"/>
          <c:order val="3"/>
          <c:tx>
            <c:strRef>
              <c:f>SkewPivot!$E$3</c:f>
              <c:strCache>
                <c:ptCount val="1"/>
                <c:pt idx="0">
                  <c:v>Sum of France-Deaths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SkewPivot!$A$4:$A$94</c:f>
              <c:strCache>
                <c:ptCount val="90"/>
                <c:pt idx="0">
                  <c:v>01-Jul</c:v>
                </c:pt>
                <c:pt idx="1">
                  <c:v>02-Jul</c:v>
                </c:pt>
                <c:pt idx="2">
                  <c:v>03-Jul</c:v>
                </c:pt>
                <c:pt idx="3">
                  <c:v>04-Jul</c:v>
                </c:pt>
                <c:pt idx="4">
                  <c:v>05-Jul</c:v>
                </c:pt>
                <c:pt idx="5">
                  <c:v>06-Jul</c:v>
                </c:pt>
                <c:pt idx="6">
                  <c:v>07-Jul</c:v>
                </c:pt>
                <c:pt idx="7">
                  <c:v>08-Jul</c:v>
                </c:pt>
                <c:pt idx="8">
                  <c:v>09-Jul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01-Aug</c:v>
                </c:pt>
                <c:pt idx="32">
                  <c:v>02-Aug</c:v>
                </c:pt>
                <c:pt idx="33">
                  <c:v>03-Aug</c:v>
                </c:pt>
                <c:pt idx="34">
                  <c:v>04-Aug</c:v>
                </c:pt>
                <c:pt idx="35">
                  <c:v>05-Aug</c:v>
                </c:pt>
                <c:pt idx="36">
                  <c:v>06-Aug</c:v>
                </c:pt>
                <c:pt idx="37">
                  <c:v>07-Aug</c:v>
                </c:pt>
                <c:pt idx="38">
                  <c:v>08-Aug</c:v>
                </c:pt>
                <c:pt idx="39">
                  <c:v>09-Aug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01-Sep</c:v>
                </c:pt>
                <c:pt idx="63">
                  <c:v>02-Sep</c:v>
                </c:pt>
                <c:pt idx="64">
                  <c:v>03-Sep</c:v>
                </c:pt>
                <c:pt idx="65">
                  <c:v>04-Sep</c:v>
                </c:pt>
                <c:pt idx="66">
                  <c:v>05-Sep</c:v>
                </c:pt>
                <c:pt idx="67">
                  <c:v>06-Sep</c:v>
                </c:pt>
                <c:pt idx="68">
                  <c:v>07-Sep</c:v>
                </c:pt>
                <c:pt idx="69">
                  <c:v>08-Sep</c:v>
                </c:pt>
                <c:pt idx="70">
                  <c:v>09-Sep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</c:strCache>
            </c:strRef>
          </c:cat>
          <c:val>
            <c:numRef>
              <c:f>SkewPivot!$E$4:$E$94</c:f>
              <c:numCache>
                <c:formatCode>General</c:formatCode>
                <c:ptCount val="90"/>
                <c:pt idx="0">
                  <c:v>7.238300606961519</c:v>
                </c:pt>
                <c:pt idx="1">
                  <c:v>10.41876602517209</c:v>
                </c:pt>
                <c:pt idx="2">
                  <c:v>10.967122131760121</c:v>
                </c:pt>
                <c:pt idx="3">
                  <c:v>10.638108467807299</c:v>
                </c:pt>
                <c:pt idx="4">
                  <c:v>10.5284372464897</c:v>
                </c:pt>
                <c:pt idx="5">
                  <c:v>10.41876602517209</c:v>
                </c:pt>
                <c:pt idx="6">
                  <c:v>8.9930401480432156</c:v>
                </c:pt>
                <c:pt idx="7">
                  <c:v>18.863450066627749</c:v>
                </c:pt>
                <c:pt idx="8">
                  <c:v>16.01199831237</c:v>
                </c:pt>
                <c:pt idx="9">
                  <c:v>15.02495732051154</c:v>
                </c:pt>
                <c:pt idx="10">
                  <c:v>15.02495732051154</c:v>
                </c:pt>
                <c:pt idx="11">
                  <c:v>15.02495732051154</c:v>
                </c:pt>
                <c:pt idx="12">
                  <c:v>15.13462854182915</c:v>
                </c:pt>
                <c:pt idx="13">
                  <c:v>13.92824510733548</c:v>
                </c:pt>
                <c:pt idx="14">
                  <c:v>4.935204959291795</c:v>
                </c:pt>
                <c:pt idx="15">
                  <c:v>4.0578351887509481</c:v>
                </c:pt>
                <c:pt idx="16">
                  <c:v>3.509479082162918</c:v>
                </c:pt>
                <c:pt idx="17">
                  <c:v>3.8384927461157359</c:v>
                </c:pt>
                <c:pt idx="18">
                  <c:v>3.8384927461157359</c:v>
                </c:pt>
                <c:pt idx="19">
                  <c:v>2.961122975574888</c:v>
                </c:pt>
                <c:pt idx="20">
                  <c:v>5.8125747298326429</c:v>
                </c:pt>
                <c:pt idx="21">
                  <c:v>4.9352049592917959</c:v>
                </c:pt>
                <c:pt idx="22">
                  <c:v>5.5932322871974316</c:v>
                </c:pt>
                <c:pt idx="23">
                  <c:v>7.5673142709143386</c:v>
                </c:pt>
                <c:pt idx="24">
                  <c:v>7.5673142709143386</c:v>
                </c:pt>
                <c:pt idx="25">
                  <c:v>7.5673142709143386</c:v>
                </c:pt>
                <c:pt idx="26">
                  <c:v>5.8125747298326429</c:v>
                </c:pt>
                <c:pt idx="27">
                  <c:v>7.4576430495967321</c:v>
                </c:pt>
                <c:pt idx="28">
                  <c:v>7.238300606961519</c:v>
                </c:pt>
                <c:pt idx="29">
                  <c:v>6.7996157216910964</c:v>
                </c:pt>
                <c:pt idx="30">
                  <c:v>5.812574729832642</c:v>
                </c:pt>
                <c:pt idx="31">
                  <c:v>5.7029035085150364</c:v>
                </c:pt>
                <c:pt idx="32">
                  <c:v>5.7029035085150364</c:v>
                </c:pt>
                <c:pt idx="33">
                  <c:v>5.7029035085150364</c:v>
                </c:pt>
                <c:pt idx="34">
                  <c:v>2.6321093116220702</c:v>
                </c:pt>
                <c:pt idx="35">
                  <c:v>8.0059991561847621</c:v>
                </c:pt>
                <c:pt idx="36">
                  <c:v>8.554355262772793</c:v>
                </c:pt>
                <c:pt idx="37">
                  <c:v>8.3350128201375799</c:v>
                </c:pt>
                <c:pt idx="38">
                  <c:v>8.4446840414551865</c:v>
                </c:pt>
                <c:pt idx="39">
                  <c:v>8.4446840414551865</c:v>
                </c:pt>
                <c:pt idx="40">
                  <c:v>11.076793353077729</c:v>
                </c:pt>
                <c:pt idx="41">
                  <c:v>10.967122131760121</c:v>
                </c:pt>
                <c:pt idx="42">
                  <c:v>5.812574729832642</c:v>
                </c:pt>
                <c:pt idx="43">
                  <c:v>4.0578351887509472</c:v>
                </c:pt>
                <c:pt idx="44">
                  <c:v>10.309094803854491</c:v>
                </c:pt>
                <c:pt idx="45">
                  <c:v>11.186464574395339</c:v>
                </c:pt>
                <c:pt idx="46">
                  <c:v>11.29613579571294</c:v>
                </c:pt>
                <c:pt idx="47">
                  <c:v>10.309094803854491</c:v>
                </c:pt>
                <c:pt idx="48">
                  <c:v>12.173505566253789</c:v>
                </c:pt>
                <c:pt idx="49">
                  <c:v>12.283176787571399</c:v>
                </c:pt>
                <c:pt idx="50">
                  <c:v>15.463642205781969</c:v>
                </c:pt>
                <c:pt idx="51">
                  <c:v>9.5413962546312483</c:v>
                </c:pt>
                <c:pt idx="52">
                  <c:v>8.6640264840903995</c:v>
                </c:pt>
                <c:pt idx="53">
                  <c:v>9.6510674759488531</c:v>
                </c:pt>
                <c:pt idx="54">
                  <c:v>10.85745091044252</c:v>
                </c:pt>
                <c:pt idx="55">
                  <c:v>11.62514945966576</c:v>
                </c:pt>
                <c:pt idx="56">
                  <c:v>13.92824510733549</c:v>
                </c:pt>
                <c:pt idx="57">
                  <c:v>12.94120411547703</c:v>
                </c:pt>
                <c:pt idx="58">
                  <c:v>12.72186167284182</c:v>
                </c:pt>
                <c:pt idx="59">
                  <c:v>12.612190451524221</c:v>
                </c:pt>
                <c:pt idx="60">
                  <c:v>11.29613579571294</c:v>
                </c:pt>
                <c:pt idx="61">
                  <c:v>8.7736977054080079</c:v>
                </c:pt>
                <c:pt idx="62">
                  <c:v>10.418766025172101</c:v>
                </c:pt>
                <c:pt idx="63">
                  <c:v>11.405807017030551</c:v>
                </c:pt>
                <c:pt idx="64">
                  <c:v>10.63810846780731</c:v>
                </c:pt>
                <c:pt idx="65">
                  <c:v>17.43772418949888</c:v>
                </c:pt>
                <c:pt idx="66">
                  <c:v>17.547395410816481</c:v>
                </c:pt>
                <c:pt idx="67">
                  <c:v>17.766737853451701</c:v>
                </c:pt>
                <c:pt idx="68">
                  <c:v>23.579312583284811</c:v>
                </c:pt>
                <c:pt idx="69">
                  <c:v>24.676024796460869</c:v>
                </c:pt>
                <c:pt idx="70">
                  <c:v>26.43076433754257</c:v>
                </c:pt>
                <c:pt idx="71">
                  <c:v>30.159585862341171</c:v>
                </c:pt>
                <c:pt idx="72">
                  <c:v>38.384927461161617</c:v>
                </c:pt>
                <c:pt idx="73">
                  <c:v>38.384927461161617</c:v>
                </c:pt>
                <c:pt idx="74">
                  <c:v>38.384927461161617</c:v>
                </c:pt>
                <c:pt idx="75">
                  <c:v>42.113748985960228</c:v>
                </c:pt>
                <c:pt idx="76">
                  <c:v>45.403885625488407</c:v>
                </c:pt>
                <c:pt idx="77">
                  <c:v>40.359009444878538</c:v>
                </c:pt>
                <c:pt idx="78">
                  <c:v>44.087830969677142</c:v>
                </c:pt>
                <c:pt idx="79">
                  <c:v>43.649146084406723</c:v>
                </c:pt>
                <c:pt idx="80">
                  <c:v>43.649146084406723</c:v>
                </c:pt>
                <c:pt idx="81">
                  <c:v>43.649146084406723</c:v>
                </c:pt>
                <c:pt idx="82">
                  <c:v>41.126707994101771</c:v>
                </c:pt>
                <c:pt idx="83">
                  <c:v>50.339090584780671</c:v>
                </c:pt>
                <c:pt idx="84">
                  <c:v>56.700021421201818</c:v>
                </c:pt>
                <c:pt idx="85">
                  <c:v>52.97119989640322</c:v>
                </c:pt>
                <c:pt idx="86">
                  <c:v>51.43580279795674</c:v>
                </c:pt>
                <c:pt idx="87">
                  <c:v>51.43580279795674</c:v>
                </c:pt>
                <c:pt idx="88">
                  <c:v>51.43580279795674</c:v>
                </c:pt>
                <c:pt idx="89">
                  <c:v>59.990158060730018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1-419B-8853-68911077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22432"/>
        <c:axId val="898346248"/>
      </c:lineChart>
      <c:catAx>
        <c:axId val="12007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74840"/>
        <c:crosses val="autoZero"/>
        <c:auto val="1"/>
        <c:lblAlgn val="ctr"/>
        <c:lblOffset val="100"/>
        <c:noMultiLvlLbl val="0"/>
      </c:catAx>
      <c:valAx>
        <c:axId val="12007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74184"/>
        <c:crosses val="autoZero"/>
        <c:crossBetween val="between"/>
      </c:valAx>
      <c:valAx>
        <c:axId val="898346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22432"/>
        <c:crosses val="max"/>
        <c:crossBetween val="between"/>
      </c:valAx>
      <c:catAx>
        <c:axId val="4556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346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vs.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'UK Pop by Age'!$G$31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Pop by Age'!$F$32:$F$41</c:f>
              <c:strCache>
                <c:ptCount val="10"/>
                <c:pt idx="0">
                  <c:v>&lt;5</c:v>
                </c:pt>
                <c:pt idx="1">
                  <c:v>5-9</c:v>
                </c:pt>
                <c:pt idx="2">
                  <c:v>10-19</c:v>
                </c:pt>
                <c:pt idx="3">
                  <c:v>20-29</c:v>
                </c:pt>
                <c:pt idx="4">
                  <c:v>30-39</c:v>
                </c:pt>
                <c:pt idx="5">
                  <c:v>40-49</c:v>
                </c:pt>
                <c:pt idx="6">
                  <c:v>50-59</c:v>
                </c:pt>
                <c:pt idx="7">
                  <c:v>60-69</c:v>
                </c:pt>
                <c:pt idx="8">
                  <c:v>70-79</c:v>
                </c:pt>
                <c:pt idx="9">
                  <c:v>80+</c:v>
                </c:pt>
              </c:strCache>
            </c:strRef>
          </c:cat>
          <c:val>
            <c:numRef>
              <c:f>'UK Pop by Age'!$G$32:$G$41</c:f>
              <c:numCache>
                <c:formatCode>General</c:formatCode>
                <c:ptCount val="10"/>
                <c:pt idx="0">
                  <c:v>2.5253256150506512E-2</c:v>
                </c:pt>
                <c:pt idx="1">
                  <c:v>2.2503617945007236E-2</c:v>
                </c:pt>
                <c:pt idx="2">
                  <c:v>0.13154848046309697</c:v>
                </c:pt>
                <c:pt idx="3">
                  <c:v>0.28907380607814759</c:v>
                </c:pt>
                <c:pt idx="4">
                  <c:v>0.18523878437047755</c:v>
                </c:pt>
                <c:pt idx="5">
                  <c:v>0.12691751085383501</c:v>
                </c:pt>
                <c:pt idx="6">
                  <c:v>0.10658465991316932</c:v>
                </c:pt>
                <c:pt idx="7">
                  <c:v>5.7887120115774238E-2</c:v>
                </c:pt>
                <c:pt idx="8">
                  <c:v>2.5687409551374819E-2</c:v>
                </c:pt>
                <c:pt idx="9">
                  <c:v>2.9305354558610709E-2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6-440D-A559-17C68C585FB3}"/>
            </c:ext>
          </c:extLst>
        </c:ser>
        <c:ser>
          <c:idx val="1"/>
          <c:order val="1"/>
          <c:tx>
            <c:strRef>
              <c:f>'UK Pop by Age'!$H$31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'UK Pop by Age'!$F$32:$F$41</c:f>
              <c:strCache>
                <c:ptCount val="10"/>
                <c:pt idx="0">
                  <c:v>&lt;5</c:v>
                </c:pt>
                <c:pt idx="1">
                  <c:v>5-9</c:v>
                </c:pt>
                <c:pt idx="2">
                  <c:v>10-19</c:v>
                </c:pt>
                <c:pt idx="3">
                  <c:v>20-29</c:v>
                </c:pt>
                <c:pt idx="4">
                  <c:v>30-39</c:v>
                </c:pt>
                <c:pt idx="5">
                  <c:v>40-49</c:v>
                </c:pt>
                <c:pt idx="6">
                  <c:v>50-59</c:v>
                </c:pt>
                <c:pt idx="7">
                  <c:v>60-69</c:v>
                </c:pt>
                <c:pt idx="8">
                  <c:v>70-79</c:v>
                </c:pt>
                <c:pt idx="9">
                  <c:v>80+</c:v>
                </c:pt>
              </c:strCache>
            </c:strRef>
          </c:cat>
          <c:val>
            <c:numRef>
              <c:f>'UK Pop by Age'!$H$32:$H$41</c:f>
              <c:numCache>
                <c:formatCode>0.00000</c:formatCode>
                <c:ptCount val="10"/>
                <c:pt idx="0">
                  <c:v>4.8128429368755575E-2</c:v>
                </c:pt>
                <c:pt idx="1">
                  <c:v>4.0561602175959902E-2</c:v>
                </c:pt>
                <c:pt idx="2">
                  <c:v>0.13034853407956398</c:v>
                </c:pt>
                <c:pt idx="3">
                  <c:v>0.2475207258387237</c:v>
                </c:pt>
                <c:pt idx="4">
                  <c:v>0.15638840540632329</c:v>
                </c:pt>
                <c:pt idx="5">
                  <c:v>0.11137055642074922</c:v>
                </c:pt>
                <c:pt idx="6">
                  <c:v>8.8655293937727767E-2</c:v>
                </c:pt>
                <c:pt idx="7">
                  <c:v>6.1079964427004647E-2</c:v>
                </c:pt>
                <c:pt idx="8">
                  <c:v>3.4920492918403108E-2</c:v>
                </c:pt>
                <c:pt idx="9">
                  <c:v>8.1025995426788802E-2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6-440D-A559-17C68C58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2019208"/>
        <c:axId val="862015272"/>
      </c:barChart>
      <c:catAx>
        <c:axId val="86201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15272"/>
        <c:crosses val="autoZero"/>
        <c:auto val="1"/>
        <c:lblAlgn val="ctr"/>
        <c:lblOffset val="100"/>
        <c:noMultiLvlLbl val="0"/>
      </c:catAx>
      <c:valAx>
        <c:axId val="86201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1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6AB39E-1E35-4399-8F79-3D6094ED72BB}">
  <sheetPr codeName="Chart7"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AFD662-6588-4A7C-818B-3945A2BEC3BF}">
  <sheetPr codeName="Chart1"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7E1D7D-E7D6-4FCB-91BD-D4A3C84B82C8}">
  <sheetPr codeName="Chart12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20</xdr:row>
      <xdr:rowOff>23811</xdr:rowOff>
    </xdr:from>
    <xdr:to>
      <xdr:col>23</xdr:col>
      <xdr:colOff>38099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F5D2C-1C0C-40C1-A458-379A0F533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41</xdr:row>
      <xdr:rowOff>109537</xdr:rowOff>
    </xdr:from>
    <xdr:to>
      <xdr:col>23</xdr:col>
      <xdr:colOff>19050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F666E-1AF2-4884-99AE-ACB793F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AE7F5-B6C1-49FA-ADD0-30A5209D09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9FCF8-AAFA-41D8-B6EF-74774F9EFB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00F52-7F73-4272-8618-E210DC0000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30</xdr:row>
      <xdr:rowOff>0</xdr:rowOff>
    </xdr:from>
    <xdr:to>
      <xdr:col>16</xdr:col>
      <xdr:colOff>123825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C18D8-8FBF-4D33-9C6C-E79E362F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Sturley" refreshedDate="44110.433743518515" createdVersion="6" refreshedVersion="6" minRefreshableVersion="3" recordCount="248" xr:uid="{5334EF5C-C8CB-4DAB-A50A-D04678CE86B9}">
  <cacheSource type="worksheet">
    <worksheetSource ref="A2:Y250" sheet="DeathsCases(m7)"/>
  </cacheSource>
  <cacheFields count="26">
    <cacheField name="Date" numFmtId="164">
      <sharedItems containsNonDate="0" containsDate="1" containsString="0" containsBlank="1" minDate="2020-03-01T00:00:00" maxDate="2020-10-06T00:00:00" count="220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m/>
      </sharedItems>
      <fieldGroup par="25" base="0">
        <rangePr groupBy="days" startDate="2020-03-01T00:00:00" endDate="2020-10-06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6/10/2020"/>
        </groupItems>
      </fieldGroup>
    </cacheField>
    <cacheField name="France-Cases" numFmtId="176">
      <sharedItems containsString="0" containsBlank="1" containsNumber="1" minValue="75.015115381238772" maxValue="10194.04969269279"/>
    </cacheField>
    <cacheField name="Germany-Cases" numFmtId="176">
      <sharedItems containsString="0" containsBlank="1" containsNumber="1" minValue="77.828423193990844" maxValue="3494.2396241908682"/>
    </cacheField>
    <cacheField name="Italy-Cases" numFmtId="176">
      <sharedItems containsString="0" containsBlank="1" containsNumber="1" minValue="144.27251878847969" maxValue="4666.030423679148"/>
    </cacheField>
    <cacheField name="Spain-Cases" numFmtId="176">
      <sharedItems containsString="0" containsBlank="1" containsNumber="1" minValue="62.81378734450027" maxValue="12103.651344367579"/>
    </cacheField>
    <cacheField name="Sweden-Cases" numFmtId="176">
      <sharedItems containsString="0" containsBlank="1" containsNumber="1" minValue="150.16781003678079" maxValue="5445.8961251253386"/>
    </cacheField>
    <cacheField name="UK-Cases" numFmtId="176">
      <sharedItems containsString="0" containsBlank="1" containsNumber="1" minValue="41.039863231313362" maxValue="8097.7573434610522"/>
    </cacheField>
    <cacheField name="US-Cases" numFmtId="176">
      <sharedItems containsString="0" containsBlank="1" containsNumber="1" minValue="9.1167421533423454" maxValue="10228.52885894244"/>
    </cacheField>
    <cacheField name="New York-Cases" numFmtId="176">
      <sharedItems containsString="0" containsBlank="1" containsNumber="1" minValue="38.553352776902898" maxValue="25467.61049484535"/>
    </cacheField>
    <cacheField name="Belgium-Cases" numFmtId="176">
      <sharedItems containsString="0" containsBlank="1" containsNumber="1" minValue="122.56224620794271" maxValue="10430.17095254462"/>
    </cacheField>
    <cacheField name="Brazil-Cases" numFmtId="176">
      <sharedItems containsString="0" containsBlank="1" containsNumber="1" minValue="0.60920029185865432" maxValue="10991.022443410549"/>
    </cacheField>
    <cacheField name="India-Cases" numFmtId="176">
      <sharedItems containsString="0" containsBlank="1" containsNumber="1" minValue="0.17773271884879011" maxValue="3410.3249544047731"/>
    </cacheField>
    <cacheField name="Austria-Cases" numFmtId="176">
      <sharedItems containsString="0" containsBlank="1" containsNumber="1" minValue="71.786643204877365" maxValue="4358.2468719049966"/>
    </cacheField>
    <cacheField name="France-Deaths" numFmtId="176">
      <sharedItems containsString="0" containsBlank="1" containsNumber="1" minValue="1.7547395410816951" maxValue="748.28674305002551"/>
    </cacheField>
    <cacheField name="Germany-Deaths" numFmtId="176">
      <sharedItems containsString="0" containsBlank="1" containsNumber="1" minValue="0" maxValue="148.72926146631869"/>
    </cacheField>
    <cacheField name="Italy-Deaths" numFmtId="176">
      <sharedItems containsString="0" containsBlank="1" containsNumber="1" minValue="4.4827111316129402" maxValue="672.40666974190083"/>
    </cacheField>
    <cacheField name="Spain-Deaths" numFmtId="176">
      <sharedItems containsString="0" containsBlank="1" containsNumber="1" minValue="-248.35134898981411" maxValue="926.15949223278324"/>
    </cacheField>
    <cacheField name="Sweden-Deaths" numFmtId="176">
      <sharedItems containsString="0" containsBlank="1" containsNumber="1" minValue="-5.6935662573188326" maxValue="492.4934812580679"/>
    </cacheField>
    <cacheField name="UK-Deaths" numFmtId="176">
      <sharedItems containsString="0" containsBlank="1" containsNumber="1" minValue="0.21154568675934721" maxValue="697.78344777570703"/>
    </cacheField>
    <cacheField name="US-Deaths" numFmtId="176">
      <sharedItems containsString="0" containsBlank="1" containsNumber="1" minValue="0.34730446298447021" maxValue="340.4017867826538"/>
    </cacheField>
    <cacheField name="New York-Deaths" numFmtId="176">
      <sharedItems containsString="0" containsBlank="1" containsNumber="1" minValue="0" maxValue="2115.293955692739"/>
    </cacheField>
    <cacheField name="Belgium-Deaths" numFmtId="176">
      <sharedItems containsString="0" containsBlank="1" containsNumber="1" minValue="-62.519125590920403" maxValue="1444.7489022693851"/>
    </cacheField>
    <cacheField name="Brazil-Deaths" numFmtId="176">
      <sharedItems containsString="0" containsBlank="1" containsNumber="1" minValue="0" maxValue="259.82392447771622"/>
    </cacheField>
    <cacheField name="India-Deaths" numFmtId="176">
      <sharedItems containsString="0" containsBlank="1" containsNumber="1" minValue="0" maxValue="42.739491450226751"/>
    </cacheField>
    <cacheField name="Austria-Deaths" numFmtId="176">
      <sharedItems containsString="0" containsBlank="1" containsNumber="1" minValue="0" maxValue="120.4420347104053"/>
    </cacheField>
    <cacheField name="Months" numFmtId="0" databaseField="0">
      <fieldGroup base="0">
        <rangePr groupBy="months" startDate="2020-03-01T00:00:00" endDate="2020-10-06T00:00:00"/>
        <groupItems count="14">
          <s v="&lt;0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Sturley" refreshedDate="44110.434029629629" createdVersion="6" refreshedVersion="6" minRefreshableVersion="3" recordCount="248" xr:uid="{E2DCB722-AD66-4DC9-A88F-786F5669764F}">
  <cacheSource type="worksheet">
    <worksheetSource ref="A2:Y250" sheet="DeathsCases"/>
  </cacheSource>
  <cacheFields count="26">
    <cacheField name="Date" numFmtId="164">
      <sharedItems containsNonDate="0" containsDate="1" containsString="0" containsBlank="1" minDate="2020-03-02T00:00:00" maxDate="2020-10-06T00:00:00" count="219"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m/>
      </sharedItems>
      <fieldGroup par="25" base="0">
        <rangePr groupBy="days" startDate="2020-03-02T00:00:00" endDate="2020-10-06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6/10/2020"/>
        </groupItems>
      </fieldGroup>
    </cacheField>
    <cacheField name="France-Cases" numFmtId="176">
      <sharedItems containsString="0" containsBlank="1" containsNumber="1" minValue="-1928.4587556487829" maxValue="26274.482847165451"/>
    </cacheField>
    <cacheField name="Germany-Cases" numFmtId="176">
      <sharedItems containsString="0" containsBlank="1" containsNumber="1" minValue="9.5788828546450269" maxValue="4150.6496769533733"/>
    </cacheField>
    <cacheField name="Italy-Cases" numFmtId="176">
      <sharedItems containsString="0" containsBlank="1" containsNumber="1" minValue="-122.2128613776507" maxValue="5414.525216576053"/>
    </cacheField>
    <cacheField name="Spain-Cases" numFmtId="176">
      <sharedItems containsString="0" containsBlank="1" containsNumber="1" minValue="-10734.58587713634" maxValue="34004.266703685338"/>
    </cacheField>
    <cacheField name="Sweden-Cases" numFmtId="176">
      <sharedItems containsString="0" containsBlank="1" containsNumber="1" minValue="0" maxValue="8459.2160668112665"/>
    </cacheField>
    <cacheField name="UK-Cases" numFmtId="176">
      <sharedItems containsString="0" containsBlank="1" containsNumber="1" minValue="2.9616396146308608" maxValue="17000.5517978848"/>
    </cacheField>
    <cacheField name="US-Cases" numFmtId="176">
      <sharedItems containsString="0" containsBlank="1" containsNumber="1" minValue="3.0389140511141148" maxValue="11738.56525094105"/>
    </cacheField>
    <cacheField name="New York-Cases" numFmtId="176">
      <sharedItems containsString="0" containsBlank="1" containsNumber="1" minValue="0" maxValue="29387.935710073849"/>
    </cacheField>
    <cacheField name="Belgium-Cases" numFmtId="176">
      <sharedItems containsString="0" containsBlank="1" containsNumber="1" minValue="0" maxValue="14684.566498944559"/>
    </cacheField>
    <cacheField name="Brazil-Cases" numFmtId="176">
      <sharedItems containsString="0" containsBlank="1" containsNumber="1" minValue="0" maxValue="16364.40592882849"/>
    </cacheField>
    <cacheField name="India-Cases" numFmtId="176">
      <sharedItems containsString="0" containsBlank="1" containsNumber="1" minValue="0" maxValue="3582.1402192024789"/>
    </cacheField>
    <cacheField name="Austria-Cases" numFmtId="176">
      <sharedItems containsString="0" containsBlank="1" containsNumber="1" minValue="11.166811165203139" maxValue="7375.6787746166774"/>
    </cacheField>
    <cacheField name="France-Deaths" numFmtId="176">
      <sharedItems containsString="0" containsBlank="1" containsNumber="1" minValue="-166.59058518144349" maxValue="1102.415116684575"/>
    </cacheField>
    <cacheField name="Germany-Deaths" numFmtId="176">
      <sharedItems containsString="0" containsBlank="1" containsNumber="1" minValue="-18.559085530874739" maxValue="305.32689099181022"/>
    </cacheField>
    <cacheField name="Italy-Deaths" numFmtId="176">
      <sharedItems containsString="0" containsBlank="1" containsNumber="1" minValue="-25.598639883156569" maxValue="758.87580814906096"/>
    </cacheField>
    <cacheField name="Spain-Deaths" numFmtId="176">
      <sharedItems containsString="0" containsBlank="1" containsNumber="1" minValue="-2051.9170532536882" maxValue="1261.319189669498"/>
    </cacheField>
    <cacheField name="Sweden-Deaths" numFmtId="176">
      <sharedItems containsString="0" containsBlank="1" containsNumber="1" minValue="-64.764316177000268" maxValue="572.9151046426947"/>
    </cacheField>
    <cacheField name="UK-Deaths" numFmtId="176">
      <sharedItems containsString="0" containsBlank="1" containsNumber="1" minValue="0" maxValue="906.26172207704349"/>
    </cacheField>
    <cacheField name="US-Deaths" numFmtId="176">
      <sharedItems containsString="0" containsBlank="1" containsNumber="1" minValue="0.15194570255570569" maxValue="396.42633796783628"/>
    </cacheField>
    <cacheField name="New York-Deaths" numFmtId="176">
      <sharedItems containsString="0" containsBlank="1" containsNumber="1" minValue="-89.957823146106762" maxValue="11424.64353955556"/>
    </cacheField>
    <cacheField name="Belgium-Deaths" numFmtId="176">
      <sharedItems containsString="0" containsBlank="1" containsNumber="1" minValue="-506.96201840558098" maxValue="2149.1723173433179"/>
    </cacheField>
    <cacheField name="Brazil-Deaths" numFmtId="176">
      <sharedItems containsString="0" containsBlank="1" containsNumber="1" minValue="0" maxValue="403.45981551372319"/>
    </cacheField>
    <cacheField name="India-Deaths" numFmtId="176">
      <sharedItems containsString="0" containsBlank="1" containsNumber="1" minValue="-3.6592030351221508E-2" maxValue="73.293836793496695"/>
    </cacheField>
    <cacheField name="Austria-Deaths" numFmtId="176">
      <sharedItems containsString="0" containsBlank="1" containsNumber="1" minValue="-5.5834055826015723" maxValue="167.5021674780472"/>
    </cacheField>
    <cacheField name="Months" numFmtId="0" databaseField="0">
      <fieldGroup base="0">
        <rangePr groupBy="months" startDate="2020-03-02T00:00:00" endDate="2020-10-06T00:00:00"/>
        <groupItems count="14">
          <s v="&lt;02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Sturley" refreshedDate="44110.434591666664" createdVersion="6" refreshedVersion="6" minRefreshableVersion="3" recordCount="212" xr:uid="{6C082118-6C64-4039-A7DA-EF963D7F0473}">
  <cacheSource type="worksheet">
    <worksheetSource ref="A2:Y214" sheet="DeathsCasesSkew"/>
  </cacheSource>
  <cacheFields count="26">
    <cacheField name="Date" numFmtId="164">
      <sharedItems containsSemiMixedTypes="0" containsNonDate="0" containsDate="1" containsString="0" minDate="2020-03-01T00:00:00" maxDate="2020-09-29T00:00:00" count="212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</sharedItems>
      <fieldGroup par="25" base="0">
        <rangePr groupBy="days" startDate="2020-03-01T00:00:00" endDate="2020-09-29T00:00:00"/>
        <groupItems count="368">
          <s v="&lt;01/03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9/2020"/>
        </groupItems>
      </fieldGroup>
    </cacheField>
    <cacheField name="France-Cases" numFmtId="176">
      <sharedItems containsSemiMixedTypes="0" containsString="0" containsNumber="1" minValue="0" maxValue="9056.2107715226284"/>
    </cacheField>
    <cacheField name="Germany-Cases" numFmtId="176">
      <sharedItems containsSemiMixedTypes="0" containsString="0" containsNumber="1" minValue="0" maxValue="3494.2396241908682"/>
    </cacheField>
    <cacheField name="Italy-Cases" numFmtId="176">
      <sharedItems containsSemiMixedTypes="0" containsString="0" containsNumber="1" minValue="0" maxValue="4666.030423679148"/>
    </cacheField>
    <cacheField name="Spain-Cases" numFmtId="176">
      <sharedItems containsSemiMixedTypes="0" containsString="0" containsNumber="1" minValue="0" maxValue="12103.651344367579"/>
    </cacheField>
    <cacheField name="Sweden-Cases" numFmtId="176">
      <sharedItems containsSemiMixedTypes="0" containsString="0" containsNumber="1" minValue="0" maxValue="5445.8961251253386"/>
    </cacheField>
    <cacheField name="UK-Cases" numFmtId="176">
      <sharedItems containsSemiMixedTypes="0" containsString="0" containsNumber="1" minValue="0" maxValue="4306.2239996732724"/>
    </cacheField>
    <cacheField name="US-Cases" numFmtId="176">
      <sharedItems containsSemiMixedTypes="0" containsString="0" containsNumber="1" minValue="0" maxValue="10228.52885894244"/>
    </cacheField>
    <cacheField name="New York-Cases" numFmtId="176">
      <sharedItems containsSemiMixedTypes="0" containsString="0" containsNumber="1" minValue="0" maxValue="25467.61049484535"/>
    </cacheField>
    <cacheField name="Belgium-Cases" numFmtId="176">
      <sharedItems containsSemiMixedTypes="0" containsString="0" containsNumber="1" minValue="0" maxValue="7462.0599900845928"/>
    </cacheField>
    <cacheField name="Brazil-Cases" numFmtId="176">
      <sharedItems containsSemiMixedTypes="0" containsString="0" containsNumber="1" minValue="0" maxValue="10991.022443410549"/>
    </cacheField>
    <cacheField name="India-Cases" numFmtId="176">
      <sharedItems containsSemiMixedTypes="0" containsString="0" containsNumber="1" minValue="0" maxValue="3410.3249544047731"/>
    </cacheField>
    <cacheField name="Austria-Cases" numFmtId="176">
      <sharedItems containsSemiMixedTypes="0" containsString="0" containsNumber="1" minValue="0" maxValue="4352.6634663223977"/>
    </cacheField>
    <cacheField name="France-Deaths" numFmtId="176">
      <sharedItems containsSemiMixedTypes="0" containsString="0" containsNumber="1" minValue="1.7547395410816951" maxValue="748.28674305002551"/>
    </cacheField>
    <cacheField name="Germany-Deaths" numFmtId="176">
      <sharedItems containsSemiMixedTypes="0" containsString="0" containsNumber="1" minValue="0" maxValue="148.72926146631869"/>
    </cacheField>
    <cacheField name="Italy-Deaths" numFmtId="176">
      <sharedItems containsSemiMixedTypes="0" containsString="0" containsNumber="1" minValue="4.4827111316129402" maxValue="672.40666974190083"/>
    </cacheField>
    <cacheField name="Spain-Deaths" numFmtId="176">
      <sharedItems containsSemiMixedTypes="0" containsString="0" containsNumber="1" minValue="-248.35134898981411" maxValue="926.15949223278324"/>
    </cacheField>
    <cacheField name="Sweden-Deaths" numFmtId="176">
      <sharedItems containsSemiMixedTypes="0" containsString="0" containsNumber="1" minValue="-5.6935662573188326" maxValue="492.4934812580679"/>
    </cacheField>
    <cacheField name="UK-Deaths" numFmtId="176">
      <sharedItems containsSemiMixedTypes="0" containsString="0" containsNumber="1" minValue="0.21154568675934721" maxValue="697.78344777570703"/>
    </cacheField>
    <cacheField name="US-Deaths" numFmtId="176">
      <sharedItems containsSemiMixedTypes="0" containsString="0" containsNumber="1" minValue="0.34730446298447021" maxValue="340.4017867826538"/>
    </cacheField>
    <cacheField name="New York-Deaths" numFmtId="176">
      <sharedItems containsSemiMixedTypes="0" containsString="0" containsNumber="1" minValue="0" maxValue="2115.293955692739"/>
    </cacheField>
    <cacheField name="Belgium-Deaths" numFmtId="176">
      <sharedItems containsSemiMixedTypes="0" containsString="0" containsNumber="1" minValue="-62.519125590920403" maxValue="1444.7489022693851"/>
    </cacheField>
    <cacheField name="Brazil-Deaths" numFmtId="176">
      <sharedItems containsSemiMixedTypes="0" containsString="0" containsNumber="1" minValue="0" maxValue="259.82392447771622"/>
    </cacheField>
    <cacheField name="India-Deaths" numFmtId="176">
      <sharedItems containsSemiMixedTypes="0" containsString="0" containsNumber="1" minValue="0" maxValue="42.739491450226751"/>
    </cacheField>
    <cacheField name="Austria-Deaths" numFmtId="176">
      <sharedItems containsSemiMixedTypes="0" containsString="0" containsNumber="1" minValue="0" maxValue="120.4420347104053"/>
    </cacheField>
    <cacheField name="Months" numFmtId="0" databaseField="0">
      <fieldGroup base="0">
        <rangePr groupBy="months" startDate="2020-03-01T00:00:00" endDate="2020-09-29T00:00:00"/>
        <groupItems count="14">
          <s v="&lt;0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  <m/>
    <m/>
    <m/>
    <m/>
    <m/>
    <m/>
  </r>
  <r>
    <x v="6"/>
    <m/>
    <m/>
    <m/>
    <m/>
    <m/>
    <m/>
    <m/>
    <m/>
    <m/>
    <m/>
    <m/>
    <m/>
    <m/>
    <m/>
    <m/>
    <m/>
    <m/>
    <m/>
    <m/>
    <m/>
    <m/>
    <m/>
    <m/>
    <m/>
  </r>
  <r>
    <x v="7"/>
    <n v="109.23253643233549"/>
    <n v="77.828423193990844"/>
    <n v="670.1653141760944"/>
    <n v="90.017812033846425"/>
    <n v="150.16781003678079"/>
    <n v="41.039863231313362"/>
    <n v="9.1167421533423454"/>
    <n v="38.553352776902898"/>
    <n v="122.56224620794271"/>
    <n v="0.60920029185865432"/>
    <n v="0.18818758466342489"/>
    <n v="71.786643204877365"/>
    <n v="1.8644107623993009"/>
    <n v="0"/>
    <n v="39.164739360405463"/>
    <n v="2.5981371894318999"/>
    <n v="0"/>
    <n v="0.21154568675934721"/>
    <n v="0.43413057873058791"/>
    <n v="0"/>
    <n v="0"/>
    <n v="0"/>
    <n v="0"/>
    <n v="0"/>
  </r>
  <r>
    <x v="8"/>
    <n v="111.6453033013229"/>
    <n v="86.979677349767798"/>
    <n v="841.80596408389545"/>
    <n v="145.6485142075648"/>
    <n v="218.49060512460531"/>
    <n v="52.357557472938439"/>
    <n v="10.050122897613109"/>
    <n v="50.670120792500953"/>
    <n v="142.9892872425998"/>
    <n v="0.77842259515272505"/>
    <n v="0.19864245047805959"/>
    <n v="90.132118690568248"/>
    <n v="1.7547395410816951"/>
    <n v="0.1710514795472326"/>
    <n v="48.484059870863383"/>
    <n v="4.2792847825937184"/>
    <n v="0"/>
    <n v="0.31731853013902078"/>
    <n v="0.34730446298447021"/>
    <n v="0"/>
    <n v="0"/>
    <n v="0"/>
    <n v="0"/>
    <n v="0"/>
  </r>
  <r>
    <x v="9"/>
    <n v="173.2805296818174"/>
    <n v="107.84795785453019"/>
    <n v="902.0866321958448"/>
    <n v="233.83234704887099"/>
    <n v="278.9847466086166"/>
    <n v="73.829444679012198"/>
    <n v="13.91388504831534"/>
    <n v="55.443393041069889"/>
    <n v="157.22631584251229"/>
    <n v="0.98148935910560986"/>
    <n v="0.26659907827318519"/>
    <n v="128.41832839983621"/>
    <n v="3.1804654182105732"/>
    <n v="0.1710514795472326"/>
    <n v="65.117277490794606"/>
    <n v="5.1962743788638006"/>
    <n v="0.7116957821648382"/>
    <n v="0.74040990365771531"/>
    <n v="0.45583710766711721"/>
    <n v="0"/>
    <n v="0"/>
    <n v="0"/>
    <n v="0"/>
    <n v="0"/>
  </r>
  <r>
    <x v="10"/>
    <n v="218.90375774994149"/>
    <n v="140.77536766737239"/>
    <n v="1105.6960904369889"/>
    <n v="314.06893672250322"/>
    <n v="397.12624644797972"/>
    <n v="111.37880407879631"/>
    <n v="21.749941994402459"/>
    <n v="75.638006400399988"/>
    <n v="180.12936185106719"/>
    <n v="1.15071166239968"/>
    <n v="0.17773271884879011"/>
    <n v="173.0855730606487"/>
    <n v="4.8255337379746619"/>
    <n v="0.25657721932084893"/>
    <n v="84.935579335819057"/>
    <n v="7.9472431676740483"/>
    <n v="0.7116957821648382"/>
    <n v="0.74040990365771531"/>
    <n v="0.47754363660364663"/>
    <n v="0.36717478835145623"/>
    <n v="1.857003730423374"/>
    <n v="0"/>
    <n v="5.227432907317359E-3"/>
    <n v="0"/>
  </r>
  <r>
    <x v="11"/>
    <n v="208.8140053887218"/>
    <n v="136.49908067869171"/>
    <n v="1327.708257534227"/>
    <n v="308.41416754550443"/>
    <n v="486.79991500074942"/>
    <n v="157.91885516585279"/>
    <n v="29.47746629580692"/>
    <n v="100.9730667966505"/>
    <n v="163.41632827725689"/>
    <n v="1.624534111623078"/>
    <n v="0.22477961501464641"/>
    <n v="208.18126529414431"/>
    <n v="4.6061912953394506"/>
    <n v="0.25657721932084893"/>
    <n v="102.3945595326263"/>
    <n v="7.9472431676740483"/>
    <n v="1.423391564329676"/>
    <n v="0.95195559041706257"/>
    <n v="0.67290239703241117"/>
    <n v="0.36717478835145623"/>
    <n v="1.857003730423374"/>
    <n v="0"/>
    <n v="5.227432907317359E-3"/>
    <n v="0.79762936894308178"/>
  </r>
  <r>
    <x v="12"/>
    <n v="329.89103372335882"/>
    <n v="257.00484801971697"/>
    <n v="1536.390257319038"/>
    <n v="738.48228819617293"/>
    <n v="552.98762274207922"/>
    <n v="200.22799251772221"/>
    <n v="41.242404979405848"/>
    <n v="130.34704986476689"/>
    <n v="278.55055956350611"/>
    <n v="4.6705355709163499"/>
    <n v="0.26659907827318519"/>
    <n v="358.13558665544372"/>
    <n v="7.6769854922324177"/>
    <n v="0.59868017841531418"/>
    <n v="126.1057420972091"/>
    <n v="19.562444720428431"/>
    <n v="2.1350873464945139"/>
    <n v="0.95195559041706257"/>
    <n v="0.80314157065158753"/>
    <n v="0.36717478835145623"/>
    <n v="1.857003730423374"/>
    <n v="0"/>
    <n v="1.045486581463472E-2"/>
    <n v="0.79762936894308178"/>
  </r>
  <r>
    <x v="13"/>
    <n v="386.04269903797302"/>
    <n v="323.80045078291141"/>
    <n v="1801.813942743473"/>
    <n v="900.33095193784254"/>
    <n v="580.03206246434308"/>
    <n v="232.9118011220414"/>
    <n v="53.767072175783298"/>
    <n v="167.43170348826399"/>
    <n v="321.88064660671807"/>
    <n v="4.6705355709163499"/>
    <n v="0.35546543769758038"/>
    <n v="459.43451651121512"/>
    <n v="8.7736977054084768"/>
    <n v="0.76973165796254683"/>
    <n v="142.50302755231871"/>
    <n v="28.273845884994209"/>
    <n v="3.5584789108241912"/>
    <n v="2.855866771251188"/>
    <n v="0.88996768639770507"/>
    <n v="1.4686991534058249"/>
    <n v="2.4760049738978318"/>
    <n v="0"/>
    <n v="1.045486581463472E-2"/>
    <n v="0.79762936894308178"/>
  </r>
  <r>
    <x v="14"/>
    <n v="369.92102950428489"/>
    <n v="406.67489262354559"/>
    <n v="2049.3067836414561"/>
    <n v="1088.9251455707231"/>
    <n v="596.40106545413425"/>
    <n v="273.95166435335472"/>
    <n v="55.047757383038537"/>
    <n v="193.86828824956879"/>
    <n v="424.63485302347812"/>
    <n v="4.8059134135516066"/>
    <n v="0.38683003514148451"/>
    <n v="603.00780292096977"/>
    <n v="7.8963279348676298"/>
    <n v="0.94078313750977949"/>
    <n v="170.22505691887071"/>
    <n v="41.570195030910398"/>
    <n v="4.9818704751538672"/>
    <n v="4.3366865785666189"/>
    <n v="1.0636199178899399"/>
    <n v="3.3045730951631058"/>
    <n v="2.4760049738978318"/>
    <n v="0"/>
    <n v="1.045486581463472E-2"/>
    <n v="0.79762936894308178"/>
  </r>
  <r>
    <x v="15"/>
    <n v="594.85670442669482"/>
    <n v="521.36490965996518"/>
    <n v="2218.706077983451"/>
    <n v="1355.4634548865599"/>
    <n v="583.59054137516716"/>
    <n v="323.13603652490298"/>
    <n v="83.331364587336338"/>
    <n v="302.18485081324837"/>
    <n v="506.96201840558098"/>
    <n v="5.9227806152924733"/>
    <n v="0.39728490095611918"/>
    <n v="707.49725025251348"/>
    <n v="14.147587549971171"/>
    <n v="1.282886096604245"/>
    <n v="199.95250968640741"/>
    <n v="47.989122204800992"/>
    <n v="5.6935662573187056"/>
    <n v="6.5579162895397642"/>
    <n v="1.627989670239705"/>
    <n v="6.9763209786776672"/>
    <n v="3.0950062173722901"/>
    <n v="0"/>
    <n v="1.045486581463472E-2"/>
    <n v="2.392888106829246"/>
  </r>
  <r>
    <x v="16"/>
    <n v="643.55072669171193"/>
    <n v="667.1007702342074"/>
    <n v="2519.401622048732"/>
    <n v="1536.4160685505231"/>
    <n v="598.53615280062877"/>
    <n v="377.08018664853648"/>
    <n v="114.111222619335"/>
    <n v="460.80435938107752"/>
    <n v="604.14521363107087"/>
    <n v="9.8148935910560997"/>
    <n v="0.44955923002929282"/>
    <n v="917.27377428454395"/>
    <n v="12.61219045152469"/>
    <n v="1.881566275019559"/>
    <n v="220.83250627312961"/>
    <n v="76.110136490416835"/>
    <n v="9.2520451681428959"/>
    <n v="7.9329632534755206"/>
    <n v="2.2574790093990571"/>
    <n v="11.015243650543679"/>
    <n v="6.1900124347445793"/>
    <n v="3.3844460658814128E-2"/>
    <n v="1.5682298721952079E-2"/>
    <n v="2.392888106829246"/>
  </r>
  <r>
    <x v="17"/>
    <n v="741.59679854965168"/>
    <n v="891.09268270130849"/>
    <n v="2742.8293821348998"/>
    <n v="1777.8899955683121"/>
    <n v="562.23966791022201"/>
    <n v="439.27461855578468"/>
    <n v="158.04523718687051"/>
    <n v="841.19744011318619"/>
    <n v="725.46945735206464"/>
    <n v="11.30404986004392"/>
    <n v="0.49137869328783168"/>
    <n v="1116.6811165203139"/>
    <n v="10.9671221317606"/>
    <n v="2.1381434943404081"/>
    <n v="253.74504326575939"/>
    <n v="86.961180046279466"/>
    <n v="14.23391564329676"/>
    <n v="11.529239928384429"/>
    <n v="3.4296315719716439"/>
    <n v="18.35873941757281"/>
    <n v="6.8090136782190376"/>
    <n v="0.10153338197644241"/>
    <n v="1.045486581463472E-2"/>
    <n v="3.1905174757723271"/>
  </r>
  <r>
    <x v="18"/>
    <n v="942.07579111823543"/>
    <n v="1132.531846082228"/>
    <n v="3057.916788254307"/>
    <n v="2397.3164678487519"/>
    <n v="556.5461016529033"/>
    <n v="499.14204790868001"/>
    <n v="241.8975584686836"/>
    <n v="1434.55189808914"/>
    <n v="916.74084158567223"/>
    <n v="19.257498114865239"/>
    <n v="0.63251938178540057"/>
    <n v="1364.743850261613"/>
    <n v="21.385888156933159"/>
    <n v="3.506555330718268"/>
    <n v="281.82097087954412"/>
    <n v="118.444489518219"/>
    <n v="19.927481900615469"/>
    <n v="16.18324503709006"/>
    <n v="4.8188494239095254"/>
    <n v="27.905283914710669"/>
    <n v="11.14202238254024"/>
    <n v="0.20306676395288481"/>
    <n v="1.5682298721952079E-2"/>
    <n v="3.9881468447154091"/>
  </r>
  <r>
    <x v="19"/>
    <n v="981.66710201389117"/>
    <n v="1383.207789358697"/>
    <n v="3463.6021456652529"/>
    <n v="2319.6780153645518"/>
    <n v="576.47358355351867"/>
    <n v="581.11600152792698"/>
    <n v="360.78421745405501"/>
    <n v="2508.5381540171488"/>
    <n v="1051.0641114196289"/>
    <n v="21.728143742958672"/>
    <n v="0.84684413098541234"/>
    <n v="1502.733731088766"/>
    <n v="40.688023108831807"/>
    <n v="5.1315443864169783"/>
    <n v="326.29418394843822"/>
    <n v="139.07675543429579"/>
    <n v="24.909352375769341"/>
    <n v="19.462203181859941"/>
    <n v="6.7941435571336992"/>
    <n v="46.99837290898639"/>
    <n v="21.046042278131569"/>
    <n v="0.37228906724695537"/>
    <n v="1.5682298721952079E-2"/>
    <n v="3.9881468447154091"/>
  </r>
  <r>
    <x v="20"/>
    <n v="1076.203694789667"/>
    <n v="1507.647740729308"/>
    <n v="3824.5783578424848"/>
    <n v="2901.202250999163"/>
    <n v="622.02211361206832"/>
    <n v="669.22478006319511"/>
    <n v="470.90143874906852"/>
    <n v="3626.9525593356848"/>
    <n v="1315.996643626698"/>
    <n v="29.44468077316829"/>
    <n v="1.1918547028683579"/>
    <n v="1722.0818075481129"/>
    <n v="51.655145240592411"/>
    <n v="6.4144304830212224"/>
    <n v="399.19722287834958"/>
    <n v="180.34128726644951"/>
    <n v="31.31461441525288"/>
    <n v="23.587344073667222"/>
    <n v="8.791144219294404"/>
    <n v="62.786888808099"/>
    <n v="38.997078338890837"/>
    <n v="0.50766690988221186"/>
    <n v="1.045486581463472E-2"/>
    <n v="5.5834055826015723"/>
  </r>
  <r>
    <x v="21"/>
    <n v="1263.302798357503"/>
    <n v="1631.660063401052"/>
    <n v="4056.9715401918788"/>
    <n v="3204.878638963939"/>
    <n v="656.89520693814541"/>
    <n v="768.01661577981031"/>
    <n v="654.79915189934559"/>
    <n v="5336.8855486884158"/>
    <n v="1556.788127338262"/>
    <n v="46.840733551798749"/>
    <n v="1.4793635127708129"/>
    <n v="2171.147142263068"/>
    <n v="63.938322028164279"/>
    <n v="7.098636401210153"/>
    <n v="432.58162420062291"/>
    <n v="226.64926187808871"/>
    <n v="37.719876454736422"/>
    <n v="25.914346628020041"/>
    <n v="10.918384055074281"/>
    <n v="79.676929072265992"/>
    <n v="43.949088286686511"/>
    <n v="0.84611151647035321"/>
    <n v="2.613716453658679E-2"/>
    <n v="11.964440534146229"/>
  </r>
  <r>
    <x v="22"/>
    <n v="1450.1825594827039"/>
    <n v="1863.092715228458"/>
    <n v="4240.5267644231772"/>
    <n v="3850.439314738077"/>
    <n v="727.3530893724643"/>
    <n v="950.263224922988"/>
    <n v="857.32106687716475"/>
    <n v="7275.9356059724569"/>
    <n v="1662.0183387289201"/>
    <n v="58.347850175795557"/>
    <n v="1.9864245047805971"/>
    <n v="2756.6070990672911"/>
    <n v="78.085909578135457"/>
    <n v="9.0657284160033278"/>
    <n v="462.3090769681595"/>
    <n v="300.92541917596537"/>
    <n v="51.953792098033183"/>
    <n v="31.62608017052241"/>
    <n v="14.43484174279204"/>
    <n v="108.683737352031"/>
    <n v="51.377103208379999"/>
    <n v="1.15071166239968"/>
    <n v="4.1819463258538872E-2"/>
    <n v="14.357328640975471"/>
  </r>
  <r>
    <x v="23"/>
    <n v="1606.9027347455631"/>
    <n v="2029.440279088142"/>
    <n v="4443.7823244170886"/>
    <n v="4300.2227117085522"/>
    <n v="806.35132119276125"/>
    <n v="1119.817092860605"/>
    <n v="1044.9957160623981"/>
    <n v="8912.8008124432472"/>
    <n v="1873.09776275371"/>
    <n v="65.184431228876022"/>
    <n v="2.0596085654830398"/>
    <n v="3151.433636694117"/>
    <n v="104.4070026943609"/>
    <n v="11.37492338989097"/>
    <n v="509.25957776768172"/>
    <n v="347.69188858573949"/>
    <n v="63.340924612670577"/>
    <n v="45.482322653259651"/>
    <n v="18.86297364584404"/>
    <n v="145.76839097552809"/>
    <n v="69.328139269139271"/>
    <n v="1.5230007296466359"/>
    <n v="3.6592030351221508E-2"/>
    <n v="19.940734223577039"/>
  </r>
  <r>
    <x v="24"/>
    <n v="1775.5770731320411"/>
    <n v="2137.8013913813129"/>
    <n v="4562.1023050751801"/>
    <n v="5441.5690958660489"/>
    <n v="926.62790837861905"/>
    <n v="1298.996289545772"/>
    <n v="1251.793817240713"/>
    <n v="10403.530453150161"/>
    <n v="2136.1732912303551"/>
    <n v="73.848613157532426"/>
    <n v="2.6189438865659969"/>
    <n v="3144.2549723736288"/>
    <n v="129.74105481872789"/>
    <n v="15.223581679703701"/>
    <n v="533.79652290914066"/>
    <n v="462.16275652012149"/>
    <n v="80.421623384626713"/>
    <n v="62.088659063868413"/>
    <n v="24.615203814024319"/>
    <n v="188.72784121264851"/>
    <n v="101.5162039298111"/>
    <n v="1.8952897968935909"/>
    <n v="4.7046896165856229E-2"/>
    <n v="20.73836359252012"/>
  </r>
  <r>
    <x v="25"/>
    <n v="2005.228610571108"/>
    <n v="2447.5756208413509"/>
    <n v="4666.030423679148"/>
    <n v="6086.2127820439173"/>
    <n v="1028.4004052281909"/>
    <n v="1513.60938876313"/>
    <n v="1539.7960431705851"/>
    <n v="12187.999924538241"/>
    <n v="2748.3655210265929"/>
    <n v="80.008304997436582"/>
    <n v="2.7862217396001521"/>
    <n v="3905.1933903453291"/>
    <n v="159.3522845744815"/>
    <n v="19.072239969516438"/>
    <n v="567.41685639623563"/>
    <n v="540.25970380245678"/>
    <n v="96.790626374417982"/>
    <n v="76.367992920124351"/>
    <n v="31.865184478825139"/>
    <n v="250.4132056556931"/>
    <n v="123.18124745141709"/>
    <n v="2.4029567067758029"/>
    <n v="8.3638926517077744E-2"/>
    <n v="34.298062864552513"/>
  </r>
  <r>
    <x v="26"/>
    <n v="2232.0286962559171"/>
    <n v="2653.2650249968979"/>
    <n v="4656.9470353335118"/>
    <n v="6924.6469362335292"/>
    <n v="1160.0641249286859"/>
    <n v="1719.5491148233541"/>
    <n v="1809.564784793773"/>
    <n v="13765.38281529609"/>
    <n v="3111.7192509461011"/>
    <n v="88.807864768728265"/>
    <n v="3.361239359405062"/>
    <n v="4202.709144961098"/>
    <n v="169.4420369357012"/>
    <n v="23.519578437744489"/>
    <n v="601.86295246020666"/>
    <n v="625.8453994543313"/>
    <n v="116.00641249286861"/>
    <n v="103.4458408253208"/>
    <n v="41.003633161104013"/>
    <n v="316.50466755895519"/>
    <n v="155.98831335556341"/>
    <n v="2.7414013133639439"/>
    <n v="7.8411493609760394E-2"/>
    <n v="41.476727185040247"/>
  </r>
  <r>
    <x v="27"/>
    <n v="2554.5717581509962"/>
    <n v="3034.624298647454"/>
    <n v="4588.1728092879803"/>
    <n v="7314.6731778470712"/>
    <n v="1277.4939289858839"/>
    <n v="1891.4299853153241"/>
    <n v="2117.4936042873792"/>
    <n v="15417.66936287765"/>
    <n v="3911.4688575150999"/>
    <n v="97.573580079361136"/>
    <n v="3.4344234201075041"/>
    <n v="4352.6634663223977"/>
    <n v="192.14397974844559"/>
    <n v="29.848483180992091"/>
    <n v="613.18769637164928"/>
    <n v="704.09517833604502"/>
    <n v="135.22219861131919"/>
    <n v="128.19668617616441"/>
    <n v="52.594919613210713"/>
    <n v="410.50141337692793"/>
    <n v="177.03435563369499"/>
    <n v="3.2490682232461561"/>
    <n v="0.1045486581463472"/>
    <n v="47.857762136584903"/>
  </r>
  <r>
    <x v="28"/>
    <n v="2649.2180221480899"/>
    <n v="3183.4390858535462"/>
    <n v="4547.7104430210557"/>
    <n v="7846.6799752830984"/>
    <n v="1392.788645696588"/>
    <n v="2048.0795663606209"/>
    <n v="2345.4555711788098"/>
    <n v="16331.93458587277"/>
    <n v="4602.2742452325956"/>
    <n v="91.718488385386294"/>
    <n v="3.2828278657953009"/>
    <n v="4152.4584947176836"/>
    <n v="211.8847995856147"/>
    <n v="37.545799760617562"/>
    <n v="625.57413502478937"/>
    <n v="768.89577647246404"/>
    <n v="159.41985520492381"/>
    <n v="146.81270661098699"/>
    <n v="62.927227386998688"/>
    <n v="508.53708186676681"/>
    <n v="220.364442676907"/>
    <n v="3.7567351331283669"/>
    <n v="0.1045486581463472"/>
    <n v="55.834055826015721"/>
  </r>
  <r>
    <x v="29"/>
    <n v="2708.221139216962"/>
    <n v="3235.3532098961309"/>
    <n v="4460.5335081194298"/>
    <n v="8072.5650791642938"/>
    <n v="1559.32545872316"/>
    <n v="2253.0673368304278"/>
    <n v="2579.9729098090738"/>
    <n v="16848.182338294919"/>
    <n v="5048.574141777679"/>
    <n v="89.857043049151528"/>
    <n v="3.931029546302653"/>
    <n v="4103.0054738432127"/>
    <n v="237.32852293129929"/>
    <n v="44.644436161827713"/>
    <n v="650.46497841348082"/>
    <n v="826.05479463996585"/>
    <n v="178.63564132337439"/>
    <n v="178.33301393812971"/>
    <n v="73.845611442072965"/>
    <n v="595.92468149441333"/>
    <n v="263.07552847664459"/>
    <n v="4.2305575823517652"/>
    <n v="0.1150035239609819"/>
    <n v="69.393755098048103"/>
  </r>
  <r>
    <x v="30"/>
    <n v="3270.8345045762799"/>
    <n v="3320.2802694913321"/>
    <n v="4319.4460735560406"/>
    <n v="8564.3771659638151"/>
    <n v="1733.690925353545"/>
    <n v="2479.8443130364481"/>
    <n v="2922.3934037828249"/>
    <n v="18421.89348116926"/>
    <n v="5265.224576993739"/>
    <n v="117.44027848608501"/>
    <n v="4.5008197332002462"/>
    <n v="3905.9910197142708"/>
    <n v="265.73336925255921"/>
    <n v="52.85490718009487"/>
    <n v="661.5537901601017"/>
    <n v="864.4155260839309"/>
    <n v="200.69821057048441"/>
    <n v="205.30508899994649"/>
    <n v="92.209334922376826"/>
    <n v="703.1397196930385"/>
    <n v="360.87772494560897"/>
    <n v="5.2458914021161887"/>
    <n v="0.13068582268293399"/>
    <n v="79.762936894308169"/>
  </r>
  <r>
    <x v="31"/>
    <n v="3482.7193041618948"/>
    <n v="3467.9832220803678"/>
    <n v="4268.9565902841932"/>
    <n v="8345.0638208558867"/>
    <n v="1856.102599885897"/>
    <n v="2714.7657981827028"/>
    <n v="3215.8222619468288"/>
    <n v="19499.551484980781"/>
    <n v="5587.7242248439316"/>
    <n v="144.9219805410421"/>
    <n v="7.0099875287125792"/>
    <n v="4086.2552570954081"/>
    <n v="336.90999188768552"/>
    <n v="61.065378198362041"/>
    <n v="666.74429778617946"/>
    <n v="877.25338043171212"/>
    <n v="228.4543460749131"/>
    <n v="256.18182666556947"/>
    <n v="110.6164714605538"/>
    <n v="848.90811066856656"/>
    <n v="402.35080825839759"/>
    <n v="6.1258473792453563"/>
    <n v="0.2404619137365985"/>
    <n v="92.525006797397481"/>
  </r>
  <r>
    <x v="32"/>
    <n v="3284.6530784622978"/>
    <n v="3494.2396241908682"/>
    <n v="4087.8786537835231"/>
    <n v="8295.546382657305"/>
    <n v="2046.8370695060739"/>
    <n v="2903.1472322419022"/>
    <n v="3494.7294522522961"/>
    <n v="20234.635411260399"/>
    <n v="5640.9583317827364"/>
    <n v="171.2191264729407"/>
    <n v="9.4930181596883241"/>
    <n v="3365.9959369398048"/>
    <n v="404.79647788328361"/>
    <n v="71.8416214098377"/>
    <n v="672.40666974190083"/>
    <n v="914.39145908065052"/>
    <n v="262.61574361882532"/>
    <n v="306.52970011429409"/>
    <n v="134.38512064605339"/>
    <n v="983.66125799355109"/>
    <n v="489.62998358829623"/>
    <n v="8.3595817827270889"/>
    <n v="0.27182651118050272"/>
    <n v="86.941601214795909"/>
  </r>
  <r>
    <x v="33"/>
    <n v="3440.8248976185691"/>
    <n v="3445.661003999453"/>
    <n v="3931.6915606715452"/>
    <n v="8173.4339347540044"/>
    <n v="2214.7972740969758"/>
    <n v="3084.441885794663"/>
    <n v="3786.6171468618058"/>
    <n v="21401.14971385297"/>
    <n v="5871.8457955987087"/>
    <n v="190.84891365505291"/>
    <n v="8.7820872842931639"/>
    <n v="3084.4327697028971"/>
    <n v="494.83655058503803"/>
    <n v="79.79551520878401"/>
    <n v="654.35785913303937"/>
    <n v="926.15949223278324"/>
    <n v="287.52509599459461"/>
    <n v="353.91593394838787"/>
    <n v="153.3132138787071"/>
    <n v="1116.211356588427"/>
    <n v="528.62706192718701"/>
    <n v="9.0364709959033718"/>
    <n v="0.27182651118050272"/>
    <n v="87.739230583738987"/>
  </r>
  <r>
    <x v="34"/>
    <n v="3403.097997485313"/>
    <n v="3283.9318300875452"/>
    <n v="3793.7892103332488"/>
    <n v="8089.8350498940481"/>
    <n v="2255.3639336803722"/>
    <n v="3211.1577521635122"/>
    <n v="4073.0130896503752"/>
    <n v="22556.648772795012"/>
    <n v="5754.8545605820354"/>
    <n v="218.49983801330399"/>
    <n v="10.951471940829871"/>
    <n v="2799.6790849902159"/>
    <n v="575.33522703216079"/>
    <n v="86.466522911126077"/>
    <n v="629.82091399158048"/>
    <n v="911.64049029184025"/>
    <n v="320.97479775634201"/>
    <n v="402.99453327655652"/>
    <n v="172.63202463221819"/>
    <n v="1225.9966183055119"/>
    <n v="575.67115643124578"/>
    <n v="11.30404986004392"/>
    <n v="0.3241008402536763"/>
    <n v="94.12026553528365"/>
  </r>
  <r>
    <x v="35"/>
    <n v="3323.4766908087308"/>
    <n v="3252.3728321110812"/>
    <n v="3687.501770081064"/>
    <n v="7876.3293055624972"/>
    <n v="2298.065680610262"/>
    <n v="3289.112337734331"/>
    <n v="4262.4676742084039"/>
    <n v="23320.005157777679"/>
    <n v="5481.2560109663254"/>
    <n v="232.64682256868829"/>
    <n v="13.403137974361711"/>
    <n v="2602.6646308612749"/>
    <n v="600.12092304993973"/>
    <n v="89.887552502070733"/>
    <n v="602.5707489546719"/>
    <n v="892.23087717079022"/>
    <n v="353.00110795375969"/>
    <n v="443.9286236644902"/>
    <n v="194.42537968449369"/>
    <n v="1379.475679836421"/>
    <n v="628.90526337004928"/>
    <n v="11.84556123058494"/>
    <n v="0.37637516932684978"/>
    <n v="94.12026553528365"/>
  </r>
  <r>
    <x v="36"/>
    <n v="3272.589244117361"/>
    <n v="3120.748718599486"/>
    <n v="3634.2990669137662"/>
    <n v="7445.8026901136927"/>
    <n v="2278.849894491811"/>
    <n v="3395.0967268007639"/>
    <n v="4439.1588197517531"/>
    <n v="23922.17181067407"/>
    <n v="5518.3960855747928"/>
    <n v="256.60870071512869"/>
    <n v="18.43715586410832"/>
    <n v="2136.8490793985152"/>
    <n v="645.63447989674626"/>
    <n v="99.63748683626298"/>
    <n v="581.80871845036052"/>
    <n v="859.67774650320223"/>
    <n v="378.62215611169393"/>
    <n v="464.34278243676721"/>
    <n v="217.8250178780724"/>
    <n v="1566.734821895664"/>
    <n v="692.66239144791848"/>
    <n v="13.70700656681972"/>
    <n v="0.54365302236100532"/>
    <n v="89.334489321625156"/>
  </r>
  <r>
    <x v="37"/>
    <n v="2855.7289318891412"/>
    <n v="3066.525399583013"/>
    <n v="3514.681459349154"/>
    <n v="7033.1573717921556"/>
    <n v="2466.0258852011639"/>
    <n v="3493.9943353607591"/>
    <n v="4542.0477669109014"/>
    <n v="23507.264299836919"/>
    <n v="5830.3727122859191"/>
    <n v="281.48437929935722"/>
    <n v="20.46017239924014"/>
    <n v="1961.370618231037"/>
    <n v="746.31266106630858"/>
    <n v="106.1374430590578"/>
    <n v="554.3226212486303"/>
    <n v="852.95315613055504"/>
    <n v="422.74729460591391"/>
    <n v="538.59531848929805"/>
    <n v="250.08091987775509"/>
    <n v="1806.8671334775161"/>
    <n v="823.27165382102908"/>
    <n v="16.41456341952485"/>
    <n v="0.60115478434149627"/>
    <n v="91.727377428454389"/>
  </r>
  <r>
    <x v="38"/>
    <n v="2748.2511349978881"/>
    <n v="3029.663805740583"/>
    <n v="3403.085545388481"/>
    <n v="6740.179195783865"/>
    <n v="2586.3024723870221"/>
    <n v="3516.7354966873891"/>
    <n v="4677.3445617722891"/>
    <n v="24642.20157063127"/>
    <n v="5842.7527371554079"/>
    <n v="315.9041957893711"/>
    <n v="20.48108213086941"/>
    <n v="1779.5111221120151"/>
    <n v="709.13411703964016"/>
    <n v="122.2162821364977"/>
    <n v="532.49889600262122"/>
    <n v="826.05479463996585"/>
    <n v="434.13442712055132"/>
    <n v="576.46199641922124"/>
    <n v="271.22307906193481"/>
    <n v="1885.8097129730791"/>
    <n v="874.02975578593464"/>
    <n v="19.59594272145338"/>
    <n v="0.62729194887808315"/>
    <n v="101.29892985577141"/>
  </r>
  <r>
    <x v="39"/>
    <n v="2986.2376852570919"/>
    <n v="2855.4478738217272"/>
    <n v="3348.349283149842"/>
    <n v="6290.0901356146333"/>
    <n v="2651.0667885640219"/>
    <n v="3515.3604497234528"/>
    <n v="4771.7896691751293"/>
    <n v="25435.299113470421"/>
    <n v="5964.0769808764016"/>
    <n v="340.06914069976438"/>
    <n v="21.8611244184012"/>
    <n v="1686.9861153146171"/>
    <n v="748.28674305002551"/>
    <n v="128.28860966042441"/>
    <n v="514.80398364099233"/>
    <n v="779.28832523019173"/>
    <n v="441.25138494219959"/>
    <n v="625.01173153049149"/>
    <n v="286.96031254091861"/>
    <n v="1995.2277999018129"/>
    <n v="935.92988013338038"/>
    <n v="21.186632372417641"/>
    <n v="0.80502466772687331"/>
    <n v="109.27522354520219"/>
  </r>
  <r>
    <x v="40"/>
    <n v="2888.5206270631061"/>
    <n v="2652.3242418593882"/>
    <n v="3273.558786901358"/>
    <n v="5971.7419141095361"/>
    <n v="2546.4475085857912"/>
    <n v="3451.8967436956491"/>
    <n v="4805.7386804318612"/>
    <n v="25467.61049484535"/>
    <n v="6126.2553066667097"/>
    <n v="358.14208269157132"/>
    <n v="26.29921495671363"/>
    <n v="1619.9852483233981"/>
    <n v="733.70047061478385"/>
    <n v="127.6044037422355"/>
    <n v="491.68263148846381"/>
    <n v="746.27669976446873"/>
    <n v="464.73734575363932"/>
    <n v="665.8400490750455"/>
    <n v="304.88990544249179"/>
    <n v="2049.9368433661798"/>
    <n v="1161.2463327580831"/>
    <n v="23.623433539852261"/>
    <n v="0.90957332587322048"/>
    <n v="120.4420347104053"/>
  </r>
  <r>
    <x v="41"/>
    <n v="2762.0697088839061"/>
    <n v="2464.5097173165268"/>
    <n v="3260.4645517537519"/>
    <n v="5633.2199214864968"/>
    <n v="2573.4919483080539"/>
    <n v="3405.039374078453"/>
    <n v="4737.8840709762708"/>
    <n v="24671.5755536994"/>
    <n v="5934.3649211896281"/>
    <n v="350.86552364992622"/>
    <n v="28.039950114850321"/>
    <n v="1615.199472109739"/>
    <n v="687.85790010402457"/>
    <n v="110.4992557875123"/>
    <n v="484.3687343789905"/>
    <n v="712.04242150371897"/>
    <n v="473.27769513961732"/>
    <n v="675.04228644907721"/>
    <n v="317.82699668866331"/>
    <n v="2105.3802364072499"/>
    <n v="1276.999565287806"/>
    <n v="22.980388787334789"/>
    <n v="1.0559414472781059"/>
    <n v="120.4420347104053"/>
  </r>
  <r>
    <x v="42"/>
    <n v="5500.5601051845269"/>
    <n v="2371.7142896621531"/>
    <n v="3234.0401492937199"/>
    <n v="5377.3798241271434"/>
    <n v="2661.7422252964939"/>
    <n v="3394.567862583865"/>
    <n v="4752.6228041241748"/>
    <n v="24186.90483307547"/>
    <n v="6162.7763800317034"/>
    <n v="374.38742380780201"/>
    <n v="29.36249064040161"/>
    <n v="1510.7100247781959"/>
    <n v="692.57376262068169"/>
    <n v="122.98601379446021"/>
    <n v="473.27992263236968"/>
    <n v="698.13474596028937"/>
    <n v="469.71921622879319"/>
    <n v="681.17711136509831"/>
    <n v="322.66755264150942"/>
    <n v="2115.293955692739"/>
    <n v="1332.7096772005079"/>
    <n v="24.943367505546011"/>
    <n v="1.2127644344976269"/>
    <n v="116.45388786568989"/>
  </r>
  <r>
    <x v="43"/>
    <n v="5473.4713135190777"/>
    <n v="2283.3662004760072"/>
    <n v="3181.4272765384758"/>
    <n v="5108.2433776218741"/>
    <n v="2695.9036228404061"/>
    <n v="3279.0639176132609"/>
    <n v="4658.1776967213355"/>
    <n v="23474.952918462001"/>
    <n v="6050.7371549628269"/>
    <n v="381.39322716417649"/>
    <n v="29.665681749026021"/>
    <n v="1391.065619436733"/>
    <n v="664.16891629942165"/>
    <n v="118.36762384668501"/>
    <n v="465.02229686360948"/>
    <n v="674.75151125540219"/>
    <n v="474.701086703947"/>
    <n v="697.78344777570703"/>
    <n v="326.48790173433849"/>
    <n v="2113.8252565393332"/>
    <n v="1405.7518239304941"/>
    <n v="25.857167943333991"/>
    <n v="1.1604901054244541"/>
    <n v="118.04914660357611"/>
  </r>
  <r>
    <x v="44"/>
    <n v="5603.1026971164883"/>
    <n v="2026.6179296756111"/>
    <n v="3173.523549016948"/>
    <n v="4676.4941093780444"/>
    <n v="2511.5744152597131"/>
    <n v="3160.069468811128"/>
    <n v="4577.6030613089379"/>
    <n v="23185.252010452699"/>
    <n v="5524.5860980095376"/>
    <n v="380.00560427716511"/>
    <n v="32.284625635592008"/>
    <n v="1265.837808512669"/>
    <n v="590.46985557399034"/>
    <n v="109.3018954306816"/>
    <n v="464.78636469878779"/>
    <n v="613.00754510654986"/>
    <n v="474.701086703947"/>
    <n v="694.71603531769654"/>
    <n v="323.9699443777011"/>
    <n v="1996.3293242668681"/>
    <n v="1313.5206386528"/>
    <n v="28.632413717356751"/>
    <n v="1.2702661964781179"/>
    <n v="112.46574102097451"/>
  </r>
  <r>
    <x v="45"/>
    <n v="5530.1713349402789"/>
    <n v="1835.1257983224839"/>
    <n v="3035.621198678652"/>
    <n v="4496.9169801084854"/>
    <n v="2475.277930369306"/>
    <n v="3153.3000068348292"/>
    <n v="4521.2094991318336"/>
    <n v="23276.311357963859"/>
    <n v="6295.2426461352379"/>
    <n v="411.21019700459158"/>
    <n v="33.486935204275007"/>
    <n v="1111.895340306655"/>
    <n v="688.62559865324761"/>
    <n v="124.43995137061169"/>
    <n v="469.03314366557879"/>
    <n v="598.48854316560698"/>
    <n v="492.4934812580679"/>
    <n v="678.85010881074538"/>
    <n v="334.02006727531409"/>
    <n v="1970.6270890822659"/>
    <n v="1361.802735643807"/>
    <n v="31.035370424132559"/>
    <n v="1.186627269961041"/>
    <n v="95.715524273169805"/>
  </r>
  <r>
    <x v="46"/>
    <n v="6427.8302814248827"/>
    <n v="1669.205863161669"/>
    <n v="2986.311376230914"/>
    <n v="4848.7353218774397"/>
    <n v="2459.6206231616789"/>
    <n v="3200.4746949821638"/>
    <n v="4446.1483220693162"/>
    <n v="22732.525496415361"/>
    <n v="6082.3062183800239"/>
    <n v="417.40373330515462"/>
    <n v="35.049937643562899"/>
    <n v="982.6793825378752"/>
    <n v="624.13892051849518"/>
    <n v="123.5846939728756"/>
    <n v="459.00602666065572"/>
    <n v="591.15262639544642"/>
    <n v="486.79991500074919"/>
    <n v="670.38828134037158"/>
    <n v="332.89132777061462"/>
    <n v="1878.0990424176989"/>
    <n v="1444.7489022693851"/>
    <n v="32.964504681684957"/>
    <n v="1.1604901054244541"/>
    <n v="91.727377428454403"/>
  </r>
  <r>
    <x v="47"/>
    <n v="6168.67718545138"/>
    <n v="1644.3178728875459"/>
    <n v="2932.2829104867392"/>
    <n v="4977.1138653552507"/>
    <n v="2626.1574361882522"/>
    <n v="3269.227043178952"/>
    <n v="4429.2823490856326"/>
    <n v="21387.564246683971"/>
    <n v="5862.5607769465914"/>
    <n v="475.31160549238558"/>
    <n v="35.306081856021457"/>
    <n v="829.5345437008034"/>
    <n v="599.24355327939861"/>
    <n v="135.55829754118179"/>
    <n v="459.59585707270998"/>
    <n v="599.25270116249874"/>
    <n v="474.701086703947"/>
    <n v="648.28175707401977"/>
    <n v="330.17801165354842"/>
    <n v="1746.6504681878771"/>
    <n v="1327.138666009238"/>
    <n v="36.687395354154511"/>
    <n v="1.2545838977561661"/>
    <n v="89.334489321625156"/>
  </r>
  <r>
    <x v="48"/>
    <n v="5825.2965915059549"/>
    <n v="1576.581486986842"/>
    <n v="2790.3697133464748"/>
    <n v="4386.1140705591824"/>
    <n v="2723.6597583448352"/>
    <n v="3389.7023117884"/>
    <n v="4391.1656842730872"/>
    <n v="20700.213042890049"/>
    <n v="5673.146396443407"/>
    <n v="539.17610275556785"/>
    <n v="38.034801833641112"/>
    <n v="689.94940413576398"/>
    <n v="600.01125182862177"/>
    <n v="147.3608496299409"/>
    <n v="443.43450378242221"/>
    <n v="525.28220706337879"/>
    <n v="468.29582466446351"/>
    <n v="675.99424203949422"/>
    <n v="326.72667355264019"/>
    <n v="1634.294982952332"/>
    <n v="1304.235620000683"/>
    <n v="41.628686610341383"/>
    <n v="1.217991867404945"/>
    <n v="84.548713107966677"/>
  </r>
  <r>
    <x v="49"/>
    <n v="3419.0003245763619"/>
    <n v="1482.16107027677"/>
    <n v="2667.095157227126"/>
    <n v="4866.6166190047061"/>
    <n v="2669.570878900307"/>
    <n v="3427.463216874944"/>
    <n v="4341.7833309424832"/>
    <n v="20017.635111344691"/>
    <n v="5477.5420035054794"/>
    <n v="557.14751136539815"/>
    <n v="43.962710750539003"/>
    <n v="641.2940126302359"/>
    <n v="581.36714420462886"/>
    <n v="133.76225700593591"/>
    <n v="443.67043594724379"/>
    <n v="495.78570838335781"/>
    <n v="467.58412888229861"/>
    <n v="652.19535227906761"/>
    <n v="329.28804396715071"/>
    <n v="1513.8616523730541"/>
    <n v="1289.379590157296"/>
    <n v="41.933286756270697"/>
    <n v="1.1918547028683579"/>
    <n v="81.358195632194338"/>
  </r>
  <r>
    <x v="50"/>
    <n v="3278.0728051832389"/>
    <n v="1453.338895973061"/>
    <n v="2561.279581304585"/>
    <n v="4601.912288881409"/>
    <n v="2686.6515776722631"/>
    <n v="3498.8598861562241"/>
    <n v="4387.2802155934487"/>
    <n v="19416.937157601711"/>
    <n v="5814.8976811990578"/>
    <n v="585.94914738604894"/>
    <n v="42.269022488568183"/>
    <n v="601.41254418308188"/>
    <n v="578.2963500077359"/>
    <n v="142.65693394239199"/>
    <n v="430.45823471722753"/>
    <n v="473.16663167536251"/>
    <n v="446.94495119951841"/>
    <n v="635.90633439859801"/>
    <n v="334.49761091191777"/>
    <n v="1530.017343060518"/>
    <n v="1191.5773936883311"/>
    <n v="42.610175969446978"/>
    <n v="1.223219300312262"/>
    <n v="81.358195632194338"/>
  </r>
  <r>
    <x v="51"/>
    <n v="3033.944666530248"/>
    <n v="1448.12182584687"/>
    <n v="2532.6138232787471"/>
    <n v="4835.1333095327664"/>
    <n v="2848.9182160058472"/>
    <n v="3544.871073026382"/>
    <n v="4350.3574098724112"/>
    <n v="18533.514616828099"/>
    <n v="6089.1152320582423"/>
    <n v="603.00675555809119"/>
    <n v="44.919330972578088"/>
    <n v="516.06620170617214"/>
    <n v="554.16868131786259"/>
    <n v="148.72926146631869"/>
    <n v="422.43654111328902"/>
    <n v="493.0347395945476"/>
    <n v="419.9005114772545"/>
    <n v="651.56071521878971"/>
    <n v="336.51631810301512"/>
    <n v="1470.902202135934"/>
    <n v="1139.581289236477"/>
    <n v="40.917952936506268"/>
    <n v="1.3173130926439749"/>
    <n v="85.34634247690974"/>
  </r>
  <r>
    <x v="52"/>
    <n v="2439.3073045461879"/>
    <n v="1359.4316337016301"/>
    <n v="2615.5439792135812"/>
    <n v="4698.8075228872813"/>
    <n v="2932.898318301297"/>
    <n v="3589.8245314627429"/>
    <n v="4333.7736217649026"/>
    <n v="16145.776968178579"/>
    <n v="5147.6143407335921"/>
    <n v="590.14586050774199"/>
    <n v="47.297812945407479"/>
    <n v="469.80369830747338"/>
    <n v="456.34195190255798"/>
    <n v="126.150466166084"/>
    <n v="405.80332349335782"/>
    <n v="459.87028252944617"/>
    <n v="402.10811692313348"/>
    <n v="648.07021138726043"/>
    <n v="332.71767553912241"/>
    <n v="1381.67872856653"/>
    <n v="1127.820265610462"/>
    <n v="39.598018970812518"/>
    <n v="1.4427714824195921"/>
    <n v="93.322636166340558"/>
  </r>
  <r>
    <x v="53"/>
    <n v="1325.047695959312"/>
    <n v="1319.7476904466721"/>
    <n v="2481.0626452652009"/>
    <n v="4290.8999841464729"/>
    <n v="3028.977248893551"/>
    <n v="3573.429740738894"/>
    <n v="4392.2075976620408"/>
    <n v="14602.174157949061"/>
    <n v="4944.5819328739699"/>
    <n v="663.72371798000381"/>
    <n v="50.429045256890568"/>
    <n v="419.55304806405928"/>
    <n v="430.34987245028537"/>
    <n v="130.25570167521761"/>
    <n v="398.60739246629538"/>
    <n v="434.34740543326228"/>
    <n v="407.08998739828752"/>
    <n v="610.62662483085592"/>
    <n v="339.07768851752547"/>
    <n v="1371.0306597043379"/>
    <n v="1010.82903059379"/>
    <n v="47.619156146951468"/>
    <n v="1.4270891836976389"/>
    <n v="89.334489321625156"/>
  </r>
  <r>
    <x v="54"/>
    <n v="1284.5790152931149"/>
    <n v="1163.321112400728"/>
    <n v="2425.3826543672749"/>
    <n v="1857.056764046295"/>
    <n v="3093.7415650705511"/>
    <n v="3574.27592348593"/>
    <n v="4469.6347863786395"/>
    <n v="15051.596098891239"/>
    <n v="5047.9551405342054"/>
    <n v="689.1070634741144"/>
    <n v="53.204812130676089"/>
    <n v="379.67157961690521"/>
    <n v="389.66184934145349"/>
    <n v="120.4202416012518"/>
    <n v="380.32264969261217"/>
    <n v="385.44129363219122"/>
    <n v="397.83794223014462"/>
    <n v="620.8865906386842"/>
    <n v="340.4017867826538"/>
    <n v="1411.78706121135"/>
    <n v="938.40588510727798"/>
    <n v="52.898892009726467"/>
    <n v="1.5368652747513041"/>
    <n v="78.965307525365105"/>
  </r>
  <r>
    <x v="55"/>
    <n v="1468.0589685574701"/>
    <n v="1126.4595185582989"/>
    <n v="2291.609116913361"/>
    <n v="2166.9992475855829"/>
    <n v="3051.7515139228258"/>
    <n v="3471.8878110944061"/>
    <n v="4570.5918524624394"/>
    <n v="16427.40003084415"/>
    <n v="5039.9081243690371"/>
    <n v="767.11854529268089"/>
    <n v="55.206918934178638"/>
    <n v="380.4692089858483"/>
    <n v="359.72160592174708"/>
    <n v="121.2754989989879"/>
    <n v="372.41892217108449"/>
    <n v="436.94554262269418"/>
    <n v="388.58589706200161"/>
    <n v="590.2124660585788"/>
    <n v="334.71467620128311"/>
    <n v="1388.6550495452079"/>
    <n v="906.2178204466062"/>
    <n v="57.637116501960463"/>
    <n v="1.5891396038244769"/>
    <n v="74.179531311706597"/>
  </r>
  <r>
    <x v="56"/>
    <n v="991.31816948983681"/>
    <n v="1076.426960790734"/>
    <n v="2206.3196393303092"/>
    <n v="1369.3711304299891"/>
    <n v="2989.12228509232"/>
    <n v="3431.2710392366112"/>
    <n v="4601.2197647918811"/>
    <n v="16337.07503290969"/>
    <n v="4727.9314976579099"/>
    <n v="827.36168526537006"/>
    <n v="53.711873122685873"/>
    <n v="379.67157961690532"/>
    <n v="343.38059394542381"/>
    <n v="118.8807782853267"/>
    <n v="352.01078991400578"/>
    <n v="418.3000874985359"/>
    <n v="380.75724345818838"/>
    <n v="583.01991270876101"/>
    <n v="321.64734578149239"/>
    <n v="1358.1795421120371"/>
    <n v="873.41075454245981"/>
    <n v="61.732296241676963"/>
    <n v="1.6832333961561901"/>
    <n v="71.78664320487735"/>
  </r>
  <r>
    <x v="57"/>
    <n v="1140.6903729244159"/>
    <n v="1000.052475172894"/>
    <n v="2145.331174723894"/>
    <n v="1414.4564522466021"/>
    <n v="3061.7152548731328"/>
    <n v="3414.770475669382"/>
    <n v="4494.3802293662829"/>
    <n v="15922.534696860899"/>
    <n v="4149.7843362527656"/>
    <n v="903.74863297231354"/>
    <n v="57.04174788464703"/>
    <n v="382.06446772373448"/>
    <n v="331.42643082180479"/>
    <n v="108.104535073851"/>
    <n v="337.73689394229177"/>
    <n v="407.90753874080832"/>
    <n v="394.99115910148521"/>
    <n v="556.57670186384269"/>
    <n v="306.01864494719132"/>
    <n v="1195.8882856606931"/>
    <n v="853.60271475127718"/>
    <n v="68.230432688169273"/>
    <n v="1.813919218839124"/>
    <n v="63.012720146503447"/>
  </r>
  <r>
    <x v="58"/>
    <n v="1171.727328557299"/>
    <n v="993.89462190919403"/>
    <n v="2070.0688141457658"/>
    <n v="1007.924397900199"/>
    <n v="3086.624607248903"/>
    <n v="3410.645334777575"/>
    <n v="4476.3855168779"/>
    <n v="15278.14294330409"/>
    <n v="3947.9899308800918"/>
    <n v="1020.613555627199"/>
    <n v="58.777255609876399"/>
    <n v="386.05261456844988"/>
    <n v="314.09837785362299"/>
    <n v="109.5584726500025"/>
    <n v="319.80604941584119"/>
    <n v="388.19226242100149"/>
    <n v="399.97302957663902"/>
    <n v="529.60462680202579"/>
    <n v="299.35474056367673"/>
    <n v="1096.0167432290971"/>
    <n v="825.12865755145219"/>
    <n v="79.263726862942676"/>
    <n v="1.897558145356202"/>
    <n v="62.21509077756037"/>
  </r>
  <r>
    <x v="59"/>
    <n v="1138.1679348341111"/>
    <n v="931.46083187445413"/>
    <n v="1918.600364330222"/>
    <n v="692.02148198515522"/>
    <n v="3140.7134866934312"/>
    <n v="3404.8278283916929"/>
    <n v="4458.7598153814379"/>
    <n v="15151.10046653449"/>
    <n v="3695.437423542513"/>
    <n v="1148.2748612322459"/>
    <n v="61.119145552354567"/>
    <n v="380.46920898584841"/>
    <n v="301.26684495946313"/>
    <n v="101.6045788510562"/>
    <n v="306.35791602100318"/>
    <n v="390.9432312098117"/>
    <n v="394.27946331932031"/>
    <n v="521.35434501841132"/>
    <n v="301.24320858115482"/>
    <n v="1086.470198731959"/>
    <n v="766.94254066485325"/>
    <n v="88.232508937528422"/>
    <n v="2.0805182971123091"/>
    <n v="55.834055826015707"/>
  </r>
  <r>
    <x v="60"/>
    <n v="958.30713187323738"/>
    <n v="844.99430896332808"/>
    <n v="1827.294616544217"/>
    <n v="62.81378734450027"/>
    <n v="3053.1749054871548"/>
    <n v="3385.0483066796951"/>
    <n v="4364.0976426892339"/>
    <n v="15021.85494103478"/>
    <n v="3541.9251151608478"/>
    <n v="1257.355557935603"/>
    <n v="61.610524245642402"/>
    <n v="358.93321602438522"/>
    <n v="276.37147772036661"/>
    <n v="89.630975282749873"/>
    <n v="285.24198726945929"/>
    <n v="364.656196116736"/>
    <n v="386.45080971550709"/>
    <n v="516.27724853618713"/>
    <n v="298.05234882748488"/>
    <n v="999.08259910431275"/>
    <n v="683.37737279580142"/>
    <n v="90.533932262327767"/>
    <n v="2.2634784488684159"/>
    <n v="49.453020874471058"/>
  </r>
  <r>
    <x v="61"/>
    <n v="781.73646555189168"/>
    <n v="776.40266566488776"/>
    <n v="1702.7224335183489"/>
    <n v="1868.5191339996711"/>
    <n v="2877.3860472924398"/>
    <n v="3359.0281872082951"/>
    <n v="4317.8844425833631"/>
    <n v="13484.12692741888"/>
    <n v="2933.446892825456"/>
    <n v="1291.4707742796879"/>
    <n v="66.529538611428038"/>
    <n v="366.90950971381602"/>
    <n v="257.61769887505602"/>
    <n v="83.473122019049498"/>
    <n v="267.42910882541941"/>
    <n v="308.56699914488257"/>
    <n v="386.45080971550709"/>
    <n v="483.27612140172897"/>
    <n v="292.34353171717783"/>
    <n v="938.86593381467389"/>
    <n v="633.85727331784494"/>
    <n v="91.650799464068641"/>
    <n v="2.3157527779415901"/>
    <n v="47.060132767641811"/>
  </r>
  <r>
    <x v="62"/>
    <n v="733.04244328687469"/>
    <n v="723.03460404615123"/>
    <n v="1648.8119338565859"/>
    <n v="1631.7829865626111"/>
    <n v="2753.5509811957591"/>
    <n v="3303.2858987472068"/>
    <n v="4237.0059157658543"/>
    <n v="11321.4674240288"/>
    <n v="2594.8532126449281"/>
    <n v="1278.508345847363"/>
    <n v="70.131239884569695"/>
    <n v="327.02804126666189"/>
    <n v="235.35444094758191"/>
    <n v="79.966566688331227"/>
    <n v="274.38910768766021"/>
    <n v="335.92385543360672"/>
    <n v="386.45080971550709"/>
    <n v="458.84259458102429"/>
    <n v="292.21329254355862"/>
    <n v="892.96908527074186"/>
    <n v="524.91305446634033"/>
    <n v="91.515421621433376"/>
    <n v="2.6032615878440448"/>
    <n v="47.857762136584888"/>
  </r>
  <r>
    <x v="63"/>
    <n v="704.63759696561465"/>
    <n v="675.14018977292619"/>
    <n v="1538.513646802432"/>
    <n v="1502.6402850879081"/>
    <n v="2725.79484569133"/>
    <n v="3251.0341141176482"/>
    <n v="4191.3787919412689"/>
    <n v="10416.748745530809"/>
    <n v="2334.8726903856559"/>
    <n v="1310.6605834732361"/>
    <n v="76.398931940443234"/>
    <n v="296.71812524682468"/>
    <n v="223.6196202665981"/>
    <n v="76.117908398518495"/>
    <n v="264.24402460032621"/>
    <n v="316.97273711069158"/>
    <n v="394.27946331932031"/>
    <n v="447.10180896588048"/>
    <n v="287.67662799582388"/>
    <n v="856.9859560122992"/>
    <n v="464.25093260584339"/>
    <n v="93.579933721621046"/>
    <n v="2.665990782731853"/>
    <n v="44.667244660812557"/>
  </r>
  <r>
    <x v="64"/>
    <n v="361.58601668414309"/>
    <n v="632.37731988611802"/>
    <n v="1477.4072161136071"/>
    <n v="1306.098848287354"/>
    <n v="2663.8773126429892"/>
    <n v="3110.990869482961"/>
    <n v="4191.5958572306336"/>
    <n v="9897.9307695902044"/>
    <n v="2216.0244516385601"/>
    <n v="1393.5118231660131"/>
    <n v="88.793175363692697"/>
    <n v="276.77739102324762"/>
    <n v="209.03334783135651"/>
    <n v="74.150816383725328"/>
    <n v="247.96470522762749"/>
    <n v="291.44986001450769"/>
    <n v="387.16250549767199"/>
    <n v="442.02471248365617"/>
    <n v="284.78965964726552"/>
    <n v="814.02650577517875"/>
    <n v="443.82389157118632"/>
    <n v="93.546089260962233"/>
    <n v="3.2776004328879842"/>
    <n v="40.679097816097162"/>
  </r>
  <r>
    <x v="65"/>
    <n v="145.86272435241219"/>
    <n v="606.80512369380665"/>
    <n v="1357.5536763841731"/>
    <n v="1307.6271642811371"/>
    <n v="2603.3831711589778"/>
    <n v="3001.3044308982389"/>
    <n v="4183.9985721028488"/>
    <n v="9578.1215289360844"/>
    <n v="1965.3289480314049"/>
    <n v="1428.9131290151331"/>
    <n v="94.491077232668616"/>
    <n v="233.7054051003212"/>
    <n v="204.97551264260511"/>
    <n v="58.071977306285461"/>
    <n v="230.74165719564201"/>
    <n v="273.72139448661937"/>
    <n v="379.33385189385871"/>
    <n v="416.32191154239553"/>
    <n v="286.46106237537828"/>
    <n v="799.70668902947193"/>
    <n v="424.01585178000357"/>
    <n v="96.625935180914311"/>
    <n v="3.580791541512391"/>
    <n v="29.512286650894019"/>
  </r>
  <r>
    <x v="66"/>
    <n v="808.49624355338744"/>
    <n v="566.43697452065987"/>
    <n v="1281.8194514764009"/>
    <n v="1132.176488194795"/>
    <n v="2566.3749904864062"/>
    <n v="2831.6447901172428"/>
    <n v="4134.8549905905465"/>
    <n v="8917.5740846918143"/>
    <n v="1808.7216334323671"/>
    <n v="1588.1851608755121"/>
    <n v="104.1566006782984"/>
    <n v="224.93148204194731"/>
    <n v="188.19581578101139"/>
    <n v="69.104797737081952"/>
    <n v="236.1680969865416"/>
    <n v="241.7795902165449"/>
    <n v="380.75724345818838"/>
    <n v="403.41762465007531"/>
    <n v="283.05313733234323"/>
    <n v="847.80658630351263"/>
    <n v="518.7230420315957"/>
    <n v="104.0717165258534"/>
    <n v="3.6905676325660548"/>
    <n v="22.333622330406289"/>
  </r>
  <r>
    <x v="67"/>
    <n v="797.96780630689739"/>
    <n v="549.16077508638932"/>
    <n v="1226.257426660886"/>
    <n v="1224.486774219316"/>
    <n v="2674.5527493754612"/>
    <n v="2705.8808793388112"/>
    <n v="4096.9336845384296"/>
    <n v="8480.6360865535826"/>
    <n v="1795.7226073194031"/>
    <n v="1644.3669655691431"/>
    <n v="112.3270783124354"/>
    <n v="239.28881068292279"/>
    <n v="175.91263899343949"/>
    <n v="65.769293885910912"/>
    <n v="234.8704700800221"/>
    <n v="233.37385225073581"/>
    <n v="367.94671937922141"/>
    <n v="384.80160421525278"/>
    <n v="274.6310041049698"/>
    <n v="800.07386381782328"/>
    <n v="508.20002089252978"/>
    <n v="107.76076273766419"/>
    <n v="3.8421631868782589"/>
    <n v="19.940734223577039"/>
  </r>
  <r>
    <x v="68"/>
    <n v="938.12762715079771"/>
    <n v="556.85809166601484"/>
    <n v="1150.9950660827581"/>
    <n v="1167.78625084995"/>
    <n v="2794.117640779154"/>
    <n v="2528.394048147718"/>
    <n v="3945.3352864457088"/>
    <n v="8111.99259904872"/>
    <n v="1844.0047043104109"/>
    <n v="1851.0212423518619"/>
    <n v="117.2931395743869"/>
    <n v="193.8239366531671"/>
    <n v="178.65441952637971"/>
    <n v="66.196922584779003"/>
    <n v="231.80335193733981"/>
    <n v="268.37228850837732"/>
    <n v="365.09993625056211"/>
    <n v="372.21463585307163"/>
    <n v="271.50526393810958"/>
    <n v="786.85557143717074"/>
    <n v="506.34301716210649"/>
    <n v="122.0092806750249"/>
    <n v="3.9833038753758272"/>
    <n v="19.940734223577039"/>
  </r>
  <r>
    <x v="69"/>
    <n v="853.46144429360595"/>
    <n v="543.68712774087794"/>
    <n v="1054.6167767530851"/>
    <n v="1069.209869250916"/>
    <n v="2943.5737550337699"/>
    <n v="2415.1113328880879"/>
    <n v="3870.1872832674439"/>
    <n v="7396.7361113400839"/>
    <n v="1905.904828657857"/>
    <n v="1995.5032449043399"/>
    <n v="120.80074705519689"/>
    <n v="219.34807645934569"/>
    <n v="169.11302327174801"/>
    <n v="63.032470213155193"/>
    <n v="198.77284886229901"/>
    <n v="210.6019439433621"/>
    <n v="364.38824046839721"/>
    <n v="339.53082724875242"/>
    <n v="267.07713203505762"/>
    <n v="769.9655311730038"/>
    <n v="505.10501467515758"/>
    <n v="131.824174266081"/>
    <n v="4.066942801892905"/>
    <n v="15.15495800991855"/>
  </r>
  <r>
    <x v="70"/>
    <n v="850.50032131803061"/>
    <n v="531.54247269302437"/>
    <n v="985.3706863779106"/>
    <n v="1052.0927301205411"/>
    <n v="2955.6725833305718"/>
    <n v="2346.0416661611612"/>
    <n v="3743.7901652700339"/>
    <n v="6968.9774829106382"/>
    <n v="1965.3289480314049"/>
    <n v="2060.213853683993"/>
    <n v="128.88758576281691"/>
    <n v="218.55044709040271"/>
    <n v="161.98439388610359"/>
    <n v="60.124595060852243"/>
    <n v="197.71115412060129"/>
    <n v="207.39248035641691"/>
    <n v="350.15432482510039"/>
    <n v="335.72300488708419"/>
    <n v="262.14974996646538"/>
    <n v="735.81827585631822"/>
    <n v="502.62900970125969"/>
    <n v="137.81464380269111"/>
    <n v="4.2917224169075512"/>
    <n v="15.952587378861629"/>
  </r>
  <r>
    <x v="71"/>
    <n v="832.73358346457849"/>
    <n v="549.41735230571021"/>
    <n v="929.1008650679305"/>
    <n v="1440.4378241409211"/>
    <n v="2940.726971905111"/>
    <n v="2367.7250990539942"/>
    <n v="3665.711780685338"/>
    <n v="6646.5980187380583"/>
    <n v="1969.6619567357261"/>
    <n v="2063.6321442105318"/>
    <n v="127.1886700679387"/>
    <n v="208.18126529414261"/>
    <n v="157.48787381208169"/>
    <n v="57.131194168775657"/>
    <n v="195.82369680202751"/>
    <n v="201.12638478190459"/>
    <n v="342.32567122128711"/>
    <n v="326.73231319981193"/>
    <n v="255.22536723571261"/>
    <n v="686.24967942887179"/>
    <n v="484.67797364050051"/>
    <n v="145.05735838367741"/>
    <n v="3.8055711565270371"/>
    <n v="15.952587378861629"/>
  </r>
  <r>
    <x v="72"/>
    <n v="797.529121421627"/>
    <n v="527.18065996456994"/>
    <n v="967.67577401628148"/>
    <n v="1329.787746190997"/>
    <n v="3009.7614627751"/>
    <n v="2336.5221102569908"/>
    <n v="3622.407255456962"/>
    <n v="6349.553614961731"/>
    <n v="2024.1340661614779"/>
    <n v="2124.0445064865162"/>
    <n v="130.12125992894369"/>
    <n v="248.06273374129671"/>
    <n v="159.35228457448099"/>
    <n v="63.716676131344123"/>
    <n v="188.27386752773251"/>
    <n v="199.75090038749951"/>
    <n v="325.95666823149583"/>
    <n v="314.88575474128851"/>
    <n v="240.2261557405707"/>
    <n v="664.21919212778448"/>
    <n v="461.15592638847102"/>
    <n v="153.0784955598163"/>
    <n v="3.7742065590831331"/>
    <n v="13.55969927203239"/>
  </r>
  <r>
    <x v="73"/>
    <n v="385.60401415269899"/>
    <n v="507.68079129618548"/>
    <n v="902.08663219584344"/>
    <n v="1278.5891603992511"/>
    <n v="2977.0234567955172"/>
    <n v="2280.1451847356252"/>
    <n v="3529.1125940877582"/>
    <n v="6125.5769940673426"/>
    <n v="1980.8039791182659"/>
    <n v="2150.0032078118261"/>
    <n v="131.04128812063161"/>
    <n v="249.65799247918281"/>
    <n v="138.18573886018311"/>
    <n v="50.118083507339129"/>
    <n v="167.7477691882429"/>
    <n v="190.58100442479869"/>
    <n v="301.75901163789132"/>
    <n v="293.73118606535371"/>
    <n v="227.20223837865311"/>
    <n v="537.54389014653214"/>
    <n v="311.9766267111267"/>
    <n v="157.44443098480329"/>
    <n v="4.0042136070050969"/>
    <n v="12.76206990308931"/>
  </r>
  <r>
    <x v="74"/>
    <n v="402.71272467824548"/>
    <n v="431.73393437721421"/>
    <n v="853.83850448980172"/>
    <n v="1236.8661337689621"/>
    <n v="2886.6380924605828"/>
    <n v="2157.6602321019632"/>
    <n v="3523.360363919578"/>
    <n v="5721.3175520923896"/>
    <n v="1775.295566284746"/>
    <n v="2280.8458927188012"/>
    <n v="134.06274434106109"/>
    <n v="244.0745868965812"/>
    <n v="157.0491889268113"/>
    <n v="42.078663968619203"/>
    <n v="166.33217619931261"/>
    <n v="191.1923308223121"/>
    <n v="300.33562007356159"/>
    <n v="282.51926466710842"/>
    <n v="223.9245525092372"/>
    <n v="513.31035411533605"/>
    <n v="302.07260681553538"/>
    <n v="162.7580113082372"/>
    <n v="3.9728490095611919"/>
    <n v="13.55969927203239"/>
  </r>
  <r>
    <x v="75"/>
    <n v="329.12333517413191"/>
    <n v="397.26706124844691"/>
    <n v="790.37275215275918"/>
    <n v="1119.6442970457699"/>
    <n v="2878.0977430746052"/>
    <n v="2101.389079423976"/>
    <n v="3482.5955025767748"/>
    <n v="5656.6947893425331"/>
    <n v="1629.8302740682479"/>
    <n v="2484.0818789749801"/>
    <n v="136.37849711900259"/>
    <n v="267.20583859593057"/>
    <n v="141.80488916366409"/>
    <n v="33.098461292389487"/>
    <n v="166.21421011690171"/>
    <n v="177.2846552788825"/>
    <n v="286.10170443026482"/>
    <n v="258.29728353316312"/>
    <n v="222.49192159942621"/>
    <n v="497.88901300457479"/>
    <n v="271.12254464181251"/>
    <n v="167.36085795783589"/>
    <n v="4.0146684728197313"/>
    <n v="11.166811165203139"/>
  </r>
  <r>
    <x v="76"/>
    <n v="268.5848210068134"/>
    <n v="378.70797571757208"/>
    <n v="765.83580701130029"/>
    <n v="1088.16098757383"/>
    <n v="2770.6316799677138"/>
    <n v="2092.3983877367041"/>
    <n v="3468.8769762888878"/>
    <n v="5548.011051990502"/>
    <n v="1481.2699756343791"/>
    <n v="2621.253478025154"/>
    <n v="145.5317321397153"/>
    <n v="293.52760777105232"/>
    <n v="132.92152023693799"/>
    <n v="33.269512771936718"/>
    <n v="161.37760073805649"/>
    <n v="165.8222853255065"/>
    <n v="271.15609300480321"/>
    <n v="272.6823902327987"/>
    <n v="216.58774572869021"/>
    <n v="476.59287528019041"/>
    <n v="262.45652723317011"/>
    <n v="169.42537005802359"/>
    <n v="4.0251233386343674"/>
    <n v="11.166811165203139"/>
  </r>
  <r>
    <x v="77"/>
    <n v="242.70241277585839"/>
    <n v="384.01057158353638"/>
    <n v="750.85411454512109"/>
    <n v="970.17499285374652"/>
    <n v="2757.109460106582"/>
    <n v="2040.0408302637661"/>
    <n v="3452.3800142971259"/>
    <n v="5407.015933263543"/>
    <n v="1361.1837344003341"/>
    <n v="2652.762670898509"/>
    <n v="149.17525287611551"/>
    <n v="295.92049587788159"/>
    <n v="188.74417188759941"/>
    <n v="33.611615731031193"/>
    <n v="159.0182790898393"/>
    <n v="143.96736661440281"/>
    <n v="269.0210056583087"/>
    <n v="256.81646372584771"/>
    <n v="213.6573643222587"/>
    <n v="460.07000980437488"/>
    <n v="245.1244924158853"/>
    <n v="169.05308099077661"/>
    <n v="4.2499029536490127"/>
    <n v="8.7739230583738994"/>
  </r>
  <r>
    <x v="78"/>
    <n v="227.56778423402881"/>
    <n v="339.96481560012398"/>
    <n v="716.29005239873914"/>
    <n v="637.30776940770659"/>
    <n v="2740.0287613346259"/>
    <n v="1933.316031293675"/>
    <n v="3515.1335894526319"/>
    <n v="5256.4742700394463"/>
    <n v="1306.0926237311071"/>
    <n v="2902.974768549122"/>
    <n v="154.52291674030121"/>
    <n v="308.68256578097089"/>
    <n v="174.26757067367541"/>
    <n v="29.249803002576751"/>
    <n v="149.58099249697051"/>
    <n v="147.4824934001048"/>
    <n v="254.07539423284709"/>
    <n v="252.479777147281"/>
    <n v="217.0869958942304"/>
    <n v="2024.968957758281"/>
    <n v="230.88746381597281"/>
    <n v="175.9911954258335"/>
    <n v="4.506047166107563"/>
    <n v="7.1786643204877363"/>
  </r>
  <r>
    <x v="79"/>
    <n v="243.5797825463992"/>
    <n v="394.01708313704961"/>
    <n v="646.80802985874266"/>
    <n v="612.39621870903591"/>
    <n v="2678.111228286285"/>
    <n v="1896.5070817975491"/>
    <n v="3477.3425225741339"/>
    <n v="5272.6299607269093"/>
    <n v="1245.43050187061"/>
    <n v="3170.2444743717779"/>
    <n v="168.2344732561946"/>
    <n v="287.14657281950758"/>
    <n v="112.4130018505456"/>
    <n v="29.33532874235037"/>
    <n v="148.40133167286189"/>
    <n v="131.1295122666217"/>
    <n v="256.92217736150639"/>
    <n v="240.42167300199819"/>
    <n v="215.45900622399071"/>
    <n v="2022.03155945147"/>
    <n v="214.7934314856368"/>
    <n v="186.88911175797159"/>
    <n v="4.6367329887904969"/>
    <n v="7.1786643204877363"/>
  </r>
  <r>
    <x v="80"/>
    <n v="338.66473142876362"/>
    <n v="374.17511150957051"/>
    <n v="620.50159348112095"/>
    <n v="590.54129999793236"/>
    <n v="2754.974372760088"/>
    <n v="1833.889558516782"/>
    <n v="3539.1844235143071"/>
    <n v="5033.5991735101106"/>
    <n v="1239.2404894358649"/>
    <n v="3433.2497781514221"/>
    <n v="177.5915781602927"/>
    <n v="283.95605534373527"/>
    <n v="115.374124826121"/>
    <n v="24.20378435593339"/>
    <n v="144.39048487089261"/>
    <n v="119.81997391262399"/>
    <n v="262.61574361882509"/>
    <n v="227.83470463981709"/>
    <n v="210.29285233709669"/>
    <n v="2003.305645245546"/>
    <n v="190.03338174665851"/>
    <n v="190.1720244418766"/>
    <n v="4.6158232571612272"/>
    <n v="7.1786643204877363"/>
  </r>
  <r>
    <x v="81"/>
    <n v="284.48714809786622"/>
    <n v="388.543435791538"/>
    <n v="579.21346463731993"/>
    <n v="534.45210302607904"/>
    <n v="2719.389583651845"/>
    <n v="1826.8027780103439"/>
    <n v="3490.0842550598782"/>
    <n v="4922.7123874279696"/>
    <n v="1205.19542104477"/>
    <n v="3618.7174225617241"/>
    <n v="189.38466679920069"/>
    <n v="275.97976165430453"/>
    <n v="86.201579955637797"/>
    <n v="27.282710987783581"/>
    <n v="131.8860801353415"/>
    <n v="94.602760015196736"/>
    <n v="261.19235205449547"/>
    <n v="219.47865001282281"/>
    <n v="198.00695695902101"/>
    <n v="1990.821702441596"/>
    <n v="175.1773519032715"/>
    <n v="204.69129806450789"/>
    <n v="4.8876497683417304"/>
    <n v="5.5834055826015732"/>
  </r>
  <r>
    <x v="82"/>
    <n v="255.09526078474781"/>
    <n v="382.89873696647931"/>
    <n v="563.05211134703211"/>
    <n v="709.29145271490802"/>
    <n v="2608.3650416341311"/>
    <n v="1775.2914032844419"/>
    <n v="3464.9263880224398"/>
    <n v="4531.3040630453179"/>
    <n v="1155.675321566813"/>
    <n v="3743.1635044041832"/>
    <n v="203.92215771445029"/>
    <n v="260.82480364438601"/>
    <n v="82.911443316109612"/>
    <n v="28.309019865066979"/>
    <n v="118.6738789053252"/>
    <n v="178.6601396732876"/>
    <n v="266.17422252964928"/>
    <n v="213.2380522534221"/>
    <n v="188.52120381375769"/>
    <n v="1935.0111346121751"/>
    <n v="156.60731459903781"/>
    <n v="205.9773875695428"/>
    <n v="5.0862922188197901"/>
    <n v="5.5834055826015732"/>
  </r>
  <r>
    <x v="83"/>
    <n v="302.36355717263592"/>
    <n v="362.11598220149062"/>
    <n v="538.75109837039497"/>
    <n v="701.80270434536908"/>
    <n v="2640.391351831548"/>
    <n v="1716.270156678585"/>
    <n v="3393.7723861684972"/>
    <n v="4293.7419749819264"/>
    <n v="1127.201264366988"/>
    <n v="3854.444091050364"/>
    <n v="213.14857679586541"/>
    <n v="227.3243701487765"/>
    <n v="87.84664827540189"/>
    <n v="27.624813946878049"/>
    <n v="114.663032103356"/>
    <n v="170.40723330685691"/>
    <n v="259.7689604901658"/>
    <n v="193.03543916790451"/>
    <n v="186.1986052175491"/>
    <n v="1952.635524453045"/>
    <n v="143.60828848607409"/>
    <n v="214.9461696441285"/>
    <n v="5.2117506085954064"/>
    <n v="7.9762936894308183"/>
  </r>
  <r>
    <x v="84"/>
    <n v="287.22892863080631"/>
    <n v="338.59640376374603"/>
    <n v="521.7639825032312"/>
    <n v="775.46753524573239"/>
    <n v="2605.5182585054708"/>
    <n v="1665.710737543101"/>
    <n v="3433.039497014679"/>
    <n v="4183.589538476489"/>
    <n v="1121.6302531757181"/>
    <n v="4133.4578247216277"/>
    <n v="223.93277088366111"/>
    <n v="208.18126529414249"/>
    <n v="27.966161435989029"/>
    <n v="27.453762467330812"/>
    <n v="103.45625427432429"/>
    <n v="181.71677166085459"/>
    <n v="246.24674062903389"/>
    <n v="226.03656630236259"/>
    <n v="183.24651728218109"/>
    <n v="1943.088979955907"/>
    <n v="141.13228351217629"/>
    <n v="221.61352839391489"/>
    <n v="5.2222054744100408"/>
    <n v="8.7739230583738994"/>
  </r>
  <r>
    <x v="85"/>
    <n v="286.4612300815831"/>
    <n v="346.29372034337149"/>
    <n v="503.95110405919132"/>
    <n v="579.84308804144814"/>
    <n v="2647.5083096531971"/>
    <n v="1563.428397994956"/>
    <n v="3372.738759629"/>
    <n v="4183.2223636881372"/>
    <n v="1103.6792171149591"/>
    <n v="4045.428382548052"/>
    <n v="233.2585111903152"/>
    <n v="215.35992961463029"/>
    <n v="23.469641361967181"/>
    <n v="26.170876370726571"/>
    <n v="102.63049169744831"/>
    <n v="-133.7276494560538"/>
    <n v="237.7063912430558"/>
    <n v="221.59410688041629"/>
    <n v="169.70164322578671"/>
    <n v="353.22214639410151"/>
    <n v="143.60828848607409"/>
    <n v="224.05032956134951"/>
    <n v="5.3110718338344354"/>
    <n v="9.5715524273169823"/>
  </r>
  <r>
    <x v="86"/>
    <n v="160.01031190238339"/>
    <n v="292.66908150531413"/>
    <n v="454.87721377627361"/>
    <n v="645.25501257538065"/>
    <n v="2703.7322764442192"/>
    <n v="1416.29837285383"/>
    <n v="3338.7463353143949"/>
    <n v="4035.6180987708522"/>
    <n v="1030.018069141498"/>
    <n v="4038.8964016409009"/>
    <n v="231.6693715864908"/>
    <n v="188.24053107056551"/>
    <n v="55.27429554407292"/>
    <n v="24.88799027412232"/>
    <n v="92.721340774936053"/>
    <n v="-101.0216871890875"/>
    <n v="227.03095451058331"/>
    <n v="182.56392767331681"/>
    <n v="150.3828324722756"/>
    <n v="293.00548110446272"/>
    <n v="139.8942810252274"/>
    <n v="220.97048364139749"/>
    <n v="5.446985089424687"/>
    <n v="8.7739230583738994"/>
  </r>
  <r>
    <x v="87"/>
    <n v="106.92944078466211"/>
    <n v="260.93903204930251"/>
    <n v="445.32196110099397"/>
    <n v="566.0882440973968"/>
    <n v="2698.038710186901"/>
    <n v="1320.679722438605"/>
    <n v="3218.8177629400702"/>
    <n v="3890.2168825836752"/>
    <n v="995.97300075040323"/>
    <n v="4069.525638537129"/>
    <n v="240.76510484522299"/>
    <n v="189.83578980845169"/>
    <n v="50.668104248733471"/>
    <n v="24.289310095707009"/>
    <n v="87.530833148858235"/>
    <n v="-117.83316312070571"/>
    <n v="217.0672135602756"/>
    <n v="192.50657495100609"/>
    <n v="150.20918024078341"/>
    <n v="306.59094827346661"/>
    <n v="132.46626610353391"/>
    <n v="228.0778203797484"/>
    <n v="5.7501761980490942"/>
    <n v="9.5715524273169823"/>
  </r>
  <r>
    <x v="88"/>
    <n v="439.013898934373"/>
    <n v="271.54422378123093"/>
    <n v="439.54162306286179"/>
    <n v="744.13705737317116"/>
    <n v="2814.756818461934"/>
    <n v="1235.215264987829"/>
    <n v="3163.683179441286"/>
    <n v="3772.720950311209"/>
    <n v="999.06800696777555"/>
    <n v="4337.2014778876901"/>
    <n v="246.52573590908671"/>
    <n v="178.66897864324849"/>
    <n v="48.694022265016557"/>
    <n v="22.835372519555531"/>
    <n v="77.385750061524277"/>
    <n v="-125.4747430896231"/>
    <n v="205.68008104563819"/>
    <n v="199.91067398758329"/>
    <n v="149.36262561225871"/>
    <n v="284.19328618402773"/>
    <n v="125.03825118184039"/>
    <n v="226.99479763866631"/>
    <n v="5.8913168865466634"/>
    <n v="27.91702791300786"/>
  </r>
  <r>
    <x v="89"/>
    <n v="457.43866411573077"/>
    <n v="274.70867615285471"/>
    <n v="423.4982358549849"/>
    <n v="571.59018167501733"/>
    <n v="2986.2755019636602"/>
    <n v="1179.5787493701209"/>
    <n v="3171.5626494452449"/>
    <n v="3719.4806060002479"/>
    <n v="959.45192738541027"/>
    <n v="4544.4987994229259"/>
    <n v="254.56030028763351"/>
    <n v="174.68083179853309"/>
    <n v="46.281255396029223"/>
    <n v="23.605104177518079"/>
    <n v="72.313208517857305"/>
    <n v="-230.31722026316919"/>
    <n v="193.58125274883591"/>
    <n v="198.11253565012879"/>
    <n v="147.53927718159019"/>
    <n v="289.70090800929961"/>
    <n v="134.94227107743171"/>
    <n v="231.15766629970051"/>
    <n v="6.5552008657759684"/>
    <n v="26.321769175121698"/>
  </r>
  <r>
    <x v="90"/>
    <n v="619.86174288710515"/>
    <n v="273.9389444948921"/>
    <n v="393.65281700503732"/>
    <n v="601.85083835193007"/>
    <n v="3006.9146796464402"/>
    <n v="1136.423429271214"/>
    <n v="3228.5857009615079"/>
    <n v="3574.079389813071"/>
    <n v="851.74571102085451"/>
    <n v="5111.9350268286044"/>
    <n v="263.48352826042418"/>
    <n v="158.72824441967151"/>
    <n v="47.816652494475711"/>
    <n v="23.006423999102761"/>
    <n v="71.369479858570429"/>
    <n v="-237.34747383457309"/>
    <n v="194.29294853100069"/>
    <n v="191.13152798707031"/>
    <n v="144.3701239568569"/>
    <n v="250.0460308673423"/>
    <n v="133.7042685904828"/>
    <n v="230.85306615377121"/>
    <n v="6.8845291389369621"/>
    <n v="23.13125169934937"/>
  </r>
  <r>
    <x v="91"/>
    <n v="657.1499581350912"/>
    <n v="263.59032998228452"/>
    <n v="370.29553268768711"/>
    <n v="566.5467388955318"/>
    <n v="3046.0579476655071"/>
    <n v="1106.9128059682851"/>
    <n v="3208.9847053318222"/>
    <n v="3398.202666192723"/>
    <n v="797.89260283857664"/>
    <n v="5132.1063253812581"/>
    <n v="272.20811378273692"/>
    <n v="181.85949611902089"/>
    <n v="47.597310051840502"/>
    <n v="21.98011512181936"/>
    <n v="74.31863191884193"/>
    <n v="-248.35134898981411"/>
    <n v="192.8695569666711"/>
    <n v="157.38999094895451"/>
    <n v="143.48015627045919"/>
    <n v="241.96818552361029"/>
    <n v="115.7532325297235"/>
    <n v="224.99797445979641"/>
    <n v="7.2347671437272254"/>
    <n v="22.333622330406289"/>
  </r>
  <r>
    <x v="92"/>
    <n v="634.55768654366443"/>
    <n v="256.06406488220631"/>
    <n v="358.49892444660111"/>
    <n v="647.70031816543417"/>
    <n v="3158.5058812475509"/>
    <n v="1088.6141040636021"/>
    <n v="3173.472823991659"/>
    <n v="3285.1128313804752"/>
    <n v="727.32646108248844"/>
    <n v="5129.0941683826231"/>
    <n v="279.24946590889328"/>
    <n v="154.74009757495611"/>
    <n v="40.797694330148943"/>
    <n v="21.03933198430958"/>
    <n v="70.543717281694427"/>
    <n v="44.779658617855567"/>
    <n v="199.27481900615459"/>
    <n v="155.48607976812039"/>
    <n v="148.4292448679879"/>
    <n v="252.2490795974511"/>
    <n v="107.7062163645555"/>
    <n v="218.7705936985746"/>
    <n v="7.5065936549077277"/>
    <n v="21.535992961463201"/>
  </r>
  <r>
    <x v="93"/>
    <n v="573.03213138448757"/>
    <n v="229.1234568535171"/>
    <n v="349.17960393614311"/>
    <n v="561.3504645166679"/>
    <n v="3268.8187274830998"/>
    <n v="1069.257673725122"/>
    <n v="3217.146360211957"/>
    <n v="3379.4767519867992"/>
    <n v="718.0414424303716"/>
    <n v="5555.9405062115866"/>
    <n v="294.81676110688443"/>
    <n v="161.1211325265007"/>
    <n v="44.52651585494754"/>
    <n v="16.33541629676068"/>
    <n v="67.830497386244659"/>
    <n v="1.5283159937833459"/>
    <n v="190.02277383801169"/>
    <n v="167.96727528692179"/>
    <n v="157.24209561621879"/>
    <n v="261.06127451788598"/>
    <n v="105.8492126341322"/>
    <n v="226.31790842549009"/>
    <n v="7.7627378673662779"/>
    <n v="20.73836359252013"/>
  </r>
  <r>
    <x v="94"/>
    <n v="591.78591022979811"/>
    <n v="222.11034619208061"/>
    <n v="318.15452426208702"/>
    <n v="621.56611467173673"/>
    <n v="3443.8958898956512"/>
    <n v="1020.602165770472"/>
    <n v="3253.5265027095802"/>
    <n v="3348.6340697652772"/>
    <n v="676.56835911758287"/>
    <n v="5827.8469031444993"/>
    <n v="307.04895411000712"/>
    <n v="143.57328640975291"/>
    <n v="46.171584174711633"/>
    <n v="14.881478720609209"/>
    <n v="62.404057595345122"/>
    <n v="1.681147593161693"/>
    <n v="193.58125274883591"/>
    <n v="150.19743759913669"/>
    <n v="146.15005932965229"/>
    <n v="218.1018242807657"/>
    <n v="97.802196468964212"/>
    <n v="235.2190015787582"/>
    <n v="8.1234307379711748"/>
    <n v="19.940734223577049"/>
  </r>
  <r>
    <x v="95"/>
    <n v="308.06646068115151"/>
    <n v="194.65658372474979"/>
    <n v="269.08063397916931"/>
    <n v="420.89822468796689"/>
    <n v="3632.495272169333"/>
    <n v="967.71574408063475"/>
    <n v="3221.7481443465008"/>
    <n v="3084.2682221522282"/>
    <n v="568.24314150955263"/>
    <n v="5980.4177317944332"/>
    <n v="320.58277790705182"/>
    <n v="141.18039830292369"/>
    <n v="43.7588173057243"/>
    <n v="14.111747062646661"/>
    <n v="64.527447078740593"/>
    <n v="2.1396423912967339"/>
    <n v="192.1578611845062"/>
    <n v="127.66782195926621"/>
    <n v="142.78554734449031"/>
    <n v="253.3506039625054"/>
    <n v="99.040198955913112"/>
    <n v="245.9476956076023"/>
    <n v="8.635719162888277"/>
    <n v="1.5952587378861669"/>
  </r>
  <r>
    <x v="96"/>
    <n v="313.00166564044372"/>
    <n v="171.22253102677891"/>
    <n v="269.31656614399111"/>
    <n v="368.93548089932898"/>
    <n v="3897.957798916817"/>
    <n v="925.51237957214494"/>
    <n v="3237.3768451808019"/>
    <n v="2909.4930228969351"/>
    <n v="523.6750519793917"/>
    <n v="6112.4788172851258"/>
    <n v="327.72345125844731"/>
    <n v="149.95432136129759"/>
    <n v="43.100789977818671"/>
    <n v="13.17096392513688"/>
    <n v="64.29151491391886"/>
    <n v="1.9868107919183871"/>
    <n v="186.4642949271875"/>
    <n v="125.9754564651914"/>
    <n v="137.44574122610399"/>
    <n v="230.21859229636371"/>
    <n v="84.184169112526121"/>
    <n v="241.92020478920341"/>
    <n v="8.7245855223126707"/>
    <n v="3.1905174757723311"/>
  </r>
  <r>
    <x v="97"/>
    <n v="173.6095433457665"/>
    <n v="193.37369762814549"/>
    <n v="252.09351811200551"/>
    <n v="318.19538990571772"/>
    <n v="4147.7630184566751"/>
    <n v="892.93434381120551"/>
    <n v="3200.0850284678449"/>
    <n v="2811.0901796187441"/>
    <n v="548.43510171836999"/>
    <n v="5902.6770056611367"/>
    <n v="338.71151522962828"/>
    <n v="169.8950555848746"/>
    <n v="40.249338223560912"/>
    <n v="12.2301807876271"/>
    <n v="59.690837699895333"/>
    <n v="1.5283159937833459"/>
    <n v="177.92394554120941"/>
    <n v="124.81195518801501"/>
    <n v="130.84695642939911"/>
    <n v="214.79725118560259"/>
    <n v="78.61315792125599"/>
    <n v="240.1602928349451"/>
    <n v="9.2055093497858689"/>
    <n v="3.1905174757723311"/>
  </r>
  <r>
    <x v="98"/>
    <n v="179.9704741821877"/>
    <n v="200.13023107026129"/>
    <n v="236.05013090412859"/>
    <n v="316.51424231255589"/>
    <n v="4287.9670875431484"/>
    <n v="855.70230294156045"/>
    <n v="3152.7865019151482"/>
    <n v="2690.2896742511148"/>
    <n v="523.05605073591721"/>
    <n v="5987.3896906901482"/>
    <n v="349.5950305426631"/>
    <n v="136.3946220892652"/>
    <n v="38.275256239843998"/>
    <n v="12.401232267174329"/>
    <n v="57.095583886856417"/>
    <n v="1.375484394404999"/>
    <n v="176.50055397687979"/>
    <n v="124.177318127737"/>
    <n v="127.74292279147539"/>
    <n v="223.24227131768609"/>
    <n v="79.232159164730447"/>
    <n v="241.68329356459179"/>
    <n v="9.4041518002639304"/>
    <n v="3.1905174757723311"/>
  </r>
  <r>
    <x v="99"/>
    <n v="179.64146051823491"/>
    <n v="215.0972355306441"/>
    <n v="245.48741749699741"/>
    <n v="317.73689510758271"/>
    <n v="4308.6062652259288"/>
    <n v="818.89335344543395"/>
    <n v="3154.0888936513402"/>
    <n v="2602.5348998351169"/>
    <n v="514.39003332727486"/>
    <n v="6124.6628231222994"/>
    <n v="353.15491235254621"/>
    <n v="187.44290170162239"/>
    <n v="41.017036772784152"/>
    <n v="11.973603568306251"/>
    <n v="57.685414298910722"/>
    <n v="1.375484394404999"/>
    <n v="173.6537708482204"/>
    <n v="120.0521772359297"/>
    <n v="122.1643448547874"/>
    <n v="191.29806473110941"/>
    <n v="74.280149216934788"/>
    <n v="243.5785833614853"/>
    <n v="9.7491623721468752"/>
    <n v="3.1905174757723311"/>
  </r>
  <r>
    <x v="100"/>
    <n v="308.50514556642179"/>
    <n v="224.6761183852891"/>
    <n v="241.35860461261731"/>
    <n v="310.85947313555698"/>
    <n v="4333.5156176016972"/>
    <n v="785.68068062421651"/>
    <n v="3094.0052215550259"/>
    <n v="2365.3399865600759"/>
    <n v="508.81902213600472"/>
    <n v="6231.4420965008567"/>
    <n v="360.45763612406847"/>
    <n v="175.47846116747621"/>
    <n v="38.494598682479207"/>
    <n v="14.79595298083559"/>
    <n v="60.516600276771356"/>
    <n v="1.375484394404999"/>
    <n v="183.61751179852811"/>
    <n v="114.3404436934273"/>
    <n v="119.6029744402769"/>
    <n v="182.48586981067439"/>
    <n v="70.566141756088044"/>
    <n v="243.91702796807351"/>
    <n v="10.041898614956651"/>
    <n v="2.3928881068292491"/>
  </r>
  <r>
    <x v="101"/>
    <n v="316.07245983733668"/>
    <n v="205.34730119645181"/>
    <n v="227.32064080572499"/>
    <n v="298.63294518528932"/>
    <n v="4611.7886684281484"/>
    <n v="768.75702568346867"/>
    <n v="3112.1518797459648"/>
    <n v="2229.1181400816859"/>
    <n v="547.19709923142113"/>
    <n v="6376.2963881205806"/>
    <n v="364.77549570551258"/>
    <n v="186.64527233267941"/>
    <n v="32.133667846058067"/>
    <n v="12.82886096604242"/>
    <n v="60.516600276771356"/>
    <n v="1.2226527950266519"/>
    <n v="177.2122497590446"/>
    <n v="104.8208877892567"/>
    <n v="117.30208237300479"/>
    <n v="186.89196727089191"/>
    <n v="66.233133051766828"/>
    <n v="241.37869341866241"/>
    <n v="10.52804987533716"/>
    <n v="2.3928881068292491"/>
  </r>
  <r>
    <x v="102"/>
    <n v="280.97766901570282"/>
    <n v="189.78161655765359"/>
    <n v="251.14978945271861"/>
    <n v="312.84628392747561"/>
    <n v="4793.2710928801816"/>
    <n v="744.1119531760047"/>
    <n v="3146.8606195154748"/>
    <n v="2114.5596061160318"/>
    <n v="584.33717383988858"/>
    <n v="6358.9341798026098"/>
    <n v="370.21725336203002"/>
    <n v="182.65712548796401"/>
    <n v="30.37892830497637"/>
    <n v="11.717026348985399"/>
    <n v="56.387787392391267"/>
    <n v="0.45849479813491628"/>
    <n v="171.51868350172589"/>
    <n v="99.109154246754315"/>
    <n v="114.0026899746523"/>
    <n v="143.56534224542011"/>
    <n v="54.472109425752137"/>
    <n v="233.45908962449991"/>
    <n v="11.16056925712256"/>
    <n v="3.1905174757723311"/>
  </r>
  <r>
    <x v="103"/>
    <n v="282.2937236715141"/>
    <n v="196.88025295886379"/>
    <n v="209.27183019686339"/>
    <n v="340.9672982130914"/>
    <n v="4929.2049872736661"/>
    <n v="738.61176532026172"/>
    <n v="3149.1615115827472"/>
    <n v="2021.664384663113"/>
    <n v="564.52913404870583"/>
    <n v="6194.8562345286791"/>
    <n v="380.60416254886962"/>
    <n v="176.2760905364193"/>
    <n v="28.40484632125947"/>
    <n v="10.69071747170201"/>
    <n v="52.966771002476342"/>
    <n v="0.30566319875656928"/>
    <n v="172.94207506605559"/>
    <n v="85.676003137535773"/>
    <n v="112.1359284861108"/>
    <n v="181.01717065726859"/>
    <n v="49.520099477956478"/>
    <n v="230.21002140125381"/>
    <n v="11.6833125478543"/>
    <n v="2.3928881068292491"/>
  </r>
  <r>
    <x v="104"/>
    <n v="267.37843757231968"/>
    <n v="155.40026916865989"/>
    <n v="218.23725246008871"/>
    <n v="350.7485205733056"/>
    <n v="5113.5341948543582"/>
    <n v="748.76595828471034"/>
    <n v="3210.460749299506"/>
    <n v="1951.166825299634"/>
    <n v="523.6750519793917"/>
    <n v="6013.0776363301893"/>
    <n v="388.39826501367992"/>
    <n v="143.57328640975291"/>
    <n v="27.637147772036229"/>
    <n v="10.26308877283393"/>
    <n v="53.674567496941492"/>
    <n v="0.15283159937822219"/>
    <n v="168.67190037306659"/>
    <n v="81.868180775867515"/>
    <n v="114.3065813797637"/>
    <n v="170.3691017950764"/>
    <n v="43.330087043211897"/>
    <n v="229.803887873348"/>
    <n v="11.75649660855674"/>
    <n v="3.9881468447154118"/>
  </r>
  <r>
    <x v="105"/>
    <n v="267.15909512968437"/>
    <n v="151.2095079197527"/>
    <n v="234.87047008002"/>
    <n v="363.43354332170838"/>
    <n v="5082.2195804391058"/>
    <n v="758.28551418888105"/>
    <n v="3255.892514363662"/>
    <n v="1919.222618713057"/>
    <n v="497.05799850999"/>
    <n v="5952.089918223006"/>
    <n v="391.73336720854832"/>
    <n v="165.10927937121619"/>
    <n v="26.97912044413059"/>
    <n v="9.9209858137394633"/>
    <n v="52.612872755243757"/>
    <n v="0"/>
    <n v="163.69002989791269"/>
    <n v="79.012314004616329"/>
    <n v="111.4847326180149"/>
    <n v="150.5416632240977"/>
    <n v="37.140074608467323"/>
    <n v="232.7483559506648"/>
    <n v="12.091052314625051"/>
    <n v="3.9881468447154118"/>
  </r>
  <r>
    <x v="106"/>
    <n v="263.86895849015627"/>
    <n v="134.53198866389749"/>
    <n v="237.34775781064801"/>
    <n v="365.57318571300527"/>
    <n v="5087.20145091426"/>
    <n v="751.93914358610061"/>
    <n v="3304.6236718261698"/>
    <n v="1889.114286068238"/>
    <n v="465.4889350927927"/>
    <n v="6121.0753102924646"/>
    <n v="403.36440542732947"/>
    <n v="133.20410461349289"/>
    <n v="24.34701113250804"/>
    <n v="9.5788828546449984"/>
    <n v="48.012195541220223"/>
    <n v="0"/>
    <n v="160.1315509870885"/>
    <n v="77.1084028237822"/>
    <n v="108.7714165009487"/>
    <n v="141.7294683036628"/>
    <n v="34.045068391095022"/>
    <n v="230.98844399640649"/>
    <n v="12.68697966605923"/>
    <n v="4.7857762136584938"/>
  </r>
  <r>
    <x v="107"/>
    <n v="252.02446658785479"/>
    <n v="149.3279416447331"/>
    <n v="228.73623379465519"/>
    <n v="360.98823773165492"/>
    <n v="5287.8996614847438"/>
    <n v="743.90040748924548"/>
    <n v="3425.7026902341308"/>
    <n v="1870.021197073962"/>
    <n v="444.44289281466109"/>
    <n v="6216.7536005749334"/>
    <n v="407.31634470526137"/>
    <n v="167.50216747804541"/>
    <n v="27.088791665448191"/>
    <n v="7.18416214098374"/>
    <n v="42.703721832731517"/>
    <n v="0"/>
    <n v="155.1496805119346"/>
    <n v="69.175439570306679"/>
    <n v="106.3402852600574"/>
    <n v="147.97143970563761"/>
    <n v="27.23605471287599"/>
    <n v="231.32688860299459"/>
    <n v="21.709528864088991"/>
    <n v="7.1786643204877389"/>
  </r>
  <r>
    <x v="108"/>
    <n v="242.59274155454071"/>
    <n v="178.06459020866819"/>
    <n v="243.5999601784236"/>
    <n v="367.25433330616721"/>
    <n v="5302.133577128041"/>
    <n v="724.33243146400582"/>
    <n v="3529.134300616694"/>
    <n v="1830.733494720356"/>
    <n v="417.8258393452594"/>
    <n v="6192.2163665972921"/>
    <n v="419.97718720678409"/>
    <n v="157.93061505072839"/>
    <n v="27.637147772036219"/>
    <n v="8.467048237587985"/>
    <n v="39.400671525227452"/>
    <n v="0"/>
    <n v="150.16781003678071"/>
    <n v="63.463706027804299"/>
    <n v="102.93236021702231"/>
    <n v="129.6127002880647"/>
    <n v="28.474057199824909"/>
    <n v="231.15766629970051"/>
    <n v="21.615435071757279"/>
    <n v="11.16681116520315"/>
  </r>
  <r>
    <x v="109"/>
    <n v="225.3743598076766"/>
    <n v="267.35346253232359"/>
    <n v="237.93758822270229"/>
    <n v="391.40172600794602"/>
    <n v="5445.8961251253386"/>
    <n v="726.34211548821963"/>
    <n v="3634.6063247192901"/>
    <n v="1787.4068696948841"/>
    <n v="394.30379209323002"/>
    <n v="5933.4077759393404"/>
    <n v="433.86124900861898"/>
    <n v="150.75195073024071"/>
    <n v="27.746818993353831"/>
    <n v="8.8091511966824498"/>
    <n v="40.934230596568632"/>
    <n v="0"/>
    <n v="149.4561142546159"/>
    <n v="62.511750437387242"/>
    <n v="99.611261289733307"/>
    <n v="131.08139944147061"/>
    <n v="29.093058443299359"/>
    <n v="231.12382183904171"/>
    <n v="21.301789097318242"/>
    <n v="11.16681116520315"/>
  </r>
  <r>
    <x v="110"/>
    <n v="225.92271591426459"/>
    <n v="262.82059832432202"/>
    <n v="201.25013659292489"/>
    <n v="361.5995641291683"/>
    <n v="5357.6458481368991"/>
    <n v="718.62069792150339"/>
    <n v="3768.1014776789461"/>
    <n v="1777.8603251977461"/>
    <n v="406.68381696271911"/>
    <n v="6907.75595384594"/>
    <n v="449.8467388391955"/>
    <n v="165.10927937121619"/>
    <n v="26.21142189490735"/>
    <n v="8.8946769364560669"/>
    <n v="39.87253585487089"/>
    <n v="180.18845566707111"/>
    <n v="146.60933112595649"/>
    <n v="57.540426798542583"/>
    <n v="96.181629717761666"/>
    <n v="83.715851744132721"/>
    <n v="30.331060930248281"/>
    <n v="241.1756266547095"/>
    <n v="21.244287335337741"/>
    <n v="10.369181796260071"/>
  </r>
  <r>
    <x v="111"/>
    <n v="230.63857843092171"/>
    <n v="291.04409244961528"/>
    <n v="191.57691783523441"/>
    <n v="356.55612134968283"/>
    <n v="5115.6692822008536"/>
    <n v="695.24489953459556"/>
    <n v="3924.2365403194021"/>
    <n v="1704.4253675274549"/>
    <n v="391.20878587585759"/>
    <n v="7346.4478529054904"/>
    <n v="468.00684075921612"/>
    <n v="195.41919539105331"/>
    <n v="25.114709681731291"/>
    <n v="8.7236254569088327"/>
    <n v="36.451519464955958"/>
    <n v="181.2582768627195"/>
    <n v="142.33915643296751"/>
    <n v="53.732604436874333"/>
    <n v="92.817117732599613"/>
    <n v="104.64481468016569"/>
    <n v="28.474057199824909"/>
    <n v="245.57540654035529"/>
    <n v="21.21815017080116"/>
    <n v="8.7739230583739047"/>
  </r>
  <r>
    <x v="112"/>
    <n v="199.27260913408639"/>
    <n v="321.0636271101547"/>
    <n v="178.1287844403964"/>
    <n v="358.23726894284448"/>
    <n v="5046.6347913308646"/>
    <n v="675.6769235093559"/>
    <n v="4067.8252292345442"/>
    <n v="1693.410123876911"/>
    <n v="322.49964785019279"/>
    <n v="7300.8255199374089"/>
    <n v="485.40896490767551"/>
    <n v="185.0500135947932"/>
    <n v="25.00503846041368"/>
    <n v="8.0394195387199012"/>
    <n v="34.092197816738761"/>
    <n v="181.4111084620979"/>
    <n v="135.2221986113191"/>
    <n v="54.155695810393013"/>
    <n v="92.317867567059437"/>
    <n v="106.1135138335716"/>
    <n v="25.379050982452618"/>
    <n v="245.6769399223318"/>
    <n v="21.845442119679241"/>
    <n v="10.369181796260071"/>
  </r>
  <r>
    <x v="113"/>
    <n v="227.4581130127111"/>
    <n v="349.45817271499533"/>
    <n v="168.69149784752759"/>
    <n v="366.03168051114028"/>
    <n v="5129.1915020619854"/>
    <n v="661.50336249647967"/>
    <n v="4303.9054379482377"/>
    <n v="1668.442238269012"/>
    <n v="278.55055956350628"/>
    <n v="7384.8274712925859"/>
    <n v="507.70919369029139"/>
    <n v="195.41919539105331"/>
    <n v="24.127668689872841"/>
    <n v="7.8683680591726688"/>
    <n v="33.738299569506182"/>
    <n v="181.56394006147619"/>
    <n v="133.08711126482461"/>
    <n v="52.56910315969791"/>
    <n v="92.209334922376783"/>
    <n v="105.37916425686861"/>
    <n v="21.66504352160587"/>
    <n v="247.470696337249"/>
    <n v="21.489976681981659"/>
    <n v="9.5715524273169859"/>
  </r>
  <r>
    <x v="114"/>
    <n v="244.45715231694001"/>
    <n v="361.60282776284879"/>
    <n v="157.2487878536742"/>
    <n v="370.46379689311237"/>
    <n v="5196.09090558548"/>
    <n v="640.87765803744321"/>
    <n v="4553.1615097264048"/>
    <n v="1655.958295465063"/>
    <n v="405.44581447577019"/>
    <n v="7537.7367445491082"/>
    <n v="533.8149936294343"/>
    <n v="174.68083179853309"/>
    <n v="18.42476518135733"/>
    <n v="8.0394195387199012"/>
    <n v="31.85084225093242"/>
    <n v="181.71677166085459"/>
    <n v="125.25845766101141"/>
    <n v="49.819009231826399"/>
    <n v="92.404693682805558"/>
    <n v="109.0509121403832"/>
    <n v="30.950062173722738"/>
    <n v="250.5843867178599"/>
    <n v="13.45018487052756"/>
    <n v="9.5715524273169859"/>
  </r>
  <r>
    <x v="115"/>
    <n v="189.8408841007722"/>
    <n v="364.93833161401977"/>
    <n v="186.62234237397831"/>
    <n v="367.25433330616698"/>
    <n v="5367.6095890872048"/>
    <n v="617.29031396377593"/>
    <n v="4756.6819250353046"/>
    <n v="1661.098742501983"/>
    <n v="404.82681323229571"/>
    <n v="7894.3558265110323"/>
    <n v="554.93905000790369"/>
    <n v="196.2168247599964"/>
    <n v="16.341011976322811"/>
    <n v="6.5854819625684229"/>
    <n v="23.1213521525288"/>
    <n v="182.02243485961131"/>
    <n v="121.6999787501872"/>
    <n v="47.386233834093908"/>
    <n v="92.730291616853492"/>
    <n v="107.9493877753288"/>
    <n v="29.093058443299359"/>
    <n v="247.7414520225195"/>
    <n v="13.88928923474222"/>
    <n v="4.7857762136584947"/>
  </r>
  <r>
    <x v="116"/>
    <n v="139.83080717994389"/>
    <n v="303.95847915543129"/>
    <n v="182.49352948959819"/>
    <n v="338.98048742117282"/>
    <n v="5214.5949959217642"/>
    <n v="583.12568555214148"/>
    <n v="5018.5494901255943"/>
    <n v="1709.198639776024"/>
    <n v="407.92181944966802"/>
    <n v="8460.1675198050852"/>
    <n v="574.33282609405114"/>
    <n v="202.59785971154099"/>
    <n v="15.353970984464359"/>
    <n v="5.5591730852850274"/>
    <n v="19.346437515381279"/>
    <n v="182.48092965774629"/>
    <n v="109.601150453385"/>
    <n v="50.770964822243457"/>
    <n v="89.105301284453077"/>
    <n v="110.8867860821405"/>
    <n v="26.617053469401529"/>
    <n v="244.45853933861449"/>
    <n v="14.26043697116175"/>
    <n v="7.9762936894308227"/>
  </r>
  <r>
    <x v="117"/>
    <n v="223.94863393054769"/>
    <n v="319.60968953400322"/>
    <n v="230.03386070117469"/>
    <n v="356.09762655154771"/>
    <n v="5207.4780381001156"/>
    <n v="546.9513731162931"/>
    <n v="5317.556926226287"/>
    <n v="1712.5032128711871"/>
    <n v="389.97078338890873"/>
    <n v="8192.4239915332091"/>
    <n v="595.43074530798401"/>
    <n v="200.2049716047118"/>
    <n v="16.560354418958031"/>
    <n v="6.6710077023420391"/>
    <n v="17.341014114396661"/>
    <n v="3.51512678570186"/>
    <n v="98.925713720912398"/>
    <n v="50.030554918585743"/>
    <n v="87.954855250817019"/>
    <n v="110.519611293789"/>
    <n v="22.284044765080331"/>
    <n v="237.1481358363107"/>
    <n v="14.307483867327599"/>
    <n v="7.9762936894308227"/>
  </r>
  <r>
    <x v="118"/>
    <n v="154.8557645004559"/>
    <n v="323.97150226245759"/>
    <n v="219.53487936660821"/>
    <n v="386.81677802659539"/>
    <n v="5248.7563934656773"/>
    <n v="543.46086928476393"/>
    <n v="5533.6671283183741"/>
    <n v="1707.729940622618"/>
    <n v="407.92181944966802"/>
    <n v="8328.7156346062529"/>
    <n v="618.96987568963414"/>
    <n v="204.99074781837029"/>
    <n v="14.91528609919394"/>
    <n v="6.2433790034739571"/>
    <n v="12.504404735551409"/>
    <n v="2.903800388188472"/>
    <n v="99.637409503077237"/>
    <n v="46.751596773815862"/>
    <n v="85.784202357164091"/>
    <n v="91.426522299513294"/>
    <n v="22.284044765080331"/>
    <n v="240.0926039136275"/>
    <n v="14.851136889688609"/>
    <n v="9.5715524273169859"/>
  </r>
  <r>
    <x v="119"/>
    <n v="75.015115381238772"/>
    <n v="292.58355576554038"/>
    <n v="213.63657524606521"/>
    <n v="381.77333524711003"/>
    <n v="5319.2142758999962"/>
    <n v="519.45043383757809"/>
    <n v="5819.4552882967191"/>
    <n v="1690.105550781748"/>
    <n v="461.15592638847141"/>
    <n v="8826.703028740043"/>
    <n v="643.16243518469878"/>
    <n v="249.65799247918289"/>
    <n v="14.257258771288299"/>
    <n v="6.2433790034739571"/>
    <n v="12.26847257072969"/>
    <n v="3.0566319875668202"/>
    <n v="97.502322156582721"/>
    <n v="46.751596773815862"/>
    <n v="85.523724009925743"/>
    <n v="85.918900474241454"/>
    <n v="22.284044765080331"/>
    <n v="237.9604028921222"/>
    <n v="14.51135375071298"/>
    <n v="9.5715524273169859"/>
  </r>
  <r>
    <x v="120"/>
    <n v="223.61962026659489"/>
    <n v="280.01127201881877"/>
    <n v="202.42979741703351"/>
    <n v="376.88272406700293"/>
    <n v="5267.2604838019633"/>
    <n v="488.98785494423203"/>
    <n v="6042.337927417002"/>
    <n v="1630.990409857164"/>
    <n v="502.01000845778572"/>
    <n v="8857.9414659281283"/>
    <n v="661.92369188906082"/>
    <n v="273.58687354747542"/>
    <n v="15.463642205781969"/>
    <n v="6.5854819625684229"/>
    <n v="10.26304916974507"/>
    <n v="3.362295186323514"/>
    <n v="93.943843245758529"/>
    <n v="47.492006677473583"/>
    <n v="85.263245662687382"/>
    <n v="86.286075262592917"/>
    <n v="22.284044765080331"/>
    <n v="238.36653642002801"/>
    <n v="15.065461638888619"/>
    <n v="10.369181796260071"/>
  </r>
  <r>
    <x v="121"/>
    <n v="210.67841615111729"/>
    <n v="251.27462345488371"/>
    <n v="205.85081380694851"/>
    <n v="384.9827988340553"/>
    <n v="4906.4307222443904"/>
    <n v="438.32266296536841"/>
    <n v="6271.515459928879"/>
    <n v="1604.186650307508"/>
    <n v="381.92376722374092"/>
    <n v="8668.7509308453573"/>
    <n v="675.89662005032005"/>
    <n v="285.55131408162163"/>
    <n v="12.173505566253789"/>
    <n v="6.4999562227948076"/>
    <n v="10.852879581799369"/>
    <n v="4.5849479813502896"/>
    <n v="90.385364334934337"/>
    <n v="43.155320098906962"/>
    <n v="80.444396238777856"/>
    <n v="51.037295580853119"/>
    <n v="21.046042278131409"/>
    <n v="235.18515711809951"/>
    <n v="15.28501382099595"/>
    <n v="9.5715524273169859"/>
  </r>
  <r>
    <x v="122"/>
    <n v="298.30572198388461"/>
    <n v="258.45878559586748"/>
    <n v="159.25421125465891"/>
    <n v="393.23570520048611"/>
    <n v="4184.7711991292445"/>
    <n v="362.80085279228138"/>
    <n v="6624.0077833291798"/>
    <n v="1620.3423409949719"/>
    <n v="378.20975976289412"/>
    <n v="8803.6887954920494"/>
    <n v="687.59561489689634"/>
    <n v="338.19485243186489"/>
    <n v="13.050875336794631"/>
    <n v="5.7302245648322616"/>
    <n v="16.987115867164079"/>
    <n v="5.6547691769987214"/>
    <n v="83.980102295450791"/>
    <n v="44.213048532703702"/>
    <n v="79.03347185790345"/>
    <n v="47.365547697338563"/>
    <n v="19.808039791182502"/>
    <n v="230.21002140125381"/>
    <n v="15.36865274751303"/>
    <n v="9.5715524273169859"/>
  </r>
  <r>
    <x v="123"/>
    <n v="378.14637110310161"/>
    <n v="256.49169358107429"/>
    <n v="148.04743342562719"/>
    <n v="399.96029557313341"/>
    <n v="3763.447296087661"/>
    <n v="289.5002723301676"/>
    <n v="6940.6626274552709"/>
    <n v="1666.6063643272551"/>
    <n v="365.82973489340498"/>
    <n v="9095.4957352923448"/>
    <n v="706.45096539359008"/>
    <n v="370.10002718958822"/>
    <n v="12.5025192302066"/>
    <n v="5.6446988250586454"/>
    <n v="16.515251537520641"/>
    <n v="5.8076007763770674"/>
    <n v="81.133319166791438"/>
    <n v="38.078223616682628"/>
    <n v="82.853820950732626"/>
    <n v="44.060974602175449"/>
    <n v="21.66504352160587"/>
    <n v="233.9667565343822"/>
    <n v="15.22228462610815"/>
    <n v="5.5834055826015776"/>
  </r>
  <r>
    <x v="124"/>
    <n v="280.53898413043231"/>
    <n v="234.68262993880211"/>
    <n v="144.27251878847969"/>
    <n v="403.47542235883532"/>
    <n v="3404.752621876582"/>
    <n v="275.11516563053198"/>
    <n v="7115.5521310968888"/>
    <n v="1708.09711541097"/>
    <n v="384.3997721976387"/>
    <n v="8938.5589712174242"/>
    <n v="728.50550482956191"/>
    <n v="421.14830680194552"/>
    <n v="11.73482068098336"/>
    <n v="3.8486582898127031"/>
    <n v="14.745760301357739"/>
    <n v="7.1830851707821921"/>
    <n v="81.845014948956276"/>
    <n v="35.116584002051773"/>
    <n v="83.787201695003404"/>
    <n v="64.25558796150554"/>
    <n v="21.046042278131409"/>
    <n v="244.12009473202639"/>
    <n v="15.52547573473255"/>
    <n v="5.5834055826015776"/>
  </r>
  <r>
    <x v="125"/>
    <n v="262.55290383434487"/>
    <n v="234.3405269797077"/>
    <n v="151.35048373313131"/>
    <n v="317.27840030944748"/>
    <n v="3127.1912668322962"/>
    <n v="274.1632100401149"/>
    <n v="7184.4703604703691"/>
    <n v="1716.5421355430531"/>
    <n v="389.3517821454343"/>
    <n v="8912.498736510137"/>
    <n v="754.34993312333893"/>
    <n v="466.61318083170119"/>
    <n v="11.84449190230097"/>
    <n v="4.4473384682280166"/>
    <n v="16.279319372698922"/>
    <n v="6.7245903726471514"/>
    <n v="72.592969780813377"/>
    <n v="34.27040125501437"/>
    <n v="78.599341279172876"/>
    <n v="59.849490501288066"/>
    <n v="24.1410484955037"/>
    <n v="243.51089444016779"/>
    <n v="16.586644614917979"/>
    <n v="3.988146844715414"/>
  </r>
  <r>
    <x v="126"/>
    <n v="340.63881341248037"/>
    <n v="242.0378435593332"/>
    <n v="153.4738732165267"/>
    <n v="271.27608889656511"/>
    <n v="3052.463209704988"/>
    <n v="286.96172408905539"/>
    <n v="7407.5700648800184"/>
    <n v="1686.066628109882"/>
    <n v="446.29989654508438"/>
    <n v="8762.7369980948843"/>
    <n v="779.38410931648184"/>
    <n v="499.31598495836761"/>
    <n v="11.954163123618571"/>
    <n v="4.7039156875488661"/>
    <n v="14.50982813653602"/>
    <n v="6.4189271738904567"/>
    <n v="71.1695782164837"/>
    <n v="33.001127134458287"/>
    <n v="78.92493921322081"/>
    <n v="63.521238384802629"/>
    <n v="24.1410484955037"/>
    <n v="245.20311747310851"/>
    <n v="16.82187909574726"/>
    <n v="3.190517475772332"/>
  </r>
  <r>
    <x v="127"/>
    <n v="289.42235305715838"/>
    <n v="258.45878559586748"/>
    <n v="163.1470919742172"/>
    <n v="430.83227864755929"/>
    <n v="2713.6960173945249"/>
    <n v="260.30696755737767"/>
    <n v="7497.6304534376786"/>
    <n v="1732.697826230517"/>
    <n v="431.44386670169752"/>
    <n v="8633.3496249962373"/>
    <n v="798.87720662786819"/>
    <n v="512.07805486145685"/>
    <n v="10.967122131760121"/>
    <n v="3.9341840295863189"/>
    <n v="14.745760301357739"/>
    <n v="6.4189271738904567"/>
    <n v="65.476011959164993"/>
    <n v="31.94339870066155"/>
    <n v="78.447395576617168"/>
    <n v="58.7479661362337"/>
    <n v="25.998052225927079"/>
    <n v="242.76631630567391"/>
    <n v="17.072795875298489"/>
    <n v="2.3928881068292509"/>
  </r>
  <r>
    <x v="128"/>
    <n v="297.86703709861399"/>
    <n v="250.1627888378267"/>
    <n v="162.55726156216289"/>
    <n v="436.94554262269332"/>
    <n v="2338.6323401936561"/>
    <n v="279.13453367895949"/>
    <n v="7807.4911540066369"/>
    <n v="1756.197012685011"/>
    <n v="390.58978463238321"/>
    <n v="9021.1732996855881"/>
    <n v="820.37241074275721"/>
    <n v="522.44723665771687"/>
    <n v="9.2123825906784269"/>
    <n v="3.592081070491854"/>
    <n v="15.571522878233759"/>
    <n v="5.6547691769987214"/>
    <n v="61.205837266175948"/>
    <n v="32.049171544041222"/>
    <n v="91.406193351725207"/>
    <n v="79.309754283915254"/>
    <n v="16.713033573810211"/>
    <n v="241.8863603285447"/>
    <n v="16.947337485522869"/>
    <n v="0.79762936894308745"/>
  </r>
  <r>
    <x v="129"/>
    <n v="198.61458180618061"/>
    <n v="239.98522580476629"/>
    <n v="163.85488846868239"/>
    <n v="436.18138462580151"/>
    <n v="2234.013060215425"/>
    <n v="339.42505440537349"/>
    <n v="7968.7055444182406"/>
    <n v="1780.797723504558"/>
    <n v="380.06676349331741"/>
    <n v="8948.7123094150684"/>
    <n v="850.26809953970519"/>
    <n v="510.48279612357072"/>
    <n v="7.238300606961519"/>
    <n v="4.3618127284544013"/>
    <n v="14.863726383768601"/>
    <n v="4.8906111801069851"/>
    <n v="61.205837266175948"/>
    <n v="27.81825780885428"/>
    <n v="95.074596741998675"/>
    <n v="82.614327379078347"/>
    <n v="13.618027356437921"/>
    <n v="248.1475855504253"/>
    <n v="17.224391429610691"/>
    <n v="0.79762936894308745"/>
  </r>
  <r>
    <x v="130"/>
    <n v="274.83608062191678"/>
    <n v="225.01822134438351"/>
    <n v="165.38844754002361"/>
    <n v="451.31171296425788"/>
    <n v="1982.072753329071"/>
    <n v="406.90812848160527"/>
    <n v="8159.4191076545876"/>
    <n v="1673.9498600942841"/>
    <n v="378.8287610063685"/>
    <n v="8763.041598240814"/>
    <n v="879.55740611940439"/>
    <n v="537.60219466763544"/>
    <n v="10.41876602517209"/>
    <n v="4.3618127284544013"/>
    <n v="12.740336900373119"/>
    <n v="5.043442779485332"/>
    <n v="65.476011959164993"/>
    <n v="26.760529375057541"/>
    <n v="101.06559872848079"/>
    <n v="79.676929072266702"/>
    <n v="10.523021139065619"/>
    <n v="247.06456280934319"/>
    <n v="17.72622498871316"/>
    <n v="0.79762936894308745"/>
  </r>
  <r>
    <x v="131"/>
    <n v="279.22292947462103"/>
    <n v="218.26168790226779"/>
    <n v="171.64064990779909"/>
    <n v="513.97266870938017"/>
    <n v="1752.906711471994"/>
    <n v="407.96585691540213"/>
    <n v="8473.7079401265964"/>
    <n v="1625.4827880318919"/>
    <n v="389.97078338890879"/>
    <n v="8858.6521996019637"/>
    <n v="902.26014723588366"/>
    <n v="525.63775413348924"/>
    <n v="10.967122131760121"/>
    <n v="4.5328642080016337"/>
    <n v="12.38643865314055"/>
    <n v="2.750968788810126"/>
    <n v="62.629228830505632"/>
    <n v="25.173936724362441"/>
    <n v="104.62546947407159"/>
    <n v="65.357112326559914"/>
    <n v="9.9040198955911674"/>
    <n v="244.4923837992734"/>
    <n v="18.12873732257659"/>
    <n v="0.79762936894308745"/>
  </r>
  <r>
    <x v="132"/>
    <n v="290.95775015560491"/>
    <n v="214.7551325715495"/>
    <n v="166.09624403448871"/>
    <n v="513.97266870938017"/>
    <n v="1713.051747670763"/>
    <n v="428.69733421781808"/>
    <n v="8784.284956150459"/>
    <n v="1626.951487185298"/>
    <n v="390.58978463238333"/>
    <n v="8895.8811063266603"/>
    <n v="921.89438523576769"/>
    <n v="492.93495000682282"/>
    <n v="10.638108467807299"/>
    <n v="4.2762869886807851"/>
    <n v="10.73491349938851"/>
    <n v="2.750968788810126"/>
    <n v="62.629228830505632"/>
    <n v="23.587344073667332"/>
    <n v="113.85074427209661"/>
    <n v="65.357112326559914"/>
    <n v="6.8090136782188777"/>
    <n v="243.81549458609709"/>
    <n v="17.799409049415601"/>
    <n v="0.79762936894308745"/>
  </r>
  <r>
    <x v="133"/>
    <n v="290.40939404901678"/>
    <n v="204.9196724975836"/>
    <n v="171.0508194957448"/>
    <n v="513.97266870938017"/>
    <n v="1564.307329198311"/>
    <n v="442.87089523069437"/>
    <n v="8982.5523914567184"/>
    <n v="1679.8246567079079"/>
    <n v="427.72985924085071"/>
    <n v="8854.5908643229068"/>
    <n v="945.33419439217869"/>
    <n v="492.13732063787972"/>
    <n v="10.5284372464897"/>
    <n v="4.1052355091335517"/>
    <n v="10.970845664210231"/>
    <n v="2.750968788810126"/>
    <n v="61.205837266175948"/>
    <n v="22.529615639870599"/>
    <n v="117.5625607202431"/>
    <n v="56.912092194476429"/>
    <n v="6.8090136782188777"/>
    <n v="244.7969839452027"/>
    <n v="18.196693950371721"/>
    <n v="1.5952587378861689"/>
  </r>
  <r>
    <x v="134"/>
    <n v="309.60185777959788"/>
    <n v="180.972465360971"/>
    <n v="166.4501422817213"/>
    <n v="636.39077981143623"/>
    <n v="1506.6599708429601"/>
    <n v="461.6984613522763"/>
    <n v="9292.1309071495016"/>
    <n v="1694.1444734536151"/>
    <n v="401.7318070149235"/>
    <n v="8856.5199985804611"/>
    <n v="977.98996776419028"/>
    <n v="465.01792209381489"/>
    <n v="10.41876602517209"/>
    <n v="4.4473384682280166"/>
    <n v="11.56067607626453"/>
    <n v="2.750968788810126"/>
    <n v="58.359054137516601"/>
    <n v="22.42384279649092"/>
    <n v="117.8230390674815"/>
    <n v="57.279266982827878"/>
    <n v="4.9520099477955046"/>
    <n v="248.62140799964871"/>
    <n v="18.65148061330833"/>
    <n v="1.5952587378861689"/>
  </r>
  <r>
    <x v="135"/>
    <n v="265.40435558860281"/>
    <n v="180.7158881416502"/>
    <n v="163.73692238627149"/>
    <n v="686.06104960939899"/>
    <n v="1532.992714783059"/>
    <n v="531.40276513948118"/>
    <n v="9452.6723951640724"/>
    <n v="1813.109104879486"/>
    <n v="447.53789903203341"/>
    <n v="8739.8242982288702"/>
    <n v="1012.888309853441"/>
    <n v="478.57762136584739"/>
    <n v="8.9930401480432156"/>
    <n v="3.9341840295863189"/>
    <n v="10.027117004923349"/>
    <n v="2.5981371894317791"/>
    <n v="54.800575226692409"/>
    <n v="21.366114362694191"/>
    <n v="111.3979065022688"/>
    <n v="53.240344310961873"/>
    <n v="8.0470161651677934"/>
    <n v="250.17825318995421"/>
    <n v="19.168996471132751"/>
    <n v="2.3928881068292509"/>
  </r>
  <r>
    <x v="136"/>
    <n v="388.45546590695659"/>
    <n v="187.38689584399231"/>
    <n v="160.0799738315348"/>
    <n v="761.25419650354593"/>
    <n v="1363.609118627827"/>
    <n v="521.67166354855124"/>
    <n v="9642.105273193165"/>
    <n v="1864.146400460339"/>
    <n v="463.6319313623693"/>
    <n v="8582.5490895473613"/>
    <n v="1053.646604231795"/>
    <n v="511.28042549251381"/>
    <n v="18.863450066627749"/>
    <n v="2.9078751523029238"/>
    <n v="9.7911848401016321"/>
    <n v="2.5981371894317791"/>
    <n v="49.81870475153854"/>
    <n v="18.08715621792431"/>
    <n v="113.67709204060441"/>
    <n v="51.404470369204589"/>
    <n v="7.4280149216933351"/>
    <n v="250.5166977965423"/>
    <n v="19.785833554196191"/>
    <n v="3.190517475772332"/>
  </r>
  <r>
    <x v="137"/>
    <n v="304.33763915635291"/>
    <n v="209.45253670558529"/>
    <n v="161.96743115010861"/>
    <n v="886.27044479503377"/>
    <n v="1319.483980133607"/>
    <n v="521.56589070517157"/>
    <n v="9946.1703305360679"/>
    <n v="1932.0737363053579"/>
    <n v="636.33327829174311"/>
    <n v="8676.7720680214989"/>
    <n v="1097.9177335238651"/>
    <n v="522.44723665771687"/>
    <n v="16.01199831237"/>
    <n v="2.565772193208459"/>
    <n v="10.73491349938851"/>
    <n v="2.292473990675084"/>
    <n v="45.54853005854951"/>
    <n v="17.346746314266589"/>
    <n v="112.3747003044126"/>
    <n v="47.36554769733857"/>
    <n v="10.523021139065619"/>
    <n v="253.96883278374131"/>
    <n v="20.89927676345479"/>
    <n v="3.988146844715414"/>
  </r>
  <r>
    <x v="138"/>
    <n v="328.79432151017897"/>
    <n v="232.03133200581999"/>
    <n v="156.65895744161989"/>
    <n v="970.02216125436803"/>
    <n v="1263.9717091247501"/>
    <n v="540.07613829661454"/>
    <n v="10027.938825039981"/>
    <n v="1928.401988421843"/>
    <n v="706.89942004783131"/>
    <n v="8308.8489361995307"/>
    <n v="1140.458582523614"/>
    <n v="582.26943932844802"/>
    <n v="15.02495732051154"/>
    <n v="2.138143494340377"/>
    <n v="10.61694741697765"/>
    <n v="2.5981371894317791"/>
    <n v="45.54853005854951"/>
    <n v="16.5005635672292"/>
    <n v="114.6755923716847"/>
    <n v="41.85792587206673"/>
    <n v="11.76102362601454"/>
    <n v="252.24276529014179"/>
    <n v="21.693846565367028"/>
    <n v="3.988146844715414"/>
  </r>
  <r>
    <x v="139"/>
    <n v="338.44538898612831"/>
    <n v="232.37343496491451"/>
    <n v="163.8548884686823"/>
    <n v="970.02216125436803"/>
    <n v="1182.838389957958"/>
    <n v="540.81654820027222"/>
    <n v="10104.12874160719"/>
    <n v="1937.2141833422791"/>
    <n v="765.70453817790496"/>
    <n v="7953.7866994279111"/>
    <n v="1193.2086079913529"/>
    <n v="630.12720146503284"/>
    <n v="15.02495732051154"/>
    <n v="1.796040535245911"/>
    <n v="11.44270999385367"/>
    <n v="2.5981371894317791"/>
    <n v="46.260225840714348"/>
    <n v="15.654380820191809"/>
    <n v="118.539354522387"/>
    <n v="42.225100660418192"/>
    <n v="11.14202238254008"/>
    <n v="247.1660961913197"/>
    <n v="21.657254535015809"/>
    <n v="3.988146844715414"/>
  </r>
  <r>
    <x v="140"/>
    <n v="339.76144364193948"/>
    <n v="240.84048320250241"/>
    <n v="161.96743115010861"/>
    <n v="970.02216125436803"/>
    <n v="1185.6851730866181"/>
    <n v="548.85528429712735"/>
    <n v="10165.55821849757"/>
    <n v="1872.9585953807741"/>
    <n v="618.38224223098393"/>
    <n v="7909.7212116501341"/>
    <n v="1254.3329809766151"/>
    <n v="604.60306165885424"/>
    <n v="15.02495732051154"/>
    <n v="1.796040535245911"/>
    <n v="10.73491349938851"/>
    <n v="2.5981371894317791"/>
    <n v="41.278355365560479"/>
    <n v="15.86592650695116"/>
    <n v="118.2788761751486"/>
    <n v="42.959450237121089"/>
    <n v="11.14202238254008"/>
    <n v="250.0428753473189"/>
    <n v="22.598192458332939"/>
    <n v="2.3928881068292509"/>
  </r>
  <r>
    <x v="141"/>
    <n v="402.60305345692768"/>
    <n v="268.97845158802221"/>
    <n v="164.44471888073659"/>
    <n v="1357.603097277856"/>
    <n v="1157.929037582189"/>
    <n v="554.143926466111"/>
    <n v="10213.35599521581"/>
    <n v="1859.0059534234181"/>
    <n v="858.55472469907363"/>
    <n v="7908.7397222910286"/>
    <n v="1299.4666366983929"/>
    <n v="634.11534830974836"/>
    <n v="15.13462854182915"/>
    <n v="1.710514795472295"/>
    <n v="10.73491349938851"/>
    <n v="2.4453055900534322"/>
    <n v="40.566659583395641"/>
    <n v="15.86592650695116"/>
    <n v="121.46973592881839"/>
    <n v="40.022051930309438"/>
    <n v="14.237028599912369"/>
    <n v="246.62458482077869"/>
    <n v="22.765470311367089"/>
    <n v="2.3928881068292509"/>
  </r>
  <r>
    <x v="142"/>
    <n v="459.19340365681239"/>
    <n v="278.8994374017617"/>
    <n v="166.09624403448859"/>
    <n v="1463.3625640476721"/>
    <n v="1094.5881129695181"/>
    <n v="470.05451597927038"/>
    <n v="10150.77607229179"/>
    <n v="1838.076990487385"/>
    <n v="914.26483661177485"/>
    <n v="7880.0057751916966"/>
    <n v="1342.911831591108"/>
    <n v="642.88927136812219"/>
    <n v="13.92824510733548"/>
    <n v="1.796040535245911"/>
    <n v="10.498981334566791"/>
    <n v="2.292473990675084"/>
    <n v="41.278355365560479"/>
    <n v="13.856242482737359"/>
    <n v="125.3986176663302"/>
    <n v="41.123576295363812"/>
    <n v="11.14202238254008"/>
    <n v="248.8921636849193"/>
    <n v="23.120935749064671"/>
    <n v="0.79762936894308756"/>
  </r>
  <r>
    <x v="143"/>
    <n v="471.91526532965469"/>
    <n v="289.5901548734638"/>
    <n v="180.0162417589701"/>
    <n v="1537.0273949480361"/>
    <n v="1093.1647214051891"/>
    <n v="472.38151853362331"/>
    <n v="10228.52885894244"/>
    <n v="1791.8129671551019"/>
    <n v="1086.347182297674"/>
    <n v="8825.4846281563277"/>
    <n v="1411.0984664341549"/>
    <n v="618.16276093088675"/>
    <n v="4.935204959291795"/>
    <n v="1.8815662750195279"/>
    <n v="10.027117004923349"/>
    <n v="1.9868107919183899"/>
    <n v="39.854963801230802"/>
    <n v="12.9042868923203"/>
    <n v="130.78183684258951"/>
    <n v="49.568596427447297"/>
    <n v="12.380024869489"/>
    <n v="250.61823117851881"/>
    <n v="25.86011059249897"/>
    <n v="0.79762936894308756"/>
  </r>
  <r>
    <x v="144"/>
    <n v="519.51257538149571"/>
    <n v="293.43881316327651"/>
    <n v="188.98166402219539"/>
    <n v="1728.6782205684831"/>
    <n v="1055.4448449504521"/>
    <n v="485.92044248622148"/>
    <n v="10042.72097124575"/>
    <n v="1807.2343082658631"/>
    <n v="995.97300075040334"/>
    <n v="9318.1922864273456"/>
    <n v="1486.0337171605499"/>
    <n v="661.23474685381302"/>
    <n v="4.0578351887509481"/>
    <n v="1.9670920147931441"/>
    <n v="8.8474561808147492"/>
    <n v="1.9868107919183899"/>
    <n v="37.008180672571449"/>
    <n v="11.317694241625199"/>
    <n v="134.05952271200539"/>
    <n v="49.568596427447297"/>
    <n v="10.523021139065619"/>
    <n v="250.24594211127189"/>
    <n v="26.131937103679469"/>
    <n v="5.8366010437436799E-15"/>
  </r>
  <r>
    <x v="145"/>
    <n v="545.06596994849792"/>
    <n v="306.01109690999817"/>
    <n v="191.45895175282351"/>
    <n v="1859.3492380369701"/>
    <n v="1029.1121010103529"/>
    <n v="494.48804279997512"/>
    <n v="10089.54195416185"/>
    <n v="1798.78928813378"/>
    <n v="1052.3021139065791"/>
    <n v="10053.09090517283"/>
    <n v="1557.461360406134"/>
    <n v="618.16276093088675"/>
    <n v="3.509479082162918"/>
    <n v="2.7368236727556901"/>
    <n v="8.1396596863495922"/>
    <n v="1.833979192540043"/>
    <n v="29.891222850923072"/>
    <n v="11.952331301903239"/>
    <n v="138.4442415571844"/>
    <n v="41.85792587206673"/>
    <n v="10.523021139065619"/>
    <n v="250.00903088666021"/>
    <n v="26.58149633370877"/>
    <n v="5.8366010437436799E-15"/>
  </r>
  <r>
    <x v="146"/>
    <n v="553.72999643258879"/>
    <n v="329.44514960796897"/>
    <n v="194.40810381309501"/>
    <n v="1859.3492380369701"/>
    <n v="984.98696251613308"/>
    <n v="488.14167219719468"/>
    <n v="10149.039549976869"/>
    <n v="1797.3205889803739"/>
    <n v="1251.0015130618799"/>
    <n v="10818.483382971919"/>
    <n v="1609.286130249279"/>
    <n v="610.18646724145594"/>
    <n v="3.8384927461157359"/>
    <n v="2.8223494125293072"/>
    <n v="7.0779649446518533"/>
    <n v="1.833979192540043"/>
    <n v="24.197656593604371"/>
    <n v="12.586968362181279"/>
    <n v="139.1171439542168"/>
    <n v="40.022051930309438"/>
    <n v="12.99902611296346"/>
    <n v="259.82392447771622"/>
    <n v="27.412658165972228"/>
    <n v="0.79762936894308756"/>
  </r>
  <r>
    <x v="147"/>
    <n v="554.16868131785918"/>
    <n v="336.28720878985831"/>
    <n v="198.6548827798859"/>
    <n v="1859.3492380369701"/>
    <n v="936.59164932892418"/>
    <n v="490.15135622140849"/>
    <n v="9999.3947394884417"/>
    <n v="1809.804531784323"/>
    <n v="1436.082884860743"/>
    <n v="10853.98622220301"/>
    <n v="1659.239479111603"/>
    <n v="651.66319442649615"/>
    <n v="3.8384927461157359"/>
    <n v="2.7368236727556901"/>
    <n v="7.3138971094735732"/>
    <n v="1.833979192540043"/>
    <n v="23.485960811439529"/>
    <n v="12.26964983204226"/>
    <n v="139.65980717763011"/>
    <n v="42.592275448769627"/>
    <n v="12.99902611296346"/>
    <n v="254.37496631164711"/>
    <n v="27.569481153191749"/>
    <n v="0.79762936894308756"/>
  </r>
  <r>
    <x v="148"/>
    <n v="594.74703320537344"/>
    <n v="323.8859765226839"/>
    <n v="196.05962896684699"/>
    <n v="2131.389484930427"/>
    <n v="893.88990239903376"/>
    <n v="501.25750477627417"/>
    <n v="9890.7969752189838"/>
    <n v="1842.4830879476031"/>
    <n v="1444.748902269386"/>
    <n v="10956.433404617241"/>
    <n v="1697.5304251577029"/>
    <n v="650.06793568860996"/>
    <n v="2.961122975574888"/>
    <n v="2.6512979329820738"/>
    <n v="6.3701684501866946"/>
    <n v="1.833979192540043"/>
    <n v="21.35087346494501"/>
    <n v="11.529239928384539"/>
    <n v="152.81396371316691"/>
    <n v="40.756401507012363"/>
    <n v="10.523021139065619"/>
    <n v="253.76576601978849"/>
    <n v="27.841307664372248"/>
    <n v="1.5952587378861689"/>
  </r>
  <r>
    <x v="149"/>
    <n v="619.20371555919962"/>
    <n v="341.24770169672797"/>
    <n v="204.78911906525059"/>
    <n v="2203.220336638251"/>
    <n v="934.45656198242955"/>
    <n v="512.04633480100085"/>
    <n v="9919.7751913492502"/>
    <n v="1724.619980886785"/>
    <n v="1488.078989312598"/>
    <n v="10949.93526817075"/>
    <n v="1769.961735521493"/>
    <n v="677.98496360161778"/>
    <n v="5.8125747298326429"/>
    <n v="2.7368236727556901"/>
    <n v="5.898304120543254"/>
    <n v="1.833979192540043"/>
    <n v="17.080698771955991"/>
    <n v="11.10614855486585"/>
    <n v="158.60960693922021"/>
    <n v="40.389226718660893"/>
    <n v="17.332034817284661"/>
    <n v="238.6711365659574"/>
    <n v="28.54701110686009"/>
    <n v="2.3928881068292509"/>
  </r>
  <r>
    <x v="150"/>
    <n v="501.19748142145562"/>
    <n v="365.19490883334049"/>
    <n v="205.73284772453749"/>
    <n v="2306.2288346192572"/>
    <n v="937.30334511108879"/>
    <n v="537.11449868198349"/>
    <n v="9916.8665164717531"/>
    <n v="1728.2917287703001"/>
    <n v="1676.255367328833"/>
    <n v="10991.022443410549"/>
    <n v="1793.8720136395621"/>
    <n v="734.61664879657656"/>
    <n v="4.9352049592917959"/>
    <n v="2.8223494125293072"/>
    <n v="5.5444058733106747"/>
    <n v="2.292473990675084"/>
    <n v="12.81052407896696"/>
    <n v="12.9042868923203"/>
    <n v="163.29821718951061"/>
    <n v="26.803759549657009"/>
    <n v="17.332034817284661"/>
    <n v="249.1967638308486"/>
    <n v="26.628543229874619"/>
    <n v="3.988146844715414"/>
  </r>
  <r>
    <x v="151"/>
    <n v="547.14972315353259"/>
    <n v="398.03679290640918"/>
    <n v="214.6982699877629"/>
    <n v="2332.821532911089"/>
    <n v="995.66239924860554"/>
    <n v="545.25900762221829"/>
    <n v="9902.4967943157699"/>
    <n v="1715.8077859663499"/>
    <n v="1955.4249281358141"/>
    <n v="10919.13680897123"/>
    <n v="1812.026888126675"/>
    <n v="682.77073981527622"/>
    <n v="5.5932322871974316"/>
    <n v="2.9078751523029229"/>
    <n v="4.7186432964346574"/>
    <n v="2.1396423912967379"/>
    <n v="12.09882829680212"/>
    <n v="11.952331301903239"/>
    <n v="165.7944680172115"/>
    <n v="29.00680827976575"/>
    <n v="17.332034817284661"/>
    <n v="243.03707199094441"/>
    <n v="26.74877418674291"/>
    <n v="5.5834055826015776"/>
  </r>
  <r>
    <x v="152"/>
    <n v="732.05540229501617"/>
    <n v="408.47093315879039"/>
    <n v="229.6799624539421"/>
    <n v="2460.7415815907648"/>
    <n v="992.81561611994618"/>
    <n v="557.10556608074182"/>
    <n v="9758.734453169136"/>
    <n v="1675.785734036042"/>
    <n v="2198.6924168212749"/>
    <n v="10800.410440980109"/>
    <n v="1876.460226142269"/>
    <n v="730.62850195186104"/>
    <n v="7.5673142709143386"/>
    <n v="2.309194973887609"/>
    <n v="5.1905076260780953"/>
    <n v="1.9868107919183899"/>
    <n v="13.5222198611318"/>
    <n v="10.68305718134715"/>
    <n v="168.2038927291662"/>
    <n v="29.373983068117209"/>
    <n v="14.85602984338683"/>
    <n v="244.932361787838"/>
    <n v="26.936961771406342"/>
    <n v="5.5834055826015776"/>
  </r>
  <r>
    <x v="153"/>
    <n v="734.46816916400348"/>
    <n v="404.28017190988328"/>
    <n v="232.1572501845701"/>
    <n v="2460.7415815907648"/>
    <n v="1110.245420177145"/>
    <n v="556.47092902046381"/>
    <n v="9586.0807220079823"/>
    <n v="1676.887258401096"/>
    <n v="2274.829569768634"/>
    <n v="10605.635569888629"/>
    <n v="1908.47302526668"/>
    <n v="697.12806845625164"/>
    <n v="7.5673142709143386"/>
    <n v="2.5657721932084581"/>
    <n v="5.1905076260780953"/>
    <n v="1.9868107919183899"/>
    <n v="12.81052407896696"/>
    <n v="10.4715114945878"/>
    <n v="172.89250297945659"/>
    <n v="27.905283914711379"/>
    <n v="14.85602984338683"/>
    <n v="240.76949312680389"/>
    <n v="27.726304140411258"/>
    <n v="4.7857762136584956"/>
  </r>
  <r>
    <x v="154"/>
    <n v="734.13915550005072"/>
    <n v="389.39869318927413"/>
    <n v="230.26979286599641"/>
    <n v="2460.7415815907648"/>
    <n v="1107.3986370484849"/>
    <n v="556.25938333370448"/>
    <n v="9426.0384841589512"/>
    <n v="1675.051384459339"/>
    <n v="2366.4417538028529"/>
    <n v="10646.993500813711"/>
    <n v="1924.1082770924661"/>
    <n v="663.62763496064224"/>
    <n v="7.5673142709143386"/>
    <n v="2.5657721932084581"/>
    <n v="5.5444058733106738"/>
    <n v="1.9868107919183899"/>
    <n v="12.09882829680212"/>
    <n v="10.154192964448781"/>
    <n v="171.394752482836"/>
    <n v="25.702235184602639"/>
    <n v="14.85602984338683"/>
    <n v="240.29567067758049"/>
    <n v="28.039950114850299"/>
    <n v="4.7857762136584956"/>
  </r>
  <r>
    <x v="155"/>
    <n v="462.70288273897592"/>
    <n v="427.54317312830688"/>
    <n v="229.2080981242986"/>
    <n v="2792.538983841157"/>
    <n v="1174.29804057198"/>
    <n v="583.01991270876192"/>
    <n v="9186.2681655260476"/>
    <n v="1651.919372793197"/>
    <n v="2405.4388321417441"/>
    <n v="10422.1647486572"/>
    <n v="1963.8001751577269"/>
    <n v="659.63948811592684"/>
    <n v="5.8125747298326429"/>
    <n v="2.480246453434841"/>
    <n v="6.370168450186692"/>
    <n v="5.8076007763770674"/>
    <n v="10.67543673247245"/>
    <n v="9.9426472776894368"/>
    <n v="158.58790041028371"/>
    <n v="24.23353603119682"/>
    <n v="17.332034817284661"/>
    <n v="238.50191426266329"/>
    <n v="28.90770397746498"/>
    <n v="3.988146844715414"/>
  </r>
  <r>
    <x v="156"/>
    <n v="751.35753724691472"/>
    <n v="437.97731338068809"/>
    <n v="227.79250513536829"/>
    <n v="3393.4728325968172"/>
    <n v="1210.5945254623859"/>
    <n v="596.02997244446181"/>
    <n v="9005.4744860136943"/>
    <n v="1729.760427923705"/>
    <n v="2467.33895648919"/>
    <n v="10787.24494578383"/>
    <n v="1968.572821402108"/>
    <n v="641.29401263023613"/>
    <n v="7.4576430495967321"/>
    <n v="2.7368236727556901"/>
    <n v="5.6623719557215342"/>
    <n v="9.4755591614573973"/>
    <n v="10.67543673247245"/>
    <n v="9.6253287475504159"/>
    <n v="158.67472652602979"/>
    <n v="21.663312512736631"/>
    <n v="11.76102362601454"/>
    <n v="246.38767359616699"/>
    <n v="29.284079146791829"/>
    <n v="4.7857762136584956"/>
  </r>
  <r>
    <x v="157"/>
    <n v="756.18307098488924"/>
    <n v="476.12179331972101"/>
    <n v="239.11724904681091"/>
    <n v="3534.3835672236528"/>
    <n v="1298.844802450827"/>
    <n v="605.97261972215108"/>
    <n v="8615.4949871400077"/>
    <n v="1700.7536196439401"/>
    <n v="2366.4417538028538"/>
    <n v="10383.751285809451"/>
    <n v="1999.8746896511241"/>
    <n v="571.10262816324484"/>
    <n v="7.238300606961519"/>
    <n v="3.763132550039086"/>
    <n v="6.134236285364973"/>
    <n v="8.8642327639440079"/>
    <n v="14.23391564329664"/>
    <n v="7.5098718799569451"/>
    <n v="157.45916090558421"/>
    <n v="30.842682221523031"/>
    <n v="14.237028599912369"/>
    <n v="241.0402488120744"/>
    <n v="30.0263746196309"/>
    <n v="2.39288810682925"/>
  </r>
  <r>
    <x v="158"/>
    <n v="910.05179449349055"/>
    <n v="470.7336717139832"/>
    <n v="241.3586046126172"/>
    <n v="3732.911814816126"/>
    <n v="1352.9336818953541"/>
    <n v="616.97299543363727"/>
    <n v="8434.4408292804146"/>
    <n v="1673.582685305933"/>
    <n v="2482.1949863325781"/>
    <n v="10224.750009634339"/>
    <n v="2050.8682976620048"/>
    <n v="591.04336238682197"/>
    <n v="6.7996157216910964"/>
    <n v="3.164452371623772"/>
    <n v="6.4881345325975532"/>
    <n v="8.711401164565661"/>
    <n v="14.23391564329664"/>
    <n v="9.4137830607910704"/>
    <n v="158.41424817879141"/>
    <n v="27.170934338008468"/>
    <n v="12.99902611296346"/>
    <n v="244.6954505632263"/>
    <n v="30.66934886723093"/>
    <n v="0.797629368943087"/>
  </r>
  <r>
    <x v="159"/>
    <n v="1029.154740844411"/>
    <n v="495.79271346765279"/>
    <n v="261.76673686969599"/>
    <n v="3949.168527936487"/>
    <n v="1439.7605673194651"/>
    <n v="616.02103984322014"/>
    <n v="8240.8402976955094"/>
    <n v="1699.284920490534"/>
    <n v="2496.4320149324899"/>
    <n v="10151.882885835919"/>
    <n v="2052.4103903696632"/>
    <n v="563.92396384275719"/>
    <n v="5.812574729832642"/>
    <n v="4.1052355091335517"/>
    <n v="5.7803380381323937"/>
    <n v="8.8642327639440079"/>
    <n v="13.5222198611318"/>
    <n v="8.5676003137536796"/>
    <n v="158.39254164985491"/>
    <n v="26.069409972954102"/>
    <n v="15.475031086861289"/>
    <n v="240.19413729560409"/>
    <n v="31.401189474255361"/>
    <n v="1.5952587378861689"/>
  </r>
  <r>
    <x v="160"/>
    <n v="1028.387042295187"/>
    <n v="504.43081318478801"/>
    <n v="267.90097315506068"/>
    <n v="3949.168527936487"/>
    <n v="1409.157648686376"/>
    <n v="615.70372131308125"/>
    <n v="8190.6765093231907"/>
    <n v="1680.926181072962"/>
    <n v="2475.3859726543592"/>
    <n v="10306.82282673197"/>
    <n v="2102.9283019859781"/>
    <n v="563.92396384275719"/>
    <n v="5.7029035085150364"/>
    <n v="4.0197097693599346"/>
    <n v="6.7240666974192731"/>
    <n v="8.8642327639440079"/>
    <n v="15.657307207626319"/>
    <n v="7.5098718799569442"/>
    <n v="157.5676935502668"/>
    <n v="26.436584761305561"/>
    <n v="15.475031086861289"/>
    <n v="234.00060099504111"/>
    <n v="31.443008937513898"/>
    <n v="2.39288810682925"/>
  </r>
  <r>
    <x v="161"/>
    <n v="1028.058028631234"/>
    <n v="518.97018894630276"/>
    <n v="294.44334169750408"/>
    <n v="3949.168527936487"/>
    <n v="1434.0670010621459"/>
    <n v="649.44525835119714"/>
    <n v="8176.675798159129"/>
    <n v="1675.051384459339"/>
    <n v="2663.5623506705938"/>
    <n v="10212.396781493881"/>
    <n v="2150.4561219793081"/>
    <n v="581.47180995950498"/>
    <n v="5.7029035085150364"/>
    <n v="4.1052355091335508"/>
    <n v="6.0162702029541153"/>
    <n v="8.8642327639440079"/>
    <n v="13.5222198611318"/>
    <n v="7.5098718799569442"/>
    <n v="159.91199867541201"/>
    <n v="22.03048730108808"/>
    <n v="16.7130335738102"/>
    <n v="235.04977927546429"/>
    <n v="32.676683103640798"/>
    <n v="2.39288810682925"/>
  </r>
  <r>
    <x v="162"/>
    <n v="1480.5614877876769"/>
    <n v="547.10815733182255"/>
    <n v="306.23994993859009"/>
    <n v="3962.312045483025"/>
    <n v="1456.129570309256"/>
    <n v="636.54097145887681"/>
    <n v="8267.1486107665824"/>
    <n v="1649.716324063088"/>
    <n v="2665.4193544010168"/>
    <n v="10395.393780276079"/>
    <n v="2158.5638704185571"/>
    <n v="575.09077500796036"/>
    <n v="5.7029035085150364"/>
    <n v="4.1907612489071671"/>
    <n v="5.0725415436672359"/>
    <n v="15.89448633534797"/>
    <n v="14.945611425461481"/>
    <n v="9.308010217411395"/>
    <n v="159.84687908860241"/>
    <n v="24.23353603119682"/>
    <n v="17.951036060759119"/>
    <n v="239.85569268901591"/>
    <n v="33.03214854133838"/>
    <n v="3.988146844715414"/>
  </r>
  <r>
    <x v="163"/>
    <n v="1109.872759734169"/>
    <n v="574.04876536051154"/>
    <n v="332.42842023380092"/>
    <n v="3637.086402005903"/>
    <n v="1515.200320228937"/>
    <n v="687.10039059436076"/>
    <n v="8034.1941422197497"/>
    <n v="1620.709515783323"/>
    <n v="2698.8454215486381"/>
    <n v="10414.24514486304"/>
    <n v="2202.7565882170179"/>
    <n v="609.38883787251291"/>
    <n v="2.6321093116220702"/>
    <n v="3.8486582898127022"/>
    <n v="5.1905076260780953"/>
    <n v="12.685022748402689"/>
    <n v="16.369002989791149"/>
    <n v="8.7791460005130268"/>
    <n v="153.03102900253219"/>
    <n v="24.600710819548279"/>
    <n v="20.427041034656948"/>
    <n v="243.91702796807371"/>
    <n v="32.911917584470082"/>
    <n v="3.190517475772332"/>
  </r>
  <r>
    <x v="164"/>
    <n v="1619.6245964184011"/>
    <n v="576.95664051281449"/>
    <n v="343.28129981560011"/>
    <n v="3670.556522269761"/>
    <n v="1528.7225400900691"/>
    <n v="699.58158611316219"/>
    <n v="8107.8443949013936"/>
    <n v="1644.2087022378159"/>
    <n v="2778.6965819568431"/>
    <n v="10346.65775692739"/>
    <n v="2258.7789866847379"/>
    <n v="696.33043908730883"/>
    <n v="8.0059991561847621"/>
    <n v="2.907875152302922"/>
    <n v="5.1905076260780953"/>
    <n v="12.22652795026764"/>
    <n v="16.369002989791149"/>
    <n v="9.4137830607910669"/>
    <n v="155.83117123534441"/>
    <n v="14.319816745707501"/>
    <n v="25.379050982452611"/>
    <n v="235.04977927546429"/>
    <n v="33.110560034948143"/>
    <n v="3.988146844715414"/>
  </r>
  <r>
    <x v="165"/>
    <n v="1317.6997241310321"/>
    <n v="619.37740744052826"/>
    <n v="357.55519578731412"/>
    <n v="4199.6595193175981"/>
    <n v="1517.3354075754321"/>
    <n v="718.51492507812361"/>
    <n v="7931.0447167133616"/>
    <n v="1656.6926450417659"/>
    <n v="2584.3301915058628"/>
    <n v="10581.94444742747"/>
    <n v="2269.3122639929829"/>
    <n v="716.27117331088573"/>
    <n v="8.554355262772793"/>
    <n v="3.0789266318501549"/>
    <n v="5.1905076260780953"/>
    <n v="16.047317934726319"/>
    <n v="14.23391564329664"/>
    <n v="9.4137830607910669"/>
    <n v="151.8588764399596"/>
    <n v="13.95264195735605"/>
    <n v="34.045068391095029"/>
    <n v="235.89589079193459"/>
    <n v="33.743079416733551"/>
    <n v="4.7857762136584956"/>
  </r>
  <r>
    <x v="166"/>
    <n v="1495.5864451081891"/>
    <n v="649.56799358061483"/>
    <n v="360.150449600353"/>
    <n v="4348.2118339133522"/>
    <n v="1491.714359417497"/>
    <n v="778.69967296115806"/>
    <n v="8063.9103803338576"/>
    <n v="1661.465917290335"/>
    <n v="2679.65638300093"/>
    <n v="10595.956054140221"/>
    <n v="2286.0139121318621"/>
    <n v="828.73691433186025"/>
    <n v="8.3350128201375799"/>
    <n v="2.9934008920765391"/>
    <n v="5.1905076260780953"/>
    <n v="17.42280232913145"/>
    <n v="13.5222198611318"/>
    <n v="9.308010217411395"/>
    <n v="153.94270321786641"/>
    <n v="20.561788147682261"/>
    <n v="35.902072121518401"/>
    <n v="235.25284603941719"/>
    <n v="34.07240768989454"/>
    <n v="3.988146844715414"/>
  </r>
  <r>
    <x v="167"/>
    <n v="1857.501475456289"/>
    <n v="648.71273618287876"/>
    <n v="393.41688484021552"/>
    <n v="4348.2118339133522"/>
    <n v="1467.516702823893"/>
    <n v="805.56597517959506"/>
    <n v="7884.5927447891891"/>
    <n v="1672.84833572923"/>
    <n v="2765.6975558438789"/>
    <n v="10311.86565137013"/>
    <n v="2284.0849893890618"/>
    <n v="1005.013004868281"/>
    <n v="8.4446840414551865"/>
    <n v="2.907875152302922"/>
    <n v="22.29558957565277"/>
    <n v="17.42280232913145"/>
    <n v="10.67543673247245"/>
    <n v="9.308010217411395"/>
    <n v="153.0093224735956"/>
    <n v="20.928962936033709"/>
    <n v="40.235080825839603"/>
    <n v="228.6193317502896"/>
    <n v="34.506284621201893"/>
    <n v="5.5834055826015776"/>
  </r>
  <r>
    <x v="168"/>
    <n v="1853.8823251528081"/>
    <n v="660.17318531254318"/>
    <n v="395.06840999396752"/>
    <n v="4348.2118339133522"/>
    <n v="1460.399745002245"/>
    <n v="810.11420744492102"/>
    <n v="7778.5129378763704"/>
    <n v="1706.6284162575639"/>
    <n v="2581.8541865319648"/>
    <n v="10314.94549729008"/>
    <n v="2261.3299739435088"/>
    <n v="1066.4304662768991"/>
    <n v="8.4446840414551865"/>
    <n v="2.8223494125293058"/>
    <n v="22.531521740474489"/>
    <n v="17.42280232913145"/>
    <n v="10.67543673247245"/>
    <n v="9.308010217411395"/>
    <n v="154.3117142097874"/>
    <n v="21.663312512736621"/>
    <n v="41.473083312788518"/>
    <n v="230.2438658619127"/>
    <n v="34.161274049318941"/>
    <n v="5.5834055826015776"/>
  </r>
  <r>
    <x v="169"/>
    <n v="1783.9120859521749"/>
    <n v="700.6268602254637"/>
    <n v="402.26434102102991"/>
    <n v="5517.5264007570859"/>
    <n v="1444.7424377946179"/>
    <n v="799.21960457681473"/>
    <n v="7465.4179644958704"/>
    <n v="1681.6605306496649"/>
    <n v="2422.7708669590302"/>
    <n v="10224.411565027751"/>
    <n v="2268.7372463731781"/>
    <n v="1139.0147388507189"/>
    <n v="11.076793353077729"/>
    <n v="2.8223494125293058"/>
    <n v="22.531521740474489"/>
    <n v="10.698211956484171"/>
    <n v="12.09882829680212"/>
    <n v="7.7214175667162914"/>
    <n v="152.55348536592851"/>
    <n v="20.56178814768225"/>
    <n v="40.235080825839603"/>
    <n v="229.60082110939521"/>
    <n v="34.187411213855533"/>
    <n v="4.7857762136584956"/>
  </r>
  <r>
    <x v="170"/>
    <n v="1785.337811829304"/>
    <n v="733.81084725762673"/>
    <n v="400.96671411451052"/>
    <n v="5744.0228310357952"/>
    <n v="1371.4377722316401"/>
    <n v="792.97900681741396"/>
    <n v="7427.5400715016276"/>
    <n v="1677.2544331894469"/>
    <n v="2407.2958358721689"/>
    <n v="10076.30820518478"/>
    <n v="2287.6030517356862"/>
    <n v="1263.4449204058401"/>
    <n v="10.967122131760121"/>
    <n v="2.8223494125293058"/>
    <n v="22.413555658063629"/>
    <n v="13.602012344672771"/>
    <n v="10.67543673247245"/>
    <n v="7.6156447233366178"/>
    <n v="158.21888941836261"/>
    <n v="20.928962936033709"/>
    <n v="45.806092017109727"/>
    <n v="232.24068904078271"/>
    <n v="35.53086147103609"/>
    <n v="4.7857762136584956"/>
  </r>
  <r>
    <x v="171"/>
    <n v="1279.2051254485521"/>
    <n v="756.6462197771823"/>
    <n v="420.54908379471323"/>
    <n v="6278.780597260632"/>
    <n v="1305.25006449031"/>
    <n v="772.14175667161828"/>
    <n v="7215.5324033785446"/>
    <n v="1651.919372793197"/>
    <n v="2372.0127649941251"/>
    <n v="9878.0811991061055"/>
    <n v="2301.5759798969461"/>
    <n v="1312.100311911368"/>
    <n v="5.812574729832642"/>
    <n v="3.0789266318501549"/>
    <n v="22.059657410831051"/>
    <n v="33.317288664479541"/>
    <n v="7.8286536038130938"/>
    <n v="7.1925533498179224"/>
    <n v="154.9194970200102"/>
    <n v="23.866361242845361"/>
    <n v="42.71108579973744"/>
    <n v="233.49293408515891"/>
    <n v="35.719049055699521"/>
    <n v="3.988146844715414"/>
  </r>
  <r>
    <x v="172"/>
    <n v="1276.0246600303419"/>
    <n v="770.67244110005527"/>
    <n v="458.06229800136651"/>
    <n v="6200.6836499782967"/>
    <n v="1284.6108868075289"/>
    <n v="777.74771737074104"/>
    <n v="7052.2124796600983"/>
    <n v="1601.983601577399"/>
    <n v="2467.9579577326649"/>
    <n v="9378.2662040967389"/>
    <n v="2324.2996307450539"/>
    <n v="1465.24515074844"/>
    <n v="4.0578351887509472"/>
    <n v="3.934184029586318"/>
    <n v="22.059657410831051"/>
    <n v="31.788972670696069"/>
    <n v="8.5403493859779314"/>
    <n v="5.9232792292618388"/>
    <n v="155.114855780439"/>
    <n v="23.13201166614245"/>
    <n v="37.140074608467323"/>
    <n v="231.52995536694769"/>
    <n v="35.593590665923912"/>
    <n v="3.190517475772332"/>
  </r>
  <r>
    <x v="173"/>
    <n v="2327.1136451382772"/>
    <n v="790.08678402866622"/>
    <n v="502.06364674061717"/>
    <n v="6608.591188719105"/>
    <n v="1251.872880827947"/>
    <n v="734.69817011521377"/>
    <n v="6712.0494646957459"/>
    <n v="1595.374455387072"/>
    <n v="2340.4437015769272"/>
    <n v="8691.5959417900594"/>
    <n v="2351.1895456202951"/>
    <n v="1504.328989826651"/>
    <n v="10.309094803854491"/>
    <n v="3.0789266318501549"/>
    <n v="22.767453905296211"/>
    <n v="33.775783462614577"/>
    <n v="8.5403493859779314"/>
    <n v="4.9713236388447752"/>
    <n v="150.05723453822759"/>
    <n v="16.522865475816239"/>
    <n v="37.75907585194178"/>
    <n v="231.32688860299481"/>
    <n v="35.326991587650717"/>
    <n v="3.988146844715414"/>
  </r>
  <r>
    <x v="174"/>
    <n v="2361.0020525254172"/>
    <n v="801.63275889810427"/>
    <n v="554.20465516621721"/>
    <n v="6608.591188719105"/>
    <n v="1204.9009592050679"/>
    <n v="763.8914748880037"/>
    <n v="6640.1357343290238"/>
    <n v="1565.633297530605"/>
    <n v="2227.7854752645749"/>
    <n v="8977.7847011209924"/>
    <n v="2378.4192436345111"/>
    <n v="1501.936101719821"/>
    <n v="11.186464574395339"/>
    <n v="3.1644523716237711"/>
    <n v="4.4827111316129402"/>
    <n v="33.775783462614577"/>
    <n v="8.5403493859779314"/>
    <n v="6.5579162895398797"/>
    <n v="148.92849503352809"/>
    <n v="15.421341110761871"/>
    <n v="32.807065904146121"/>
    <n v="237.5204249035578"/>
    <n v="35.15971373461656"/>
    <n v="3.190517475772332"/>
  </r>
  <r>
    <x v="175"/>
    <n v="2878.2115322592472"/>
    <n v="811.38269323229656"/>
    <n v="640.55582749096652"/>
    <n v="6608.591188719105"/>
    <n v="1200.6307845120789"/>
    <n v="757.1220129117047"/>
    <n v="6477.9228435863406"/>
    <n v="1552.782179938303"/>
    <n v="2236.4514926732181"/>
    <n v="8988.6149285318133"/>
    <n v="2397.7450630928629"/>
    <n v="1501.936101719821"/>
    <n v="11.29613579571294"/>
    <n v="3.4210295909446198"/>
    <n v="4.8366093788455196"/>
    <n v="33.775783462614577"/>
    <n v="7.1169578216482554"/>
    <n v="6.6636891329195516"/>
    <n v="146.302005032208"/>
    <n v="16.15569068746478"/>
    <n v="32.807065904146121"/>
    <n v="233.2560228605472"/>
    <n v="34.610833279348242"/>
    <n v="3.190517475772332"/>
  </r>
  <r>
    <x v="176"/>
    <n v="2713.4853578402031"/>
    <n v="805.82352014701155"/>
    <n v="715.22835765704076"/>
    <n v="7084.3559575838981"/>
    <n v="1206.3243507693969"/>
    <n v="784.51717934704016"/>
    <n v="6538.2452875009558"/>
    <n v="1552.782179938303"/>
    <n v="2202.4064242821232"/>
    <n v="8910.9418913198351"/>
    <n v="2428.884880921752"/>
    <n v="1564.151192497382"/>
    <n v="10.309094803854491"/>
    <n v="3.4210295909446198"/>
    <n v="4.8366093788455196"/>
    <n v="34.539941459506323"/>
    <n v="2.8467831286592249"/>
    <n v="6.7694619762992261"/>
    <n v="146.21517891646189"/>
    <n v="15.421341110761871"/>
    <n v="32.188064660671657"/>
    <n v="229.22853204214829"/>
    <n v="34.464465157943359"/>
    <n v="3.190517475772332"/>
  </r>
  <r>
    <x v="177"/>
    <n v="3055.7692395724512"/>
    <n v="809.33007547772991"/>
    <n v="771.26224680219912"/>
    <n v="7390.4776511387272"/>
    <n v="1142.9834261567271"/>
    <n v="794.5655994681091"/>
    <n v="6388.7090096572047"/>
    <n v="1543.2356354411661"/>
    <n v="2197.4544143343269"/>
    <n v="8888.9429918916067"/>
    <n v="2390.4737039187848"/>
    <n v="1497.150325506163"/>
    <n v="12.173505566253789"/>
    <n v="3.4210295909446198"/>
    <n v="4.7186432964346592"/>
    <n v="38.819226242100036"/>
    <n v="2.1350873464943869"/>
    <n v="7.1925533498179206"/>
    <n v="144.3484174279204"/>
    <n v="23.499186454493909"/>
    <n v="22.903046008554789"/>
    <n v="226.48713072878439"/>
    <n v="33.816263477436003"/>
    <n v="3.190517475772332"/>
  </r>
  <r>
    <x v="178"/>
    <n v="3630.3367680553879"/>
    <n v="795.73148285372486"/>
    <n v="856.66969046766167"/>
    <n v="7485.9974007501942"/>
    <n v="1068.2553690294189"/>
    <n v="819.52799050571207"/>
    <n v="6338.1979168219004"/>
    <n v="1519.3692741983209"/>
    <n v="2198.0734155778009"/>
    <n v="8816.6173794637216"/>
    <n v="2474.1910419294718"/>
    <n v="1554.579640070064"/>
    <n v="12.283176787571399"/>
    <n v="3.0789266318501549"/>
    <n v="5.4264397908998188"/>
    <n v="26.592698291832271"/>
    <n v="1.4233915643295489"/>
    <n v="7.1925533498179206"/>
    <n v="141.5699817240446"/>
    <n v="21.663312512736631"/>
    <n v="-55.710111912701372"/>
    <n v="222.18888422511489"/>
    <n v="34.532421785738492"/>
    <n v="3.190517475772332"/>
  </r>
  <r>
    <x v="179"/>
    <n v="4298.015163436974"/>
    <n v="793.59333935938446"/>
    <n v="923.79239135944078"/>
    <n v="7886.2633595220841"/>
    <n v="926.62790837861633"/>
    <n v="855.490757254801"/>
    <n v="6380.3737025455766"/>
    <n v="1589.132483985097"/>
    <n v="2056.32213082215"/>
    <n v="8779.7946062669325"/>
    <n v="2517.9237456320889"/>
    <n v="1539.4246820601461"/>
    <n v="15.463642205781969"/>
    <n v="2.3091949738876081"/>
    <n v="5.3084737084889593"/>
    <n v="27.968182686237391"/>
    <n v="3.5584789108240629"/>
    <n v="7.8271904100959633"/>
    <n v="142.26459065001359"/>
    <n v="20.56178814768225"/>
    <n v="-56.948114399650287"/>
    <n v="214.74310288017591"/>
    <n v="34.919251820879971"/>
    <n v="3.190517475772332"/>
  </r>
  <r>
    <x v="180"/>
    <n v="3435.1219941100499"/>
    <n v="778.02765472058638"/>
    <n v="984.308991636212"/>
    <n v="8135.5316981081687"/>
    <n v="714.54256529349448"/>
    <n v="881.19355819606176"/>
    <n v="6326.8236956591581"/>
    <n v="1562.328724435441"/>
    <n v="1892.905802544893"/>
    <n v="9221.701729089069"/>
    <n v="2552.403893088755"/>
    <n v="1458.066486427952"/>
    <n v="9.5413962546312483"/>
    <n v="2.052617754566759"/>
    <n v="5.3084737084889593"/>
    <n v="26.439866692453911"/>
    <n v="3.5584789108240629"/>
    <n v="8.5676003137536778"/>
    <n v="139.35591577251861"/>
    <n v="20.56178814768225"/>
    <n v="-61.281123103971488"/>
    <n v="208.0080552090719"/>
    <n v="35.316536721836087"/>
    <n v="2.39288810682925"/>
  </r>
  <r>
    <x v="181"/>
    <n v="3033.286639202342"/>
    <n v="767.50798872843166"/>
    <n v="1028.3103403754631"/>
    <n v="8135.5316981081687"/>
    <n v="600.67124014712033"/>
    <n v="862.15444638772055"/>
    <n v="6382.2404640341183"/>
    <n v="1555.7195782451149"/>
    <n v="1938.0928933185289"/>
    <n v="8927.8641216492433"/>
    <n v="2602.17950923223"/>
    <n v="1533.8412764775439"/>
    <n v="8.6640264840903995"/>
    <n v="2.3091949738876081"/>
    <n v="5.0725415436672394"/>
    <n v="26.439866692453911"/>
    <n v="3.5584789108240629"/>
    <n v="7.932963253475636"/>
    <n v="138.83495907804189"/>
    <n v="18.725914205924969"/>
    <n v="-60.043120617022574"/>
    <n v="203.47289748079081"/>
    <n v="35.504724306499519"/>
    <n v="0.797629368943087"/>
  </r>
  <r>
    <x v="182"/>
    <n v="3703.5971438955498"/>
    <n v="753.5672931453322"/>
    <n v="1046.7130492315571"/>
    <n v="8135.5316981081687"/>
    <n v="560.10458056372454"/>
    <n v="933.44534282562051"/>
    <n v="6398.7808390837527"/>
    <n v="1601.9836015773981"/>
    <n v="1922.617862231667"/>
    <n v="8682.0518038842765"/>
    <n v="2691.5895216789859"/>
    <n v="1525.8649827881129"/>
    <n v="9.6510674759488531"/>
    <n v="2.1381434943403752"/>
    <n v="4.7186432964346592"/>
    <n v="26.439866692453911"/>
    <n v="3.5584789108240629"/>
    <n v="7.4040990365772688"/>
    <n v="135.7960450269278"/>
    <n v="22.03048730108808"/>
    <n v="-60.662121860497031"/>
    <n v="205.9096986482254"/>
    <n v="36.210427748987357"/>
    <n v="0.797629368943087"/>
  </r>
  <r>
    <x v="183"/>
    <n v="3814.6940910902849"/>
    <n v="742.36342123498855"/>
    <n v="1051.7855907752239"/>
    <n v="8775.8960995034431"/>
    <n v="730.19987250112092"/>
    <n v="979.35075685239894"/>
    <n v="6317.7069535058154"/>
    <n v="1693.0429490885599"/>
    <n v="1946.139909483697"/>
    <n v="9659.5813610928053"/>
    <n v="2738.3541364678472"/>
    <n v="1549.793863856406"/>
    <n v="10.85745091044252"/>
    <n v="2.3091949738876081"/>
    <n v="4.9545754612563799"/>
    <n v="33.928615061992922"/>
    <n v="-5.6935662573188326"/>
    <n v="7.1925533498179206"/>
    <n v="138.63960031761309"/>
    <n v="38.553352776903601"/>
    <n v="-62.519125590920403"/>
    <n v="205.50356512031959"/>
    <n v="36.058832194675162"/>
    <n v="5.2021878868150189E-15"/>
  </r>
  <r>
    <x v="184"/>
    <n v="4002.5608932073442"/>
    <n v="721.15303777113161"/>
    <n v="1063.464232933899"/>
    <n v="8928.4220356830319"/>
    <n v="671.12912258143933"/>
    <n v="991.09154246754281"/>
    <n v="6427.9544139744476"/>
    <n v="1738.9397976324919"/>
    <n v="1881.763780162353"/>
    <n v="9508.1273996446125"/>
    <n v="2848.8254760981849"/>
    <n v="1544.210458273805"/>
    <n v="11.62514945966576"/>
    <n v="2.223669234113991"/>
    <n v="5.4264397908998188"/>
    <n v="34.845604658263007"/>
    <n v="-2.1350873464946409"/>
    <n v="5.8175063858821634"/>
    <n v="134.90607734053009"/>
    <n v="30.108332644820109"/>
    <n v="-61.281123103971481"/>
    <n v="203.60827532342611"/>
    <n v="36.466571961445908"/>
    <n v="0.797629368943087"/>
  </r>
  <r>
    <x v="185"/>
    <n v="4177.3768199876076"/>
    <n v="718.50173983814955"/>
    <n v="1058.7455896374649"/>
    <n v="9124.8106408842104"/>
    <n v="503.88061377270242"/>
    <n v="1039.7470504221931"/>
    <n v="6331.5991320251942"/>
    <n v="1791.078617578399"/>
    <n v="1783.3425824499141"/>
    <n v="9500.444707075063"/>
    <n v="2839.3951871333852"/>
    <n v="1544.210458273805"/>
    <n v="13.92824510733549"/>
    <n v="3.1644523716237711"/>
    <n v="4.6006772140237997"/>
    <n v="34.081446661371267"/>
    <n v="2.8467831286592258"/>
    <n v="5.1828693256041216"/>
    <n v="131.23767395025661"/>
    <n v="30.475507433171561"/>
    <n v="11.761023626014561"/>
    <n v="206.95887692864861"/>
    <n v="36.090196792119073"/>
    <n v="0.797629368943087"/>
  </r>
  <r>
    <x v="186"/>
    <n v="4282.9902061164621"/>
    <n v="707.21234218803215"/>
    <n v="1057.329996648534"/>
    <n v="9017.9813529187468"/>
    <n v="548.71744804908724"/>
    <n v="1062.276666062063"/>
    <n v="6126.255368285626"/>
    <n v="1827.0617468368409"/>
    <n v="1884.2397851362509"/>
    <n v="9484.808566250691"/>
    <n v="2871.1518420453381"/>
    <n v="1604.032660944536"/>
    <n v="12.94120411547703"/>
    <n v="2.7368236727556892"/>
    <n v="5.1905076260780998"/>
    <n v="36.373920652046493"/>
    <n v="8.5403493859779314"/>
    <n v="5.2886421689837944"/>
    <n v="130.3477062638589"/>
    <n v="33.045730951631761"/>
    <n v="9.2850186521167242"/>
    <n v="201.88220782982651"/>
    <n v="36.294066675504432"/>
    <n v="1.5952587378861689"/>
  </r>
  <r>
    <x v="187"/>
    <n v="4480.8370893734227"/>
    <n v="697.63345933338701"/>
    <n v="1089.416771064288"/>
    <n v="9124.5049776854539"/>
    <n v="730.91156828328587"/>
    <n v="1132.5098340661659"/>
    <n v="6220.5919430437834"/>
    <n v="1910.7775985809731"/>
    <n v="1994.4220064747039"/>
    <n v="9713.2925201583439"/>
    <n v="2923.2170738022191"/>
    <n v="1706.1292201692499"/>
    <n v="12.72186167284182"/>
    <n v="3.1644523716237711"/>
    <n v="5.4264397908998188"/>
    <n v="62.202460946987138"/>
    <n v="9.9637409503076082"/>
    <n v="5.394415012363468"/>
    <n v="130.21746709023969"/>
    <n v="33.780080528334672"/>
    <n v="9.2850186521167277"/>
    <n v="202.9990750315674"/>
    <n v="36.649532113202021"/>
    <n v="1.5952587378861689"/>
  </r>
  <r>
    <x v="188"/>
    <n v="4476.9985966273071"/>
    <n v="703.27815815844565"/>
    <n v="1118.9082916670029"/>
    <n v="9124.5049776854539"/>
    <n v="730.91156828328587"/>
    <n v="1207.0796886488361"/>
    <n v="6161.9626083862167"/>
    <n v="1971.728613447315"/>
    <n v="1996.8980114486019"/>
    <n v="9369.7374000107211"/>
    <n v="2985.2719298449829"/>
    <n v="1676.6169335183561"/>
    <n v="12.612190451524221"/>
    <n v="2.5657721932084572"/>
    <n v="7.1959310270627146"/>
    <n v="62.202460946987138"/>
    <n v="9.9637409503076082"/>
    <n v="5.394415012363468"/>
    <n v="126.41882452634709"/>
    <n v="35.61595447009195"/>
    <n v="9.2850186521167277"/>
    <n v="201.06994077401501"/>
    <n v="37.261141763358147"/>
    <n v="1.5952587378861689"/>
  </r>
  <r>
    <x v="189"/>
    <n v="3282.020969150672"/>
    <n v="720.38330611316883"/>
    <n v="1110.7686319806539"/>
    <n v="9124.5049776854539"/>
    <n v="730.91156828328587"/>
    <n v="1341.728518271161"/>
    <n v="6076.3954713184166"/>
    <n v="1983.11103188621"/>
    <n v="2058.1791345525739"/>
    <n v="9314.3340179122406"/>
    <n v="3049.517080275913"/>
    <n v="1679.0098216251849"/>
    <n v="11.29613579571294"/>
    <n v="2.5657721932084572"/>
    <n v="7.5498292742952957"/>
    <n v="62.202460946987138"/>
    <n v="9.9637409503076082"/>
    <n v="5.5001878557431416"/>
    <n v="128.4375317174443"/>
    <n v="29.373983068117191"/>
    <n v="8.0470161651678094"/>
    <n v="197.04244995561609"/>
    <n v="37.496376244187438"/>
    <n v="2.39288810682925"/>
  </r>
  <r>
    <x v="190"/>
    <n v="5133.380856213179"/>
    <n v="754.67912776238893"/>
    <n v="1128.9354086719261"/>
    <n v="9581.1657966279563"/>
    <n v="839.08932717234109"/>
    <n v="1504.830242762617"/>
    <n v="5861.5225413757134"/>
    <n v="1933.1752606704119"/>
    <n v="2186.9313931952611"/>
    <n v="8106.4929059204806"/>
    <n v="3080.2962052341982"/>
    <n v="1693.3671502661609"/>
    <n v="8.7736977054080079"/>
    <n v="2.3947207136612239"/>
    <n v="8.2576257687604535"/>
    <n v="64.49493493766235"/>
    <n v="20.639177682780179"/>
    <n v="5.6059606991228161"/>
    <n v="121.7953338628663"/>
    <n v="15.788515899113319"/>
    <n v="8.6660174086422703"/>
    <n v="188.81824601552421"/>
    <n v="39.137790177085087"/>
    <n v="10.369181796260071"/>
  </r>
  <r>
    <x v="191"/>
    <n v="5296.3522910911406"/>
    <n v="764.77116505567574"/>
    <n v="1175.414045141805"/>
    <n v="9710.9198245001735"/>
    <n v="844.07119764749507"/>
    <n v="1628.055605299937"/>
    <n v="5495.4202243322088"/>
    <n v="1860.841827365175"/>
    <n v="2261.8305436556711"/>
    <n v="7145.9871124233368"/>
    <n v="3139.6223412993431"/>
    <n v="1945.418030852175"/>
    <n v="10.418766025172101"/>
    <n v="2.480246453434841"/>
    <n v="8.4935579335821725"/>
    <n v="67.551566925229295"/>
    <n v="17.792394554120829"/>
    <n v="8.6733731571333514"/>
    <n v="108.293872864345"/>
    <n v="18.35873941757351"/>
    <n v="9.2850186521167277"/>
    <n v="164.75483448710739"/>
    <n v="39.503710480597313"/>
    <n v="10.369181796260071"/>
  </r>
  <r>
    <x v="192"/>
    <n v="5485.864161527963"/>
    <n v="771.61322423756508"/>
    <n v="1187.682517712534"/>
    <n v="9754.476830323003"/>
    <n v="959.36591435819889"/>
    <n v="1749.8001480299411"/>
    <n v="5377.9010766698393"/>
    <n v="1812.3747553027829"/>
    <n v="2339.8247003334518"/>
    <n v="6769.7043988186406"/>
    <n v="3201.5778761168681"/>
    <n v="2085.0031704172138"/>
    <n v="11.405807017030551"/>
    <n v="1.7105147954722939"/>
    <n v="9.4372865928690519"/>
    <n v="66.328914130202506"/>
    <n v="15.65730720762631"/>
    <n v="8.4618274703740042"/>
    <n v="111.5498522048244"/>
    <n v="18.35873941757351"/>
    <n v="11.761023626014561"/>
    <n v="161.06578827529671"/>
    <n v="40.178049325641247"/>
    <n v="10.369181796260071"/>
  </r>
  <r>
    <x v="193"/>
    <n v="5685.9044692112784"/>
    <n v="796.15911155259289"/>
    <n v="1211.275734194706"/>
    <n v="10030.33786720092"/>
    <n v="1042.634320871485"/>
    <n v="1875.0351945914749"/>
    <n v="5351.4191113672723"/>
    <n v="1763.90768324039"/>
    <n v="2490.86100374122"/>
    <n v="6660.8606133398953"/>
    <n v="3270.63226482253"/>
    <n v="2293.1844357113582"/>
    <n v="10.63810846780731"/>
    <n v="1.967092014793143"/>
    <n v="9.4372865928690519"/>
    <n v="71.066693710931276"/>
    <n v="7.8286536038130938"/>
    <n v="8.5676003137536778"/>
    <n v="108.0116879881701"/>
    <n v="16.522865475816239"/>
    <n v="11.1420223825401"/>
    <n v="166.10861291346001"/>
    <n v="40.768749244168099"/>
    <n v="10.369181796260071"/>
  </r>
  <r>
    <x v="194"/>
    <n v="5746.2236409359612"/>
    <n v="808.38929234022009"/>
    <n v="1197.5916686350461"/>
    <n v="10291.221407339761"/>
    <n v="1081.777588890551"/>
    <n v="2044.1659711555731"/>
    <n v="5277.595206454137"/>
    <n v="1769.7824798540139"/>
    <n v="2700.702425279062"/>
    <n v="6442.7330643938394"/>
    <n v="3328.8554125442311"/>
    <n v="2471.055784985665"/>
    <n v="17.43772418949888"/>
    <n v="1.7960405352459099"/>
    <n v="9.3193205104581924"/>
    <n v="50.281596195476077"/>
    <n v="7.8286536038130938"/>
    <n v="8.1445089402349851"/>
    <n v="113.3949071644294"/>
    <n v="15.788515899113319"/>
    <n v="11.1420223825401"/>
    <n v="165.6347904642366"/>
    <n v="41.354221729787653"/>
    <n v="11.964440534146229"/>
  </r>
  <r>
    <x v="195"/>
    <n v="5763.6613651254602"/>
    <n v="834.64569445072027"/>
    <n v="1174.8242147297501"/>
    <n v="10291.221407339761"/>
    <n v="1081.777588890551"/>
    <n v="2222.287439406944"/>
    <n v="5212.8880436943437"/>
    <n v="1787.4068696948841"/>
    <n v="2880.2127858866538"/>
    <n v="6521.3875909649214"/>
    <n v="3348.4060116175979"/>
    <n v="2878.64439251558"/>
    <n v="17.547395410816481"/>
    <n v="1.967092014793143"/>
    <n v="8.139659686349594"/>
    <n v="50.281596195476077"/>
    <n v="7.8286536038130938"/>
    <n v="7.8271904100959642"/>
    <n v="111.8971566678089"/>
    <n v="14.686991534058951"/>
    <n v="10.52302113906565"/>
    <n v="169.45921451868259"/>
    <n v="41.610365942246197"/>
    <n v="15.154958009918561"/>
  </r>
  <r>
    <x v="196"/>
    <n v="5775.396185806444"/>
    <n v="856.02712939412436"/>
    <n v="1193.6987879154881"/>
    <n v="10291.221407339761"/>
    <n v="1081.777588890551"/>
    <n v="2258.4617518427922"/>
    <n v="5279.2014895954417"/>
    <n v="1785.938170541478"/>
    <n v="3149.4783267980429"/>
    <n v="6529.7471727476486"/>
    <n v="2873.7446487673669"/>
    <n v="3101.1829864506999"/>
    <n v="17.766737853451701"/>
    <n v="2.052617754566759"/>
    <n v="8.139659686349594"/>
    <n v="50.281596195476077"/>
    <n v="7.8286536038130938"/>
    <n v="8.1445089402349851"/>
    <n v="111.3544934443956"/>
    <n v="14.686991534058951"/>
    <n v="11.1420223825401"/>
    <n v="168.3761917776005"/>
    <n v="36.299294108411758"/>
    <n v="15.95258737886164"/>
  </r>
  <r>
    <x v="197"/>
    <n v="6095.7458232751706"/>
    <n v="820.70499886762093"/>
    <n v="1176.947604213146"/>
    <n v="10420.211277215079"/>
    <n v="673.97590571009846"/>
    <n v="2223.8740320576389"/>
    <n v="5492.4030168100326"/>
    <n v="1809.0701822076201"/>
    <n v="3427.4098851180752"/>
    <n v="6694.9758296839791"/>
    <n v="2958.7531627061621"/>
    <n v="3174.5648883934641"/>
    <n v="23.579312583284811"/>
    <n v="2.1381434943403761"/>
    <n v="8.375591851171313"/>
    <n v="50.740090993611112"/>
    <n v="6.4052620394834179"/>
    <n v="8.7791460005130268"/>
    <n v="114.7190054295577"/>
    <n v="12.851117592301669"/>
    <n v="11.1420223825401"/>
    <n v="170.77914848437629"/>
    <n v="36.31497640713372"/>
    <n v="8.773923058373903"/>
  </r>
  <r>
    <x v="198"/>
    <n v="6263.9814767763792"/>
    <n v="860.13236490325801"/>
    <n v="1160.432352675625"/>
    <n v="10492.50062372104"/>
    <n v="1165.7576911860019"/>
    <n v="2291.8859703507692"/>
    <n v="5759.4584423161523"/>
    <n v="1885.8097129730741"/>
    <n v="3499.8330306045859"/>
    <n v="7452.2117924642862"/>
    <n v="3399.0389267578739"/>
    <n v="3369.186454415576"/>
    <n v="24.676024796460869"/>
    <n v="2.6512979329820729"/>
    <n v="8.2576257687604535"/>
    <n v="62.660955745122187"/>
    <n v="9.2520451681427698"/>
    <n v="8.2502817836146569"/>
    <n v="133.017609323052"/>
    <n v="10.648068862192931"/>
    <n v="11.1420223825401"/>
    <n v="191.39042502559411"/>
    <n v="42.739491450226751"/>
    <n v="7.976293689430821"/>
  </r>
  <r>
    <x v="199"/>
    <n v="6372.9946707660793"/>
    <n v="892.5466202774586"/>
    <n v="1163.027606488665"/>
    <n v="10848.139755474451"/>
    <n v="1206.3243507693981"/>
    <n v="2432.7753977324942"/>
    <n v="5857.2680617041542"/>
    <n v="1913.714996887785"/>
    <n v="3873.0907804196841"/>
    <n v="7486.1916309657336"/>
    <n v="3410.3249544047731"/>
    <n v="3581.355866554436"/>
    <n v="26.43076433754257"/>
    <n v="2.6512979329820729"/>
    <n v="8.0216936039387328"/>
    <n v="93.991433617683342"/>
    <n v="12.81052407896696"/>
    <n v="9.5195559041707405"/>
    <n v="128.15534684126939"/>
    <n v="9.9137192854900196"/>
    <n v="11.1420223825401"/>
    <n v="188.41211248761849"/>
    <n v="42.53039413393406"/>
    <n v="8.773923058373903"/>
  </r>
  <r>
    <x v="200"/>
    <n v="6521.599175651435"/>
    <n v="932.14503779264305"/>
    <n v="1161.376081334912"/>
    <n v="10928.682008346839"/>
    <n v="1203.477567640738"/>
    <n v="2483.123271181219"/>
    <n v="6041.1657748544303"/>
    <n v="1964.7522924686371"/>
    <n v="4585.5612116587854"/>
    <n v="7342.2172953231402"/>
    <n v="3409.6610704255431"/>
    <n v="3673.8808733518331"/>
    <n v="30.159585862341171"/>
    <n v="2.6512979329820729"/>
    <n v="8.375591851171313"/>
    <n v="107.8991091611129"/>
    <n v="14.945611425461481"/>
    <n v="10.259965807828451"/>
    <n v="127.3522052706178"/>
    <n v="19.093088994276432"/>
    <n v="11.761023626014561"/>
    <n v="183.20006554616111"/>
    <n v="42.347433982177947"/>
    <n v="7.976293689430821"/>
  </r>
  <r>
    <x v="201"/>
    <n v="6917.073599722723"/>
    <n v="984.57231627386989"/>
    <n v="1195.704211316473"/>
    <n v="11265.828516575481"/>
    <n v="1232.657094709497"/>
    <n v="2565.9434075475028"/>
    <n v="6083.9276368593937"/>
    <n v="1931.7065615170061"/>
    <n v="5021.3380870648043"/>
    <n v="7209.5131650799294"/>
    <n v="3387.533346928868"/>
    <n v="3855.740369470856"/>
    <n v="38.384927461161617"/>
    <n v="3.2499781113973869"/>
    <n v="8.375591851171313"/>
    <n v="114.3180363350035"/>
    <n v="13.5222198611318"/>
    <n v="12.4811955188016"/>
    <n v="121.3612032841357"/>
    <n v="22.764836877790991"/>
    <n v="11.1420223825401"/>
    <n v="182.65855417562011"/>
    <n v="42.587895895914542"/>
    <n v="10.369181796260071"/>
  </r>
  <r>
    <x v="202"/>
    <n v="6917.073599722723"/>
    <n v="1036.1443373573611"/>
    <n v="1211.74759852435"/>
    <n v="11265.828516575481"/>
    <n v="1232.657094709497"/>
    <n v="2663.7832876737011"/>
    <n v="6272.9915038965646"/>
    <n v="1982.009507521155"/>
    <n v="5119.1402835337694"/>
    <n v="7193.7416464129219"/>
    <n v="3378.296472981639"/>
    <n v="3811.0731248100419"/>
    <n v="38.384927461161617"/>
    <n v="3.0789266318501549"/>
    <n v="10.498981334566791"/>
    <n v="114.3180363350035"/>
    <n v="13.5222198611318"/>
    <n v="14.385106699635729"/>
    <n v="121.3177902262627"/>
    <n v="20.928962936033709"/>
    <n v="12.999026112963479"/>
    <n v="180.12021962620901"/>
    <n v="42.687217121153573"/>
    <n v="8.7739230583739047"/>
  </r>
  <r>
    <x v="203"/>
    <n v="6917.073599722723"/>
    <n v="1045.808745951779"/>
    <n v="1227.2011553201719"/>
    <n v="11265.828516575481"/>
    <n v="1232.657094709497"/>
    <n v="2723.9680355567361"/>
    <n v="6311.3252339984756"/>
    <n v="2032.312453525305"/>
    <n v="5471.97099231421"/>
    <n v="7248.6035171408603"/>
    <n v="2897.001497772023"/>
    <n v="3937.0985651030492"/>
    <n v="38.384927461161617"/>
    <n v="3.0789266318501549"/>
    <n v="11.44270999385367"/>
    <n v="114.3180363350035"/>
    <n v="13.5222198611318"/>
    <n v="15.760153663571479"/>
    <n v="118.0401043568467"/>
    <n v="23.132011666142439"/>
    <n v="14.23702859991239"/>
    <n v="178.36030767195069"/>
    <n v="36.748853338441052"/>
    <n v="7.9762936894308227"/>
  </r>
  <r>
    <x v="204"/>
    <n v="7612.2794716550279"/>
    <n v="1055.2165773268771"/>
    <n v="1267.545555504686"/>
    <n v="11880.822872473949"/>
    <n v="1232.657094709497"/>
    <n v="2908.7531929410252"/>
    <n v="6582.1141824816796"/>
    <n v="2028.64070564179"/>
    <n v="5624.2452982089262"/>
    <n v="7189.5787777518881"/>
    <n v="2913.4783662958871"/>
    <n v="4081.4694808817471"/>
    <n v="42.113748985960228"/>
    <n v="2.907875152302922"/>
    <n v="11.796608241086251"/>
    <n v="124.55775349335271"/>
    <n v="13.5222198611318"/>
    <n v="15.97169935033083"/>
    <n v="116.6074734470358"/>
    <n v="21.663312512736621"/>
    <n v="14.23702859991239"/>
    <n v="178.22492982931541"/>
    <n v="37.146138239397182"/>
    <n v="7.9762936894308227"/>
  </r>
  <r>
    <x v="205"/>
    <n v="7852.0207614553146"/>
    <n v="1060.3481217132939"/>
    <n v="1286.656060855245"/>
    <n v="12088.97951082725"/>
    <n v="1488.1558805066741"/>
    <n v="3101.5770864221699"/>
    <n v="6596.0931871168068"/>
    <n v="2024.2346081815731"/>
    <n v="6456.8019706820724"/>
    <n v="7076.9105682186964"/>
    <n v="2834.8577753698341"/>
    <n v="3986.5515859775201"/>
    <n v="45.403885625488407"/>
    <n v="3.2499781113973869"/>
    <n v="12.386438653140541"/>
    <n v="137.54843944051231"/>
    <n v="13.5222198611318"/>
    <n v="17.02942778412757"/>
    <n v="108.6411773273295"/>
    <n v="19.46026378262788"/>
    <n v="15.475031086861311"/>
    <n v="168.74848084484751"/>
    <n v="35.90723664036296"/>
    <n v="11.16681116520315"/>
  </r>
  <r>
    <x v="206"/>
    <n v="6810.0344877167399"/>
    <n v="1039.650892688079"/>
    <n v="1308.8336843484869"/>
    <n v="12103.651344367579"/>
    <n v="1552.2085009015091"/>
    <n v="3332.9022948935158"/>
    <n v="6587.8664126498616"/>
    <n v="2029.007880430142"/>
    <n v="6771.2546023670966"/>
    <n v="5830.7575267611601"/>
    <n v="2758.8143088670881"/>
    <n v="3917.1578308794719"/>
    <n v="40.359009444878538"/>
    <n v="4.2762869886807824"/>
    <n v="13.33016731242742"/>
    <n v="120.88979510827239"/>
    <n v="11.38713251463729"/>
    <n v="18.82756612158202"/>
    <n v="111.1591346839669"/>
    <n v="17.991564629222061"/>
    <n v="14.85602984338685"/>
    <n v="135.343998174598"/>
    <n v="35.661547293719039"/>
    <n v="15.154958009918561"/>
  </r>
  <r>
    <x v="207"/>
    <n v="8750.7764201530954"/>
    <n v="1051.7955477359319"/>
    <n v="1332.780799077892"/>
    <n v="12006.14478396419"/>
    <n v="1710.9166603242679"/>
    <n v="3675.500534600279"/>
    <n v="6582.4397804157297"/>
    <n v="2050.671192942878"/>
    <n v="6680.2614195763517"/>
    <n v="6847.275902648641"/>
    <n v="2706.9790841581289"/>
    <n v="3958.634558064512"/>
    <n v="44.087830969677142"/>
    <n v="5.1315443864169463"/>
    <n v="14.50982813653602"/>
    <n v="108.96893035676131"/>
    <n v="9.9637409503076082"/>
    <n v="20.837250145795821"/>
    <n v="112.11422195717419"/>
    <n v="9.9137192854900213"/>
    <n v="17.95103606075914"/>
    <n v="164.92405679040149"/>
    <n v="35.426312812889762"/>
    <n v="19.940734223577049"/>
  </r>
  <r>
    <x v="208"/>
    <n v="9056.2107715226284"/>
    <n v="1066.078346278126"/>
    <n v="1333.3706294899459"/>
    <n v="11682.60028808023"/>
    <n v="1911.6148708947519"/>
    <n v="3945.3270580618259"/>
    <n v="6702.5202984926091"/>
    <n v="2093.9978179683499"/>
    <n v="7011.4270848351871"/>
    <n v="6580.378485893234"/>
    <n v="2668.8972354283219"/>
    <n v="3859.7285163155698"/>
    <n v="43.649146084406723"/>
    <n v="5.5591730852850274"/>
    <n v="15.689488960644621"/>
    <n v="112.6368887418417"/>
    <n v="10.67543673247245"/>
    <n v="21.577660049453531"/>
    <n v="112.4398198912221"/>
    <n v="14.686991534058951"/>
    <n v="19.808039791182519"/>
    <n v="160.55812136541451"/>
    <n v="34.872204924714119"/>
    <n v="18.345475485690891"/>
  </r>
  <r>
    <x v="209"/>
    <n v="9056.2107715226284"/>
    <n v="1034.3482968221149"/>
    <n v="1360.738760609265"/>
    <n v="11682.60028808023"/>
    <n v="1911.6148708947519"/>
    <n v="4116.5732914935179"/>
    <n v="6728.3727744560156"/>
    <n v="2100.9741389470282"/>
    <n v="7462.0599900845928"/>
    <n v="6422.0202544706426"/>
    <n v="2631.0349388806221"/>
    <n v="3780.7632087902052"/>
    <n v="43.649146084406723"/>
    <n v="6.0723275239267247"/>
    <n v="14.863726383768601"/>
    <n v="112.6368887418417"/>
    <n v="10.67543673247245"/>
    <n v="22.42384279649092"/>
    <n v="113.047602701445"/>
    <n v="15.788515899113319"/>
    <n v="18.570037304233601"/>
    <n v="164.95790125106029"/>
    <n v="34.642197876792153"/>
    <n v="17.547846116747809"/>
  </r>
  <r>
    <x v="210"/>
    <n v="9056.2107715226284"/>
    <n v="1058.2955039587271"/>
    <n v="1381.8546893608091"/>
    <n v="11682.60028808023"/>
    <n v="1911.6148708947519"/>
    <n v="4306.2239996732724"/>
    <n v="6639.4411254030456"/>
    <n v="2102.4428381004332"/>
    <n v="7356.2107774504611"/>
    <n v="6351.9283764462389"/>
    <n v="3069.140863409983"/>
    <n v="3813.4660129168719"/>
    <n v="43.649146084406723"/>
    <n v="6.3289047432475742"/>
    <n v="15.09965854859032"/>
    <n v="112.6368887418417"/>
    <n v="10.67543673247245"/>
    <n v="22.318069953111241"/>
    <n v="113.8941573299696"/>
    <n v="15.421341110761871"/>
    <n v="19.808039791182519"/>
    <n v="164.01025635261351"/>
    <n v="40.042136070050972"/>
    <n v="16.750216747804721"/>
  </r>
  <r>
    <x v="211"/>
    <n v="8648.4531706637699"/>
    <n v="1117.906944580938"/>
    <n v="1398.8418052279731"/>
    <n v="11737.161169058299"/>
    <n v="1911.6148708947519"/>
    <n v="4271.9535984182576"/>
    <n v="6223.7176832106352"/>
    <n v="2198.275457860163"/>
    <n v="7403.8738731979929"/>
    <n v="6343.2641945175828"/>
    <n v="3045.6487799244978"/>
    <n v="3807.8826073342711"/>
    <n v="41.126707994101771"/>
    <n v="6.6710077023420391"/>
    <n v="14.98169246617946"/>
    <n v="114.3180363350035"/>
    <n v="10.67543673247245"/>
    <n v="22.529615639870599"/>
    <n v="113.0258961725084"/>
    <n v="17.624389840870599"/>
    <n v="22.90304600855481"/>
    <n v="161.97958871308469"/>
    <n v="38.594137154724073"/>
    <n v="18.345475485690891"/>
  </r>
  <r>
    <x v="212"/>
    <n v="8854.1963818555978"/>
    <n v="1116.880635703654"/>
    <n v="1429.0411223251531"/>
    <n v="10086.732727371529"/>
    <n v="2156.438219959457"/>
    <n v="4506.451992190995"/>
    <n v="6291.767651426655"/>
    <n v="2357.9964907930471"/>
    <n v="7359.3057836678327"/>
    <n v="6300.4171073235248"/>
    <n v="3030.6199103159611"/>
    <n v="3779.1679500523201"/>
    <n v="50.339090584780671"/>
    <n v="6.67100770234204"/>
    <n v="16.161353290288059"/>
    <n v="77.485620884821856"/>
    <n v="14.23391564329664"/>
    <n v="26.125892314779499"/>
    <n v="112.8739504699527"/>
    <n v="18.725914205924969"/>
    <n v="28.47405719982493"/>
    <n v="162.9949225328491"/>
    <n v="39.085515848011887"/>
    <n v="19.940734223577049"/>
  </r>
  <r>
    <x v="213"/>
    <n v="10194.04969269279"/>
    <n v="1187.781473975982"/>
    <n v="1453.813999631433"/>
    <n v="11558.959524183139"/>
    <n v="2211.2387951861492"/>
    <n v="4604.8207365340913"/>
    <n v="6356.2794554260199"/>
    <n v="2481.000044890784"/>
    <n v="7158.7493807821083"/>
    <n v="7431.2620713164806"/>
    <n v="3032.256096815951"/>
    <n v="3851.7522226261399"/>
    <n v="56.700021421201818"/>
    <n v="6.1578532637003418"/>
    <n v="16.043387207877199"/>
    <n v="115.6935207294086"/>
    <n v="12.098828296802131"/>
    <n v="29.722168989688409"/>
    <n v="109.57455807160029"/>
    <n v="20.194613359330798"/>
    <n v="35.283070878043972"/>
    <n v="197.88856147208651"/>
    <n v="39.357342359192401"/>
    <n v="17.547846116747809"/>
  </r>
  <r>
    <x v="214"/>
    <n v="8561.8129058228606"/>
    <n v="1213.8668246069351"/>
    <n v="1543.704154428508"/>
    <n v="11370.365330550259"/>
    <n v="2367.1001714802492"/>
    <n v="4634.4371326803994"/>
    <n v="6369.672383779859"/>
    <n v="2637.783679516856"/>
    <n v="7608.144283544565"/>
    <n v="6409.8024041728122"/>
    <n v="3008.3771832953248"/>
    <n v="3884.455026752807"/>
    <n v="52.97119989640322"/>
    <n v="6.2433790034739589"/>
    <n v="16.161353290288059"/>
    <n v="130.67101746848661"/>
    <n v="10.67543673247245"/>
    <n v="31.731853013902199"/>
    <n v="108.35899245115461"/>
    <n v="20.928962936033709"/>
    <n v="35.90207212151843"/>
    <n v="164.8902123297427"/>
    <n v="39.116880445455813"/>
    <n v="15.154958009918561"/>
  </r>
  <r>
    <x v="215"/>
    <n v="8161.4032767922808"/>
    <n v="1253.978396560761"/>
    <n v="1612.9502448036831"/>
    <n v="11225.633805938971"/>
    <n v="2391.297828073853"/>
    <n v="4644.4855528014687"/>
    <n v="6454.78368373999"/>
    <n v="2891.1342834793609"/>
    <n v="8206.7184859843655"/>
    <n v="5329.7918200893937"/>
    <n v="2977.6085132028552"/>
    <n v="3887.6455442285792"/>
    <n v="51.43580279795674"/>
    <n v="5.7302245648322616"/>
    <n v="16.515251537520641"/>
    <n v="130.51818586910829"/>
    <n v="10.67543673247245"/>
    <n v="35.116584002051759"/>
    <n v="107.3821986490108"/>
    <n v="25.70223518460265"/>
    <n v="42.092084556263003"/>
    <n v="140.21760050946719"/>
    <n v="39.012331787309463"/>
    <n v="13.5596992720324"/>
  </r>
  <r>
    <x v="216"/>
    <n v="8161.4032767922808"/>
    <n v="1282.9716223440171"/>
    <n v="1727.849209071861"/>
    <n v="11225.633805938971"/>
    <n v="2391.297828073853"/>
    <n v="5366.9140730846393"/>
    <n v="6567.0498513997209"/>
    <n v="3157.703179822518"/>
    <n v="9173.5984282914687"/>
    <n v="6391.2556397317812"/>
    <n v="2910.8489675435048"/>
    <n v="4162.0300471449991"/>
    <n v="51.43580279795674"/>
    <n v="6.1578532637003436"/>
    <n v="17.694912361629239"/>
    <n v="130.51818586910829"/>
    <n v="10.67543673247245"/>
    <n v="36.597403809367187"/>
    <n v="106.2317526153747"/>
    <n v="24.967885607899731"/>
    <n v="43.330087043211918"/>
    <n v="155.04147427802781"/>
    <n v="38.05048413236306"/>
    <n v="17.547846116747809"/>
  </r>
  <r>
    <x v="217"/>
    <n v="8161.4032767922808"/>
    <n v="1302.89911971127"/>
    <n v="1823.637667989479"/>
    <n v="11225.633805938971"/>
    <n v="2391.297828073853"/>
    <n v="7193.5053054082227"/>
    <n v="6547.1232578359859"/>
    <n v="3288.417404475636"/>
    <n v="9938.6839652258986"/>
    <n v="6192.8594113498129"/>
    <n v="2481.310805549238"/>
    <n v="4203.5067743300397"/>
    <n v="51.43580279795674"/>
    <n v="5.901276044379494"/>
    <n v="17.812878444040091"/>
    <n v="130.51818586910829"/>
    <n v="10.67543673247245"/>
    <n v="38.289769303441972"/>
    <n v="107.7729161698683"/>
    <n v="24.967885607899731"/>
    <n v="51.996104451854329"/>
    <n v="156.05680809779221"/>
    <n v="32.619181341660322"/>
    <n v="20.738363592520141"/>
  </r>
  <r>
    <x v="218"/>
    <n v="9142.6316939209009"/>
    <n v="1372.003917448352"/>
    <n v="1913.6457888689649"/>
    <n v="9956.3673731017952"/>
    <n v="2391.297828073853"/>
    <n v="8097.7573434610522"/>
    <n v="6682.6805310446134"/>
    <n v="3324.76770852243"/>
    <n v="10430.17095254462"/>
    <n v="6151.9414584133056"/>
    <n v="2501.4521045411311"/>
    <n v="4358.2468719049966"/>
    <n v="59.990158060730018"/>
    <n v="7.3552136205309706"/>
    <n v="17.812878444040091"/>
    <n v="124.4049218939744"/>
    <n v="10.67543673247245"/>
    <n v="38.924406363720017"/>
    <n v="110.89865633672849"/>
    <n v="24.23353603119682"/>
    <n v="56.329113156175538"/>
    <n v="156.259874861745"/>
    <n v="33.283065320889627"/>
    <n v="22.3336223304063"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  <r>
    <x v="219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n v="46.829611502617738"/>
    <n v="17.361725174044111"/>
    <n v="282.41080129159832"/>
    <n v="38.513563043343467"/>
    <n v="24.909352375769341"/>
    <n v="29.61639614630861"/>
    <n v="3.3428054562255261"/>
    <n v="0"/>
    <n v="25.998052225927228"/>
    <n v="0"/>
    <n v="7.318406070244303E-2"/>
    <n v="22.333622330406289"/>
    <n v="0.76769854922324177"/>
    <n v="0"/>
    <n v="14.863726383768331"/>
    <n v="0"/>
    <n v="0"/>
    <n v="0"/>
    <n v="0.75972851277852871"/>
    <n v="0"/>
    <n v="0"/>
    <n v="0"/>
    <n v="0"/>
    <n v="0"/>
  </r>
  <r>
    <x v="1"/>
    <n v="9.9800811399021434"/>
    <n v="22.151166601366629"/>
    <n v="384.80536082422458"/>
    <n v="48.14195380417933"/>
    <n v="64.764316177000268"/>
    <n v="40.722544701174343"/>
    <n v="3.0389140511141148"/>
    <n v="2.5702235184601929"/>
    <n v="21.66504352160603"/>
    <n v="0"/>
    <n v="0"/>
    <n v="16.750216747804721"/>
    <n v="0.76769854922324177"/>
    <n v="0"/>
    <n v="22.2955895756525"/>
    <n v="1.06982119564843"/>
    <n v="0"/>
    <n v="0"/>
    <n v="0.15194570255570569"/>
    <n v="0"/>
    <n v="0"/>
    <n v="0"/>
    <n v="0"/>
    <n v="0"/>
  </r>
  <r>
    <x v="2"/>
    <n v="62.183582487082582"/>
    <n v="39.512891775410743"/>
    <n v="484.72263262622289"/>
    <n v="60.979808151960484"/>
    <n v="149.45611425461601"/>
    <n v="41.462954604832063"/>
    <n v="4.7103167792268783"/>
    <n v="23.132011666141739"/>
    <n v="43.330087043212053"/>
    <n v="0.47382244922339778"/>
    <n v="0.8416166980780948"/>
    <n v="44.667244660812578"/>
    <n v="0"/>
    <n v="0"/>
    <n v="23.121352152528519"/>
    <n v="1.06982119564843"/>
    <n v="0"/>
    <n v="0"/>
    <n v="0.60778281022282299"/>
    <n v="0"/>
    <n v="0"/>
    <n v="0"/>
    <n v="0"/>
    <n v="0"/>
  </r>
  <r>
    <x v="3"/>
    <n v="70.628266528538248"/>
    <n v="131.70963925136911"/>
    <n v="635.01142161765824"/>
    <n v="39.583384238991897"/>
    <n v="124.5467618788467"/>
    <n v="36.280085279228047"/>
    <n v="10.484253476343699"/>
    <n v="28.272458703062131"/>
    <n v="116.9912350166725"/>
    <n v="0"/>
    <n v="7.318406070244303E-2"/>
    <n v="67.000866991218871"/>
    <n v="1.535397098446484"/>
    <n v="0"/>
    <n v="33.856265651916758"/>
    <n v="1.06982119564843"/>
    <n v="0"/>
    <n v="0"/>
    <n v="0.15194570255570569"/>
    <n v="0"/>
    <n v="0"/>
    <n v="0"/>
    <n v="0"/>
    <n v="0"/>
  </r>
  <r>
    <x v="4"/>
    <n v="211.8847995856147"/>
    <n v="112.55187354207909"/>
    <n v="642.44328480954243"/>
    <n v="150.84478858642859"/>
    <n v="293.93035803407821"/>
    <n v="58.492382388959513"/>
    <n v="6.5336652098953474"/>
    <n v="7.7106705553805801"/>
    <n v="255.6475135549511"/>
    <n v="2.1322010215052898"/>
    <n v="3.6592030351221508E-2"/>
    <n v="78.167678156422014"/>
    <n v="2.3030956476697249"/>
    <n v="0"/>
    <n v="40.46236626692491"/>
    <n v="2.1396423912968592"/>
    <n v="0"/>
    <n v="0.74040990365771531"/>
    <n v="0.30389140511141149"/>
    <n v="0"/>
    <n v="0"/>
    <n v="0"/>
    <n v="0"/>
    <n v="0"/>
  </r>
  <r>
    <x v="5"/>
    <n v="227.23877057007959"/>
    <n v="77.229743015575522"/>
    <n v="1029.7259333643949"/>
    <n v="106.982119564843"/>
    <n v="164.40172568007759"/>
    <n v="40.722544701174343"/>
    <n v="18.537375711796098"/>
    <n v="133.65162295993011"/>
    <n v="259.98052225927228"/>
    <n v="0"/>
    <n v="0.1097760910536645"/>
    <n v="134.00173398243771"/>
    <n v="1.535397098446484"/>
    <n v="0"/>
    <n v="29.727452767536661"/>
    <n v="5.3491059782421484"/>
    <n v="0"/>
    <n v="0.74040990365771531"/>
    <n v="0.45583710766711732"/>
    <n v="0"/>
    <n v="0"/>
    <n v="0"/>
    <n v="0"/>
    <n v="0"/>
  </r>
  <r>
    <x v="6"/>
    <n v="135.88264321251381"/>
    <n v="144.28192299809069"/>
    <n v="1232.03776469902"/>
    <n v="185.0790668471783"/>
    <n v="229.16604185707789"/>
    <n v="39.982134797516629"/>
    <n v="17.16986438879475"/>
    <n v="74.536482035345614"/>
    <n v="134.3232698339574"/>
    <n v="1.658378572281892"/>
    <n v="0.18296015175610761"/>
    <n v="139.5851395650393"/>
    <n v="6.1415883937859341"/>
    <n v="0"/>
    <n v="109.82642272451049"/>
    <n v="7.4887483695390067"/>
    <n v="0"/>
    <n v="0"/>
    <n v="0.60778281022282299"/>
    <n v="0"/>
    <n v="0"/>
    <n v="0"/>
    <n v="0"/>
    <n v="0"/>
  </r>
  <r>
    <x v="7"/>
    <n v="63.71897958552907"/>
    <n v="81.42050426448273"/>
    <n v="1483.8953506462051"/>
    <n v="427.92847825937179"/>
    <n v="503.16891799054059"/>
    <n v="108.8402558376842"/>
    <n v="9.8764706661208734"/>
    <n v="84.817376109186384"/>
    <n v="168.98733946852701"/>
    <n v="1.184556123058494"/>
    <n v="0.14636812140488609"/>
    <n v="150.75195073024241"/>
    <n v="0"/>
    <n v="1.1973603568306279"/>
    <n v="80.098969956973789"/>
    <n v="11.76803315213273"/>
    <n v="0"/>
    <n v="0.74040990365771531"/>
    <n v="0.15194570255570569"/>
    <n v="0"/>
    <n v="0"/>
    <n v="0"/>
    <n v="0"/>
    <n v="0"/>
  </r>
  <r>
    <x v="8"/>
    <n v="441.42666580336402"/>
    <n v="168.2291301347033"/>
    <n v="806.77003760787011"/>
    <n v="665.42878369332323"/>
    <n v="488.22330656507899"/>
    <n v="191.02575514369059"/>
    <n v="30.085249106029739"/>
    <n v="35.983129258442709"/>
    <n v="121.32424372099371"/>
    <n v="1.4214673476701929"/>
    <n v="0.4756963945658797"/>
    <n v="284.75368471268018"/>
    <n v="10.74777968912538"/>
    <n v="0"/>
    <n v="138.7281129151711"/>
    <n v="7.4887483695390067"/>
    <n v="4.9818704751538672"/>
    <n v="2.9616396146308608"/>
    <n v="0.91167421533423454"/>
    <n v="0"/>
    <n v="0"/>
    <n v="0"/>
    <n v="0"/>
    <n v="0"/>
  </r>
  <r>
    <x v="9"/>
    <n v="381.54617896395109"/>
    <n v="270.00476046530667"/>
    <n v="1909.9888403142311"/>
    <n v="622.63593586738602"/>
    <n v="976.44661313015797"/>
    <n v="304.308470403321"/>
    <n v="59.562715401836662"/>
    <n v="164.4943051814524"/>
    <n v="203.65140910309671"/>
    <n v="1.658378572281892"/>
    <n v="0.2195521821073291"/>
    <n v="357.33795728650063"/>
    <n v="11.51547823834863"/>
    <n v="0.59868017841531418"/>
    <n v="161.84946506769961"/>
    <n v="20.32660271732016"/>
    <n v="0"/>
    <n v="0"/>
    <n v="0.75972851277852871"/>
    <n v="2.5702235184601929"/>
    <n v="12.99902611296362"/>
    <n v="0"/>
    <n v="3.6592030351221508E-2"/>
    <n v="0"/>
  </r>
  <r>
    <x v="10"/>
    <n v="0"/>
    <n v="101.77563033060341"/>
    <n v="2189.0965912983252"/>
    <n v="0"/>
    <n v="752.26244174823398"/>
    <n v="362.06044288862279"/>
    <n v="64.576923586174942"/>
    <n v="205.61788147681551"/>
    <n v="0"/>
    <n v="3.316757144563784"/>
    <n v="0.40251233386343671"/>
    <n v="312.67071262568811"/>
    <n v="0"/>
    <n v="0"/>
    <n v="156.06912702956751"/>
    <n v="1.06982119564843"/>
    <n v="4.9818704751538672"/>
    <n v="1.4808198073154311"/>
    <n v="1.519457025557057"/>
    <n v="0"/>
    <n v="0"/>
    <n v="0"/>
    <n v="0"/>
    <n v="5.5834055826015723"/>
  </r>
  <r>
    <x v="11"/>
    <n v="1059.423997928074"/>
    <n v="956.09224492925671"/>
    <n v="2103.2172833032191"/>
    <n v="3161.321633141109"/>
    <n v="757.24431222338785"/>
    <n v="354.65634385204561"/>
    <n v="88.888235995087868"/>
    <n v="213.32855203219609"/>
    <n v="1061.587132558695"/>
    <n v="23.454211236558191"/>
    <n v="0.32932827316099361"/>
    <n v="1127.847927685518"/>
    <n v="23.7986550259205"/>
    <n v="2.3947207136612572"/>
    <n v="206.44064421900461"/>
    <n v="83.446053260577514"/>
    <n v="4.9818704751538672"/>
    <n v="0.74040990365771531"/>
    <n v="1.215565620445646"/>
    <n v="0"/>
    <n v="0"/>
    <n v="0"/>
    <n v="3.6592030351221508E-2"/>
    <n v="0"/>
  </r>
  <r>
    <x v="12"/>
    <n v="620.30042777237929"/>
    <n v="544.79896235793592"/>
    <n v="2887.691731335437"/>
    <n v="1239.92276575653"/>
    <n v="353.71280373592458"/>
    <n v="269.50920493140842"/>
    <n v="106.2100460864383"/>
    <n v="393.24419832440958"/>
    <n v="563.29113156175674"/>
    <n v="0"/>
    <n v="0.73184060702443032"/>
    <n v="843.09424297283738"/>
    <n v="9.2123825906789012"/>
    <n v="1.1973603568306279"/>
    <n v="144.5084509533032"/>
    <n v="66.328914130202634"/>
    <n v="9.9637409503077343"/>
    <n v="14.067788169496589"/>
    <n v="1.0636199178899399"/>
    <n v="7.7106705553805801"/>
    <n v="4.3330087043212053"/>
    <n v="0"/>
    <n v="0"/>
    <n v="0"/>
  </r>
  <r>
    <x v="13"/>
    <n v="23.030956476697249"/>
    <n v="724.40301588253021"/>
    <n v="2964.4876509849059"/>
    <n v="1505.238422277341"/>
    <n v="343.74906278561679"/>
    <n v="327.26117741671021"/>
    <n v="26.13466083958139"/>
    <n v="259.59257536447961"/>
    <n v="853.6027147512774"/>
    <n v="2.606023470728688"/>
    <n v="0.40251233386343671"/>
    <n v="1144.598144433322"/>
    <n v="0"/>
    <n v="1.1973603568306279"/>
    <n v="303.88062829037477"/>
    <n v="100.56319239095239"/>
    <n v="9.9637409503077343"/>
    <n v="10.365738651208011"/>
    <n v="1.8233484306684691"/>
    <n v="12.85111759230097"/>
    <n v="0"/>
    <n v="0"/>
    <n v="0"/>
    <n v="0"/>
  </r>
  <r>
    <x v="14"/>
    <n v="1638.268704042398"/>
    <n v="884.25062351941904"/>
    <n v="2669.6904110401679"/>
    <n v="2293.6966434702331"/>
    <n v="413.49524943777101"/>
    <n v="453.13086103852169"/>
    <n v="207.86172109620551"/>
    <n v="843.03331405494339"/>
    <n v="745.27749714324727"/>
    <n v="9.0026265352445574"/>
    <n v="0.2195521821073291"/>
    <n v="882.17808205104836"/>
    <n v="43.758817305724783"/>
    <n v="3.5920810704918851"/>
    <n v="288.19113932973039"/>
    <n v="56.700523369366771"/>
    <n v="4.9818704751538672"/>
    <n v="16.289017880469739"/>
    <n v="4.102533969004055"/>
    <n v="25.702235184601928"/>
    <n v="4.3330087043212053"/>
    <n v="0"/>
    <n v="0"/>
    <n v="11.166811165203139"/>
  </r>
  <r>
    <x v="15"/>
    <n v="782.28482165848334"/>
    <n v="1188.380154154399"/>
    <n v="2911.6388460648409"/>
    <n v="1932.097079341064"/>
    <n v="592.84258654331018"/>
    <n v="568.63480600912533"/>
    <n v="245.54425533002049"/>
    <n v="1146.319689233246"/>
    <n v="801.60661029942298"/>
    <n v="28.666258178015561"/>
    <n v="0.8416166980780948"/>
    <n v="1753.189352936894"/>
    <n v="0"/>
    <n v="4.190761248907199"/>
    <n v="284.88808902222638"/>
    <n v="204.33584836885009"/>
    <n v="29.891222850923199"/>
    <n v="12.58696836218116"/>
    <n v="5.3180995894497007"/>
    <n v="28.272458703062131"/>
    <n v="21.66504352160603"/>
    <n v="0.23691122461169889"/>
    <n v="3.6592030351221508E-2"/>
    <n v="0"/>
  </r>
  <r>
    <x v="16"/>
    <n v="1067.868681969529"/>
    <n v="1837.948147735015"/>
    <n v="3473.9831609174098"/>
    <n v="2312.9534249919052"/>
    <n v="722.37121889731077"/>
    <n v="739.66949375405761"/>
    <n v="367.10081737458512"/>
    <n v="2827.245870306213"/>
    <n v="1052.9211151500531"/>
    <n v="12.08247245519664"/>
    <n v="0.51228842491710125"/>
    <n v="1753.189352936894"/>
    <n v="0"/>
    <n v="2.3947207136612572"/>
    <n v="392.23722401610883"/>
    <n v="96.28390760835866"/>
    <n v="34.873093326077068"/>
    <n v="25.173936724362321"/>
    <n v="8.9647964507866398"/>
    <n v="53.97469388766406"/>
    <n v="17.332034817284821"/>
    <n v="0.47382244922339778"/>
    <n v="0"/>
    <n v="5.5834055826015723"/>
  </r>
  <r>
    <x v="17"/>
    <n v="1403.3529479800859"/>
    <n v="1791.8497739970351"/>
    <n v="4394.7084341341706"/>
    <n v="4335.985305963085"/>
    <n v="712.40747794700303"/>
    <n v="781.13244835888963"/>
    <n v="651.54317255886622"/>
    <n v="4359.0990873084884"/>
    <n v="1338.8996896352519"/>
    <n v="58.990894928313033"/>
    <n v="1.3904971533464181"/>
    <n v="2049.1098488147768"/>
    <n v="72.931362176207969"/>
    <n v="9.5788828546450269"/>
    <n v="352.60062032605992"/>
    <n v="221.45298749922489"/>
    <n v="44.836834276384813"/>
    <n v="34.058855568254913"/>
    <n v="11.243981989122229"/>
    <n v="66.825811479965026"/>
    <n v="30.331060930248441"/>
    <n v="0.71073367383509667"/>
    <n v="3.6592030351221508E-2"/>
    <n v="11.166811165203139"/>
  </r>
  <r>
    <x v="18"/>
    <n v="1336.563174197664"/>
    <n v="2710.823847864543"/>
    <n v="4943.0147851798474"/>
    <n v="2617.8524657517069"/>
    <n v="896.73668552769607"/>
    <n v="928.47401918677497"/>
    <n v="921.09484889268822"/>
    <n v="7731.2323435282606"/>
    <n v="2001.8500213963971"/>
    <n v="40.748730633212212"/>
    <n v="1.829601517561076"/>
    <n v="2093.777093475589"/>
    <n v="158.91359968921111"/>
    <n v="13.769644103552229"/>
    <n v="517.75313570126366"/>
    <n v="227.8719146731155"/>
    <n v="39.854963801230937"/>
    <n v="23.69311691704689"/>
    <n v="15.042624553014869"/>
    <n v="133.65162295993011"/>
    <n v="69.328139269139285"/>
    <n v="1.184556123058494"/>
    <n v="3.6592030351221508E-2"/>
    <n v="0"/>
  </r>
  <r>
    <x v="19"/>
    <n v="1282.056577202814"/>
    <n v="1415.8786219522181"/>
    <n v="5414.525216576053"/>
    <n v="5310.5924151988047"/>
    <n v="672.55251414577208"/>
    <n v="886.27065467828527"/>
    <n v="877.03059515153359"/>
    <n v="8222.1450355541583"/>
    <n v="2417.818857011232"/>
    <n v="54.015759211467348"/>
    <n v="3.1469146102050498"/>
    <n v="2378.5307781882698"/>
    <n v="85.982237513003071"/>
    <n v="10.177563033060339"/>
    <n v="654.82972346268264"/>
    <n v="355.1806369552786"/>
    <n v="54.800575226692537"/>
    <n v="42.943774412147491"/>
    <n v="15.042624553014869"/>
    <n v="118.2302818491689"/>
    <n v="129.9902611296362"/>
    <n v="0.94764489844679556"/>
    <n v="-3.6592030351221508E-2"/>
    <n v="11.166811165203139"/>
  </r>
  <r>
    <x v="20"/>
    <n v="1332.7246814515479"/>
    <n v="1592.489274584736"/>
    <n v="4591.2399274306626"/>
    <n v="3630.9731380307699"/>
    <n v="587.86071606815631"/>
    <n v="1018.804027433016"/>
    <n v="1313.41865289152"/>
    <n v="12229.123500833601"/>
    <n v="2539.1431007322258"/>
    <n v="124.3783929211419"/>
    <n v="2.4150740031806199"/>
    <n v="4288.0554874380077"/>
    <n v="85.982237513003071"/>
    <n v="5.9868017841531422"/>
    <n v="537.57143754628805"/>
    <n v="424.71901467242662"/>
    <n v="54.800575226692537"/>
    <n v="26.654756531677751"/>
    <n v="16.714027281127631"/>
    <n v="131.0813994414699"/>
    <n v="34.664069634569643"/>
    <n v="2.3691122461169889"/>
    <n v="0.1097760910536645"/>
    <n v="44.667244660812578"/>
  </r>
  <r>
    <x v="21"/>
    <n v="2946.4270319188022"/>
    <n v="2504.2791863112589"/>
    <n v="3954.576980659253"/>
    <n v="6812.6213738891993"/>
    <n v="906.70042647800381"/>
    <n v="1728.8571250407649"/>
    <n v="1625.5151259409399"/>
    <n v="14416.383715043219"/>
    <n v="1481.888976877852"/>
    <n v="89.552442903222186"/>
    <n v="3.7689791261758159"/>
    <n v="4980.3977796806021"/>
    <n v="142.791930155523"/>
    <n v="17.361725174044111"/>
    <n v="496.28330870248709"/>
    <n v="576.63362445450355"/>
    <n v="104.61927997823121"/>
    <n v="56.271152677986358"/>
    <n v="28.71773778302839"/>
    <n v="228.74989314295721"/>
    <n v="56.329113156175673"/>
    <n v="2.1322010215052898"/>
    <n v="0.1097760910536645"/>
    <n v="27.91702791300786"/>
  </r>
  <r>
    <x v="22"/>
    <n v="1879.326048498496"/>
    <n v="2352.8131011721848"/>
    <n v="4334.4277660222206"/>
    <n v="5080.5808581343917"/>
    <n v="1145.8302092853889"/>
    <n v="1755.5118815724429"/>
    <n v="1559.2667996266521"/>
    <n v="12604.376134528789"/>
    <n v="2279.162578472954"/>
    <n v="76.522325549578738"/>
    <n v="1.3539051229951959"/>
    <n v="4516.9751163246719"/>
    <n v="184.24765181357799"/>
    <n v="20.355126066120679"/>
    <n v="613.54159461888173"/>
    <n v="531.70113423726946"/>
    <n v="109.6011504533851"/>
    <n v="109.5806657413419"/>
    <n v="36.315022910813667"/>
    <n v="287.86503406754173"/>
    <n v="147.322295946921"/>
    <n v="2.8429346953403871"/>
    <n v="0"/>
    <n v="39.083839078211007"/>
  </r>
  <r>
    <x v="23"/>
    <n v="2248.5890506748751"/>
    <n v="2596.4759337872169"/>
    <n v="4302.2230255240574"/>
    <n v="10302.378114094379"/>
    <n v="1564.3073291983139"/>
    <n v="1993.9238705502271"/>
    <n v="1814.6875256227941"/>
    <n v="13262.3533552546"/>
    <n v="2894.4498144865652"/>
    <n v="72.731745955791553"/>
    <n v="4.4276356724978037"/>
    <n v="1702.9387026934801"/>
    <n v="177.33836487056891"/>
    <n v="29.335328742350399"/>
    <n v="563.99584000632069"/>
    <n v="897.57998314903239"/>
    <n v="154.43798472976991"/>
    <n v="141.4182915986236"/>
    <n v="49.23040762804866"/>
    <n v="354.69084554750668"/>
    <n v="242.6484874419875"/>
    <n v="3.0798459199520858"/>
    <n v="7.318406070244303E-2"/>
    <n v="11.166811165203139"/>
  </r>
  <r>
    <x v="24"/>
    <n v="3010.913710053554"/>
    <n v="3960.269380217303"/>
    <n v="5122.2052643619427"/>
    <n v="8848.491109208162"/>
    <n v="1424.8149558940061"/>
    <n v="2283.4241428803939"/>
    <n v="2667.5587540679699"/>
    <n v="16850.385387025031"/>
    <n v="5624.2452982089244"/>
    <n v="102.1087378076422"/>
    <n v="2.5614421245855059"/>
    <n v="7375.6787746166774"/>
    <n v="280.20997046648318"/>
    <n v="36.519490883334157"/>
    <n v="587.94295473572515"/>
    <n v="768.1316184755724"/>
    <n v="159.41985520492369"/>
    <n v="134.0141925620465"/>
    <n v="61.993846642727952"/>
    <n v="498.62336258127749"/>
    <n v="181.98636558149059"/>
    <n v="4.2644020430105796"/>
    <n v="0.29273624280977212"/>
    <n v="106.0847060694299"/>
  </r>
  <r>
    <x v="25"/>
    <n v="2924.1637739913281"/>
    <n v="4150.6496769533733"/>
    <n v="4879.4310667603932"/>
    <n v="8486.8915450789918"/>
    <n v="1818.382723431162"/>
    <n v="2370.0521016083471"/>
    <n v="2809.4760402549991"/>
    <n v="18772.912578833249"/>
    <n v="4545.3261308329447"/>
    <n v="102.3456490322539"/>
    <n v="5.8547248561954426"/>
    <n v="4176.3873757859756"/>
    <n v="229.54186621774929"/>
    <n v="44.901013381148573"/>
    <n v="758.87580814906096"/>
    <n v="826.97178423623609"/>
    <n v="174.36546663038541"/>
    <n v="213.23805225342201"/>
    <n v="79.011765328966987"/>
    <n v="596.29185628276491"/>
    <n v="298.97760059816318"/>
    <n v="3.5536683691754831"/>
    <n v="0"/>
    <n v="50.25065024341415"/>
  </r>
  <r>
    <x v="26"/>
    <n v="3539.8580104683679"/>
    <n v="4085.3935375061042"/>
    <n v="4933.1056342573347"/>
    <n v="8040.7761064935967"/>
    <n v="1494.56114254616"/>
    <n v="2089.436748122072"/>
    <n v="3032.5323316067752"/>
    <n v="19788.150868625031"/>
    <n v="8016.0661029942303"/>
    <n v="115.37576638589741"/>
    <n v="3.6592030351221521"/>
    <n v="3428.2110277173661"/>
    <n v="244.8958372022141"/>
    <n v="54.479896235793589"/>
    <n v="734.10293084278044"/>
    <n v="902.92908912727455"/>
    <n v="189.31107805584699"/>
    <n v="216.19969186805289"/>
    <n v="96.181629717761737"/>
    <n v="776.20750257497843"/>
    <n v="277.31255707655708"/>
    <n v="4.5013132676222787"/>
    <n v="0.14636812140488609"/>
    <n v="55.834055826015721"/>
  </r>
  <r>
    <x v="27"/>
    <n v="1995.248529431205"/>
    <n v="2634.1927850273819"/>
    <n v="4308.0033635621876"/>
    <n v="7355.0207200829536"/>
    <n v="1394.9237330430831"/>
    <n v="2115.3510947500931"/>
    <n v="2909.1524211315418"/>
    <n v="18628.980061799481"/>
    <n v="7374.7808147546912"/>
    <n v="83.392751063318002"/>
    <n v="1.3539051229951959"/>
    <n v="2886.620686205013"/>
    <n v="224.1679763731866"/>
    <n v="59.868017841531419"/>
    <n v="624.27650811827004"/>
    <n v="878.32320162736073"/>
    <n v="224.18417138192399"/>
    <n v="156.9668995754356"/>
    <n v="89.040181697643561"/>
    <n v="817.33107887034146"/>
    <n v="337.97467893705402"/>
    <n v="5.9227806152924716"/>
    <n v="0.1097760910536645"/>
    <n v="100.5013004868283"/>
  </r>
  <r>
    <x v="28"/>
    <n v="3359.4488514009058"/>
    <n v="2867.6780546093551"/>
    <n v="3344.3384363478749"/>
    <n v="8393.8171010575788"/>
    <n v="2072.458117664009"/>
    <n v="3163.7715183294181"/>
    <n v="3267.1364963527849"/>
    <n v="18030.117981998261"/>
    <n v="4605.9882526934416"/>
    <n v="76.522325549578738"/>
    <n v="8.3063908897272842"/>
    <n v="4634.2266335593049"/>
    <n v="320.89799357531513"/>
    <n v="67.052179982515185"/>
    <n v="670.51921242332708"/>
    <n v="976.74675162701624"/>
    <n v="239.1297828073856"/>
    <n v="276.91330396798548"/>
    <n v="105.1464261685484"/>
    <n v="840.46309053648326"/>
    <n v="355.30671375433877"/>
    <n v="5.4489581660690742"/>
    <n v="0.18296015175610761"/>
    <n v="122.8349228172346"/>
  </r>
  <r>
    <x v="29"/>
    <n v="5817.6196060137263"/>
    <n v="2947.3025183385921"/>
    <n v="3346.8157240785031"/>
    <n v="8523.2654657310377"/>
    <n v="2366.3884756980869"/>
    <n v="3342.9507150145851"/>
    <n v="3956.21025744291"/>
    <n v="23620.35413464918"/>
    <n v="3795.7156249853761"/>
    <n v="269.60497360811331"/>
    <n v="5.3424364312783412"/>
    <n v="3137.8739374220841"/>
    <n v="383.08157606239757"/>
    <n v="77.828423193990844"/>
    <n v="691.16327684522753"/>
    <n v="800.22625434502538"/>
    <n v="264.03913518315488"/>
    <n v="298.38519117405929"/>
    <n v="164.86108727294069"/>
    <n v="1038.370301457918"/>
    <n v="831.93767122967142"/>
    <n v="9.9502714336913538"/>
    <n v="0.1097760910536645"/>
    <n v="111.6681116520314"/>
  </r>
  <r>
    <x v="30"/>
    <n v="3731.7826477741778"/>
    <n v="3630.3966019104651"/>
    <n v="3948.796642621121"/>
    <n v="8767.1846983388805"/>
    <n v="2421.1890509247801"/>
    <n v="3638.3742665740128"/>
    <n v="3868.6895327708239"/>
    <n v="20805.95938193527"/>
    <n v="5151.9473494379145"/>
    <n v="265.10366034049099"/>
    <n v="21.991810241084131"/>
    <n v="2964.788364361435"/>
    <n v="675.57472331645272"/>
    <n v="86.808625870220553"/>
    <n v="600.32939338886547"/>
    <n v="987.44496358350057"/>
    <n v="348.73093326077071"/>
    <n v="497.5554552579847"/>
    <n v="178.08036339528709"/>
    <n v="1375.069582376203"/>
    <n v="532.9600706315083"/>
    <n v="9.2395377598562565"/>
    <n v="0.8416166980780948"/>
    <n v="100.5013004868283"/>
  </r>
  <r>
    <x v="31"/>
    <n v="1624.4501301563801"/>
    <n v="4144.0641949908049"/>
    <n v="3854.6597088572539"/>
    <n v="8501.8690418180704"/>
    <n v="2759.9562432352418"/>
    <n v="3602.0941812947849"/>
    <n v="4619.909086206233"/>
    <n v="21995.972870982339"/>
    <n v="5996.8840467805476"/>
    <n v="286.18875933093233"/>
    <n v="19.94265654141573"/>
    <n v="2333.8635335274571"/>
    <n v="755.41537243566995"/>
    <n v="111.9531933636638"/>
    <n v="627.57955842577405"/>
    <n v="1028.0981690181411"/>
    <n v="398.5496380123094"/>
    <n v="486.44930670311902"/>
    <n v="228.3743909412257"/>
    <n v="1441.895393856169"/>
    <n v="792.94059289078052"/>
    <n v="19.900542867382711"/>
    <n v="0.51228842491710125"/>
    <n v="67.000866991218871"/>
  </r>
  <r>
    <x v="32"/>
    <n v="4017.3665080852238"/>
    <n v="3810.599335613475"/>
    <n v="3786.1214149765451"/>
    <n v="7632.104409755897"/>
    <n v="2994.1041555674742"/>
    <n v="3639.1146764776709"/>
    <n v="4852.6899025215744"/>
    <n v="26938.512696981292"/>
    <n v="6161.5383775447544"/>
    <n v="239.75415930703929"/>
    <n v="0.8782087284293163"/>
    <n v="2205.4452051276212"/>
    <n v="859.82237513003076"/>
    <n v="100.57826997377281"/>
    <n v="632.53413388703018"/>
    <n v="909.3480163011651"/>
    <n v="348.73093326077071"/>
    <n v="544.94168909207849"/>
    <n v="211.50841795754241"/>
    <n v="1524.142546446895"/>
    <n v="571.95714897039909"/>
    <n v="8.2918928614094618"/>
    <n v="0"/>
    <n v="55.834055826015721"/>
  </r>
  <r>
    <x v="33"/>
    <n v="3275.769709535572"/>
    <n v="2953.2893201227448"/>
    <n v="3967.789181889269"/>
    <n v="7455.5839124739059"/>
    <n v="1778.5277596299311"/>
    <n v="2976.4478127040161"/>
    <n v="5037.3039311267567"/>
    <n v="27876.644281219262"/>
    <n v="7197.1274578775219"/>
    <n v="308.93223689365527"/>
    <n v="18.84489563087908"/>
    <n v="1434.935234728604"/>
    <n v="808.38657233207357"/>
    <n v="101.1769501521881"/>
    <n v="562.34431485256857"/>
    <n v="801.29607554067377"/>
    <n v="423.45899038807869"/>
    <n v="559.74988716523274"/>
    <n v="231.41330499233979"/>
    <n v="1544.704334594576"/>
    <n v="606.6212186049687"/>
    <n v="20.374365316606109"/>
    <n v="0.51228842491710125"/>
    <n v="100.5013004868283"/>
  </r>
  <r>
    <x v="34"/>
    <n v="1437.8993826951321"/>
    <n v="2413.279799192132"/>
    <n v="3563.9912817968961"/>
    <n v="5860.4805097620974"/>
    <n v="1693.835961552315"/>
    <n v="2661.0331937458291"/>
    <n v="4235.334513037742"/>
    <n v="23972.474756678221"/>
    <n v="5459.5909674447184"/>
    <n v="182.42164295100821"/>
    <n v="18.515567357718091"/>
    <n v="1507.519507302424"/>
    <n v="397.66784849763923"/>
    <n v="83.815224978143988"/>
    <n v="433.52535285990967"/>
    <n v="742.45590978001019"/>
    <n v="448.36834276384798"/>
    <n v="443.50553229097147"/>
    <n v="241.5936670635721"/>
    <n v="1891.684509586702"/>
    <n v="710.61342750867766"/>
    <n v="9.7133602090796547"/>
    <n v="0.4756963945658797"/>
    <n v="100.5013004868283"/>
  </r>
  <r>
    <x v="35"/>
    <n v="3003.2367245613218"/>
    <n v="1946.3092600281859"/>
    <n v="2971.91951417679"/>
    <n v="5380.130792915952"/>
    <n v="1937.947614834854"/>
    <n v="3905.6622417944482"/>
    <n v="4503.9745151562302"/>
    <n v="22245.284552272969"/>
    <n v="4865.9687749527138"/>
    <n v="244.25547257466161"/>
    <n v="43.544516117953613"/>
    <n v="1373.5177733199871"/>
    <n v="639.49289150296045"/>
    <n v="135.30172032186101"/>
    <n v="525.18499889314774"/>
    <n v="748.87483695390074"/>
    <n v="418.47711991292482"/>
    <n v="419.81241537392458"/>
    <n v="268.94389352359917"/>
    <n v="2151.2770849511821"/>
    <n v="801.60661029942298"/>
    <n v="18.479075519712509"/>
    <n v="1.3539051229951959"/>
    <n v="89.334489321625156"/>
  </r>
  <r>
    <x v="36"/>
    <n v="2899.5974204161839"/>
    <n v="2567.739285223282"/>
    <n v="2509.4924711262202"/>
    <n v="5634.7482374802776"/>
    <n v="3676.6204106635541"/>
    <n v="4035.2339749345479"/>
    <n v="4676.4328875569554"/>
    <n v="20716.001558789161"/>
    <n v="5979.5520119632638"/>
    <n v="443.73472369771201"/>
    <n v="19.503552177201069"/>
    <n v="1909.524709249738"/>
    <n v="1087.828844249334"/>
    <n v="123.3281167535547"/>
    <n v="498.76059643311521"/>
    <n v="753.1541217364944"/>
    <n v="572.9151046426947"/>
    <n v="818.15294354177536"/>
    <n v="390.65240127071951"/>
    <n v="2719.296482530885"/>
    <n v="1746.202507841446"/>
    <n v="28.90316940262726"/>
    <n v="0.51228842491710125"/>
    <n v="128.41832839983621"/>
  </r>
  <r>
    <x v="37"/>
    <n v="2979.4380695354012"/>
    <n v="3372.365445013465"/>
    <n v="3167.6252448964069"/>
    <n v="6716.337466280841"/>
    <n v="3263.1251612257829"/>
    <n v="3797.5623958604219"/>
    <n v="4815.7670968005377"/>
    <n v="28750.520277495722"/>
    <n v="5238.607523524337"/>
    <n v="506.04237577058882"/>
    <n v="22.138178362489011"/>
    <n v="1691.771891528276"/>
    <n v="415.32491512977379"/>
    <n v="199.36049941229959"/>
    <n v="447.56331666680211"/>
    <n v="799.15643314937688"/>
    <n v="428.44086086323261"/>
    <n v="762.62220076744677"/>
    <n v="326.07547768454452"/>
    <n v="1927.6676388451449"/>
    <n v="888.26678438584713"/>
    <n v="31.50919287335595"/>
    <n v="1.0245768498342021"/>
    <n v="167.5021674780472"/>
  </r>
  <r>
    <x v="38"/>
    <n v="3290.3559819708139"/>
    <n v="2924.5526715588098"/>
    <n v="3471.5058731867821"/>
    <n v="5351.2456206334446"/>
    <n v="3213.306456474244"/>
    <n v="3592.4688525472352"/>
    <n v="5281.0248380261091"/>
    <n v="27547.655670856351"/>
    <n v="6846.1537528275048"/>
    <n v="455.34337370368519"/>
    <n v="29.602952554138209"/>
    <n v="1686.188485945675"/>
    <n v="1029.4837545083669"/>
    <n v="154.45948603115099"/>
    <n v="503.71517189437128"/>
    <n v="700.73288314972137"/>
    <n v="448.36834276384798"/>
    <n v="826.29745248201027"/>
    <n v="338.53502529411242"/>
    <n v="2207.8220023573058"/>
    <n v="1226.2414633229009"/>
    <n v="31.035370424132559"/>
    <n v="1.756417456858633"/>
    <n v="122.8349228172346"/>
  </r>
  <r>
    <x v="39"/>
    <n v="3333.347100727316"/>
    <n v="2388.7339118771042"/>
    <n v="3262.5879412371492"/>
    <n v="5403.6668592202177"/>
    <n v="2261.7691957198558"/>
    <n v="3194.8687342830422"/>
    <n v="5090.3329813186983"/>
    <n v="27164.692366605781"/>
    <n v="7296.7866580769096"/>
    <n v="366.26475324968652"/>
    <n v="31.944842496616381"/>
    <n v="1736.4391361890889"/>
    <n v="757.71846808333964"/>
    <n v="95.788828546450276"/>
    <n v="470.68466881933062"/>
    <n v="678.26663804110433"/>
    <n v="513.13265894084827"/>
    <n v="830.73991190395657"/>
    <n v="337.01556826855528"/>
    <n v="1907.105850697463"/>
    <n v="2149.1723173433179"/>
    <n v="25.34950103345178"/>
    <n v="0.73184060702443032"/>
    <n v="134.00173398243771"/>
  </r>
  <r>
    <x v="40"/>
    <n v="2390.6132822811751"/>
    <n v="1638.587648322715"/>
    <n v="3876.129535856031"/>
    <n v="5085.9299641126336"/>
    <n v="1967.838837685777"/>
    <n v="2648.4462253836482"/>
    <n v="4562.3216649376209"/>
    <n v="22304.39969319756"/>
    <n v="5853.8947595379486"/>
    <n v="257.99632360214008"/>
    <n v="31.030041737835841"/>
    <n v="1401.4348012329949"/>
    <n v="487.4885787567585"/>
    <n v="-18.559085530874739"/>
    <n v="511.14703508625553"/>
    <n v="561.65612771542555"/>
    <n v="483.24143608992512"/>
    <n v="624.16554878345403"/>
    <n v="321.97294371554051"/>
    <n v="1932.8080858820649"/>
    <n v="1416.8938463130339"/>
    <n v="15.87305204898383"/>
    <n v="1.5368652747513041"/>
    <n v="100.5013004868283"/>
  </r>
  <r>
    <x v="41"/>
    <n v="20607.332156799479"/>
    <n v="1763.711805611516"/>
    <n v="3379.020464576668"/>
    <n v="4069.5998282466262"/>
    <n v="2311.5879004713938"/>
    <n v="2587.7326132837152"/>
    <n v="4338.5056450730663"/>
    <n v="20579.77971231077"/>
    <n v="7058.4711793392426"/>
    <n v="347.07494405613892"/>
    <n v="27.773351036577129"/>
    <n v="776.09337598161858"/>
    <n v="430.67888611423871"/>
    <n v="171.22253102677979"/>
    <n v="355.90367063356399"/>
    <n v="645.10218097600307"/>
    <n v="423.45899038807869"/>
    <n v="486.44930670311902"/>
    <n v="275.4775587334945"/>
    <n v="1961.080544585127"/>
    <n v="1100.584210897586"/>
    <n v="23.454211236558191"/>
    <n v="1.5734573051025249"/>
    <n v="72.584272573820442"/>
  </r>
  <r>
    <x v="42"/>
    <n v="2813.615182903181"/>
    <n v="1327.8726357251669"/>
    <n v="2603.6294048900859"/>
    <n v="3496.1756673790678"/>
    <n v="2177.0773976422402"/>
    <n v="3097.1346270002232"/>
    <n v="3842.8587633363541"/>
    <n v="17261.621149978659"/>
    <n v="4081.6941994705749"/>
    <n v="293.29609606928318"/>
    <n v="45.666853878324453"/>
    <n v="536.00693592975097"/>
    <n v="440.65896725414069"/>
    <n v="102.97299068743401"/>
    <n v="467.3816185118265"/>
    <n v="585.19219401969099"/>
    <n v="453.3502132390019"/>
    <n v="536.0567702481859"/>
    <n v="295.68633717340339"/>
    <n v="2140.9961908773412"/>
    <n v="1312.9016374093251"/>
    <n v="24.875678584228378"/>
    <n v="0.98798481948298089"/>
    <n v="100.5013004868283"/>
  </r>
  <r>
    <x v="43"/>
    <n v="3807.0171055980559"/>
    <n v="770.50138962050937"/>
    <n v="2454.1663784755269"/>
    <n v="2612.503359773465"/>
    <n v="2386.315957598702"/>
    <n v="3202.2728333196192"/>
    <n v="4112.4104396701759"/>
    <n v="18688.095202724071"/>
    <n v="2296.4946132902392"/>
    <n v="434.02136348863229"/>
    <n v="37.836159383163043"/>
    <n v="1032.9300327812909"/>
    <n v="571.93541917131506"/>
    <n v="59.868017841531419"/>
    <n v="497.10907127936309"/>
    <n v="320.9463586945289"/>
    <n v="572.9151046426947"/>
    <n v="796.68105633570167"/>
    <n v="373.02669977425762"/>
    <n v="1896.8249566236229"/>
    <n v="1100.584210897586"/>
    <n v="48.329889820786583"/>
    <n v="1.280721062292753"/>
    <n v="89.334489321625156"/>
  </r>
  <r>
    <x v="44"/>
    <n v="2468.9185343019449"/>
    <n v="2031.9205255415759"/>
    <n v="2202.3087925283412"/>
    <n v="5459.2975613939361"/>
    <n v="3009.0497669929359"/>
    <n v="3750.1761620263278"/>
    <n v="4421.0121615608141"/>
    <n v="29387.935710073849"/>
    <n v="10633.203360404241"/>
    <n v="724.47452486257521"/>
    <n v="30.554345343269961"/>
    <n v="614.17461408617294"/>
    <n v="1102.415116684575"/>
    <n v="305.32689099181022"/>
    <n v="477.2907694343387"/>
    <n v="697.5234195627761"/>
    <n v="552.98762274207922"/>
    <n v="651.56071521878948"/>
    <n v="396.42633796783628"/>
    <n v="1747.7519925529321"/>
    <n v="1226.2414633229009"/>
    <n v="48.329889820786583"/>
    <n v="0.43910436421465809"/>
    <n v="50.25065024341415"/>
  </r>
  <r>
    <x v="45"/>
    <n v="9573.9686073630473"/>
    <n v="1763.1131254331001"/>
    <n v="3126.3371160526058"/>
    <n v="7813.9740130161299"/>
    <n v="3103.7053060208591"/>
    <n v="3922.6916695785758"/>
    <n v="4755.5965985884786"/>
    <n v="23741.154640016801"/>
    <n v="5355.5987585410094"/>
    <n v="498.69812780762618"/>
    <n v="40.543969629153437"/>
    <n v="781.67678156422016"/>
    <n v="578.0770075651011"/>
    <n v="148.47268424699789"/>
    <n v="433.52535285990967"/>
    <n v="649.38146575859673"/>
    <n v="408.51337896261708"/>
    <n v="767.06466018939307"/>
    <n v="330.63384876121569"/>
    <n v="1560.125675705337"/>
    <n v="1806.8646297019429"/>
    <n v="44.53931022699939"/>
    <n v="1.5734573051025249"/>
    <n v="94.917894904226728"/>
  </r>
  <r>
    <x v="46"/>
    <n v="1519.275428912795"/>
    <n v="2214.517979958247"/>
    <n v="2884.3886810279332"/>
    <n v="6302.3166635648986"/>
    <n v="3427.52688690586"/>
    <n v="3676.1351716605559"/>
    <n v="4972.2711704329149"/>
    <n v="17749.96361848609"/>
    <n v="5758.5685680428815"/>
    <n v="771.61985856030333"/>
    <n v="33.737851983826239"/>
    <n v="664.42526432958709"/>
    <n v="583.45089740966375"/>
    <n v="179.60405352459429"/>
    <n v="474.81348170371058"/>
    <n v="734.96716141047114"/>
    <n v="428.44086086323261"/>
    <n v="675.99424203949411"/>
    <n v="318.02235544909212"/>
    <n v="986.96583108871425"/>
    <n v="1325.9006635222891"/>
    <n v="51.409735740738661"/>
    <n v="1.3904971533464181"/>
    <n v="117.251517234633"/>
  </r>
  <r>
    <x v="47"/>
    <n v="-13.05087533679511"/>
    <n v="1164.4329470177861"/>
    <n v="2882.7371558741811"/>
    <n v="948.93140054015703"/>
    <n v="2650.3550927818569"/>
    <n v="3491.773105649786"/>
    <n v="4295.5050112498011"/>
    <n v="17492.941266640071"/>
    <n v="4527.9940960156591"/>
    <n v="705.04780444441587"/>
    <n v="50.131081581173483"/>
    <n v="424.33882427771948"/>
    <n v="492.86246860132121"/>
    <n v="64.05877909043862"/>
    <n v="398.0175620542409"/>
    <n v="43.86266902158561"/>
    <n v="438.4046018135403"/>
    <n v="818.15294354177536"/>
    <n v="297.81357700918329"/>
    <n v="1146.319689233246"/>
    <n v="1256.57252425315"/>
    <n v="50.462090842291857"/>
    <n v="1.280721062292753"/>
    <n v="67.000866991218871"/>
  </r>
  <r>
    <x v="48"/>
    <n v="3763.2582882923311"/>
    <n v="1102.768888641009"/>
    <n v="2516.0985717412282"/>
    <n v="7433.117667365289"/>
    <n v="1932.9657443597"/>
    <n v="2852.0589488895189"/>
    <n v="3992.8291717588349"/>
    <n v="15801.734191493269"/>
    <n v="5689.2404287737427"/>
    <n v="472.87480432495101"/>
    <n v="69.268713454862322"/>
    <n v="435.50563544292271"/>
    <n v="300.17013274628749"/>
    <n v="76.032382658744908"/>
    <n v="357.55519578731599"/>
    <n v="438.62669021585612"/>
    <n v="418.47711991292482"/>
    <n v="319.85707838013298"/>
    <n v="293.40715163506781"/>
    <n v="1118.0472305301839"/>
    <n v="996.59200199387726"/>
    <n v="25.586412258063479"/>
    <n v="1.3904971533464181"/>
    <n v="50.25065024341415"/>
  </r>
  <r>
    <x v="49"/>
    <n v="1827.1225471513151"/>
    <n v="1126.117415599206"/>
    <n v="1862.920373432298"/>
    <n v="1643.2453565159881"/>
    <n v="2296.642289045933"/>
    <n v="3596.911311969181"/>
    <n v="4161.3369558931136"/>
    <n v="13056.73547377778"/>
    <n v="6443.1839433256328"/>
    <n v="494.90754821383899"/>
    <n v="33.811036044528677"/>
    <n v="256.83665679967231"/>
    <n v="419.16340787589002"/>
    <n v="165.23572924262669"/>
    <n v="374.89620990171238"/>
    <n v="426.8586570637234"/>
    <n v="308.87596945953982"/>
    <n v="422.03364508489773"/>
    <n v="332.15330578677282"/>
    <n v="2254.086025689589"/>
    <n v="628.2862621265748"/>
    <n v="29.613903076462361"/>
    <n v="1.20753700159031"/>
    <n v="100.5013004868283"/>
  </r>
  <r>
    <x v="50"/>
    <n v="2098.1201350271199"/>
    <n v="733.98189873717513"/>
    <n v="2253.506072294655"/>
    <n v="4245.0505043329686"/>
    <n v="3522.1824259337841"/>
    <n v="3524.3511414107252"/>
    <n v="3853.9507996229199"/>
    <n v="12504.137417308841"/>
    <n v="4216.0174693045328"/>
    <n v="553.42462069292856"/>
    <n v="56.388318771232363"/>
    <n v="435.50563544292271"/>
    <n v="403.04173834220188"/>
    <n v="102.3743105090187"/>
    <n v="440.95721605179392"/>
    <n v="460.02311412882472"/>
    <n v="383.60402658684779"/>
    <n v="906.26172207704349"/>
    <n v="387.15765011193832"/>
    <n v="1483.0189701515319"/>
    <n v="736.61147973460493"/>
    <n v="36.484328590201628"/>
    <n v="1.9393776086147401"/>
    <n v="117.251517234633"/>
  </r>
  <r>
    <x v="51"/>
    <n v="-1693.5429995864711"/>
    <n v="1411.089180524895"/>
    <n v="2782.819884072183"/>
    <n v="4505.0170548755368"/>
    <n v="3596.9104830610918"/>
    <n v="4064.8503710808568"/>
    <n v="4304.9256448082551"/>
    <n v="12673.77216952721"/>
    <n v="4042.697121131685"/>
    <n v="634.44825951012967"/>
    <n v="47.203719153075753"/>
    <n v="290.33709029528183"/>
    <n v="417.62801077744348"/>
    <n v="147.2753238901673"/>
    <n v="360.85824609482012"/>
    <n v="465.37222010706688"/>
    <n v="428.44086086323261"/>
    <n v="627.12718839808485"/>
    <n v="369.8358400205878"/>
    <n v="1123.1876775671039"/>
    <n v="1143.914297940798"/>
    <n v="39.090352060930307"/>
    <n v="1.317313092643974"/>
    <n v="106.0847060694299"/>
  </r>
  <r>
    <x v="52"/>
    <n v="1774.151347254912"/>
    <n v="1485.325522648395"/>
    <n v="2184.9677784139449"/>
    <n v="4958.6212418304713"/>
    <n v="3776.257820166632"/>
    <n v="3807.9281345116301"/>
    <n v="5164.634429868438"/>
    <n v="12935.934968410151"/>
    <n v="3934.371903523655"/>
    <n v="1013.74313011346"/>
    <n v="62.462595809535117"/>
    <n v="429.92222986032112"/>
    <n v="396.13245139919269"/>
    <n v="177.20933281093301"/>
    <n v="383.15383567047257"/>
    <n v="470.72132608530899"/>
    <n v="443.38647228869422"/>
    <n v="504.95955429456183"/>
    <n v="375.15393961003753"/>
    <n v="1485.589193669992"/>
    <n v="987.9259845852348"/>
    <n v="100.687270459972"/>
    <n v="1.4636812140488611"/>
    <n v="67.000866991218871"/>
  </r>
  <r>
    <x v="53"/>
    <n v="1235.994664249419"/>
    <n v="1119.5319336366369"/>
    <n v="2494.628744742452"/>
    <n v="-10734.58587713634"/>
    <n v="3880.8771001448631"/>
    <n v="3682.0584508898178"/>
    <n v="5514.2614914491169"/>
    <n v="20895.917205081369"/>
    <n v="6482.1810216645245"/>
    <n v="949.30327701907743"/>
    <n v="53.168220100324859"/>
    <n v="385.2549851995085"/>
    <n v="298.63473564784113"/>
    <n v="110.7558330068331"/>
    <n v="346.8202822879278"/>
    <n v="392.62437880297358"/>
    <n v="363.67654468623232"/>
    <n v="747.81400269429241"/>
    <n v="327.29104330499018"/>
    <n v="1272.260641637796"/>
    <n v="818.93864511670779"/>
    <n v="88.367886780163687"/>
    <n v="2.1589297907220688"/>
    <n v="44.667244660812578"/>
  </r>
  <r>
    <x v="54"/>
    <n v="1271.308797513688"/>
    <n v="906.40179012078568"/>
    <n v="1946.3223936967761"/>
    <n v="3118.5287853151722"/>
    <n v="2356.424734747779"/>
    <n v="2775.0563189091172"/>
    <n v="5002.2044738363893"/>
    <n v="27123.568790310419"/>
    <n v="4471.6649828594836"/>
    <n v="1251.128177174382"/>
    <n v="64.145829205691314"/>
    <n v="429.92222986032112"/>
    <n v="283.2807646633762"/>
    <n v="70.045580874591764"/>
    <n v="342.69146940354773"/>
    <n v="404.39241195510641"/>
    <n v="373.64028563654011"/>
    <n v="603.43407148103802"/>
    <n v="258.00380293958841"/>
    <n v="984.39560757025401"/>
    <n v="1031.256071628447"/>
    <n v="83.629662287929705"/>
    <n v="1.6466413658049679"/>
    <n v="33.500433495609443"/>
  </r>
  <r>
    <x v="55"/>
    <n v="426.07269481889921"/>
    <n v="752.5409842680499"/>
    <n v="1919.0722286598671"/>
    <n v="1849.7208472761349"/>
    <n v="1494.56114254616"/>
    <n v="2567.7415458849568"/>
    <n v="4207.224558064936"/>
    <n v="15169.45920595206"/>
    <n v="3505.4040417958549"/>
    <n v="894.57678413377505"/>
    <n v="58.803392774412977"/>
    <n v="429.92222986032112"/>
    <n v="185.7830489120245"/>
    <n v="59.269337663116097"/>
    <n v="214.6982699877648"/>
    <n v="308.10850434674768"/>
    <n v="363.67654468623232"/>
    <n v="269.50920493140842"/>
    <n v="201.9358386965329"/>
    <n v="904.71867849798809"/>
    <n v="766.94254066485337"/>
    <n v="54.252670436079043"/>
    <n v="2.049153699668405"/>
    <n v="33.500433495609443"/>
  </r>
  <r>
    <x v="56"/>
    <n v="2872.7279711933711"/>
    <n v="591.49601627433037"/>
    <n v="1436.0011211873959"/>
    <n v="1958.842609232275"/>
    <n v="2804.793077511627"/>
    <n v="3481.4073669985769"/>
    <n v="3413.460207913929"/>
    <n v="10154.95312143622"/>
    <n v="2396.1538134896259"/>
    <n v="1029.616182162443"/>
    <n v="57.120159378256787"/>
    <n v="273.58687354747713"/>
    <n v="335.48426601055672"/>
    <n v="89.802026762297132"/>
    <n v="274.97893809971418"/>
    <n v="354.11081575963021"/>
    <n v="408.51337896261708"/>
    <n v="236.93116917046891"/>
    <n v="222.75239994666461"/>
    <n v="1118.0472305301839"/>
    <n v="489.62998358829623"/>
    <n v="75.100858201908551"/>
    <n v="2.122337760370848"/>
    <n v="39.083839078211007"/>
  </r>
  <r>
    <x v="57"/>
    <n v="2315.378824457297"/>
    <n v="690.87692589127255"/>
    <n v="1726.6695482477551"/>
    <n v="1399.326123908146"/>
    <n v="3696.5478925641701"/>
    <n v="3495.4751551680738"/>
    <n v="3727.987812204241"/>
    <n v="7993.395142411201"/>
    <n v="2803.4566316958199"/>
    <n v="1371.479079277125"/>
    <n v="68.536872847837898"/>
    <n v="463.42266335593052"/>
    <n v="281.74536756492972"/>
    <n v="112.55187354207909"/>
    <n v="315.44130436663909"/>
    <n v="322.01617989017728"/>
    <n v="418.47711991292482"/>
    <n v="717.45719664432613"/>
    <n v="340.51031942733658"/>
    <n v="783.91817313035892"/>
    <n v="537.29307933582947"/>
    <n v="113.7173878136155"/>
    <n v="2.5248500942342851"/>
    <n v="111.6681116520314"/>
  </r>
  <r>
    <x v="58"/>
    <n v="-1928.4587556487829"/>
    <n v="974.05265028171618"/>
    <n v="1722.540735363375"/>
    <n v="2293.6966434702331"/>
    <n v="3975.5326391727858"/>
    <n v="4024.127826379683"/>
    <n v="4181.5457343330218"/>
    <n v="11784.474832139989"/>
    <n v="2274.8295697686331"/>
    <n v="1528.0773987454579"/>
    <n v="63.596948750423003"/>
    <n v="251.25325121707081"/>
    <n v="327.80728051832432"/>
    <n v="91.598067297543068"/>
    <n v="266.72131233095399"/>
    <n v="484.62900162873859"/>
    <n v="388.58589706200172"/>
    <n v="569.37521591278312"/>
    <n v="383.0551161429342"/>
    <n v="1056.36186608714"/>
    <n v="736.61147973460493"/>
    <n v="101.8718265830305"/>
    <n v="2.5980341549367281"/>
    <n v="61.417461408617292"/>
  </r>
  <r>
    <x v="59"/>
    <n v="515.12572652879521"/>
    <n v="880.05986227051187"/>
    <n v="1545.827543911907"/>
    <n v="554.1673793458865"/>
    <n v="3163.487751722706"/>
    <n v="3669.4714825276369"/>
    <n v="4501.9992210230057"/>
    <n v="12031.216289912159"/>
    <n v="2859.7857448519949"/>
    <n v="1777.3080070369649"/>
    <n v="65.902246662549942"/>
    <n v="279.1702791300786"/>
    <n v="221.86488072551691"/>
    <n v="93.394107832789018"/>
    <n v="235.34233440966531"/>
    <n v="286.71208043377908"/>
    <n v="388.58589706200172"/>
    <n v="469.41987891899151"/>
    <n v="352.81792133434868"/>
    <n v="873.8759962764658"/>
    <n v="402.96980950187208"/>
    <n v="116.79723373356759"/>
    <n v="2.744402276341614"/>
    <n v="22.333622330406289"/>
  </r>
  <r>
    <x v="60"/>
    <n v="0"/>
    <n v="639.39043054755552"/>
    <n v="1622.623463561376"/>
    <n v="1905.3515494498531"/>
    <n v="2650.3550927818569"/>
    <n v="3499.9176145900201"/>
    <n v="5190.7690907080196"/>
    <n v="10131.821109770081"/>
    <n v="2222.833465316779"/>
    <n v="1188.10979142767"/>
    <n v="87.6013206608243"/>
    <n v="441.08904102552418"/>
    <n v="167.3582837306667"/>
    <n v="67.650860160930506"/>
    <n v="222.13013317964899"/>
    <n v="0"/>
    <n v="363.67654468623232"/>
    <n v="516.80611275308524"/>
    <n v="287.32932353283962"/>
    <n v="850.74398461032399"/>
    <n v="472.29794877101142"/>
    <n v="96.185957192349747"/>
    <n v="2.5248500942342851"/>
    <n v="27.91702791300786"/>
  </r>
  <r>
    <x v="61"/>
    <n v="930.450641658569"/>
    <n v="532.8253587896296"/>
    <n v="1568.9488960644351"/>
    <n v="1461.3757532557549"/>
    <n v="1489.579272071006"/>
    <n v="2384.8602996815011"/>
    <n v="4436.0547861138293"/>
    <n v="11984.95226657988"/>
    <n v="2101.5092215957852"/>
    <n v="1160.3911781481011"/>
    <n v="89.357738117682942"/>
    <n v="150.75195073024241"/>
    <n v="127.4379591710581"/>
    <n v="45.49969355956388"/>
    <n v="391.41146143923282"/>
    <n v="595.89040597617532"/>
    <n v="373.64028563654011"/>
    <n v="432.39938373610568"/>
    <n v="257.09212872425411"/>
    <n v="663.11766776272987"/>
    <n v="268.64653966791468"/>
    <n v="82.682017389482908"/>
    <n v="3.6592030351221521"/>
    <n v="39.083839078211007"/>
  </r>
  <r>
    <x v="62"/>
    <n v="227.23877057007959"/>
    <n v="417.280084355474"/>
    <n v="1146.9842192807901"/>
    <n v="945.72193695321175"/>
    <n v="1300.268194015159"/>
    <n v="2201.979053478045"/>
    <n v="3887.8346912928432"/>
    <n v="8836.4284564661448"/>
    <n v="1685.5403859809489"/>
    <n v="1119.642447514889"/>
    <n v="102.6772371655276"/>
    <n v="217.7528177214613"/>
    <n v="103.6393041451376"/>
    <n v="32.328729634426963"/>
    <n v="143.68268837642719"/>
    <n v="175.45067608634241"/>
    <n v="418.47711991292482"/>
    <n v="187.323705625402"/>
    <n v="170.1791868623904"/>
    <n v="652.83677368888914"/>
    <n v="342.3076876413752"/>
    <n v="68.704255137392678"/>
    <n v="2.4882580638830629"/>
    <n v="11.166811165203139"/>
  </r>
  <r>
    <x v="63"/>
    <n v="471.36690922307042"/>
    <n v="292.15592706667331"/>
    <n v="1008.256106365619"/>
    <n v="583.0525516283941"/>
    <n v="2371.3703461732412"/>
    <n v="2501.104654555762"/>
    <n v="3414.9796649394871"/>
    <n v="6523.2272898519705"/>
    <n v="1564.2161422599549"/>
    <n v="1609.574860011882"/>
    <n v="143.87986334100299"/>
    <n v="134.00173398243771"/>
    <n v="233.38035896386549"/>
    <n v="76.032382658744908"/>
    <n v="161.02370249082361"/>
    <n v="175.45067608634241"/>
    <n v="358.69467421107839"/>
    <n v="201.39149379489859"/>
    <n v="202.54362150675581"/>
    <n v="817.33107887034146"/>
    <n v="346.64069634569643"/>
    <n v="74.863946977296848"/>
    <n v="6.4036053114637648"/>
    <n v="11.166811165203139"/>
  </r>
  <r>
    <x v="64"/>
    <n v="805.31577813518061"/>
    <n v="511.87155254509361"/>
    <n v="887.69477014171991"/>
    <n v="1410.0243358646301"/>
    <n v="3273.0889021760909"/>
    <n v="2727.6700850750231"/>
    <n v="3674.8068163097441"/>
    <n v="5754.7304578323728"/>
    <n v="1048.5881064457319"/>
    <n v="1619.2882202209621"/>
    <n v="108.4221859306693"/>
    <n v="161.91876189544561"/>
    <n v="253.3405212436698"/>
    <n v="0"/>
    <n v="194.87996814274041"/>
    <n v="197.91692119495951"/>
    <n v="363.67654468623232"/>
    <n v="537.53759005550137"/>
    <n v="352.21013852412591"/>
    <n v="683.67945591041143"/>
    <n v="398.6368007975509"/>
    <n v="135.27630925328009"/>
    <n v="4.6471878546051322"/>
    <n v="33.500433495609443"/>
  </r>
  <r>
    <x v="65"/>
    <n v="2709.975878758044"/>
    <n v="691.47560606968784"/>
    <n v="1192.401161008971"/>
    <n v="1065.5419108658359"/>
    <n v="3716.4753744647851"/>
    <n v="2836.5103409127069"/>
    <n v="3837.540663746905"/>
    <n v="7160.6427224300987"/>
    <n v="1178.578367575368"/>
    <n v="2642.9816217681132"/>
    <n v="131.25561286983159"/>
    <n v="189.83578980845351"/>
    <n v="210.34940248716819"/>
    <n v="168.82781031311859"/>
    <n v="304.70639086725078"/>
    <n v="261.03637173821681"/>
    <n v="398.5496380123094"/>
    <n v="479.04520766654178"/>
    <n v="359.19964084168839"/>
    <n v="1393.061147005425"/>
    <n v="1399.561811495749"/>
    <n v="153.99229599760429"/>
    <n v="3.3664667923123792"/>
    <n v="11.166811165203139"/>
  </r>
  <r>
    <x v="66"/>
    <n v="441.42666580336402"/>
    <n v="759.12646623061835"/>
    <n v="1156.8933702033021"/>
    <n v="1200.339381517538"/>
    <n v="3920.7320639460941"/>
    <n v="2789.1241070786141"/>
    <n v="4236.5500786581879"/>
    <n v="8972.6503029445357"/>
    <n v="2768.79256206125"/>
    <n v="2170.5806398923851"/>
    <n v="123.0955901015092"/>
    <n v="379.67157961690691"/>
    <n v="135.88264321251381"/>
    <n v="70.045580874591764"/>
    <n v="226.25894606402909"/>
    <n v="227.8719146731155"/>
    <n v="298.91222850923202"/>
    <n v="339.10773587523357"/>
    <n v="293.8629887427349"/>
    <n v="539.74693887664057"/>
    <n v="329.30866152841162"/>
    <n v="142.6205572162427"/>
    <n v="3.805571156527038"/>
    <n v="5.5834055826015723"/>
  </r>
  <r>
    <x v="67"/>
    <n v="981.11874590730292"/>
    <n v="693.27164660493384"/>
    <n v="1095.786939514476"/>
    <n v="1508.447885864286"/>
    <n v="3487.3093326077069"/>
    <n v="2257.5097962523741"/>
    <n v="4129.5803040589708"/>
    <n v="7551.3166972360477"/>
    <n v="2560.8081442538319"/>
    <n v="2634.6897289067028"/>
    <n v="122.36374949448479"/>
    <n v="122.8349228172346"/>
    <n v="186.55074746124771"/>
    <n v="70.644261053007071"/>
    <n v="200.66030618087251"/>
    <n v="244.98905380349041"/>
    <n v="343.74906278561679"/>
    <n v="428.69733421781717"/>
    <n v="265.44914236481787"/>
    <n v="758.21593794575699"/>
    <n v="459.29892265804779"/>
    <n v="195.92558275387501"/>
    <n v="3.5128349137172652"/>
    <n v="27.91702791300786"/>
  </r>
  <r>
    <x v="68"/>
    <n v="337.78736165822642"/>
    <n v="440.62861131367117"/>
    <n v="894.30087075672805"/>
    <n v="771.34108206251778"/>
    <n v="2535.7720718533178"/>
    <n v="1591.881292864088"/>
    <n v="3910.0187638659759"/>
    <n v="6978.1568526194251"/>
    <n v="2534.8100920279048"/>
    <n v="2171.765196015444"/>
    <n v="113.91099048335261"/>
    <n v="329.42092937349281"/>
    <n v="60.648185388636101"/>
    <n v="23.348526958197251"/>
    <n v="160.19793991394761"/>
    <n v="191.49799402106891"/>
    <n v="368.65841516138619"/>
    <n v="203.61272350587171"/>
    <n v="226.09520540289009"/>
    <n v="544.88738591356105"/>
    <n v="259.98052225927228"/>
    <n v="151.38627252687559"/>
    <n v="4.244675520741696"/>
    <n v="5.5834055826015723"/>
  </r>
  <r>
    <x v="69"/>
    <n v="206.51090974105199"/>
    <n v="332.26749902049937"/>
    <n v="662.26158665456683"/>
    <n v="825.90196304058759"/>
    <n v="1384.9599920927751"/>
    <n v="1718.491386389557"/>
    <n v="3003.054865310969"/>
    <n v="5842.1180574600194"/>
    <n v="2101.5092215957852"/>
    <n v="1572.616708972457"/>
    <n v="159.28510811886721"/>
    <n v="212.16941213885971"/>
    <n v="53.738898445626923"/>
    <n v="11.973603568306279"/>
    <n v="136.25082518454309"/>
    <n v="152.9844309777254"/>
    <n v="318.8397104098475"/>
    <n v="160.66894909372419"/>
    <n v="135.68751238224519"/>
    <n v="413.80598647209109"/>
    <n v="324.97565282409039"/>
    <n v="110.6375418936634"/>
    <n v="4.0617153689855883"/>
    <n v="16.750216747804721"/>
  </r>
  <r>
    <x v="70"/>
    <n v="346.9997442489053"/>
    <n v="417.280084355474"/>
    <n v="614.36735719575779"/>
    <n v="3301.4682097710538"/>
    <n v="2266.75106619501"/>
    <n v="2652.888684805594"/>
    <n v="2868.4309728466128"/>
    <n v="4266.5710406439212"/>
    <n v="1594.5472031902041"/>
    <n v="1633.5028936976639"/>
    <n v="131.98745347685599"/>
    <n v="61.417461408617292"/>
    <n v="201.9047184457126"/>
    <n v="55.078576414208896"/>
    <n v="147.81150126080729"/>
    <n v="131.58800706475691"/>
    <n v="303.89409898438589"/>
    <n v="138.4566519839928"/>
    <n v="154.07294239148561"/>
    <n v="470.35090387821538"/>
    <n v="220.98344392038149"/>
    <n v="125.56294904420039"/>
    <n v="3.0005464888001638"/>
    <n v="11.166811165203139"/>
  </r>
  <r>
    <x v="71"/>
    <n v="558.88454383452006"/>
    <n v="356.21470615711189"/>
    <n v="1157.7191327801779"/>
    <n v="635.47379021516713"/>
    <n v="3756.330338266016"/>
    <n v="2509.249163495997"/>
    <n v="3371.6751397111111"/>
    <n v="3675.419631398076"/>
    <n v="1429.8928724259979"/>
    <n v="2042.1747561528441"/>
    <n v="128.95031495770459"/>
    <n v="441.08904102552418"/>
    <n v="266.39139658046491"/>
    <n v="46.098373737979188"/>
    <n v="142.03116322267519"/>
    <n v="188.2885304341236"/>
    <n v="249.09352375769339"/>
    <n v="454.61168084583721"/>
    <n v="247.21565805813319"/>
    <n v="529.46604480279984"/>
    <n v="233.98247003334509"/>
    <n v="191.42426948625271"/>
    <n v="4.4276356724978037"/>
    <n v="16.750216747804721"/>
  </r>
  <r>
    <x v="72"/>
    <n v="-173.49987212445271"/>
    <n v="554.97652539099624"/>
    <n v="733.27716826590438"/>
    <n v="707.15181032361193"/>
    <n v="3487.3093326077069"/>
    <n v="2441.871862263145"/>
    <n v="3184.478034162481"/>
    <n v="5592.8063761693811"/>
    <n v="875.2677582728835"/>
    <n v="2824.6925310452862"/>
    <n v="137.6958102116466"/>
    <n v="201.0026009736566"/>
    <n v="62.183582487082582"/>
    <n v="73.63766194508365"/>
    <n v="161.02370249082361"/>
    <n v="196.84709999931101"/>
    <n v="229.16604185707789"/>
    <n v="330.96322693499872"/>
    <n v="268.03221930826493"/>
    <n v="506.33403313665809"/>
    <n v="355.30671375433877"/>
    <n v="184.55384397251339"/>
    <n v="4.9765161277661258"/>
    <n v="5.5834055826015723"/>
  </r>
  <r>
    <x v="73"/>
    <n v="561.18763948218975"/>
    <n v="227.49846779781939"/>
    <n v="819.15647626101031"/>
    <n v="908.27819510551672"/>
    <n v="3288.0345136015521"/>
    <n v="1931.7294386429789"/>
    <n v="4196.2844674809257"/>
    <n v="6142.834209119862"/>
    <n v="1330.23367222661"/>
    <n v="3086.4794342412129"/>
    <n v="144.2457836445152"/>
    <n v="340.58774053869593"/>
    <n v="267.92679367891139"/>
    <n v="13.769644103552229"/>
    <n v="216.34979514151681"/>
    <n v="232.15119945570919"/>
    <n v="288.94848755892428"/>
    <n v="260.62428608751583"/>
    <n v="270.91918765682328"/>
    <n v="370.11218665826777"/>
    <n v="259.98052225927228"/>
    <n v="179.81561948027951"/>
    <n v="3.5860189744197091"/>
    <n v="11.166811165203139"/>
  </r>
  <r>
    <x v="74"/>
    <n v="465.99301937850782"/>
    <n v="452.0035347035622"/>
    <n v="651.52667315517863"/>
    <n v="687.89502880194027"/>
    <n v="3427.52688690586"/>
    <n v="1863.6117275064689"/>
    <n v="3844.226274659356"/>
    <n v="7098.9573579870539"/>
    <n v="1542.5510987383491"/>
    <n v="4057.341632699955"/>
    <n v="138.57401894007589"/>
    <n v="284.75368471268018"/>
    <n v="79.840649119217147"/>
    <n v="7.7828423193990854"/>
    <n v="199.83454360399651"/>
    <n v="147.63532499948329"/>
    <n v="244.11165328253949"/>
    <n v="259.14346628020041"/>
    <n v="255.42072599614141"/>
    <n v="650.2665501704289"/>
    <n v="242.6484874419875"/>
    <n v="228.145509301066"/>
    <n v="3.805571156527038"/>
    <n v="11.166811165203139"/>
  </r>
  <r>
    <x v="75"/>
    <n v="-85.982237513003071"/>
    <n v="310.71501259754808"/>
    <n v="722.54225476651618"/>
    <n v="550.95791575894123"/>
    <n v="1783.5096301050839"/>
    <n v="1528.946451053182"/>
    <n v="3813.9890798507699"/>
    <n v="6217.3706911552081"/>
    <n v="1494.8880029908159"/>
    <n v="3131.9663893666589"/>
    <n v="177.98363562834149"/>
    <n v="513.67331359934462"/>
    <n v="-1.535397098446484"/>
    <n v="24.54588731502788"/>
    <n v="126.34167426203081"/>
    <n v="111.2614043474367"/>
    <n v="264.03913518315488"/>
    <n v="304.308470403321"/>
    <n v="184.76597430773819"/>
    <n v="395.81442184286982"/>
    <n v="199.31840039877551"/>
    <n v="165.83785722818919"/>
    <n v="4.3178595814441394"/>
    <n v="5.5834055826015723"/>
  </r>
  <r>
    <x v="76"/>
    <n v="25.334052124366981"/>
    <n v="369.38567008224891"/>
    <n v="557.38973939131245"/>
    <n v="0"/>
    <n v="1290.304453064851"/>
    <n v="1351.988484078988"/>
    <n v="2887.5761313686321"/>
    <n v="4855.152226371305"/>
    <n v="1260.905532957471"/>
    <n v="1793.1810590859491"/>
    <n v="184.78975327366871"/>
    <n v="228.9196288866645"/>
    <n v="444.49746000025698"/>
    <n v="14.36832428196754"/>
    <n v="119.7355736470227"/>
    <n v="0"/>
    <n v="303.89409898438589"/>
    <n v="49.607463545066928"/>
    <n v="115.174842537225"/>
    <n v="298.14592814138251"/>
    <n v="203.65140910309671"/>
    <n v="108.0315184229347"/>
    <n v="5.6351726740881132"/>
    <n v="0"/>
  </r>
  <r>
    <x v="77"/>
    <n v="241.05734445609789"/>
    <n v="108.95979247158721"/>
    <n v="372.41892217108432"/>
    <n v="971.39764564877407"/>
    <n v="2147.1861747913172"/>
    <n v="1905.815092014959"/>
    <n v="3307.7059989351578"/>
    <n v="3212.7793980752422"/>
    <n v="1208.909428505616"/>
    <n v="3384.987577251954"/>
    <n v="169.42110052615561"/>
    <n v="150.75195073024241"/>
    <n v="100.5685099482447"/>
    <n v="24.54588731502788"/>
    <n v="81.750495110725836"/>
    <n v="156.1938945646707"/>
    <n v="199.2748190061547"/>
    <n v="108.0998459340264"/>
    <n v="178.08036339528709"/>
    <n v="11424.64353955556"/>
    <n v="121.32424372099371"/>
    <n v="174.1297500895987"/>
    <n v="4.7935559760100181"/>
    <n v="0"/>
  </r>
  <r>
    <x v="78"/>
    <n v="670.96853202111333"/>
    <n v="734.58057891559054"/>
    <n v="671.34497500020302"/>
    <n v="461.09293532447322"/>
    <n v="3322.9076069276289"/>
    <n v="2251.5865170231118"/>
    <n v="3107.137671561627"/>
    <n v="3788.5094662103252"/>
    <n v="1005.2580194025199"/>
    <n v="3913.062696911431"/>
    <n v="224.93121056895859"/>
    <n v="290.33709029528183"/>
    <n v="-166.59058518144349"/>
    <n v="46.697053916394509"/>
    <n v="133.773537453915"/>
    <n v="73.817662499741644"/>
    <n v="269.02100565830881"/>
    <n v="370.20495182885759"/>
    <n v="235.8197303664553"/>
    <n v="508.90425665511827"/>
    <n v="121.32424372099371"/>
    <n v="267.70968381121969"/>
    <n v="5.3424364312783412"/>
    <n v="16.750216747804721"/>
  </r>
  <r>
    <x v="79"/>
    <n v="492.094770052098"/>
    <n v="416.08272399864342"/>
    <n v="549.13211362255231"/>
    <n v="554.1673793458865"/>
    <n v="4025.3513439243252"/>
    <n v="2003.5491992977779"/>
    <n v="3617.3713407436871"/>
    <n v="3919.590865651795"/>
    <n v="831.93767122967142"/>
    <n v="4665.7296575027976"/>
    <n v="203.19554454033309"/>
    <n v="178.66897864325031"/>
    <n v="82.911443316110109"/>
    <n v="37.716851240164793"/>
    <n v="132.947774877039"/>
    <n v="117.6803315213273"/>
    <n v="269.02100565830881"/>
    <n v="242.85444839973059"/>
    <n v="231.869142100007"/>
    <n v="375.25263369518831"/>
    <n v="181.98636558149059"/>
    <n v="207.53423275984821"/>
    <n v="4.8301480063612399"/>
    <n v="5.5834055826015723"/>
  </r>
  <r>
    <x v="80"/>
    <n v="181.9445561659083"/>
    <n v="328.07673777159209"/>
    <n v="530.13957435440386"/>
    <n v="515.65381630254308"/>
    <n v="3038.9409898438589"/>
    <n v="1882.1219750979119"/>
    <n v="3852.5832882999189"/>
    <n v="5366.6267065448837"/>
    <n v="1091.9181934889441"/>
    <n v="4384.7529451133232"/>
    <n v="226.79740411687101"/>
    <n v="284.75368471268018"/>
    <n v="63.71897958552907"/>
    <n v="35.322130526503543"/>
    <n v="128.8189619926589"/>
    <n v="55.63070217371834"/>
    <n v="278.98474660861649"/>
    <n v="202.1319036985563"/>
    <n v="184.9179200102939"/>
    <n v="282.72458703062131"/>
    <n v="155.98831335556341"/>
    <n v="281.45053483869827"/>
    <n v="5.4888045526832272"/>
    <n v="0"/>
  </r>
  <r>
    <x v="81"/>
    <n v="260.24980818667888"/>
    <n v="412.49064292815149"/>
    <n v="538.39720012316411"/>
    <n v="1911.7704766237439"/>
    <n v="2650.3550927818569"/>
    <n v="1503.0321044251621"/>
    <n v="3668.1212053972931"/>
    <n v="4359.0990873084884"/>
    <n v="1195.9104023926529"/>
    <n v="4928.4642055971717"/>
    <n v="240.3364553468229"/>
    <n v="178.66897864325031"/>
    <n v="56.809692642519892"/>
    <n v="14.967004460382849"/>
    <n v="107.3491349938824"/>
    <n v="736.03698260611952"/>
    <n v="278.98474660861649"/>
    <n v="215.45928196439519"/>
    <n v="189.02045397929791"/>
    <n v="259.59257536447961"/>
    <n v="112.6582263123513"/>
    <n v="237.14813583631059"/>
    <n v="5.1960683098734552"/>
    <n v="11.166811165203139"/>
  </r>
  <r>
    <x v="82"/>
    <n v="244.8958372022141"/>
    <n v="165.23572924262669"/>
    <n v="552.43516393005643"/>
    <n v="498.5366771721682"/>
    <n v="2007.6938014870079"/>
    <n v="1115.797724812177"/>
    <n v="3315.911066873166"/>
    <n v="4554.4360747114624"/>
    <n v="1295.5696025920399"/>
    <n v="3910.9304958899252"/>
    <n v="242.56856919824739"/>
    <n v="279.1702791300786"/>
    <n v="33.011037616599403"/>
    <n v="19.756445887705372"/>
    <n v="98.265746648246207"/>
    <n v="53.49105978242148"/>
    <n v="219.20230090677009"/>
    <n v="162.8901788046974"/>
    <n v="168.5077841342777"/>
    <n v="519.18515072895912"/>
    <n v="108.3252176080301"/>
    <n v="228.6193317502894"/>
    <n v="5.1960683098734552"/>
    <n v="22.333622330406289"/>
  </r>
  <r>
    <x v="83"/>
    <n v="-80.608347668440388"/>
    <n v="204.74862101803751"/>
    <n v="438.4799283211658"/>
    <n v="515.65381630254308"/>
    <n v="1046.192799782312"/>
    <n v="998.07255013060023"/>
    <n v="3162.445907291903"/>
    <n v="4084.085170833247"/>
    <n v="1221.90845461858"/>
    <n v="3746.277194784795"/>
    <n v="260.27911188823862"/>
    <n v="94.917894904226728"/>
    <n v="25.334052124366981"/>
    <n v="13.17096392513691"/>
    <n v="41.288128843800934"/>
    <n v="79.166768477983794"/>
    <n v="209.23855995646241"/>
    <n v="280.6153534862741"/>
    <n v="94.51022698964897"/>
    <n v="231.32011666141739"/>
    <n v="186.31937428581179"/>
    <n v="154.7030296714394"/>
    <n v="5.7083567347905566"/>
    <n v="5.5834055826015723"/>
  </r>
  <r>
    <x v="84"/>
    <n v="235.68345461153521"/>
    <n v="162.84100852896549"/>
    <n v="247.72877306280549"/>
    <n v="-397.9734847812158"/>
    <n v="2441.1165328253951"/>
    <n v="1189.838715177948"/>
    <n v="2885.6008372354081"/>
    <n v="3210.2091745567809"/>
    <n v="1083.2521760803011"/>
    <n v="2768.7814820369249"/>
    <n v="234.70128267273481"/>
    <n v="201.0026009736566"/>
    <n v="69.092869430091753"/>
    <n v="15.565684638798171"/>
    <n v="75.970157072593707"/>
    <n v="-2051.9170532536882"/>
    <n v="139.4923733043083"/>
    <n v="77.002629980402389"/>
    <n v="83.266245000526752"/>
    <n v="295.57570462292222"/>
    <n v="138.6562785382786"/>
    <n v="191.18735826164101"/>
    <n v="5.4156204919807838"/>
    <n v="5.5834055826015723"/>
  </r>
  <r>
    <x v="85"/>
    <n v="-214.18789523328451"/>
    <n v="359.20810704918853"/>
    <n v="327.82774301977929"/>
    <n v="918.97640706200104"/>
    <n v="3716.4753744647851"/>
    <n v="1221.6763410352301"/>
    <n v="2869.1907013593918"/>
    <n v="2755.2796117893272"/>
    <n v="489.62998358829623"/>
    <n v="3867.338830561373"/>
    <n v="213.80723334218729"/>
    <n v="100.5013004868283"/>
    <n v="56.041994093296651"/>
    <n v="37.716851240164793"/>
    <n v="64.409480996329449"/>
    <n v="302.75939836850557"/>
    <n v="194.2929485310008"/>
    <n v="96.993697379160707"/>
    <n v="100.58805509187719"/>
    <n v="87.38759962764658"/>
    <n v="95.326191495066524"/>
    <n v="246.15076237155509"/>
    <n v="6.2938292204101014"/>
    <n v="11.166811165203139"/>
  </r>
  <r>
    <x v="86"/>
    <n v="120.528672228049"/>
    <n v="193.97237780656181"/>
    <n v="482.24534489559483"/>
    <n v="0"/>
    <n v="3985.4963801230938"/>
    <n v="1334.218646391203"/>
    <n v="2777.871334123412"/>
    <n v="2901.7823523415582"/>
    <n v="593.62219249200518"/>
    <n v="4880.1343157763858"/>
    <n v="266.86567735145849"/>
    <n v="189.83578980845351"/>
    <n v="50.668104248733947"/>
    <n v="33.526089991257592"/>
    <n v="96.61422149449416"/>
    <n v="0"/>
    <n v="199.2748190061547"/>
    <n v="312.45297934355591"/>
    <n v="230.65357647956131"/>
    <n v="470.35090387821538"/>
    <n v="129.9902611296362"/>
    <n v="257.285589928305"/>
    <n v="6.9524857667320878"/>
    <n v="11.166811165203139"/>
  </r>
  <r>
    <x v="87"/>
    <n v="2506.5357632138839"/>
    <n v="402.31307989509111"/>
    <n v="489.67720808747902"/>
    <n v="1761.995509232964"/>
    <n v="3855.967747769093"/>
    <n v="1283.870772942478"/>
    <n v="3466.6412038084268"/>
    <n v="4544.1551806376219"/>
    <n v="1113.58323701055"/>
    <n v="6258.4838205672486"/>
    <n v="267.12182156391708"/>
    <n v="206.58600655625821"/>
    <n v="49.900405699510713"/>
    <n v="25.144567493443191"/>
    <n v="57.803380381321297"/>
    <n v="2.1396423912968592"/>
    <n v="199.2748190061547"/>
    <n v="253.96059695459641"/>
    <n v="178.9920376106214"/>
    <n v="125.94095240454951"/>
    <n v="103.9922089037089"/>
    <n v="273.8693756511239"/>
    <n v="6.4767893721662082"/>
    <n v="128.41832839983621"/>
  </r>
  <r>
    <x v="88"/>
    <n v="389.22316445618361"/>
    <n v="434.64180952951813"/>
    <n v="426.09348966802548"/>
    <n v="703.94234673666665"/>
    <n v="3850.9858772939392"/>
    <n v="1113.576495101204"/>
    <n v="3723.277495425014"/>
    <n v="3986.41667713176"/>
    <n v="918.59784531609557"/>
    <n v="6379.5454563438279"/>
    <n v="296.57840599665042"/>
    <n v="150.75195073024241"/>
    <n v="39.920324559608567"/>
    <n v="20.355126066120679"/>
    <n v="71.841344188213611"/>
    <n v="2.1396423912968592"/>
    <n v="194.2929485310008"/>
    <n v="202.87231360221401"/>
    <n v="176.25701496461869"/>
    <n v="298.14592814138251"/>
    <n v="181.98636558149059"/>
    <n v="266.28821646354947"/>
    <n v="9.8432561644785874"/>
    <n v="0"/>
  </r>
  <r>
    <x v="89"/>
    <n v="1381.8573886018351"/>
    <n v="159.84760763688891"/>
    <n v="343.51723198042367"/>
    <n v="710.3612739105572"/>
    <n v="2152.16804526647"/>
    <n v="813.71048411982918"/>
    <n v="3715.0724274870049"/>
    <n v="3536.6275614012261"/>
    <n v="541.62608804015065"/>
    <n v="7882.9840877296692"/>
    <n v="305.03116500778248"/>
    <n v="167.5021674780472"/>
    <n v="43.758817305724783"/>
    <n v="15.565684638798171"/>
    <n v="91.659646033238047"/>
    <n v="4.2792847825937184"/>
    <n v="224.18417138192399"/>
    <n v="114.0231251632882"/>
    <n v="146.32371156114459"/>
    <n v="241.6010107352582"/>
    <n v="99.659200199387726"/>
    <n v="226.48713072878411"/>
    <n v="7.5013662220004109"/>
    <n v="0"/>
  </r>
  <r>
    <x v="90"/>
    <n v="180.40915906746179"/>
    <n v="132.3083194297844"/>
    <n v="274.97893809971418"/>
    <n v="268.52512010775581"/>
    <n v="1320.1956759157749"/>
    <n v="791.49818701009769"/>
    <n v="3025.2389378841008"/>
    <n v="2852.9481054908151"/>
    <n v="844.93669734263506"/>
    <n v="3887.4762846533672"/>
    <n v="321.35121054442732"/>
    <n v="256.83665679967231"/>
    <n v="23.7986550259205"/>
    <n v="5.9868017841531422"/>
    <n v="61.932193265701393"/>
    <n v="2.1396423912968592"/>
    <n v="199.2748190061547"/>
    <n v="44.424594219462918"/>
    <n v="88.280453184865038"/>
    <n v="174.77519925529319"/>
    <n v="60.662121860496867"/>
    <n v="113.7173878136155"/>
    <n v="8.1600227683223974"/>
    <n v="0"/>
  </r>
  <r>
    <x v="91"/>
    <n v="77.537553471547412"/>
    <n v="110.15715282841779"/>
    <n v="165.15251537520371"/>
    <n v="170.1015701081003"/>
    <n v="3228.2520678997062"/>
    <n v="1061.7478018451641"/>
    <n v="2637.017667854273"/>
    <n v="2418.580330871042"/>
    <n v="589.2891837876839"/>
    <n v="2747.6963830464838"/>
    <n v="283.99074755583018"/>
    <n v="11.166811165203139"/>
    <n v="21.495559378250771"/>
    <n v="8.9802026762297125"/>
    <n v="49.545754612561112"/>
    <n v="0"/>
    <n v="184.32920758069309"/>
    <n v="63.675251714563522"/>
    <n v="117.90986518322769"/>
    <n v="367.54196313980759"/>
    <n v="82.327165382102905"/>
    <n v="147.5956929330884"/>
    <n v="7.3184060702443032"/>
    <n v="0"/>
  </r>
  <r>
    <x v="92"/>
    <n v="-644.8667813475231"/>
    <n v="170.62385084836461"/>
    <n v="262.59249944657392"/>
    <n v="314.52743152063829"/>
    <n v="4488.665298113634"/>
    <n v="1086.181328665868"/>
    <n v="3174.9054549014718"/>
    <n v="3415.8270560335968"/>
    <n v="424.63485302347812"/>
    <n v="6855.2631953641194"/>
    <n v="322.77829972812498"/>
    <n v="145.16854514764091"/>
    <n v="82.143744766886869"/>
    <n v="4.7894414273225134"/>
    <n v="45.416941728181023"/>
    <n v="0"/>
    <n v="129.52863235400051"/>
    <n v="184.36206601077109"/>
    <n v="162.2780103294937"/>
    <n v="149.0729640706912"/>
    <n v="82.327165382102905"/>
    <n v="298.98196545996399"/>
    <n v="8.0868387076199539"/>
    <n v="5.5834055826015723"/>
  </r>
  <r>
    <x v="93"/>
    <n v="251.80512414522329"/>
    <n v="144.88060317650601"/>
    <n v="265.06978717720187"/>
    <n v="421.50955108548118"/>
    <n v="5211.0365170109453"/>
    <n v="993.63009070865394"/>
    <n v="3032.5323316067752"/>
    <n v="2685.8835767909022"/>
    <n v="303.31060930248441"/>
    <n v="6783.4790943067746"/>
    <n v="352.49102837331691"/>
    <n v="67.000866991218871"/>
    <n v="62.183582487082582"/>
    <n v="23.348526958197251"/>
    <n v="58.629142958197313"/>
    <n v="1.06982119564843"/>
    <n v="224.18417138192399"/>
    <n v="188.06411552905971"/>
    <n v="153.00932247359569"/>
    <n v="169.6347522183728"/>
    <n v="73.661147973460487"/>
    <n v="319.59324200118181"/>
    <n v="9.477335860966372"/>
    <n v="5.5834055826015723"/>
  </r>
  <r>
    <x v="94"/>
    <n v="520.49961637335787"/>
    <n v="210.13674262377529"/>
    <n v="146.15997610705529"/>
    <n v="357.32027934657549"/>
    <n v="5176.1634236848677"/>
    <n v="913.66582111362072"/>
    <n v="3244.1926952668732"/>
    <n v="2693.5942473462828"/>
    <n v="355.30671375433877"/>
    <n v="7326.4796211167877"/>
    <n v="361.85858814322961"/>
    <n v="189.83578980845351"/>
    <n v="33.011037616599403"/>
    <n v="19.756445887705372"/>
    <n v="72.667106765089628"/>
    <n v="5.3491059782421484"/>
    <n v="189.31107805584699"/>
    <n v="96.253287475502987"/>
    <n v="155.44045371448701"/>
    <n v="372.68241017672801"/>
    <n v="112.6582263123513"/>
    <n v="348.97023385303248"/>
    <n v="10.062808346585919"/>
    <n v="0"/>
  </r>
  <r>
    <x v="95"/>
    <n v="423.76959917122952"/>
    <n v="270.60344064372202"/>
    <n v="427.7450148217776"/>
    <n v="340.20314021620061"/>
    <n v="5709.2235645263318"/>
    <n v="818.15294354177536"/>
    <n v="3832.6784012651219"/>
    <n v="2762.9902823447078"/>
    <n v="606.6212186049687"/>
    <n v="7303.9730547786767"/>
    <n v="346.56311945641897"/>
    <n v="212.16941213885971"/>
    <n v="35.314133264269117"/>
    <n v="13.769644103552229"/>
    <n v="70.189819034461578"/>
    <n v="1.06982119564843"/>
    <n v="154.43798472976991"/>
    <n v="191.02575514369059"/>
    <n v="138.87837213591499"/>
    <n v="136.22184647839029"/>
    <n v="77.994156677781689"/>
    <n v="238.0957807347574"/>
    <n v="10.46532068044935"/>
    <n v="11.166811165203139"/>
  </r>
  <r>
    <x v="96"/>
    <n v="406.1125325390949"/>
    <n v="314.90577384645519"/>
    <n v="222.955895756525"/>
    <n v="355.1806369552786"/>
    <n v="3900.8045820454781"/>
    <n v="585.66423379325283"/>
    <n v="3454.0297104963029"/>
    <n v="2847.807658453894"/>
    <n v="714.94643621299883"/>
    <n v="6414.3714063617472"/>
    <n v="381.94761280605019"/>
    <n v="307.08730704308653"/>
    <n v="23.7986550259205"/>
    <n v="8.9802026762297125"/>
    <n v="59.45490553507333"/>
    <n v="1.06982119564843"/>
    <n v="164.40172568007759"/>
    <n v="105.8786162230533"/>
    <n v="100.1322179842101"/>
    <n v="133.65162295993011"/>
    <n v="60.662121860496867"/>
    <n v="214.1677470489758"/>
    <n v="10.86783301431279"/>
    <n v="0"/>
  </r>
  <r>
    <x v="97"/>
    <n v="224.93567492240979"/>
    <n v="179.60405352459429"/>
    <n v="162.67522764457561"/>
    <n v="256.75708695562309"/>
    <n v="2301.6241595210872"/>
    <n v="530.87390092258192"/>
    <n v="2694.1492520152192"/>
    <n v="2007.344567917411"/>
    <n v="667.28334046546559"/>
    <n v="4480.4650798564498"/>
    <n v="397.53581773567049"/>
    <n v="22.333622330406289"/>
    <n v="9.9800811399021434"/>
    <n v="7.1841621409837702"/>
    <n v="43.765416574428983"/>
    <n v="1.06982119564843"/>
    <n v="189.31107805584699"/>
    <n v="39.982134797516629"/>
    <n v="66.552217719399124"/>
    <n v="233.8903401798776"/>
    <n v="64.995130564818083"/>
    <n v="124.3783929211419"/>
    <n v="9.5505199216688155"/>
    <n v="0"/>
  </r>
  <r>
    <x v="98"/>
    <n v="75.23445782387769"/>
    <n v="214.92618405109781"/>
    <n v="231.21352152528519"/>
    <n v="178.66013967328769"/>
    <n v="3372.7263116791678"/>
    <n v="804.08515537227879"/>
    <n v="2646.1344100076162"/>
    <n v="1804.2969099590559"/>
    <n v="528.62706192718701"/>
    <n v="3708.608310071535"/>
    <n v="308.909920225012"/>
    <n v="368.5047684517038"/>
    <n v="40.688023108831807"/>
    <n v="5.9868017841531422"/>
    <n v="53.674567496941201"/>
    <n v="0"/>
    <n v="164.40172568007759"/>
    <n v="34.799265471912619"/>
    <n v="78.85981962641128"/>
    <n v="143.93251703377081"/>
    <n v="47.663095747533262"/>
    <n v="160.86272151134361"/>
    <n v="9.7334800734249232"/>
    <n v="0"/>
  </r>
  <r>
    <x v="99"/>
    <n v="257.17901398978597"/>
    <n v="237.67603083087971"/>
    <n v="233.69080925591331"/>
    <n v="266.38547771645898"/>
    <n v="4663.0307647440204"/>
    <n v="853.69261891734573"/>
    <n v="2754.3197502272778"/>
    <n v="1755.462663108312"/>
    <n v="385.63777468458733"/>
    <n v="7602.7181090140293"/>
    <n v="373.89736612878141"/>
    <n v="61.417461408617292"/>
    <n v="64.48667813475231"/>
    <n v="24.54588731502788"/>
    <n v="65.235243573205466"/>
    <n v="0"/>
    <n v="199.2748190061547"/>
    <n v="144.37993121325451"/>
    <n v="144.34841742792051"/>
    <n v="87.38759962764658"/>
    <n v="56.329113156175673"/>
    <n v="301.35107770608101"/>
    <n v="10.135992407288359"/>
    <n v="0"/>
  </r>
  <r>
    <x v="100"/>
    <n v="304.77632404162699"/>
    <n v="9.5788828546450269"/>
    <n v="166.80404052895571"/>
    <n v="335.92385543360689"/>
    <n v="7158.9478727961068"/>
    <n v="875.16450612341953"/>
    <n v="3159.5589389433449"/>
    <n v="1732.3306514421699"/>
    <n v="571.95714897039909"/>
    <n v="7797.4591356448454"/>
    <n v="382.7160454434258"/>
    <n v="145.16854514764091"/>
    <n v="17.657066632134558"/>
    <n v="9.5788828546450269"/>
    <n v="58.629142958197313"/>
    <n v="0"/>
    <n v="179.3473371055392"/>
    <n v="121.42722419986529"/>
    <n v="136.9030780026909"/>
    <n v="200.47743443989509"/>
    <n v="43.330087043212053"/>
    <n v="301.82490015530442"/>
    <n v="12.880394683629969"/>
    <n v="5.5834055826015723"/>
  </r>
  <r>
    <x v="101"/>
    <n v="274.83608062192047"/>
    <n v="101.1769501521881"/>
    <n v="312.96401663601102"/>
    <n v="456.81365054187938"/>
    <n v="6446.5403948491039"/>
    <n v="741.15031356137297"/>
    <n v="3487.1538736534471"/>
    <n v="1891.684509586702"/>
    <n v="615.28723601361116"/>
    <n v="7204.9441628909863"/>
    <n v="399.95089173885123"/>
    <n v="161.91876189544561"/>
    <n v="20.727860829027531"/>
    <n v="11.973603568306279"/>
    <n v="43.765416574428983"/>
    <n v="0"/>
    <n v="149.45611425461601"/>
    <n v="56.271152677986358"/>
    <n v="132.34470692601971"/>
    <n v="69.396034998425222"/>
    <n v="30.331060930248441"/>
    <n v="293.53300729389491"/>
    <n v="14.49044401908372"/>
    <n v="5.5834055826015723"/>
  </r>
  <r>
    <x v="102"/>
    <n v="432.98198176190829"/>
    <n v="320.29389545219311"/>
    <n v="134.599300030791"/>
    <n v="537.05024021551162"/>
    <n v="6660.7608252807204"/>
    <n v="779.65162855157416"/>
    <n v="3848.784645736027"/>
    <n v="2112.7237321742791"/>
    <n v="467.96494006669019"/>
    <n v="6155.4274378611608"/>
    <n v="419.27148376429608"/>
    <n v="167.5021674780472"/>
    <n v="21.495559378250771"/>
    <n v="6.5854819625684557"/>
    <n v="46.242704305057039"/>
    <n v="0"/>
    <n v="164.40172568007759"/>
    <n v="96.993697379160707"/>
    <n v="125.81104171612439"/>
    <n v="398.38464536132989"/>
    <n v="43.330087043212053"/>
    <n v="215.35230317203431"/>
    <n v="14.124523715571501"/>
    <n v="5.5834055826015723"/>
  </r>
  <r>
    <x v="103"/>
    <n v="301.70552984473397"/>
    <n v="24.54588731502788"/>
    <n v="285.71385159910238"/>
    <n v="423.64919347677812"/>
    <n v="5191.1090351103294"/>
    <n v="656.74358454439346"/>
    <n v="3883.1243745136162"/>
    <n v="2354.3247429095368"/>
    <n v="428.96786172779929"/>
    <n v="5141.921218972313"/>
    <n v="436.50633005972139"/>
    <n v="78.167678156422014"/>
    <n v="18.424765181357799"/>
    <n v="5.9868017841531422"/>
    <n v="64.409480996329449"/>
    <n v="0"/>
    <n v="134.5105028291544"/>
    <n v="79.223859691375537"/>
    <n v="115.3267882397807"/>
    <n v="59.115140924584438"/>
    <n v="17.332034817284821"/>
    <n v="211.32481235363539"/>
    <n v="11.380121439229891"/>
    <n v="11.166811165203139"/>
  </r>
  <r>
    <x v="104"/>
    <n v="223.40027782396339"/>
    <n v="150.26872478224391"/>
    <n v="279.10775098409431"/>
    <n v="345.55224619444277"/>
    <n v="2082.421858614317"/>
    <n v="597.51079225177625"/>
    <n v="3012.1716074643109"/>
    <n v="1783.735121811374"/>
    <n v="480.96396617965382"/>
    <n v="4053.5510531061682"/>
    <n v="420.88153309974979"/>
    <n v="173.0855730606487"/>
    <n v="5.3738898445626919"/>
    <n v="4.7894414273225134"/>
    <n v="36.333553382544807"/>
    <n v="0"/>
    <n v="154.43798472976991"/>
    <n v="19.991067398758311"/>
    <n v="46.79927638715737"/>
    <n v="95.098270183027154"/>
    <n v="21.66504352160603"/>
    <n v="144.9896694623597"/>
    <n v="11.892409864146989"/>
    <n v="0"/>
  </r>
  <r>
    <x v="105"/>
    <n v="52.203501347180442"/>
    <n v="98.183549260111519"/>
    <n v="248.5545356396816"/>
    <n v="193.63763641236579"/>
    <n v="3407.599405005245"/>
    <n v="759.66056115281594"/>
    <n v="2987.2525122451748"/>
    <n v="1593.53858144532"/>
    <n v="307.64361800680558"/>
    <n v="4891.5060545577471"/>
    <n v="390.32718775647987"/>
    <n v="145.16854514764091"/>
    <n v="22.263257927474012"/>
    <n v="3.5920810704918851"/>
    <n v="21.46982699877648"/>
    <n v="0"/>
    <n v="139.4923733043083"/>
    <n v="21.471887206073749"/>
    <n v="59.866606806948063"/>
    <n v="82.247152590726188"/>
    <n v="25.998052225927228"/>
    <n v="148.54333783153521"/>
    <n v="13.904971533464179"/>
    <n v="5.5834055826015723"/>
  </r>
  <r>
    <x v="106"/>
    <n v="174.26757067367589"/>
    <n v="341.24770169672911"/>
    <n v="173.4101411439639"/>
    <n v="234.29084184700611"/>
    <n v="6067.9182387374103"/>
    <n v="797.42146623935935"/>
    <n v="3601.872879083005"/>
    <n v="1621.8110401483821"/>
    <n v="238.3154787376663"/>
    <n v="8272.4661409913024"/>
    <n v="401.56094107430488"/>
    <n v="301.50390146048488"/>
    <n v="83.679141865333349"/>
    <n v="7.7828423193990854"/>
    <n v="28.075927613784629"/>
    <n v="0"/>
    <n v="164.40172568007759"/>
    <n v="88.849188438925836"/>
    <n v="127.3304987416814"/>
    <n v="131.0813994414699"/>
    <n v="8.6660174086424107"/>
    <n v="303.72018995219798"/>
    <n v="73.293836793496695"/>
    <n v="16.750216747804721"/>
  </r>
  <r>
    <x v="107"/>
    <n v="238.7542488084282"/>
    <n v="210.73542280219061"/>
    <n v="270.85012521533412"/>
    <n v="379.78652445519248"/>
    <n v="7258.5852822991847"/>
    <n v="738.18867394674214"/>
    <n v="3883.5802116212831"/>
    <n v="1457.31673496693"/>
    <n v="385.63777468458733"/>
    <n v="7625.6984978013643"/>
    <n v="471.34194295408429"/>
    <n v="78.167678156422014"/>
    <n v="21.495559378250771"/>
    <n v="18.559085530874739"/>
    <n v="35.507790805668797"/>
    <n v="0"/>
    <n v="144.47424377946211"/>
    <n v="81.445089402348685"/>
    <n v="113.0476027014451"/>
    <n v="71.966258516885418"/>
    <n v="51.996104451854457"/>
    <n v="300.64034403224588"/>
    <n v="12.221738137307989"/>
    <n v="33.500433495609443"/>
  </r>
  <r>
    <x v="108"/>
    <n v="154.30740839387161"/>
    <n v="726.19905641777609"/>
    <n v="273.32741294596212"/>
    <n v="625.8453994543313"/>
    <n v="7452.8782308301852"/>
    <n v="755.21810173086965"/>
    <n v="4225.4580423716216"/>
    <n v="1588.3981344084"/>
    <n v="450.63290524940533"/>
    <n v="5393.2840282853249"/>
    <n v="497.13932435169551"/>
    <n v="111.6681116520314"/>
    <n v="21.495559378250771"/>
    <n v="14.36832428196754"/>
    <n v="54.500330073817217"/>
    <n v="0"/>
    <n v="144.47424377946211"/>
    <n v="49.607463545066928"/>
    <n v="109.09701443499669"/>
    <n v="79.676929072265992"/>
    <n v="34.664069634569643"/>
    <n v="293.29609606928318"/>
    <n v="12.294922198010431"/>
    <n v="5.5834055826015723"/>
  </r>
  <r>
    <x v="109"/>
    <n v="436.82047450802457"/>
    <n v="288.56384599618139"/>
    <n v="-122.2128613776507"/>
    <n v="328.43510706406789"/>
    <n v="6043.0088863616411"/>
    <n v="725.60170558456105"/>
    <n v="4783.2507164536173"/>
    <n v="2045.8979206943141"/>
    <n v="554.62511415311428"/>
    <n v="12975.864683207359"/>
    <n v="531.16991257833149"/>
    <n v="268.00346796487548"/>
    <n v="10.74777968912538"/>
    <n v="7.1841621409837702"/>
    <n v="38.81084111317287"/>
    <n v="1261.319189669498"/>
    <n v="144.47424377946211"/>
    <n v="62.194431907248088"/>
    <n v="101.8036207123229"/>
    <n v="66.825811479965026"/>
    <n v="51.996104451854457"/>
    <n v="285.71493688170892"/>
    <n v="13.72201138170807"/>
    <n v="0"/>
  </r>
  <r>
    <x v="110"/>
    <n v="334.7165674613334"/>
    <n v="222.11034619208161"/>
    <n v="218.0013202952689"/>
    <n v="388.34509402037992"/>
    <n v="3497.2730735580149"/>
    <n v="493.11299583603841"/>
    <n v="4976.0698129968077"/>
    <n v="1840.2800392174979"/>
    <n v="320.64264411976922"/>
    <n v="8212.7645123891543"/>
    <n v="563.62704349986495"/>
    <n v="290.33709029528183"/>
    <n v="10.74777968912538"/>
    <n v="4.7894414273225134"/>
    <n v="40.46236626692491"/>
    <n v="7.4887483695390067"/>
    <n v="104.61927997823121"/>
    <n v="52.569103159697789"/>
    <n v="91.775204343646266"/>
    <n v="205.61788147681551"/>
    <n v="4.3330087043212053"/>
    <n v="242.12327155315629"/>
    <n v="11.197161287473779"/>
    <n v="0"/>
  </r>
  <r>
    <x v="111"/>
    <n v="3.8384927461162088"/>
    <n v="360.40546740601911"/>
    <n v="184.97081722022821"/>
    <n v="357.32027934657549"/>
    <n v="1599.1804225243909"/>
    <n v="460.53496007509892"/>
    <n v="4017.2924298703042"/>
    <n v="1706.628416257568"/>
    <n v="0"/>
    <n v="3734.1947223295979"/>
    <n v="542.69640213896628"/>
    <n v="100.5013004868283"/>
    <n v="4.6061912953394506"/>
    <n v="0"/>
    <n v="19.81830184502444"/>
    <n v="1.06982119564843"/>
    <n v="104.61927997823121"/>
    <n v="22.95270701338918"/>
    <n v="43.304525228376143"/>
    <n v="105.3791642568679"/>
    <n v="0"/>
    <n v="145.70040313619481"/>
    <n v="16.283453506293579"/>
    <n v="11.166811165203139"/>
  </r>
  <r>
    <x v="112"/>
    <n v="249.5020284975536"/>
    <n v="296.94536849399577"/>
    <n v="182.49352948960009"/>
    <n v="248.19851739043571"/>
    <n v="3985.4963801230938"/>
    <n v="660.44563406268207"/>
    <n v="4639.8139732410309"/>
    <n v="1418.763382190027"/>
    <n v="0"/>
    <n v="5479.5197140439832"/>
    <n v="546.42878923479088"/>
    <n v="217.7528177214613"/>
    <n v="16.121669533688081"/>
    <n v="2.3947207136612572"/>
    <n v="18.99253926814843"/>
    <n v="1.06982119564843"/>
    <n v="124.5467618788467"/>
    <n v="10.365738651208011"/>
    <n v="59.106878294169533"/>
    <n v="77.106705553805796"/>
    <n v="0"/>
    <n v="161.09963273595531"/>
    <n v="11.41671346958111"/>
    <n v="0"/>
  </r>
  <r>
    <x v="113"/>
    <n v="293.26084580327841"/>
    <n v="426.26028703170368"/>
    <n v="93.311171186990094"/>
    <n v="265.31565652081048"/>
    <n v="6536.2140634018733"/>
    <n v="653.04153502610495"/>
    <n v="5346.6653815301743"/>
    <n v="1534.423440520736"/>
    <n v="1126.582263123513"/>
    <n v="9342.8310537869565"/>
    <n v="584.30154064830515"/>
    <n v="156.335356312844"/>
    <n v="43.758817305724783"/>
    <n v="8.9802026762297125"/>
    <n v="14.863726383768331"/>
    <n v="1.06982119564843"/>
    <n v="109.6011504533851"/>
    <n v="69.598530943825239"/>
    <n v="128.69801006468279"/>
    <n v="156.7836346260718"/>
    <n v="73.661147973460487"/>
    <n v="325.51602261647429"/>
    <n v="17.015294113317999"/>
    <n v="16.750216747804721"/>
  </r>
  <r>
    <x v="114"/>
    <n v="-143.55962870474619"/>
    <n v="234.08394976038781"/>
    <n v="476.4650068574627"/>
    <n v="357.32027934657549"/>
    <n v="8459.2160668112665"/>
    <n v="573.07726543107162"/>
    <n v="5308.2231187835814"/>
    <n v="1493.2998642253719"/>
    <n v="381.3047659802661"/>
    <n v="10122.032071534841"/>
    <n v="619.21033760337048"/>
    <n v="228.9196288866645"/>
    <n v="6.9092869430091763"/>
    <n v="8.3815224978143981"/>
    <n v="-25.598639883156569"/>
    <n v="2.1396423912968592"/>
    <n v="119.5648914036928"/>
    <n v="64.415661618221236"/>
    <n v="115.3267882397807"/>
    <n v="64.25558796150483"/>
    <n v="38.997078338890837"/>
    <n v="280.7398011648632"/>
    <n v="15.29546868681059"/>
    <n v="0"/>
  </r>
  <r>
    <x v="115"/>
    <n v="-195.76313005192671"/>
    <n v="299.34008920765712"/>
    <n v="244.42572275530151"/>
    <n v="427.92847825937179"/>
    <n v="6381.7760786721037"/>
    <n v="516.06570284942757"/>
    <n v="6058.5309980036554"/>
    <n v="1925.097415326685"/>
    <n v="472.29794877101142"/>
    <n v="9353.9658813437072"/>
    <n v="632.89575695472729"/>
    <n v="156.335356312844"/>
    <n v="14.58627243524159"/>
    <n v="7.1841621409837702"/>
    <n v="28.075927613784629"/>
    <n v="3.2094635869452892"/>
    <n v="59.782445701846413"/>
    <n v="73.300580462113814"/>
    <n v="83.722082108193874"/>
    <n v="100.2387172199475"/>
    <n v="17.332034817284821"/>
    <n v="270.31570728194839"/>
    <n v="14.892956352947159"/>
    <n v="27.91702791300786"/>
  </r>
  <r>
    <x v="116"/>
    <n v="1025.645261762251"/>
    <n v="398.12231864618388"/>
    <n v="210.56945710338471"/>
    <n v="448.255080976692"/>
    <n v="5993.1901816101026"/>
    <n v="472.38151853362228"/>
    <n v="6876.3027691584639"/>
    <n v="2069.0299323604559"/>
    <n v="428.96786172779929"/>
    <n v="11101.65998530421"/>
    <n v="678.85534707586157"/>
    <n v="251.25325121707081"/>
    <n v="19.192463730581039"/>
    <n v="14.967004460382849"/>
    <n v="24.772877306280559"/>
    <n v="8.5585695651874367"/>
    <n v="69.746186652154137"/>
    <n v="57.011562581644078"/>
    <n v="93.750498476870447"/>
    <n v="64.25558796150483"/>
    <n v="21.66504352160603"/>
    <n v="234.54211236558189"/>
    <n v="14.051339654869061"/>
    <n v="0"/>
  </r>
  <r>
    <x v="117"/>
    <n v="-148.9335185493089"/>
    <n v="252.64303529126261"/>
    <n v="144.5084509533032"/>
    <n v="603.37915434571426"/>
    <n v="3786.221561116939"/>
    <n v="468.67946901533378"/>
    <n v="6488.8412276414138"/>
    <n v="1806.8671334775161"/>
    <n v="446.29989654508421"/>
    <n v="9166.8060139004647"/>
    <n v="728.40095617141549"/>
    <n v="323.83752379089123"/>
    <n v="-0.76769854922324177"/>
    <n v="1.796040535245943"/>
    <n v="6.606100615008148"/>
    <n v="3.2094635869452892"/>
    <n v="109.6011504533851"/>
    <n v="29.61639614630861"/>
    <n v="76.580634088075698"/>
    <n v="71.966258516885418"/>
    <n v="4.3330087043212053"/>
    <n v="262.73454809437408"/>
    <n v="15.00273244400082"/>
    <n v="11.166811165203139"/>
  </r>
  <r>
    <x v="118"/>
    <n v="-555.04605108840383"/>
    <n v="140.68984192759879"/>
    <n v="143.68268837642719"/>
    <n v="322.01617989017728"/>
    <n v="2092.385599564624"/>
    <n v="292.46191194479752"/>
    <n v="6017.809549718726"/>
    <n v="1583.2576873714791"/>
    <n v="372.63874857162358"/>
    <n v="7220.1064812661352"/>
    <n v="712.04431860441946"/>
    <n v="413.17201311251642"/>
    <n v="0"/>
    <n v="0"/>
    <n v="18.16677669127241"/>
    <n v="2.1396423912968592"/>
    <n v="89.673668552769612"/>
    <n v="22.95270701338918"/>
    <n v="41.481176797707668"/>
    <n v="66.825811479965026"/>
    <n v="0"/>
    <n v="130.7749959856578"/>
    <n v="13.904971533464179"/>
    <n v="11.166811165203139"/>
  </r>
  <r>
    <x v="119"/>
    <n v="1289.733562695046"/>
    <n v="208.93938226694459"/>
    <n v="104.04608468637829"/>
    <n v="213.96423912968589"/>
    <n v="3621.819835436861"/>
    <n v="447.20758180925998"/>
    <n v="6199.9924470830174"/>
    <n v="1004.957395717936"/>
    <n v="285.97857448519949"/>
    <n v="5698.1887743605821"/>
    <n v="677.75758616532494"/>
    <n v="385.2549851995085"/>
    <n v="24.56635357514374"/>
    <n v="4.7894414273225134"/>
    <n v="4.9545754612561108"/>
    <n v="3.2094635869452892"/>
    <n v="99.63740950307735"/>
    <n v="15.54860797681202"/>
    <n v="57.283529863501073"/>
    <n v="79.676929072265992"/>
    <n v="0"/>
    <n v="163.9425674312956"/>
    <n v="15.29546868681059"/>
    <n v="5.5834055826015723"/>
  </r>
  <r>
    <x v="120"/>
    <n v="202.67241699493579"/>
    <n v="225.1037470841581"/>
    <n v="117.2582859163946"/>
    <n v="322.01617989017728"/>
    <n v="4010.405732498863"/>
    <n v="298.38519117405929"/>
    <n v="6950.9081091133148"/>
    <n v="1346.797123673141"/>
    <n v="285.97857448519949"/>
    <n v="8018.4973082075603"/>
    <n v="682.11203777712024"/>
    <n v="240.08644005186761"/>
    <n v="20.727860829027531"/>
    <n v="8.3815224978143981"/>
    <n v="18.99253926814843"/>
    <n v="9.6283907608358668"/>
    <n v="84.691798077615744"/>
    <n v="39.241724893858908"/>
    <n v="94.966064097316092"/>
    <n v="-89.957823146106762"/>
    <n v="64.995130564818083"/>
    <n v="303.24636750297458"/>
    <n v="18.55215938806931"/>
    <n v="11.166811165203139"/>
  </r>
  <r>
    <x v="121"/>
    <n v="469.83151212462388"/>
    <n v="284.37308474727422"/>
    <n v="150.28878899143541"/>
    <n v="415.09062391159068"/>
    <n v="3407.599405005245"/>
    <n v="44.424594219462918"/>
    <n v="7775.6693825856864"/>
    <n v="1606.3896990376211"/>
    <n v="355.30671375433877"/>
    <n v="11066.59712406168"/>
    <n v="701.10330152940423"/>
    <n v="597.42439733836818"/>
    <n v="13.05087533679511"/>
    <n v="2.9934008920765711"/>
    <n v="17.341014114396391"/>
    <n v="9.6283907608358668"/>
    <n v="74.728057127308006"/>
    <n v="71.819760654798387"/>
    <n v="105.4503175736598"/>
    <n v="38.553352776902898"/>
    <n v="30.331060930248441"/>
    <n v="245.91385114694339"/>
    <n v="15.880941172430139"/>
    <n v="0"/>
  </r>
  <r>
    <x v="122"/>
    <n v="363.12141378259338"/>
    <n v="285.57044510410492"/>
    <n v="165.97827795207971"/>
    <n v="475.00061086790282"/>
    <n v="3432.5087573810151"/>
    <n v="2.9616396146308608"/>
    <n v="8275.1149068862906"/>
    <n v="2248.9455786526692"/>
    <n v="385.63777468458733"/>
    <n v="11396.614459945769"/>
    <n v="764.88321043158328"/>
    <n v="379.67157961690691"/>
    <n v="10.74777968912538"/>
    <n v="6.5854819625684557"/>
    <n v="24.772877306280559"/>
    <n v="4.2792847825937184"/>
    <n v="39.854963801230937"/>
    <n v="30.35680604996633"/>
    <n v="110.4645257579981"/>
    <n v="77.106705553805796"/>
    <n v="30.331060930248441"/>
    <n v="296.61285321384702"/>
    <n v="13.86837950311295"/>
    <n v="0"/>
  </r>
  <r>
    <x v="123"/>
    <n v="342.3935529535658"/>
    <n v="245.45887315027881"/>
    <n v="184.1450546433521"/>
    <n v="472.86096847660588"/>
    <n v="3482.3274621325531"/>
    <n v="371.68577163617311"/>
    <n v="8100.5292946497848"/>
    <n v="2359.465189946457"/>
    <n v="558.95812285743546"/>
    <n v="10003.10263677976"/>
    <n v="833.23712312766509"/>
    <n v="608.59120850357135"/>
    <n v="13.818573886018349"/>
    <n v="2.3947207136612572"/>
    <n v="12.38643865314028"/>
    <n v="18.1869603260233"/>
    <n v="74.728057127308006"/>
    <n v="36.280085279228047"/>
    <n v="100.28416368676579"/>
    <n v="205.61788147681551"/>
    <n v="17.332034817284821"/>
    <n v="305.61547974909149"/>
    <n v="16.173677415239911"/>
    <n v="0"/>
  </r>
  <r>
    <x v="124"/>
    <n v="-274.83608062192047"/>
    <n v="250.24831457760129"/>
    <n v="194.05420556586441"/>
    <n v="0"/>
    <n v="1843.2920758069311"/>
    <n v="462.01577988241428"/>
    <n v="6971.26883325578"/>
    <n v="1865.9822744021001"/>
    <n v="480.96396617965382"/>
    <n v="8984.3843709494577"/>
    <n v="909.31195422785459"/>
    <n v="642.09164199918087"/>
    <n v="0"/>
    <n v="5.9868017841531422"/>
    <n v="17.341014114396391"/>
    <n v="0"/>
    <n v="44.836834276384813"/>
    <n v="23.69311691704689"/>
    <n v="40.265611177262024"/>
    <n v="41.123576295363087"/>
    <n v="25.998052225927228"/>
    <n v="258.47014605136349"/>
    <n v="22.430914605298788"/>
    <n v="0"/>
  </r>
  <r>
    <x v="125"/>
    <n v="-8.444684041455659"/>
    <n v="194.5710579849771"/>
    <n v="158.54641476019549"/>
    <n v="0"/>
    <n v="1569.2891996734679"/>
    <n v="382.05151028738112"/>
    <n v="7579.5074805862696"/>
    <n v="1369.929135339283"/>
    <n v="771.27554936917454"/>
    <n v="6171.7743123593682"/>
    <n v="887.28355195641927"/>
    <n v="642.09164199918087"/>
    <n v="0.76769854922324177"/>
    <n v="1.796040535245943"/>
    <n v="5.7803380381321299"/>
    <n v="0"/>
    <n v="79.709927602461875"/>
    <n v="14.067788169496589"/>
    <n v="43.760362336043258"/>
    <n v="92.528046664566958"/>
    <n v="0"/>
    <n v="142.6205572162427"/>
    <n v="15.55161289926914"/>
    <n v="5.5834055826015723"/>
  </r>
  <r>
    <x v="126"/>
    <n v="931.21834020779227"/>
    <n v="323.88597652268498"/>
    <n v="171.75861599021181"/>
    <n v="1330.857567386646"/>
    <n v="1250.449489263621"/>
    <n v="260.62428608751583"/>
    <n v="6830.4151669866415"/>
    <n v="1331.37578256238"/>
    <n v="181.98636558149059"/>
    <n v="4792.4771626700567"/>
    <n v="814.20926734502996"/>
    <n v="474.58947452113358"/>
    <n v="17.657066632134558"/>
    <n v="-0.59868017841531418"/>
    <n v="6.606100615008148"/>
    <n v="3.2094635869452892"/>
    <n v="59.782445701846413"/>
    <n v="8.1445089402348678"/>
    <n v="53.940724407275539"/>
    <n v="46.264023332283479"/>
    <n v="12.99902611296362"/>
    <n v="146.88495925925329"/>
    <n v="17.051886143669229"/>
    <n v="0"/>
  </r>
  <r>
    <x v="127"/>
    <n v="261.78520528512541"/>
    <n v="167.03176977787271"/>
    <n v="113.1294730320145"/>
    <n v="364.80902771611449"/>
    <n v="1384.9599920927751"/>
    <n v="430.17815402513259"/>
    <n v="9119.9330130960152"/>
    <n v="1511.291428854594"/>
    <n v="0"/>
    <n v="10733.263031033021"/>
    <n v="832.57846658134315"/>
    <n v="312.67071262568811"/>
    <n v="8.444684041455659"/>
    <n v="5.9868017841531422"/>
    <n v="24.772877306280559"/>
    <n v="4.2792847825937184"/>
    <n v="54.800575226692537"/>
    <n v="39.982134797516629"/>
    <n v="185.67764852307241"/>
    <n v="53.97469388766406"/>
    <n v="0"/>
    <n v="297.08667566307042"/>
    <n v="17.673950659639988"/>
    <n v="0"/>
  </r>
  <r>
    <x v="128"/>
    <n v="-224.93567492240979"/>
    <n v="213.13014351585181"/>
    <n v="159.37217733707161"/>
    <n v="409.74151793334852"/>
    <n v="2675.2644451576271"/>
    <n v="466.45823930436057"/>
    <n v="8904.1701154669117"/>
    <n v="1778.594674774454"/>
    <n v="281.64556578087843"/>
    <n v="10559.370192168029"/>
    <n v="910.37312310804009"/>
    <n v="513.67331359934462"/>
    <n v="-0.76769854922324177"/>
    <n v="8.3815224978143981"/>
    <n v="12.38643865314028"/>
    <n v="4.2792847825937184"/>
    <n v="74.728057127308006"/>
    <n v="42.20336450848977"/>
    <n v="131.12914130557411"/>
    <n v="61.685364443044641"/>
    <n v="8.6660174086424107"/>
    <n v="289.74242770010773"/>
    <n v="17.820318781044879"/>
    <n v="0"/>
  </r>
  <r>
    <x v="129"/>
    <n v="896.67190549274642"/>
    <n v="180.80141388142491"/>
    <n v="176.71319145146799"/>
    <n v="580.91290923709732"/>
    <n v="1668.926609176546"/>
    <n v="475.34315814825322"/>
    <n v="9610.1098495407223"/>
    <n v="1501.010534780753"/>
    <n v="376.97175727594492"/>
    <n v="10096.919481726"/>
    <n v="969.90835648947746"/>
    <n v="569.50736942536037"/>
    <n v="33.011037616599403"/>
    <n v="6.5854819625684557"/>
    <n v="9.9091509225122216"/>
    <n v="5.3491059782421484"/>
    <n v="69.746186652154137"/>
    <n v="22.95270701338918"/>
    <n v="152.40153966337289"/>
    <n v="56.544917406124263"/>
    <n v="8.6660174086424107"/>
    <n v="289.03169402627259"/>
    <n v="17.381214416830218"/>
    <n v="0"/>
  </r>
  <r>
    <x v="130"/>
    <n v="373.10149492249548"/>
    <n v="198.163139055469"/>
    <n v="227.91047121778109"/>
    <n v="911.48765869246199"/>
    <n v="1878.165169133008"/>
    <n v="379.08987067275018"/>
    <n v="10300.551121953849"/>
    <n v="2020.1956855097119"/>
    <n v="636.95227953521714"/>
    <n v="10672.37684630781"/>
    <n v="992.15631094302012"/>
    <n v="524.8401247645478"/>
    <n v="17.657066632134558"/>
    <n v="3.5920810704918851"/>
    <n v="9.9091509225122216"/>
    <n v="2.1396423912968592"/>
    <n v="54.800575226692537"/>
    <n v="25.173936724362321"/>
    <n v="125.20325890590151"/>
    <n v="105.3791642568679"/>
    <n v="12.99902611296362"/>
    <n v="287.61022667860237"/>
    <n v="18.99126375228397"/>
    <n v="0"/>
  </r>
  <r>
    <x v="131"/>
    <n v="-192.69233585503369"/>
    <n v="225.70242726257351"/>
    <n v="155.24336445269151"/>
    <n v="0"/>
    <n v="1564.3073291983139"/>
    <n v="607.13612099932652"/>
    <n v="9145.3079454228173"/>
    <n v="1876.263168475941"/>
    <n v="485.296974883975"/>
    <n v="9244.9867180223264"/>
    <n v="1046.7516202270431"/>
    <n v="413.17201311251642"/>
    <n v="-2.3030956476697249"/>
    <n v="4.190761248907199"/>
    <n v="5.7803380381321299"/>
    <n v="0"/>
    <n v="44.836834276384813"/>
    <n v="12.58696836218116"/>
    <n v="104.842534763437"/>
    <n v="41.123576295363087"/>
    <n v="4.3330087043212053"/>
    <n v="253.73192155912949"/>
    <n v="20.125616693171828"/>
    <n v="0"/>
  </r>
  <r>
    <x v="132"/>
    <n v="-12.28317678757187"/>
    <n v="125.722837467216"/>
    <n v="193.22844298898829"/>
    <n v="0"/>
    <n v="528.07827036630988"/>
    <n v="481.26643737751488"/>
    <n v="8967.3795277300869"/>
    <n v="1740.041321997551"/>
    <n v="1031.256071628447"/>
    <n v="5882.7426183330954"/>
    <n v="1051.3622160512971"/>
    <n v="636.50823641657928"/>
    <n v="0"/>
    <n v="0.59868017841531418"/>
    <n v="7.4318631918841662"/>
    <n v="0"/>
    <n v="69.746186652154137"/>
    <n v="6.6636891329194379"/>
    <n v="69.743077473068936"/>
    <n v="33.412905739982513"/>
    <n v="0"/>
    <n v="149.49098272998199"/>
    <n v="18.332607205961981"/>
    <n v="11.166811165203139"/>
  </r>
  <r>
    <x v="133"/>
    <n v="1065.5655863218601"/>
    <n v="156.25552656639701"/>
    <n v="139.5538754920471"/>
    <n v="2187.784345101039"/>
    <n v="846.91798077615738"/>
    <n v="392.41724893858913"/>
    <n v="8997.4647768361156"/>
    <n v="1431.614499782328"/>
    <n v="0"/>
    <n v="4805.9811024729233"/>
    <n v="1042.799680949111"/>
    <n v="284.75368471268018"/>
    <n v="16.889368082911322"/>
    <n v="1.796040535245943"/>
    <n v="10.73491349938824"/>
    <n v="3.2094635869452892"/>
    <n v="39.854963801230937"/>
    <n v="7.4040990365771533"/>
    <n v="55.764072837944013"/>
    <n v="48.834246850743668"/>
    <n v="0"/>
    <n v="173.6559276403753"/>
    <n v="20.2353927842255"/>
    <n v="0"/>
  </r>
  <r>
    <x v="134"/>
    <n v="-47.597310051840992"/>
    <n v="165.23572924262669"/>
    <n v="94.136933763866111"/>
    <n v="712.50091630185409"/>
    <n v="1569.2891996734679"/>
    <n v="918.10828053556702"/>
    <n v="10243.723429198009"/>
    <n v="2344.0438488356958"/>
    <n v="320.64264411976922"/>
    <n v="9916.3931285718809"/>
    <n v="1076.8668612060981"/>
    <n v="407.58860752991478"/>
    <n v="-1.535397098446484"/>
    <n v="2.3947207136612572"/>
    <n v="14.037963806892311"/>
    <n v="3.2094635869452892"/>
    <n v="29.891222850923199"/>
    <n v="32.578035760939471"/>
    <n v="140.7017205665835"/>
    <n v="25.702235184601928"/>
    <n v="21.66504352160603"/>
    <n v="307.98459199520858"/>
    <n v="21.29656166441092"/>
    <n v="5.5834055826015723"/>
  </r>
  <r>
    <x v="135"/>
    <n v="636.42209730606737"/>
    <n v="259.82719743224641"/>
    <n v="133.773537453915"/>
    <n v="936.09354619237592"/>
    <n v="1489.579272071006"/>
    <n v="398.34052816785078"/>
    <n v="10230.200261670559"/>
    <n v="2135.85574384042"/>
    <n v="394.30379209322967"/>
    <n v="9458.4437313974668"/>
    <n v="1195.681183756514"/>
    <n v="742.59294248600906"/>
    <n v="68.325170880868512"/>
    <n v="1.1973603568306279"/>
    <n v="10.73491349938824"/>
    <n v="4.2792847825937184"/>
    <n v="39.854963801230937"/>
    <n v="19.250657495100601"/>
    <n v="147.08344007392321"/>
    <n v="48.834246850743668"/>
    <n v="4.3330087043212053"/>
    <n v="292.11153994622481"/>
    <n v="22.138178362489011"/>
    <n v="5.5834055826015723"/>
  </r>
  <r>
    <x v="136"/>
    <n v="307.84711823852001"/>
    <n v="335.26089991257601"/>
    <n v="189.92539268148431"/>
    <n v="1456.0266472775129"/>
    <n v="1360.0506397170061"/>
    <n v="474.60274824459549"/>
    <n v="11738.56525094105"/>
    <n v="1976.5018856958891"/>
    <n v="1585.881185781561"/>
    <n v="10756.480331044961"/>
    <n v="1279.806261533972"/>
    <n v="647.67504758178234"/>
    <n v="13.05087533679511"/>
    <n v="4.190761248907199"/>
    <n v="16.515251537520371"/>
    <n v="3.2094635869452892"/>
    <n v="39.854963801230937"/>
    <n v="17.76983768778517"/>
    <n v="143.2847975100305"/>
    <n v="28.272458703062131"/>
    <n v="30.331060930248441"/>
    <n v="313.19663893666592"/>
    <n v="25.175316881640398"/>
    <n v="5.5834055826015723"/>
  </r>
  <r>
    <x v="137"/>
    <n v="544.29827139927841"/>
    <n v="356.21470615711189"/>
    <n v="190.75115525836031"/>
    <n v="1497.749673907801"/>
    <n v="1489.579272071006"/>
    <n v="508.66160381285039"/>
    <n v="10872.930583481189"/>
    <n v="1994.49345032511"/>
    <n v="1130.9152718278351"/>
    <n v="8096.9149235540326"/>
    <n v="1289.942253941261"/>
    <n v="943.59554345966569"/>
    <n v="10.74777968912538"/>
    <n v="0.59868017841531418"/>
    <n v="9.0833883456362035"/>
    <n v="4.2792847825937184"/>
    <n v="54.800575226692537"/>
    <n v="19.250657495100601"/>
    <n v="141.3095033768063"/>
    <n v="66.825811479965026"/>
    <n v="21.66504352160603"/>
    <n v="275.52775422340579"/>
    <n v="24.553252365669639"/>
    <n v="0"/>
  </r>
  <r>
    <x v="138"/>
    <n v="-125.1348635233884"/>
    <n v="228.09714797623471"/>
    <n v="205.61488164212861"/>
    <n v="0"/>
    <n v="996.37409503077345"/>
    <n v="612.31899032493061"/>
    <n v="9678.6373613933447"/>
    <n v="1937.9485329189861"/>
    <n v="896.93280179448948"/>
    <n v="6759.5510606209928"/>
    <n v="1416.0017985012189"/>
    <n v="748.17634806861065"/>
    <n v="-2.3030956476697249"/>
    <n v="1.796040535245943"/>
    <n v="11.56067607626426"/>
    <n v="0"/>
    <n v="49.818704751538682"/>
    <n v="6.6636891329194379"/>
    <n v="131.88886981835259"/>
    <n v="43.69379981382329"/>
    <n v="0"/>
    <n v="218.19523786737469"/>
    <n v="19.869472480713281"/>
    <n v="0"/>
  </r>
  <r>
    <x v="139"/>
    <n v="-3.0707941968929671"/>
    <n v="184.9921751303321"/>
    <n v="180.016241758972"/>
    <n v="0"/>
    <n v="548.00575226692536"/>
    <n v="537.53759005550137"/>
    <n v="9397.3858659627331"/>
    <n v="1290.2522062670171"/>
    <n v="0"/>
    <n v="5574.2842038886629"/>
    <n v="1479.23282694813"/>
    <n v="457.83925777332888"/>
    <n v="0"/>
    <n v="0.59868017841531418"/>
    <n v="2.477287730628055"/>
    <n v="0"/>
    <n v="34.873093326077068"/>
    <n v="8.1445089402348678"/>
    <n v="67.919729042400462"/>
    <n v="38.553352776902898"/>
    <n v="0"/>
    <n v="169.62843682197641"/>
    <n v="24.919172669181851"/>
    <n v="0"/>
  </r>
  <r>
    <x v="140"/>
    <n v="1505.456855026777"/>
    <n v="353.22130526503543"/>
    <n v="156.89488960644351"/>
    <n v="4900.8508972654563"/>
    <n v="652.6250322451566"/>
    <n v="429.43774412147491"/>
    <n v="9332.0492138637801"/>
    <n v="1333.9460060808401"/>
    <n v="1681.207377276628"/>
    <n v="4799.1106769591843"/>
    <n v="1358.7352710015571"/>
    <n v="491.33969126893828"/>
    <n v="17.657066632134558"/>
    <n v="1.1973603568306279"/>
    <n v="10.73491349938824"/>
    <n v="2.1396423912968592"/>
    <n v="34.873093326077068"/>
    <n v="7.4040990365771533"/>
    <n v="78.100091113632757"/>
    <n v="28.272458703062131"/>
    <n v="21.66504352160603"/>
    <n v="149.7278939545937"/>
    <n v="21.406337755464591"/>
    <n v="0"/>
  </r>
  <r>
    <x v="141"/>
    <n v="348.53514134735178"/>
    <n v="234.68262993880319"/>
    <n v="105.6976098401304"/>
    <n v="1452.8171836905669"/>
    <n v="1125.9027273847739"/>
    <n v="329.4824071276833"/>
    <n v="9805.6639687299139"/>
    <n v="2197.5411082834648"/>
    <n v="710.61342750867766"/>
    <n v="9715.2554988765478"/>
    <n v="1380.9832254551"/>
    <n v="469.00606893853211"/>
    <n v="-9.9800811399021434"/>
    <n v="2.9934008920765711"/>
    <n v="12.38643865314028"/>
    <n v="2.1396423912968592"/>
    <n v="34.873093326077068"/>
    <n v="18.51024759144288"/>
    <n v="168.20389272916631"/>
    <n v="33.412905739982513"/>
    <n v="0"/>
    <n v="323.8576440441924"/>
    <n v="23.784819728293989"/>
    <n v="-5.5834055826015723"/>
  </r>
  <r>
    <x v="142"/>
    <n v="725.47512901596349"/>
    <n v="334.6622197341606"/>
    <n v="231.21352152528519"/>
    <n v="1451.7473624949189"/>
    <n v="1479.615531120699"/>
    <n v="414.62954604832049"/>
    <n v="10774.469768225101"/>
    <n v="1812.0075805144361"/>
    <n v="1598.880211894525"/>
    <n v="16076.79570214989"/>
    <n v="1672.987627657848"/>
    <n v="569.50736942536037"/>
    <n v="5.3738898445626919"/>
    <n v="1.796040535245943"/>
    <n v="7.4318631918841662"/>
    <n v="2.1396423912968592"/>
    <n v="29.891222850923199"/>
    <n v="12.58696836218116"/>
    <n v="184.76597430773819"/>
    <n v="107.94938777532811"/>
    <n v="12.99902611296362"/>
    <n v="304.19401240142139"/>
    <n v="41.312402266529091"/>
    <n v="5.5834055826015723"/>
  </r>
  <r>
    <x v="143"/>
    <n v="641.02828860140687"/>
    <n v="362.20150794126511"/>
    <n v="252.6833485240617"/>
    <n v="2797.5824266206432"/>
    <n v="1096.0115045338509"/>
    <n v="569.37521591278312"/>
    <n v="10437.91003706421"/>
    <n v="2084.4512734712171"/>
    <n v="953.26191495066519"/>
    <n v="14205.43393894208"/>
    <n v="1804.3530166187329"/>
    <n v="949.17894904226728"/>
    <n v="6.9092869430091763"/>
    <n v="4.7894414273225134"/>
    <n v="8.2576257687601853"/>
    <n v="3.2094635869452892"/>
    <n v="19.927481900615469"/>
    <n v="6.6636891329194379"/>
    <n v="166.22859859594209"/>
    <n v="28.272458703062131"/>
    <n v="17.332034817284821"/>
    <n v="310.59061546593722"/>
    <n v="27.078102459903921"/>
    <n v="0"/>
  </r>
  <r>
    <x v="144"/>
    <n v="723.1720333682938"/>
    <n v="444.2206923841631"/>
    <n v="208.0921693727567"/>
    <n v="2412.4467961872092"/>
    <n v="1305.250064490313"/>
    <n v="568.63480600912533"/>
    <n v="11200.67746389385"/>
    <n v="1935.378309400525"/>
    <n v="1525.2190639210639"/>
    <n v="13241.20525477246"/>
    <n v="1789.9357566603519"/>
    <n v="642.09164199918087"/>
    <n v="6.9092869430091763"/>
    <n v="5.9868017841531422"/>
    <n v="4.1288128843800926"/>
    <n v="3.2094635869452892"/>
    <n v="4.9818704751538672"/>
    <n v="23.69311691704689"/>
    <n v="172.00253529305891"/>
    <n v="12.85111759230097"/>
    <n v="21.66504352160603"/>
    <n v="273.8693756511239"/>
    <n v="27.700166975874691"/>
    <n v="0"/>
  </r>
  <r>
    <x v="145"/>
    <n v="-64.48667813475231"/>
    <n v="392.13551686203078"/>
    <n v="226.25894606402909"/>
    <n v="0"/>
    <n v="687.49812557123369"/>
    <n v="567.89439610546765"/>
    <n v="10095.12053209853"/>
    <n v="1927.6676388451449"/>
    <n v="2287.8285958815959"/>
    <n v="12117.29840521456"/>
    <n v="1778.775187403229"/>
    <n v="692.34229224259491"/>
    <n v="0"/>
    <n v="2.3947207136612572"/>
    <n v="4.1288128843800926"/>
    <n v="0"/>
    <n v="9.9637409503077343"/>
    <n v="11.106148554865729"/>
    <n v="136.59918659757949"/>
    <n v="30.84268222152232"/>
    <n v="17.332034817284821"/>
    <n v="286.89949300476741"/>
    <n v="25.687605306557501"/>
    <n v="5.5834055826015723"/>
  </r>
  <r>
    <x v="146"/>
    <n v="0"/>
    <n v="232.8865894035572"/>
    <n v="209.7436945265087"/>
    <n v="0"/>
    <n v="209.23855995646241"/>
    <n v="551.60537822499793"/>
    <n v="8349.8721925436985"/>
    <n v="1377.6398058946641"/>
    <n v="1295.5696025920399"/>
    <n v="5822.8040785063349"/>
    <n v="1828.906268984402"/>
    <n v="748.17634806861065"/>
    <n v="0"/>
    <n v="0"/>
    <n v="4.1288128843800926"/>
    <n v="0"/>
    <n v="29.891222850923199"/>
    <n v="5.9232792292617216"/>
    <n v="71.718371606293118"/>
    <n v="56.544917406124263"/>
    <n v="0"/>
    <n v="131.4857296594929"/>
    <n v="26.016933579718501"/>
    <n v="0"/>
  </r>
  <r>
    <x v="147"/>
    <n v="1789.505318239376"/>
    <n v="266.4126793948148"/>
    <n v="138.7281129151711"/>
    <n v="6805.1326255196609"/>
    <n v="353.71280373592458"/>
    <n v="507.18078400553497"/>
    <n v="8571.8648639775838"/>
    <n v="1562.6958992237981"/>
    <n v="1741.8694991371251"/>
    <n v="5516.2409538587972"/>
    <n v="1626.771893324255"/>
    <n v="480.17288010373522"/>
    <n v="11.51547823834863"/>
    <n v="0.59868017841531418"/>
    <n v="4.1288128843800926"/>
    <n v="2.1396423912968592"/>
    <n v="19.927481900615469"/>
    <n v="2.2212297109731458"/>
    <n v="170.1791868623904"/>
    <n v="15.42134111076116"/>
    <n v="4.3330087043212053"/>
    <n v="145.46349191158311"/>
    <n v="23.30912333372811"/>
    <n v="5.5834055826015723"/>
  </r>
  <r>
    <x v="148"/>
    <n v="519.73191782413471"/>
    <n v="356.21470615711189"/>
    <n v="166.80404052895571"/>
    <n v="1955.633145645329"/>
    <n v="1409.8693444685441"/>
    <n v="405.00421730077028"/>
    <n v="10008.511481641781"/>
    <n v="1372.4993588577429"/>
    <n v="1013.924036811162"/>
    <n v="9669.7685437511027"/>
    <n v="1888.0023980016249"/>
    <n v="664.42526432958709"/>
    <n v="9.9800811399021434"/>
    <n v="3.5920810704918851"/>
    <n v="9.0833883456362035"/>
    <n v="2.1396423912968592"/>
    <n v="4.9818704751538672"/>
    <n v="15.54860797681202"/>
    <n v="208.7733953115397"/>
    <n v="30.84268222152232"/>
    <n v="47.663095747533262"/>
    <n v="218.19523786737469"/>
    <n v="28.724743825708892"/>
    <n v="0"/>
  </r>
  <r>
    <x v="149"/>
    <n v="-100.5685099482447"/>
    <n v="502.29266969044858"/>
    <n v="237.81962214029329"/>
    <n v="2172.80684836196"/>
    <n v="1499.543013021314"/>
    <n v="590.10669321519913"/>
    <n v="10754.10904408263"/>
    <n v="1837.709815699038"/>
    <n v="2916.1148580081708"/>
    <n v="16364.40592882849"/>
    <n v="1840.3595744843351"/>
    <n v="965.92916579007203"/>
    <n v="-0.76769854922324177"/>
    <n v="2.3947207136612572"/>
    <n v="4.9545754612561108"/>
    <n v="5.3491059782421484"/>
    <n v="0"/>
    <n v="25.173936724362321"/>
    <n v="217.58624605977059"/>
    <n v="12.85111759230097"/>
    <n v="12.99902611296362"/>
    <n v="377.87340325565981"/>
    <n v="27.883127127630789"/>
    <n v="16.750216747804721"/>
  </r>
  <r>
    <x v="150"/>
    <n v="962.69398072594515"/>
    <n v="592.09469645274578"/>
    <n v="315.44130436663909"/>
    <n v="2983.7313146634701"/>
    <n v="1504.524883496468"/>
    <n v="626.38677849442718"/>
    <n v="10337.321981972331"/>
    <n v="1997.0636738435701"/>
    <n v="2907.4488405995289"/>
    <n v="13702.23449786683"/>
    <n v="1931.4371380285249"/>
    <n v="586.25758617316512"/>
    <n v="11.51547823834863"/>
    <n v="5.3881216057378278"/>
    <n v="2.477287730628055"/>
    <n v="2.1396423912968592"/>
    <n v="14.9456114254616"/>
    <n v="0"/>
    <n v="183.70235438984821"/>
    <n v="43.69379981382329"/>
    <n v="17.332034817284821"/>
    <n v="267.47277258660807"/>
    <n v="27.919719157982019"/>
    <n v="11.166811165203139"/>
  </r>
  <r>
    <x v="151"/>
    <n v="2017.5117873586789"/>
    <n v="517.25967415083142"/>
    <n v="312.96401663601102"/>
    <n v="3307.8871369449439"/>
    <n v="1285.322582589698"/>
    <n v="651.56071521878948"/>
    <n v="10194.341075867411"/>
    <n v="1655.2239458883651"/>
    <n v="3228.091484719298"/>
    <n v="12410.120678834621"/>
    <n v="2240.969122769508"/>
    <n v="977.09597695527509"/>
    <n v="20.727860829027531"/>
    <n v="1.796040535245943"/>
    <n v="7.4318631918841662"/>
    <n v="2.1396423912968592"/>
    <n v="14.9456114254616"/>
    <n v="14.80819807315431"/>
    <n v="188.8685082767422"/>
    <n v="15.42134111076116"/>
    <n v="4.3330087043212053"/>
    <n v="287.13640422937908"/>
    <n v="29.017480068518658"/>
    <n v="0"/>
  </r>
  <r>
    <x v="152"/>
    <n v="-47.597310051840992"/>
    <n v="362.8001881196804"/>
    <n v="243.59996017842539"/>
    <n v="0"/>
    <n v="1509.5067539716219"/>
    <n v="563.45193668352135"/>
    <n v="8886.5444139704505"/>
    <n v="1935.378309400525"/>
    <n v="2820.788666513105"/>
    <n v="10753.87430757424"/>
    <n v="2002.8647812741101"/>
    <n v="457.83925777332888"/>
    <n v="0"/>
    <n v="4.190761248907199"/>
    <n v="4.1288128843800926"/>
    <n v="0"/>
    <n v="4.9818704751538672"/>
    <n v="9.6253287475502987"/>
    <n v="169.41945834961189"/>
    <n v="20.56178814768155"/>
    <n v="17.332034817284821"/>
    <n v="257.75941237752841"/>
    <n v="31.213001889591951"/>
    <n v="0"/>
  </r>
  <r>
    <x v="153"/>
    <n v="-2.3030956476697249"/>
    <n v="128.71623835929259"/>
    <n v="196.53149329649241"/>
    <n v="0"/>
    <n v="189.31107805584699"/>
    <n v="550.12455841768247"/>
    <n v="7229.5765276004786"/>
    <n v="1364.788688302363"/>
    <n v="1936.854890831579"/>
    <n v="6112.3095949818317"/>
    <n v="1938.3530317649061"/>
    <n v="513.67331359934462"/>
    <n v="0"/>
    <n v="0"/>
    <n v="6.606100615008148"/>
    <n v="0"/>
    <n v="24.909352375769341"/>
    <n v="3.7020495182885771"/>
    <n v="61.234118129949422"/>
    <n v="41.123576295363087"/>
    <n v="0"/>
    <n v="128.1689725149291"/>
    <n v="28.212455400791789"/>
    <n v="0"/>
  </r>
  <r>
    <x v="154"/>
    <n v="-110.54859108814679"/>
    <n v="533.4240389680449"/>
    <n v="131.29624972328691"/>
    <n v="9127.714441272401"/>
    <n v="822.00862840038803"/>
    <n v="694.50448963093697"/>
    <n v="6893.4726335472587"/>
    <n v="1400.7718175608049"/>
    <n v="2014.8490475093599"/>
    <n v="3942.4396887632811"/>
    <n v="1904.6151797810801"/>
    <n v="452.25585219072741"/>
    <n v="-0.76769854922324177"/>
    <n v="0"/>
    <n v="9.9091509225122216"/>
    <n v="28.8851722825076"/>
    <n v="9.9637409503077343"/>
    <n v="0.74040990365771531"/>
    <n v="80.531222354524047"/>
    <n v="5.1404470369203867"/>
    <n v="21.66504352160603"/>
    <n v="132.90719700716309"/>
    <n v="29.383400372030881"/>
    <n v="0"/>
  </r>
  <r>
    <x v="155"/>
    <n v="2540.3144993797068"/>
    <n v="429.25368792378032"/>
    <n v="156.89488960644351"/>
    <n v="6162.1700869349543"/>
    <n v="1663.944738701392"/>
    <n v="496.07463545066918"/>
    <n v="8742.955725055308"/>
    <n v="1917.3867447713039"/>
    <n v="1447.224907243283"/>
    <n v="12225.329923637501"/>
    <n v="1921.41092171229"/>
    <n v="536.00693592975097"/>
    <n v="21.495559378250771"/>
    <n v="5.3881216057378278"/>
    <n v="4.1288128843800926"/>
    <n v="27.81535108685917"/>
    <n v="4.9818704751538672"/>
    <n v="13.327378265838879"/>
    <n v="209.3811781217625"/>
    <n v="12.85111759230097"/>
    <n v="8.6660174086424107"/>
    <n v="273.3955532019005"/>
    <n v="31.359370010996841"/>
    <n v="5.5834055826015723"/>
  </r>
  <r>
    <x v="156"/>
    <n v="-66.789773782422031"/>
    <n v="769.30402926367867"/>
    <n v="317.09282952039109"/>
    <n v="3159.181990749812"/>
    <n v="2117.2949519403942"/>
    <n v="659.70522415902428"/>
    <n v="8024.2525519668206"/>
    <n v="1634.6621577406829"/>
    <n v="2209.8344392038148"/>
    <n v="13539.950309007811"/>
    <n v="2059.4726522274491"/>
    <n v="474.58947452113358"/>
    <n v="-2.3030956476697249"/>
    <n v="9.5788828546450269"/>
    <n v="8.2576257687601853"/>
    <n v="1.06982119564843"/>
    <n v="24.909352375769341"/>
    <n v="10.365738651208011"/>
    <n v="209.07728671665109"/>
    <n v="77.106705553805796"/>
    <n v="30.331060930248441"/>
    <n v="340.4414297670113"/>
    <n v="33.079195437504247"/>
    <n v="0"/>
  </r>
  <r>
    <x v="157"/>
    <n v="2039.775045286153"/>
    <n v="554.37784521258095"/>
    <n v="331.13079332728341"/>
    <n v="4373.4290478107814"/>
    <n v="1883.147039608162"/>
    <n v="703.38940847482957"/>
    <n v="9069.9428769551869"/>
    <n v="1806.8671334775161"/>
    <n v="3717.721468307594"/>
    <n v="12589.22556464107"/>
    <n v="2288.392394104691"/>
    <n v="725.84272573820442"/>
    <n v="8.444684041455659"/>
    <n v="1.1973603568306279"/>
    <n v="4.9545754612561108"/>
    <n v="1.06982119564843"/>
    <n v="14.9456114254616"/>
    <n v="13.327378265838879"/>
    <n v="190.38796530229931"/>
    <n v="17.991564629221351"/>
    <n v="8.6660174086424107"/>
    <n v="293.05918484467151"/>
    <n v="32.420538891182261"/>
    <n v="0"/>
  </r>
  <r>
    <x v="158"/>
    <n v="2851.23241181512"/>
    <n v="692.67296642651854"/>
    <n v="455.82094243556219"/>
    <n v="4821.6841287874722"/>
    <n v="1893.11078055847"/>
    <n v="644.89702608587004"/>
    <n v="8839.1373547730709"/>
    <n v="1835.1395921805779"/>
    <n v="3327.7506849186861"/>
    <n v="11900.050812245639"/>
    <n v="2251.7637717231182"/>
    <n v="787.26018714682164"/>
    <n v="13.818573886018349"/>
    <n v="8.3815224978143981"/>
    <n v="2.477287730628055"/>
    <n v="3.2094635869452892"/>
    <n v="9.9637409503077343"/>
    <n v="8.8849188438925832"/>
    <n v="188.7165625741865"/>
    <n v="7.7106705553805801"/>
    <n v="21.66504352160603"/>
    <n v="255.62721135602311"/>
    <n v="34.140364317689667"/>
    <n v="5.5834055826015723"/>
  </r>
  <r>
    <x v="159"/>
    <n v="-52.971199896403682"/>
    <n v="423.2668861396271"/>
    <n v="286.53961417597839"/>
    <n v="0"/>
    <n v="1295.286323540005"/>
    <n v="561.23070697254821"/>
    <n v="8535.3978953642145"/>
    <n v="1806.8671334775161"/>
    <n v="2673.4663705661842"/>
    <n v="11838.45389384659"/>
    <n v="2356.490162588314"/>
    <n v="457.83925777332888"/>
    <n v="-0.76769854922324177"/>
    <n v="3.5920810704918851"/>
    <n v="10.73491349938824"/>
    <n v="0"/>
    <n v="19.927481900615469"/>
    <n v="2.2212297109731458"/>
    <n v="163.64552165249509"/>
    <n v="23.132011666141739"/>
    <n v="17.332034817284821"/>
    <n v="214.4046582735875"/>
    <n v="31.505738132401721"/>
    <n v="5.5834055826015723"/>
  </r>
  <r>
    <x v="160"/>
    <n v="-4.6061912953394506"/>
    <n v="230.49186868989599"/>
    <n v="382.32807309359657"/>
    <n v="0"/>
    <n v="363.67654468623232"/>
    <n v="786.31531768449361"/>
    <n v="7131.5715494520491"/>
    <n v="1323.6651120070001"/>
    <n v="3254.0895369452251"/>
    <n v="5451.3272783151924"/>
    <n v="2271.0477717182121"/>
    <n v="636.50823641657928"/>
    <n v="0"/>
    <n v="0.59868017841531418"/>
    <n v="1.651525153752037"/>
    <n v="0"/>
    <n v="9.9637409503077343"/>
    <n v="3.7020495182885771"/>
    <n v="77.644254005965635"/>
    <n v="10.28089407384077"/>
    <n v="8.6660174086424107"/>
    <n v="135.51322047789179"/>
    <n v="36.848174563680068"/>
    <n v="0"/>
  </r>
  <r>
    <x v="161"/>
    <n v="3056.9756230069488"/>
    <n v="730.38981766668326"/>
    <n v="213.8725074108888"/>
    <n v="9219.7190640981662"/>
    <n v="976.44661313015797"/>
    <n v="604.1744813846957"/>
    <n v="7526.7823217994401"/>
    <n v="1223.426394787052"/>
    <n v="2027.8480736223239"/>
    <n v="5223.4186802387367"/>
    <n v="1961.369418855825"/>
    <n v="407.58860752991478"/>
    <n v="-0.76769854922324177"/>
    <n v="0.59868017841531418"/>
    <n v="3.303050307504074"/>
    <n v="78.096947282335364"/>
    <n v="19.927481900615469"/>
    <n v="13.327378265838879"/>
    <n v="80.075385246856925"/>
    <n v="20.56178814768155"/>
    <n v="30.331060930248441"/>
    <n v="166.5485909020243"/>
    <n v="31.87165843591394"/>
    <n v="11.166811165203139"/>
  </r>
  <r>
    <x v="162"/>
    <n v="-54.506596994850163"/>
    <n v="617.83794412460418"/>
    <n v="340.21418167291961"/>
    <n v="3885.5905825950958"/>
    <n v="2077.4399881391628"/>
    <n v="849.99056939905722"/>
    <n v="7112.2744452274746"/>
    <n v="1714.3390868129491"/>
    <n v="1681.207377276628"/>
    <n v="12357.289475746211"/>
    <n v="2230.7599463015172"/>
    <n v="776.09337598161858"/>
    <n v="0"/>
    <n v="2.9934008920765711"/>
    <n v="4.9545754612561108"/>
    <n v="5.3491059782421484"/>
    <n v="14.9456114254616"/>
    <n v="9.6253287475502987"/>
    <n v="161.6702275192709"/>
    <n v="15.42134111076116"/>
    <n v="25.998052225927228"/>
    <n v="301.82490015530442"/>
    <n v="30.517753312918739"/>
    <n v="0"/>
  </r>
  <r>
    <x v="163"/>
    <n v="3501.4730830072058"/>
    <n v="789.65915532979943"/>
    <n v="393.06298659298483"/>
    <n v="3393.472832596819"/>
    <n v="2211.9504909683169"/>
    <n v="747.07359279063473"/>
    <n v="8539.8043207383307"/>
    <n v="1799.156462922135"/>
    <n v="2768.79256206125"/>
    <n v="13066.838593458249"/>
    <n v="2451.62944150149"/>
    <n v="1083.1806830247051"/>
    <n v="35.314133264269117"/>
    <n v="2.9934008920765711"/>
    <n v="8.2576257687601853"/>
    <n v="-2.1396423912968592"/>
    <n v="24.909352375769341"/>
    <n v="14.80819807315431"/>
    <n v="228.67828234633711"/>
    <n v="5.1404470369203867"/>
    <n v="64.995130564818083"/>
    <n v="278.37068891874623"/>
    <n v="34.46969259085067"/>
    <n v="5.5834055826015723"/>
  </r>
  <r>
    <x v="164"/>
    <n v="-73.69906072543121"/>
    <n v="851.32321370657678"/>
    <n v="431.04806512928172"/>
    <n v="8077.1500271456434"/>
    <n v="1803.4371120057001"/>
    <n v="835.92278122956054"/>
    <n v="7832.345129638964"/>
    <n v="1894.254733105163"/>
    <n v="2357.156735150736"/>
    <n v="14236.232398141599"/>
    <n v="2362.125335262403"/>
    <n v="865.42786530324372"/>
    <n v="12.28317678757187"/>
    <n v="2.3947207136612572"/>
    <n v="4.9545754612561108"/>
    <n v="27.81535108685917"/>
    <n v="0"/>
    <n v="13.327378265838879"/>
    <n v="162.58190173460511"/>
    <n v="15.42134111076116"/>
    <n v="69.328139269139285"/>
    <n v="298.98196545996399"/>
    <n v="36.848174563680068"/>
    <n v="5.5834055826015723"/>
  </r>
  <r>
    <x v="165"/>
    <n v="4096.439458655218"/>
    <n v="904.00706940712439"/>
    <n v="473.98771912683458"/>
    <n v="5861.5503309577462"/>
    <n v="1713.76344345293"/>
    <n v="1066.1902612671099"/>
    <n v="9769.1970001165446"/>
    <n v="1868.5524979205611"/>
    <n v="3995.0340253841509"/>
    <n v="11998.13205923488"/>
    <n v="2368.6753086952708"/>
    <n v="1574.520374293643"/>
    <n v="12.28317678757187"/>
    <n v="7.7828423193990854"/>
    <n v="2.477287730628055"/>
    <n v="12.83785434778116"/>
    <n v="4.9818704751538672"/>
    <n v="8.1445089402348678"/>
    <n v="203.30335001953429"/>
    <n v="53.97469388766406"/>
    <n v="34.664069634569643"/>
    <n v="251.12589808840079"/>
    <n v="36.445662229816627"/>
    <n v="0"/>
  </r>
  <r>
    <x v="166"/>
    <n v="2480.4340125402941"/>
    <n v="417.280084355474"/>
    <n v="519.40466085501566"/>
    <n v="0"/>
    <n v="1125.9027273847739"/>
    <n v="749.29482250160788"/>
    <n v="7280.1744465515294"/>
    <n v="1886.544062549782"/>
    <n v="3275.7545804668312"/>
    <n v="9849.8210744559929"/>
    <n v="2342.9877033887142"/>
    <n v="1691.771891528276"/>
    <n v="0"/>
    <n v="2.9934008920765711"/>
    <n v="130.4704871464109"/>
    <n v="0"/>
    <n v="0"/>
    <n v="2.2212297109731458"/>
    <n v="157.1118564425997"/>
    <n v="25.702235184601928"/>
    <n v="47.663095747533262"/>
    <n v="167.97005824969449"/>
    <n v="34.542876651553108"/>
    <n v="16.750216747804721"/>
  </r>
  <r>
    <x v="167"/>
    <n v="-29.94024341970643"/>
    <n v="310.71501259754808"/>
    <n v="393.88874916986077"/>
    <n v="0"/>
    <n v="313.85783993469357"/>
    <n v="818.15294354177536"/>
    <n v="6389.012901062315"/>
    <n v="1560.125675705337"/>
    <n v="1967.185951761827"/>
    <n v="5472.8861997548556"/>
    <n v="2111.7626635993452"/>
    <n v="1066.4304662769"/>
    <n v="0"/>
    <n v="0"/>
    <n v="3.303050307504074"/>
    <n v="0"/>
    <n v="9.9637409503077343"/>
    <n v="3.7020495182885771"/>
    <n v="86.760996159307979"/>
    <n v="15.42134111076116"/>
    <n v="17.332034817284821"/>
    <n v="146.88495925925329"/>
    <n v="34.433100560499447"/>
    <n v="0"/>
  </r>
  <r>
    <x v="168"/>
    <n v="2567.183948602521"/>
    <n v="1013.565542057127"/>
    <n v="264.24402460032587"/>
    <n v="17404.921032004298"/>
    <n v="866.84546267677285"/>
    <n v="527.91226130795098"/>
    <n v="5335.1175081359406"/>
    <n v="1048.651195531759"/>
    <n v="914.26483661177429"/>
    <n v="4589.6811544024422"/>
    <n v="2013.220325863505"/>
    <n v="915.67851554665788"/>
    <n v="17.657066632134558"/>
    <n v="0.59868017841531418"/>
    <n v="3.303050307504074"/>
    <n v="31.02481467380446"/>
    <n v="29.891222850923199"/>
    <n v="2.2212297109731458"/>
    <n v="67.767783339844769"/>
    <n v="12.85111759230097"/>
    <n v="21.66504352160603"/>
    <n v="162.04727763440201"/>
    <n v="32.054618587670049"/>
    <n v="5.5834055826015723"/>
  </r>
  <r>
    <x v="169"/>
    <n v="-44.526515854948023"/>
    <n v="850.12585334974608"/>
    <n v="331.13079332728341"/>
    <n v="5471.0655945460676"/>
    <n v="1564.3073291983139"/>
    <n v="806.30638508325194"/>
    <n v="6847.1291942677681"/>
    <n v="1683.4964045914271"/>
    <n v="1572.882159668598"/>
    <n v="11320.565956845419"/>
    <n v="2362.820583839075"/>
    <n v="1647.104646867464"/>
    <n v="-0.76769854922324177"/>
    <n v="2.9934008920765711"/>
    <n v="4.1288128843800926"/>
    <n v="25.67570869556231"/>
    <n v="4.9818704751538672"/>
    <n v="8.8849188438925832"/>
    <n v="201.3280558863101"/>
    <n v="17.991564629221351"/>
    <n v="64.995130564818083"/>
    <n v="320.30397567501689"/>
    <n v="39.921905113182667"/>
    <n v="0"/>
  </r>
  <r>
    <x v="170"/>
    <n v="-41.455721658055047"/>
    <n v="949.50676296668826"/>
    <n v="530.13957435440386"/>
    <n v="7136.777196170674"/>
    <n v="1748.636536779007"/>
    <n v="601.21284177006487"/>
    <n v="7055.7506438767523"/>
    <n v="1621.8110401483821"/>
    <n v="2521.811065914942"/>
    <n v="11679.249550907531"/>
    <n v="2549.4399386303048"/>
    <n v="1423.768423563401"/>
    <n v="-0.76769854922324177"/>
    <n v="4.7894414273225134"/>
    <n v="5.7803380381321299"/>
    <n v="135.8672918473506"/>
    <n v="4.9818704751538672"/>
    <n v="11.84655845852344"/>
    <n v="205.5825355578699"/>
    <n v="25.702235184601928"/>
    <n v="43.330087043212053"/>
    <n v="287.13640422937908"/>
    <n v="35.787005683494641"/>
    <n v="0"/>
  </r>
  <r>
    <x v="171"/>
    <n v="-95.962318652905225"/>
    <n v="949.50676296668826"/>
    <n v="693.64056457585559"/>
    <n v="7530.471396169296"/>
    <n v="1658.962868226238"/>
    <n v="875.16450612341953"/>
    <n v="6689.1056636098338"/>
    <n v="1544.704334594576"/>
    <n v="3028.7730843205231"/>
    <n v="10737.527433076029"/>
    <n v="2521.1908911991618"/>
    <n v="1937.441737162746"/>
    <n v="0"/>
    <n v="8.3815224978143981"/>
    <n v="4.9545754612561108"/>
    <n v="17.11713913037487"/>
    <n v="4.9818704751538672"/>
    <n v="4.4424594219462916"/>
    <n v="163.94941305760651"/>
    <n v="10.28089407384077"/>
    <n v="30.331060930248441"/>
    <n v="285.24111443248552"/>
    <n v="35.969965835250747"/>
    <n v="0"/>
  </r>
  <r>
    <x v="172"/>
    <n v="11454.062354410769"/>
    <n v="1039.907469907401"/>
    <n v="781.99716030158947"/>
    <n v="8716.9031021434039"/>
    <n v="1484.597401595852"/>
    <n v="764.84343047841992"/>
    <n v="7388.0558953660802"/>
    <n v="1822.288474588277"/>
    <n v="3102.4342322939829"/>
    <n v="7191.4402230881196"/>
    <n v="2556.904712821954"/>
    <n v="1848.1072478411199"/>
    <n v="56.041994093296651"/>
    <n v="1.796040535245943"/>
    <n v="7.4318631918841662"/>
    <n v="26.74552989121074"/>
    <n v="4.9818704751538672"/>
    <n v="1.4808198073154311"/>
    <n v="167.90000132405481"/>
    <n v="7.7106705553805801"/>
    <n v="38.997078338890837"/>
    <n v="249.7044307407306"/>
    <n v="34.579468681904331"/>
    <n v="5.5834055826015723"/>
  </r>
  <r>
    <x v="173"/>
    <n v="2717.6528642502758"/>
    <n v="498.10190844154141"/>
    <n v="884.39171983421579"/>
    <n v="0"/>
    <n v="797.0992760246188"/>
    <n v="953.64795591113727"/>
    <n v="6776.7783339844764"/>
    <n v="1678.3559575545059"/>
    <n v="2487.1469962803722"/>
    <n v="11853.14238977252"/>
    <n v="2533.5955894882259"/>
    <n v="1675.021674780472"/>
    <n v="6.1415883937859341"/>
    <n v="3.5920810704918851"/>
    <n v="2.477287730628055"/>
    <n v="0"/>
    <n v="0"/>
    <n v="13.327378265838879"/>
    <n v="149.210679909703"/>
    <n v="17.991564629221351"/>
    <n v="12.99902611296362"/>
    <n v="211.32481235363539"/>
    <n v="33.37193168031402"/>
    <n v="11.166811165203139"/>
  </r>
  <r>
    <x v="174"/>
    <n v="3590.5261147171018"/>
    <n v="378.96455293689388"/>
    <n v="998.34695544310637"/>
    <n v="0"/>
    <n v="283.96661708377042"/>
    <n v="770.76670970768168"/>
    <n v="5253.5226658635274"/>
    <n v="1470.1678525592311"/>
    <n v="2027.8480736223239"/>
    <n v="5548.6977916305996"/>
    <n v="2247.0433998078111"/>
    <n v="1066.4304662769"/>
    <n v="0.76769854922324177"/>
    <n v="1.796040535245943"/>
    <n v="5.7803380381321299"/>
    <n v="0"/>
    <n v="0"/>
    <n v="4.4424594219462916"/>
    <n v="68.375566150067584"/>
    <n v="20.56178814768155"/>
    <n v="17.332034817284821"/>
    <n v="117.0341449581793"/>
    <n v="30.590937373621191"/>
    <n v="0"/>
  </r>
  <r>
    <x v="175"/>
    <n v="1414.100727669211"/>
    <n v="974.65133046013148"/>
    <n v="786.9517357628456"/>
    <n v="20735.274414057862"/>
    <n v="906.70042647800381"/>
    <n v="719.67842635529928"/>
    <n v="5757.3746155382469"/>
    <n v="1048.651195531759"/>
    <n v="675.94935787410805"/>
    <n v="4045.9698939185942"/>
    <n v="2231.1990506657321"/>
    <n v="1351.184150989581"/>
    <n v="10.74777968912538"/>
    <n v="0.59868017841531418"/>
    <n v="3.303050307504074"/>
    <n v="36.373920652046607"/>
    <n v="0"/>
    <n v="2.9616396146308608"/>
    <n v="67.160000529621939"/>
    <n v="7.7106705553805801"/>
    <n v="17.332034817284821"/>
    <n v="133.8548419056099"/>
    <n v="31.030041737835841"/>
    <n v="5.5834055826015723"/>
  </r>
  <r>
    <x v="176"/>
    <n v="2351.46065627079"/>
    <n v="874.67174066477401"/>
    <n v="723.36801734339224"/>
    <n v="7613.9174494298732"/>
    <n v="1120.9208569096199"/>
    <n v="876.64532593073488"/>
    <n v="5800.3752493615111"/>
    <n v="1616.670593111462"/>
    <n v="1538.2180900340279"/>
    <n v="11166.573660847809"/>
    <n v="2093.9423448183002"/>
    <n v="1178.0985779289319"/>
    <n v="12.28317678757187"/>
    <n v="2.9934008920765711"/>
    <n v="3.303050307504074"/>
    <n v="55.63070217371834"/>
    <n v="0"/>
    <n v="11.84655845852344"/>
    <n v="188.2607254665194"/>
    <n v="74.536482035345614"/>
    <n v="0"/>
    <n v="301.11416648146928"/>
    <n v="35.384493349631207"/>
    <n v="0"/>
  </r>
  <r>
    <x v="177"/>
    <n v="3980.5169777225092"/>
    <n v="854.31661459865336"/>
    <n v="1127.9916800126409"/>
    <n v="7805.4154434509419"/>
    <n v="1225.5401368878511"/>
    <n v="775.94957903328566"/>
    <n v="6702.1729940296254"/>
    <n v="1454.7465114484689"/>
    <n v="2526.144074619262"/>
    <n v="11172.97026391233"/>
    <n v="3135.461304705118"/>
    <n v="1825.7736255107141"/>
    <n v="0"/>
    <n v="2.3947207136612572"/>
    <n v="10.73491349938824"/>
    <n v="50.28159619547619"/>
    <n v="0"/>
    <n v="11.84655845852344"/>
    <n v="186.1334856307395"/>
    <n v="12.85111759230097"/>
    <n v="-506.96201840558098"/>
    <n v="257.04867870369333"/>
    <n v="40.800113841611989"/>
    <n v="0"/>
  </r>
  <r>
    <x v="178"/>
    <n v="4577.786449018191"/>
    <n v="934.53975850630547"/>
    <n v="1163.4994708183101"/>
    <n v="10332.333107572529"/>
    <n v="667.57064367061821"/>
    <n v="1126.9038733670429"/>
    <n v="6984.3361636755708"/>
    <n v="2033.046803102013"/>
    <n v="2036.514091030966"/>
    <n v="10479.768020698501"/>
    <n v="2827.3198171174822"/>
    <n v="1831.357031093316"/>
    <n v="22.263257927474012"/>
    <n v="2.9934008920765711"/>
    <n v="4.1288128843800926"/>
    <n v="26.74552989121074"/>
    <n v="19.927481900615469"/>
    <n v="8.8849188438925832"/>
    <n v="168.81167553938911"/>
    <n v="2.5702235184601929"/>
    <n v="21.66504352160603"/>
    <n v="233.1206450179117"/>
    <n v="38.677776081241142"/>
    <n v="0"/>
  </r>
  <r>
    <x v="179"/>
    <n v="5413.810169122301"/>
    <n v="930.9476774358136"/>
    <n v="1205.6133622389871"/>
    <n v="10461.78147224599"/>
    <n v="0"/>
    <n v="944.76303706724468"/>
    <n v="7013.2058471611545"/>
    <n v="1634.6621577406829"/>
    <n v="1958.5199343531849"/>
    <n v="10284.79008284307"/>
    <n v="2798.2657450186121"/>
    <n v="1278.59987841576"/>
    <n v="14.58627243524159"/>
    <n v="0"/>
    <n v="7.4318631918841662"/>
    <n v="16.04731793472644"/>
    <n v="4.9818704751538672"/>
    <n v="6.6636891329194379"/>
    <n v="147.53927718159031"/>
    <n v="7.7106705553805801"/>
    <n v="8.6660174086424107"/>
    <n v="202.55909704300251"/>
    <n v="37.360462988597163"/>
    <n v="0"/>
  </r>
  <r>
    <x v="180"/>
    <n v="-95.194620103681984"/>
    <n v="424.46424649645769"/>
    <n v="1192.401161008971"/>
    <n v="0"/>
    <n v="0"/>
    <n v="820.37417325274851"/>
    <n v="7164.6957126091929"/>
    <n v="1632.091934222223"/>
    <n v="2803.4566316958199"/>
    <n v="9796.2791376937494"/>
    <n v="2882.0249024925579"/>
    <n v="2205.4452051276212"/>
    <n v="0"/>
    <n v="5.3881216057378278"/>
    <n v="0.82576257687601851"/>
    <n v="0"/>
    <n v="0"/>
    <n v="8.8849188438925832"/>
    <n v="145.56398304836611"/>
    <n v="5.1404470369203867"/>
    <n v="21.66504352160603"/>
    <n v="179.57870825566769"/>
    <n v="34.689244772957998"/>
    <n v="0"/>
  </r>
  <r>
    <x v="181"/>
    <n v="8282.699647569556"/>
    <n v="281.37968385519758"/>
    <n v="1127.1659174357651"/>
    <n v="0"/>
    <n v="0"/>
    <n v="1269.802984772982"/>
    <n v="5369.3052912109742"/>
    <n v="1794.016015885215"/>
    <n v="1919.5228560142939"/>
    <n v="3828.0115672758311"/>
    <n v="2872.9134869351042"/>
    <n v="1010.5964104508849"/>
    <n v="7.6769854922324177"/>
    <n v="0.59868017841531418"/>
    <n v="3.303050307504074"/>
    <n v="0"/>
    <n v="0"/>
    <n v="0.74040990365771531"/>
    <n v="47.103167792268778"/>
    <n v="43.69379981382329"/>
    <n v="12.99902611296362"/>
    <n v="134.0917531302216"/>
    <n v="35.53086147103609"/>
    <n v="0"/>
  </r>
  <r>
    <x v="182"/>
    <n v="2191.779358032355"/>
    <n v="896.22422708772535"/>
    <n v="822.45952656851443"/>
    <n v="25217.825223824781"/>
    <n v="2097.3674700397778"/>
    <n v="1041.016324542748"/>
    <n v="5189.8574164926858"/>
    <n v="1686.066628109887"/>
    <n v="840.60368863831388"/>
    <n v="10888.676794378291"/>
    <n v="2558.551354187759"/>
    <n v="1518.6863184676281"/>
    <n v="19.192463730581039"/>
    <n v="1.796040535245943"/>
    <n v="4.9545754612561108"/>
    <n v="88.79515923881965"/>
    <n v="-64.764316177000268"/>
    <n v="1.4808198073154311"/>
    <n v="87.064887564419394"/>
    <n v="123.3707288860893"/>
    <n v="4.3330087043212053"/>
    <n v="131.0119072102695"/>
    <n v="29.968872857650421"/>
    <n v="0"/>
  </r>
  <r>
    <x v="183"/>
    <n v="3666.528271090202"/>
    <n v="726.19905641777609"/>
    <n v="805.11851245411799"/>
    <n v="8681.5990026870059"/>
    <n v="707.42560747184916"/>
    <n v="958.83082523674136"/>
    <n v="6572.1074726419411"/>
    <n v="1937.9485329189861"/>
    <n v="1087.585184784622"/>
    <n v="10106.39593071046"/>
    <n v="2867.241722230664"/>
    <n v="1139.014738850721"/>
    <n v="17.657066632134558"/>
    <n v="2.3947207136612572"/>
    <n v="6.606100615008148"/>
    <n v="62.049629347608906"/>
    <n v="24.909352375769341"/>
    <n v="2.2212297109731458"/>
    <n v="162.12606462693799"/>
    <n v="15.42134111076116"/>
    <n v="8.6660174086424107"/>
    <n v="287.84713790321422"/>
    <n v="38.238671717026477"/>
    <n v="5.5834055826015723"/>
  </r>
  <r>
    <x v="184"/>
    <n v="5204.2284651843556"/>
    <n v="835.75752906777859"/>
    <n v="1094.9611769376011"/>
    <n v="9180.1356798591751"/>
    <n v="54.800575226692537"/>
    <n v="1116.538134715835"/>
    <n v="6027.6860203848473"/>
    <n v="1819.7182510698169"/>
    <n v="1837.1956906321909"/>
    <n v="11119.191415925479"/>
    <n v="3069.449281951514"/>
    <n v="1825.7736255107141"/>
    <n v="16.121669533688081"/>
    <n v="8.9802026762297125"/>
    <n v="4.9545754612561108"/>
    <n v="44.93249021723404"/>
    <n v="34.873093326077068"/>
    <n v="7.4040990365771533"/>
    <n v="160.45466189882529"/>
    <n v="15.42134111076116"/>
    <n v="4.3330087043212053"/>
    <n v="280.50288994025152"/>
    <n v="38.165487656324039"/>
    <n v="0"/>
  </r>
  <r>
    <x v="185"/>
    <n v="5317.0801519201723"/>
    <n v="855.51397495548395"/>
    <n v="1153.5903198957981"/>
    <n v="9584.5280918142798"/>
    <n v="981.42848360531184"/>
    <n v="1284.611182846136"/>
    <n v="5546.9298174985943"/>
    <n v="2284.9287079111118"/>
    <n v="2742.794509835323"/>
    <n v="10370.315034927889"/>
    <n v="3049.6164015011518"/>
    <n v="2250.112449788433"/>
    <n v="15.353970984464841"/>
    <n v="0"/>
    <n v="8.2576257687601853"/>
    <n v="42.792847825937187"/>
    <n v="59.782445701846413"/>
    <n v="9.6253287475502987"/>
    <n v="162.58190173460511"/>
    <n v="20.56178814768155"/>
    <n v="4.3330087043212053"/>
    <n v="197.5839613261569"/>
    <n v="40.10486526493878"/>
    <n v="5.5834055826015723"/>
  </r>
  <r>
    <x v="186"/>
    <n v="6798.7383519210289"/>
    <n v="863.89549745329839"/>
    <n v="1430.220783149264"/>
    <n v="11207.446845612951"/>
    <n v="1275.35884163939"/>
    <n v="1436.3952130959681"/>
    <n v="7673.561870468252"/>
    <n v="2220.6731199496071"/>
    <n v="2729.7954837223592"/>
    <n v="11884.17776019665"/>
    <n v="3162.7223673167782"/>
    <n v="1993.2757929887609"/>
    <n v="13.05087533679511"/>
    <n v="2.9934008920765711"/>
    <n v="9.0833883456362035"/>
    <n v="196.84709999931101"/>
    <n v="14.9456114254616"/>
    <n v="7.4040990365771533"/>
    <n v="146.62760296625601"/>
    <n v="12.85111759230097"/>
    <n v="8.6660174086424107"/>
    <n v="210.37716745518861"/>
    <n v="39.848721052480229"/>
    <n v="0"/>
  </r>
  <r>
    <x v="187"/>
    <n v="-122.0640693264954"/>
    <n v="463.97713827186851"/>
    <n v="1398.8418052279751"/>
    <n v="0"/>
    <n v="0"/>
    <n v="1342.3631553314381"/>
    <n v="6754.2903700062316"/>
    <n v="2058.7490382866149"/>
    <n v="2820.788666513105"/>
    <n v="7391.3932966603934"/>
    <n v="3316.408894791909"/>
    <n v="1998.8591985713631"/>
    <n v="-0.76769854922324177"/>
    <n v="1.1973603568306279"/>
    <n v="13.2122012300163"/>
    <n v="0"/>
    <n v="0"/>
    <n v="8.8849188438925832"/>
    <n v="118.9734851011176"/>
    <n v="17.991564629221351"/>
    <n v="21.66504352160603"/>
    <n v="166.0747684528009"/>
    <n v="38.970512324050922"/>
    <n v="0"/>
  </r>
  <r>
    <x v="188"/>
    <n v="-82.143744766886869"/>
    <n v="401.11571953826052"/>
    <n v="1070.18829963132"/>
    <n v="0"/>
    <n v="0"/>
    <n v="2212.3447921292532"/>
    <n v="4770.3353317363817"/>
    <n v="1873.6929449574809"/>
    <n v="2348.4907177420928"/>
    <n v="3440.1878925864789"/>
    <n v="3322.6295399516162"/>
    <n v="1027.346627198689"/>
    <n v="-1.535397098446484"/>
    <n v="0.59868017841531418"/>
    <n v="5.7803380381321299"/>
    <n v="0"/>
    <n v="0"/>
    <n v="1.4808198073154311"/>
    <n v="61.234118129949422"/>
    <n v="0"/>
    <n v="4.3330087043212053"/>
    <n v="105.8993174014294"/>
    <n v="37.177502836841057"/>
    <n v="5.5834055826015723"/>
  </r>
  <r>
    <x v="189"/>
    <n v="15151.298567469899"/>
    <n v="1136.2949786322661"/>
    <n v="949.62696340742127"/>
    <n v="28414.45095642229"/>
    <n v="2854.6117822631659"/>
    <n v="2182.7283959829451"/>
    <n v="3685.7469068937539"/>
    <n v="1336.5162295993"/>
    <n v="1741.8694991371251"/>
    <n v="2433.7890104359831"/>
    <n v="2774.0052288957522"/>
    <n v="1619.187618954456"/>
    <n v="1.535397098446484"/>
    <n v="0.59868017841531418"/>
    <n v="9.9091509225122216"/>
    <n v="104.8424771735461"/>
    <n v="9.9637409503077343"/>
    <n v="2.2212297109731458"/>
    <n v="40.569502582373431"/>
    <n v="28.272458703062131"/>
    <n v="8.6660174086424107"/>
    <n v="73.442479629626661"/>
    <n v="41.458770387933967"/>
    <n v="55.834055826015721"/>
  </r>
  <r>
    <x v="190"/>
    <n v="4807.32831523594"/>
    <n v="796.84331747078318"/>
    <n v="1130.4689677432691"/>
    <n v="9589.8771977925226"/>
    <n v="742.29870079792624"/>
    <n v="1821.40836299798"/>
    <n v="4009.3912533374082"/>
    <n v="1431.614499782328"/>
    <n v="1611.8792380074881"/>
    <n v="3382.8553762304491"/>
    <n v="3282.5246746866769"/>
    <n v="2903.3709029528181"/>
    <n v="29.17254487048319"/>
    <n v="2.9934008920765711"/>
    <n v="8.2576257687601853"/>
    <n v="83.446053260577514"/>
    <n v="4.9818704751538672"/>
    <n v="23.69311691704689"/>
    <n v="67.615837637289061"/>
    <n v="33.412905739982513"/>
    <n v="12.99902611296362"/>
    <n v="119.4032572042962"/>
    <n v="40.800113841611989"/>
    <n v="5.5834055826015723"/>
  </r>
  <r>
    <x v="191"/>
    <n v="6530.8115582421178"/>
    <n v="883.65194334100374"/>
    <n v="1180.840484932706"/>
    <n v="9485.0347206189763"/>
    <n v="861.86359220161899"/>
    <n v="1968.7499338258649"/>
    <n v="5205.0519867482562"/>
    <n v="1480.4487466330711"/>
    <n v="2383.1547873766631"/>
    <n v="8485.2124206926073"/>
    <n v="3503.1380256741918"/>
    <n v="2802.8696024659889"/>
    <n v="23.030956476697249"/>
    <n v="3.5920810704918851"/>
    <n v="11.56067607626426"/>
    <n v="36.373920652046607"/>
    <n v="19.927481900615469"/>
    <n v="5.9232792292617216"/>
    <n v="183.24651728218109"/>
    <n v="15.42134111076116"/>
    <n v="21.66504352160603"/>
    <n v="254.6795664575763"/>
    <n v="42.885859571631613"/>
    <n v="0"/>
  </r>
  <r>
    <x v="192"/>
    <n v="6717.3623057033656"/>
    <n v="1027.3351861606791"/>
    <n v="1318.742835271001"/>
    <n v="11515.555349959701"/>
    <n v="1564.3073291983139"/>
    <n v="2161.2565087768712"/>
    <n v="5361.5560603806334"/>
    <n v="1945.659203474366"/>
    <n v="3800.048633689697"/>
    <n v="9608.4085365766714"/>
    <n v="3532.9971224407891"/>
    <n v="3707.3813068474442"/>
    <n v="9.9800811399021434"/>
    <n v="1.796040535245943"/>
    <n v="8.2576257687601853"/>
    <n v="75.957304891038504"/>
    <n v="4.9818704751538672"/>
    <n v="10.365738651208011"/>
    <n v="137.81475221802509"/>
    <n v="7.7106705553805801"/>
    <n v="0"/>
    <n v="232.8837337933"/>
    <n v="44.239764694626807"/>
    <n v="5.5834055826015723"/>
  </r>
  <r>
    <x v="193"/>
    <n v="7220.9725539938117"/>
    <n v="949.50676296668826"/>
    <n v="1334.4323242316459"/>
    <n v="13033.63162658482"/>
    <n v="1549.3617177728529"/>
    <n v="2620.3106490446539"/>
    <n v="7225.3220479289193"/>
    <n v="2261.79669624497"/>
    <n v="4198.6854344872481"/>
    <n v="10357.28491757425"/>
    <n v="3570.2844013686831"/>
    <n v="3238.3752379089119"/>
    <n v="60.648185388636101"/>
    <n v="1.796040535245943"/>
    <n v="8.2576257687601853"/>
    <n v="51.35141739112462"/>
    <n v="14.9456114254616"/>
    <n v="4.4424594219462916"/>
    <n v="184.3101372000711"/>
    <n v="7.7106705553805801"/>
    <n v="8.6660174086424107"/>
    <n v="207.0604103106248"/>
    <n v="43.94702845181704"/>
    <n v="11.166811165203139"/>
  </r>
  <r>
    <x v="194"/>
    <n v="0"/>
    <n v="647.77195304536997"/>
    <n v="1239.4696278909039"/>
    <n v="0"/>
    <n v="0"/>
    <n v="2589.2134330910299"/>
    <n v="6301.3402306876733"/>
    <n v="2182.1197671727041"/>
    <n v="4077.3611907662539"/>
    <n v="7941.9749826579819"/>
    <n v="3453.2630883054771"/>
    <n v="4851.9794512807666"/>
    <n v="0"/>
    <n v="2.3947207136612572"/>
    <n v="4.9545754612561108"/>
    <n v="0"/>
    <n v="0"/>
    <n v="6.6636891329194379"/>
    <n v="108.48923162477389"/>
    <n v="10.28089407384077"/>
    <n v="17.332034817284821"/>
    <n v="192.8457368339229"/>
    <n v="40.763521811260773"/>
    <n v="22.333622330406289"/>
  </r>
  <r>
    <x v="195"/>
    <n v="0"/>
    <n v="550.78576414208908"/>
    <n v="1202.3103119314831"/>
    <n v="0"/>
    <n v="0"/>
    <n v="2465.564979180192"/>
    <n v="5234.5294530440633"/>
    <n v="1863.4120508836399"/>
    <n v="4233.3495041218184"/>
    <n v="3498.704965065569"/>
    <n v="0"/>
    <n v="2585.1167847445281"/>
    <n v="0"/>
    <n v="1.1973603568306279"/>
    <n v="5.7803380381321299"/>
    <n v="0"/>
    <n v="0"/>
    <n v="3.7020495182885771"/>
    <n v="57.435475566056773"/>
    <n v="0"/>
    <n v="8.6660174086424107"/>
    <n v="98.318158213855043"/>
    <n v="0"/>
    <n v="11.166811165203139"/>
  </r>
  <r>
    <x v="196"/>
    <n v="17393.74602975099"/>
    <n v="889.04006494674161"/>
    <n v="832.36867749102669"/>
    <n v="29317.380045549569"/>
    <n v="0"/>
    <n v="1940.614357486872"/>
    <n v="5178.1575973958961"/>
    <n v="1498.4403112622931"/>
    <n v="3687.390407377346"/>
    <n v="3590.3896089902969"/>
    <n v="0"/>
    <n v="2132.8609325538"/>
    <n v="42.223420207278288"/>
    <n v="1.1973603568306279"/>
    <n v="11.56067607626426"/>
    <n v="108.05194076049141"/>
    <n v="0"/>
    <n v="6.6636891329194379"/>
    <n v="64.12108647850782"/>
    <n v="15.42134111076116"/>
    <n v="8.6660174086424107"/>
    <n v="90.26317657705728"/>
    <n v="0"/>
    <n v="5.5834055826015723"/>
  </r>
  <r>
    <x v="197"/>
    <n v="5984.977889744393"/>
    <n v="1072.834879720243"/>
    <n v="1014.862206980627"/>
    <n v="10095.90262333423"/>
    <n v="4184.7711991292481"/>
    <n v="2297.4919310498908"/>
    <n v="5878.7792318802558"/>
    <n v="1968.791215140508"/>
    <n v="2118.841256413069"/>
    <n v="8683.5071156925987"/>
    <n v="3297.783551343136"/>
    <n v="4265.7218651076009"/>
    <n v="36.849530362715598"/>
    <n v="6.5854819625684557"/>
    <n v="7.4318631918841662"/>
    <n v="166.892106521155"/>
    <n v="24.909352375769341"/>
    <n v="19.991067398758311"/>
    <n v="195.70606489174901"/>
    <n v="17.991564629221351"/>
    <n v="12.99902611296362"/>
    <n v="263.68219299282089"/>
    <n v="47.203719153075753"/>
    <n v="0"/>
  </r>
  <r>
    <x v="198"/>
    <n v="7293.9039161700202"/>
    <n v="1110.5517309604079"/>
    <n v="1199.007261623979"/>
    <n v="11974.50864289287"/>
    <n v="1145.8302092853889"/>
    <n v="2954.9759254979422"/>
    <n v="5729.7204976731082"/>
    <n v="1675.7857340360461"/>
    <n v="4995.9590360823486"/>
    <n v="8723.0712902027535"/>
    <n v="3582.1402192024789"/>
    <n v="4288.0554874380077"/>
    <n v="35.314133264269117"/>
    <n v="3.5920810704918851"/>
    <n v="9.9091509225122216"/>
    <n v="255.68726575997471"/>
    <n v="44.836834276384813"/>
    <n v="14.80819807315431"/>
    <n v="149.210679909703"/>
    <n v="10.28089407384077"/>
    <n v="21.66504352160603"/>
    <n v="233.83137869174681"/>
    <n v="41.422178357582752"/>
    <n v="5.5834055826015723"/>
  </r>
  <r>
    <x v="199"/>
    <n v="7757.5938399008583"/>
    <n v="1304.5241087669699"/>
    <n v="1307.1821591947371"/>
    <n v="12079.35112006642"/>
    <n v="1544.3798472976989"/>
    <n v="2513.6916229179428"/>
    <n v="6740.3113653711071"/>
    <n v="2302.9202725403329"/>
    <n v="8787.3416523634041"/>
    <n v="8600.5881870785051"/>
    <n v="3528.3499345861828"/>
    <n v="4355.0563544292263"/>
    <n v="36.081831813492357"/>
    <n v="1.796040535245943"/>
    <n v="10.73491349938824"/>
    <n v="173.31103369504561"/>
    <n v="19.927481900615469"/>
    <n v="15.54860797681202"/>
    <n v="132.192761223464"/>
    <n v="71.966258516885418"/>
    <n v="4.3330087043212053"/>
    <n v="196.39940520309841"/>
    <n v="42.959043632334058"/>
    <n v="0"/>
  </r>
  <r>
    <x v="200"/>
    <n v="9989.2935224928224"/>
    <n v="1316.497712335276"/>
    <n v="1574.729234102567"/>
    <n v="15393.657184185249"/>
    <n v="1753.618407254161"/>
    <n v="3200.051603608646"/>
    <n v="7524.6550819636605"/>
    <n v="2030.4765795835531"/>
    <n v="7249.1235623293769"/>
    <n v="9428.3560058717812"/>
    <n v="3415.3903368919619"/>
    <n v="4511.3917107420702"/>
    <n v="118.2255765803792"/>
    <n v="5.9868017841531422"/>
    <n v="8.2576257687601853"/>
    <n v="96.28390760835866"/>
    <n v="4.9818704751538672"/>
    <n v="19.991067398758311"/>
    <n v="142.37312329469631"/>
    <n v="33.412905739982513"/>
    <n v="4.3330087043212053"/>
    <n v="203.26983071683759"/>
    <n v="45.63026184797323"/>
    <n v="27.91702791300786"/>
  </r>
  <r>
    <x v="201"/>
    <n v="0"/>
    <n v="1008.776100629804"/>
    <n v="1351.773338346042"/>
    <n v="0"/>
    <n v="0"/>
    <n v="3274.092593974417"/>
    <n v="7624.7872999478705"/>
    <n v="2534.240389201751"/>
    <n v="4761.9765660490048"/>
    <n v="7831.5743519889302"/>
    <n v="3388.604970674869"/>
    <n v="4539.3087386550778"/>
    <n v="0"/>
    <n v="1.1973603568306279"/>
    <n v="19.81830184502444"/>
    <n v="0"/>
    <n v="0"/>
    <n v="19.991067398758311"/>
    <n v="108.18534021966251"/>
    <n v="-2.5702235184601929"/>
    <n v="30.331060930248441"/>
    <n v="175.07739498804551"/>
    <n v="41.458770387933967"/>
    <n v="11.166811165203139"/>
  </r>
  <r>
    <x v="202"/>
    <n v="0"/>
    <n v="618.43662430301958"/>
    <n v="1310.4852095022411"/>
    <n v="0"/>
    <n v="0"/>
    <n v="2886.8582143614321"/>
    <n v="5586.2837544605218"/>
    <n v="2215.5326729126868"/>
    <n v="6703.164465584905"/>
    <n v="3882.738060161133"/>
    <n v="0"/>
    <n v="3467.294866795577"/>
    <n v="0"/>
    <n v="1.1973603568306279"/>
    <n v="12.38643865314028"/>
    <n v="0"/>
    <n v="0"/>
    <n v="13.327378265838879"/>
    <n v="34.491674480145207"/>
    <n v="15.42134111076116"/>
    <n v="17.332034817284821"/>
    <n v="85.998774534046703"/>
    <n v="0"/>
    <n v="5.5834055826015723"/>
  </r>
  <r>
    <x v="203"/>
    <n v="22260.187133277119"/>
    <n v="954.89488457242612"/>
    <n v="1114.7794787826249"/>
    <n v="33622.340536838848"/>
    <n v="0"/>
    <n v="3234.1104591768999"/>
    <n v="7911.8127320755984"/>
    <n v="1472.7380760776909"/>
    <n v="4753.310548640362"/>
    <n v="3177.2164332674938"/>
    <n v="0"/>
    <n v="3143.4573430046848"/>
    <n v="68.325170880868512"/>
    <n v="0"/>
    <n v="14.037963806892311"/>
    <n v="179.72996086893619"/>
    <n v="0"/>
    <n v="8.1445089402348678"/>
    <n v="54.092670109831253"/>
    <n v="5.1404470369203867"/>
    <n v="8.6660174086424107"/>
    <n v="89.315531678610483"/>
    <n v="0"/>
    <n v="5.5834055826015723"/>
  </r>
  <r>
    <x v="204"/>
    <n v="7663.1669183463991"/>
    <n v="1108.7556904251619"/>
    <n v="1148.6357444345419"/>
    <n v="11552.999091807391"/>
    <n v="5973.2626997094867"/>
    <n v="3647.259185417905"/>
    <n v="5976.6322643261301"/>
    <n v="1937.9485329189861"/>
    <n v="7946.7379637250906"/>
    <n v="7894.8296489602544"/>
    <n v="0"/>
    <n v="3601.2966007780142"/>
    <n v="59.88048683941286"/>
    <n v="8.9802026762297125"/>
    <n v="11.56067607626426"/>
    <n v="257.82690815127148"/>
    <n v="24.909352375769341"/>
    <n v="27.395166435335469"/>
    <n v="139.941992053805"/>
    <n v="2.5702235184601929"/>
    <n v="21.66504352160603"/>
    <n v="197.34705010154519"/>
    <n v="0"/>
    <n v="22.333622330406289"/>
  </r>
  <r>
    <x v="205"/>
    <n v="0"/>
    <n v="965.67112778390174"/>
    <n v="1354.25062607667"/>
    <n v="12077.21147767512"/>
    <n v="1594.1985520492381"/>
    <n v="4574.2523847973653"/>
    <n v="5672.1330764044951"/>
    <n v="1709.198639776029"/>
    <n v="7197.1274578775219"/>
    <n v="0"/>
    <n v="3049.83595368326"/>
    <n v="3802.2992017516708"/>
    <n v="0"/>
    <n v="10.776243211475659"/>
    <n v="16.515251537520371"/>
    <n v="139.07675543429579"/>
    <n v="29.891222850923199"/>
    <n v="27.395166435335469"/>
    <n v="166.83638140616489"/>
    <n v="0"/>
    <n v="17.332034817284821"/>
    <n v="0"/>
    <n v="39.702352931075353"/>
    <n v="33.500433495609443"/>
  </r>
  <r>
    <x v="206"/>
    <n v="21342.787366955341"/>
    <n v="1389.536694101944"/>
    <n v="1474.8119623005689"/>
    <n v="11396.80519724272"/>
    <n v="2655.3369632570111"/>
    <n v="4911.8793008652838"/>
    <n v="6702.3249397321806"/>
    <n v="2454.5634601294851"/>
    <n v="8150.3893728281873"/>
    <n v="15716.216818290881"/>
    <n v="3165.5033616234709"/>
    <n v="4645.3934447245083"/>
    <n v="62.183582487082582"/>
    <n v="7.7828423193990854"/>
    <n v="18.99253926814843"/>
    <n v="89.86498043446808"/>
    <n v="9.9637409503077343"/>
    <n v="29.61639614630861"/>
    <n v="138.87837213591499"/>
    <n v="15.42134111076116"/>
    <n v="25.998052225927228"/>
    <n v="403.45981551372319"/>
    <n v="41.312402266529091"/>
    <n v="33.500433495609443"/>
  </r>
  <r>
    <x v="207"/>
    <n v="12127.33398207955"/>
    <n v="1416.477302130633"/>
    <n v="1578.8580469869471"/>
    <n v="13128.84571299753"/>
    <n v="3158.5058812475522"/>
    <n v="5088.8372678394771"/>
    <n v="8365.2187085018249"/>
    <n v="2333.7629547618558"/>
    <n v="9567.2832191412217"/>
    <n v="7560.0740885839232"/>
    <n v="3148.8173957833142"/>
    <n v="3819.049418499475"/>
    <n v="115.15478238348631"/>
    <n v="8.9802026762297125"/>
    <n v="16.515251537520371"/>
    <n v="121.959616303921"/>
    <n v="9.9637409503077343"/>
    <n v="25.173936724362321"/>
    <n v="144.6523088330319"/>
    <n v="66.825811479965026"/>
    <n v="17.332034817284821"/>
    <n v="172.70828274192851"/>
    <n v="41.751506630743748"/>
    <n v="16.750216747804721"/>
  </r>
  <r>
    <x v="208"/>
    <n v="0"/>
    <n v="786.66575443772285"/>
    <n v="1543.3502561812791"/>
    <n v="0"/>
    <n v="0"/>
    <n v="4472.816227996258"/>
    <n v="6894.8401448702598"/>
    <n v="2583.074636052494"/>
    <n v="7916.4069027948417"/>
    <n v="6723.0667320307912"/>
    <n v="3123.5688948409711"/>
    <n v="3986.5515859775228"/>
    <n v="0"/>
    <n v="4.7894414273225134"/>
    <n v="14.037963806892311"/>
    <n v="0"/>
    <n v="0"/>
    <n v="25.914346628020031"/>
    <n v="112.4398198912223"/>
    <n v="5.1404470369203867"/>
    <n v="21.66504352160603"/>
    <n v="205.87585418756629"/>
    <n v="39.848721052480229"/>
    <n v="5.5834055826015723"/>
  </r>
  <r>
    <x v="209"/>
    <n v="0"/>
    <n v="786.06707425930756"/>
    <n v="1458.2967107630491"/>
    <n v="0"/>
    <n v="0"/>
    <n v="4214.4131716197153"/>
    <n v="5534.1663784839147"/>
    <n v="2225.8135669865269"/>
    <n v="5962.2199771459782"/>
    <n v="3392.094913990305"/>
    <n v="3006.7671339598719"/>
    <n v="3696.2144956822408"/>
    <n v="0"/>
    <n v="2.9934008920765711"/>
    <n v="14.037963806892311"/>
    <n v="0"/>
    <n v="0"/>
    <n v="12.58696836218116"/>
    <n v="40.417556879817731"/>
    <n v="12.85111759230097"/>
    <n v="25.998052225927228"/>
    <n v="79.365260244919128"/>
    <n v="38.019119534919163"/>
    <n v="0"/>
  </r>
  <r>
    <x v="210"/>
    <n v="19405.883927265109"/>
    <n v="1372.1749689279"/>
    <n v="1233.6892898527719"/>
    <n v="34004.266703685338"/>
    <n v="0"/>
    <n v="2994.2176503918008"/>
    <n v="5061.6152435356698"/>
    <n v="2143.5664143958011"/>
    <n v="5086.9522188730953"/>
    <n v="3116.5671597668988"/>
    <n v="2582.9948304623749"/>
    <n v="3104.3735039264739"/>
    <n v="50.668104248733947"/>
    <n v="2.3947207136612572"/>
    <n v="13.2122012300163"/>
    <n v="191.49799402106891"/>
    <n v="0"/>
    <n v="9.6253287475502987"/>
    <n v="48.014842007603008"/>
    <n v="20.56178814768155"/>
    <n v="30.331060930248441"/>
    <n v="75.100858201908551"/>
    <n v="28.395415552547899"/>
    <n v="16.750216747804721"/>
  </r>
  <r>
    <x v="211"/>
    <n v="9103.3693966892006"/>
    <n v="1101.5715282841779"/>
    <n v="1360.0309641148019"/>
    <n v="0"/>
    <n v="7687.0261431624167"/>
    <n v="5288.7479418270595"/>
    <n v="6396.9140775952119"/>
    <n v="3055.9957634491702"/>
    <n v="7634.7613370139634"/>
    <n v="7594.9000386018433"/>
    <n v="2944.6338664234981"/>
    <n v="3400.293999804358"/>
    <n v="124.36716497416521"/>
    <n v="8.9802026762297125"/>
    <n v="19.81830184502444"/>
    <n v="0"/>
    <n v="49.818704751538682"/>
    <n v="52.569103159697789"/>
    <n v="138.87837213591499"/>
    <n v="10.28089407384077"/>
    <n v="60.662121860496867"/>
    <n v="204.4543868398961"/>
    <n v="43.142003784090157"/>
    <n v="33.500433495609443"/>
  </r>
  <r>
    <x v="212"/>
    <n v="9378.9731758603448"/>
    <n v="1461.9769956901971"/>
    <n v="1527.6607672206339"/>
    <n v="22382.799055356449"/>
    <n v="1977.8025786360849"/>
    <n v="5262.8335951990402"/>
    <n v="6291.3118143189968"/>
    <n v="2570.2235184601932"/>
    <n v="5793.2326376774517"/>
    <n v="7915.9147479506946"/>
    <n v="3176.9566671234029"/>
    <n v="4310.3891097684136"/>
    <n v="44.526515854948023"/>
    <n v="7.1841621409837702"/>
    <n v="15.689488960644351"/>
    <n v="406.53205434640319"/>
    <n v="14.9456114254616"/>
    <n v="52.569103159697789"/>
    <n v="143.74063461769759"/>
    <n v="10.28089407384077"/>
    <n v="64.995130564818083"/>
    <n v="244.25547257466161"/>
    <n v="43.215187844792609"/>
    <n v="16.750216747804721"/>
  </r>
  <r>
    <x v="213"/>
    <n v="9917.1298588658374"/>
    <n v="1572.1341485186149"/>
    <n v="2104.0430458800952"/>
    <n v="10076.64584181256"/>
    <n v="3746.3665973157081"/>
    <n v="5119.1940738894436"/>
    <n v="6799.4182436652763"/>
    <n v="3552.0489025119869"/>
    <n v="11296.153692165381"/>
    <n v="8565.9991482851965"/>
    <n v="2981.6650011389338"/>
    <n v="4874.3130736111734"/>
    <n v="36.081831813492357"/>
    <n v="8.3815224978143981"/>
    <n v="19.81830184502444"/>
    <n v="194.70745760801421"/>
    <n v="0"/>
    <n v="43.684184315805197"/>
    <n v="130.36941279279549"/>
    <n v="20.56178814768155"/>
    <n v="30.331060930248441"/>
    <n v="172.47137151731681"/>
    <n v="40.068273234587558"/>
    <n v="16.750216747804721"/>
  </r>
  <r>
    <x v="214"/>
    <n v="9324.4665788654947"/>
    <n v="1697.258305807416"/>
    <n v="2063.5806796131701"/>
    <n v="12115.725040718469"/>
    <n v="3327.8894774027831"/>
    <n v="5159.1762086869603"/>
    <n v="8281.9524635012967"/>
    <n v="4107.2171824993893"/>
    <n v="13757.302636219831"/>
    <n v="0"/>
    <n v="2908.188204193681"/>
    <n v="3841.3830408298818"/>
    <n v="104.4070026943609"/>
    <n v="5.3881216057378278"/>
    <n v="18.99253926814843"/>
    <n v="120.88979510827249"/>
    <n v="9.9637409503077343"/>
    <n v="48.867053641409207"/>
    <n v="137.81475221802509"/>
    <n v="100.2387172199475"/>
    <n v="60.662121860496867"/>
    <n v="0"/>
    <n v="39.116880445455799"/>
    <n v="5.5834055826015723"/>
  </r>
  <r>
    <x v="215"/>
    <n v="0"/>
    <n v="989.61833492051437"/>
    <n v="2347.6430060585212"/>
    <n v="0"/>
    <n v="0"/>
    <n v="9529.8158699784544"/>
    <n v="7603.9707386977389"/>
    <n v="4449.0569104545948"/>
    <n v="14684.566498944559"/>
    <n v="14153.3134695275"/>
    <n v="2774.7370695027762"/>
    <n v="5907.2431063924632"/>
    <n v="0"/>
    <n v="7.7828423193990854"/>
    <n v="22.2955895756525"/>
    <n v="0"/>
    <n v="0"/>
    <n v="36.280085279228047"/>
    <n v="104.38669765576989"/>
    <n v="0"/>
    <n v="30.331060930248441"/>
    <n v="309.64297056749052"/>
    <n v="34.396508530148218"/>
    <n v="33.500433495609443"/>
  </r>
  <r>
    <x v="216"/>
    <n v="0"/>
    <n v="925.55955583007574"/>
    <n v="2128.815923186376"/>
    <n v="0"/>
    <n v="0"/>
    <n v="17000.5517978848"/>
    <n v="5394.6802235377772"/>
    <n v="3140.8131395583559"/>
    <n v="11317.818735686989"/>
    <n v="2003.3213153165259"/>
    <n v="0"/>
    <n v="3986.5515859775228"/>
    <n v="0"/>
    <n v="1.1973603568306279"/>
    <n v="14.863726383768331"/>
    <n v="0"/>
    <n v="0"/>
    <n v="24.4335268207046"/>
    <n v="51.205701761272827"/>
    <n v="12.85111759230097"/>
    <n v="86.660174086424107"/>
    <n v="86.472596983270094"/>
    <n v="0"/>
    <n v="22.333622330406289"/>
  </r>
  <r>
    <x v="217"/>
    <n v="26274.482847165451"/>
    <n v="1855.908553087474"/>
    <n v="1863.7461360091741"/>
    <n v="25119.40167382513"/>
    <n v="0"/>
    <n v="9323.9819167616097"/>
    <n v="6010.5161559960516"/>
    <n v="2398.01854272336"/>
    <n v="8527.3611301041328"/>
    <n v="2830.1414892113548"/>
    <n v="0"/>
    <n v="4187.554186951179"/>
    <n v="110.54859108814679"/>
    <n v="12.572283746721601"/>
    <n v="13.2122012300163"/>
    <n v="148.7051461951317"/>
    <n v="0"/>
    <n v="14.067788169496589"/>
    <n v="69.895023175624644"/>
    <n v="15.42134111076116"/>
    <n v="60.662121860496867"/>
    <n v="76.522325549578738"/>
    <n v="0"/>
    <n v="27.91702791300786"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  <r>
    <x v="218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n v="0"/>
    <n v="0"/>
    <n v="0"/>
    <n v="0"/>
    <n v="0"/>
    <n v="0"/>
    <n v="0"/>
    <n v="0"/>
    <n v="0"/>
    <n v="0"/>
    <n v="0"/>
    <n v="0"/>
    <n v="1.8644107623993009"/>
    <n v="0"/>
    <n v="39.164739360405463"/>
    <n v="2.5981371894318999"/>
    <n v="0"/>
    <n v="0.21154568675934721"/>
    <n v="0.43413057873058791"/>
    <n v="0"/>
    <n v="0"/>
    <n v="0"/>
    <n v="0"/>
    <n v="0"/>
  </r>
  <r>
    <x v="1"/>
    <n v="0"/>
    <n v="0"/>
    <n v="0"/>
    <n v="0"/>
    <n v="0"/>
    <n v="0"/>
    <n v="0"/>
    <n v="0"/>
    <n v="0"/>
    <n v="0"/>
    <n v="0"/>
    <n v="0"/>
    <n v="1.7547395410816951"/>
    <n v="0.1710514795472326"/>
    <n v="48.484059870863383"/>
    <n v="4.2792847825937184"/>
    <n v="0"/>
    <n v="0.31731853013902078"/>
    <n v="0.34730446298447021"/>
    <n v="0"/>
    <n v="0"/>
    <n v="0"/>
    <n v="0"/>
    <n v="0"/>
  </r>
  <r>
    <x v="2"/>
    <n v="0"/>
    <n v="0"/>
    <n v="0"/>
    <n v="0"/>
    <n v="0"/>
    <n v="0"/>
    <n v="0"/>
    <n v="0"/>
    <n v="0"/>
    <n v="0"/>
    <n v="0"/>
    <n v="0"/>
    <n v="3.1804654182105732"/>
    <n v="0.1710514795472326"/>
    <n v="65.117277490794606"/>
    <n v="5.1962743788638006"/>
    <n v="0.7116957821648382"/>
    <n v="0.74040990365771531"/>
    <n v="0.45583710766711721"/>
    <n v="0"/>
    <n v="0"/>
    <n v="0"/>
    <n v="0"/>
    <n v="0"/>
  </r>
  <r>
    <x v="3"/>
    <n v="0"/>
    <n v="0"/>
    <n v="0"/>
    <n v="0"/>
    <n v="0"/>
    <n v="0"/>
    <n v="0"/>
    <n v="0"/>
    <n v="0"/>
    <n v="0"/>
    <n v="0"/>
    <n v="0"/>
    <n v="4.8255337379746619"/>
    <n v="0.25657721932084893"/>
    <n v="84.935579335819057"/>
    <n v="7.9472431676740483"/>
    <n v="0.7116957821648382"/>
    <n v="0.74040990365771531"/>
    <n v="0.47754363660364663"/>
    <n v="0.36717478835145623"/>
    <n v="1.857003730423374"/>
    <n v="0"/>
    <n v="5.227432907317359E-3"/>
    <n v="0"/>
  </r>
  <r>
    <x v="4"/>
    <n v="0"/>
    <n v="0"/>
    <n v="0"/>
    <n v="0"/>
    <n v="0"/>
    <n v="0"/>
    <n v="0"/>
    <n v="0"/>
    <n v="0"/>
    <n v="0"/>
    <n v="0"/>
    <n v="0"/>
    <n v="4.6061912953394506"/>
    <n v="0.25657721932084893"/>
    <n v="102.3945595326263"/>
    <n v="7.9472431676740483"/>
    <n v="1.423391564329676"/>
    <n v="0.95195559041706257"/>
    <n v="0.67290239703241117"/>
    <n v="0.36717478835145623"/>
    <n v="1.857003730423374"/>
    <n v="0"/>
    <n v="5.227432907317359E-3"/>
    <n v="0.79762936894308178"/>
  </r>
  <r>
    <x v="5"/>
    <n v="0"/>
    <n v="0"/>
    <n v="0"/>
    <n v="0"/>
    <n v="0"/>
    <n v="0"/>
    <n v="0"/>
    <n v="0"/>
    <n v="0"/>
    <n v="0"/>
    <n v="0"/>
    <n v="0"/>
    <n v="7.6769854922324177"/>
    <n v="0.59868017841531418"/>
    <n v="126.1057420972091"/>
    <n v="19.562444720428431"/>
    <n v="2.1350873464945139"/>
    <n v="0.95195559041706257"/>
    <n v="0.80314157065158753"/>
    <n v="0.36717478835145623"/>
    <n v="1.857003730423374"/>
    <n v="0"/>
    <n v="1.045486581463472E-2"/>
    <n v="0.79762936894308178"/>
  </r>
  <r>
    <x v="6"/>
    <n v="0"/>
    <n v="0"/>
    <n v="0"/>
    <n v="0"/>
    <n v="0"/>
    <n v="0"/>
    <n v="0"/>
    <n v="0"/>
    <n v="0"/>
    <n v="0"/>
    <n v="0"/>
    <n v="0"/>
    <n v="8.7736977054084768"/>
    <n v="0.76973165796254683"/>
    <n v="142.50302755231871"/>
    <n v="28.273845884994209"/>
    <n v="3.5584789108241912"/>
    <n v="2.855866771251188"/>
    <n v="0.88996768639770507"/>
    <n v="1.4686991534058249"/>
    <n v="2.4760049738978318"/>
    <n v="0"/>
    <n v="1.045486581463472E-2"/>
    <n v="0.79762936894308178"/>
  </r>
  <r>
    <x v="7"/>
    <n v="109.23253643233549"/>
    <n v="77.828423193990844"/>
    <n v="670.1653141760944"/>
    <n v="90.017812033846425"/>
    <n v="150.16781003678079"/>
    <n v="41.039863231313362"/>
    <n v="9.1167421533423454"/>
    <n v="38.553352776902898"/>
    <n v="122.56224620794271"/>
    <n v="0.60920029185865432"/>
    <n v="0.18818758466342489"/>
    <n v="71.786643204877365"/>
    <n v="7.8963279348676298"/>
    <n v="0.94078313750977949"/>
    <n v="170.22505691887071"/>
    <n v="41.570195030910398"/>
    <n v="4.9818704751538672"/>
    <n v="4.3366865785666189"/>
    <n v="1.0636199178899399"/>
    <n v="3.3045730951631058"/>
    <n v="2.4760049738978318"/>
    <n v="0"/>
    <n v="1.045486581463472E-2"/>
    <n v="0.79762936894308178"/>
  </r>
  <r>
    <x v="8"/>
    <n v="111.6453033013229"/>
    <n v="86.979677349767798"/>
    <n v="841.80596408389545"/>
    <n v="145.6485142075648"/>
    <n v="218.49060512460531"/>
    <n v="52.357557472938439"/>
    <n v="10.050122897613109"/>
    <n v="50.670120792500953"/>
    <n v="142.9892872425998"/>
    <n v="0.77842259515272505"/>
    <n v="0.19864245047805959"/>
    <n v="90.132118690568248"/>
    <n v="14.147587549971171"/>
    <n v="1.282886096604245"/>
    <n v="199.95250968640741"/>
    <n v="47.989122204800992"/>
    <n v="5.6935662573187056"/>
    <n v="6.5579162895397642"/>
    <n v="1.627989670239705"/>
    <n v="6.9763209786776672"/>
    <n v="3.0950062173722901"/>
    <n v="0"/>
    <n v="1.045486581463472E-2"/>
    <n v="2.392888106829246"/>
  </r>
  <r>
    <x v="9"/>
    <n v="173.2805296818174"/>
    <n v="107.84795785453019"/>
    <n v="902.0866321958448"/>
    <n v="233.83234704887099"/>
    <n v="278.9847466086166"/>
    <n v="73.829444679012198"/>
    <n v="13.91388504831534"/>
    <n v="55.443393041069889"/>
    <n v="157.22631584251229"/>
    <n v="0.98148935910560986"/>
    <n v="0.26659907827318519"/>
    <n v="128.41832839983621"/>
    <n v="12.61219045152469"/>
    <n v="1.881566275019559"/>
    <n v="220.83250627312961"/>
    <n v="76.110136490416835"/>
    <n v="9.2520451681428959"/>
    <n v="7.9329632534755206"/>
    <n v="2.2574790093990571"/>
    <n v="11.015243650543679"/>
    <n v="6.1900124347445793"/>
    <n v="3.3844460658814128E-2"/>
    <n v="1.5682298721952079E-2"/>
    <n v="2.392888106829246"/>
  </r>
  <r>
    <x v="10"/>
    <n v="218.90375774994149"/>
    <n v="140.77536766737239"/>
    <n v="1105.6960904369889"/>
    <n v="314.06893672250322"/>
    <n v="397.12624644797972"/>
    <n v="111.37880407879631"/>
    <n v="21.749941994402459"/>
    <n v="75.638006400399988"/>
    <n v="180.12936185106719"/>
    <n v="1.15071166239968"/>
    <n v="0.17773271884879011"/>
    <n v="173.0855730606487"/>
    <n v="10.9671221317606"/>
    <n v="2.1381434943404081"/>
    <n v="253.74504326575939"/>
    <n v="86.961180046279466"/>
    <n v="14.23391564329676"/>
    <n v="11.529239928384429"/>
    <n v="3.4296315719716439"/>
    <n v="18.35873941757281"/>
    <n v="6.8090136782190376"/>
    <n v="0.10153338197644241"/>
    <n v="1.045486581463472E-2"/>
    <n v="3.1905174757723271"/>
  </r>
  <r>
    <x v="11"/>
    <n v="208.8140053887218"/>
    <n v="136.49908067869171"/>
    <n v="1327.708257534227"/>
    <n v="308.41416754550443"/>
    <n v="486.79991500074942"/>
    <n v="157.91885516585279"/>
    <n v="29.47746629580692"/>
    <n v="100.9730667966505"/>
    <n v="163.41632827725689"/>
    <n v="1.624534111623078"/>
    <n v="0.22477961501464641"/>
    <n v="208.18126529414431"/>
    <n v="21.385888156933159"/>
    <n v="3.506555330718268"/>
    <n v="281.82097087954412"/>
    <n v="118.444489518219"/>
    <n v="19.927481900615469"/>
    <n v="16.18324503709006"/>
    <n v="4.8188494239095254"/>
    <n v="27.905283914710669"/>
    <n v="11.14202238254024"/>
    <n v="0.20306676395288481"/>
    <n v="1.5682298721952079E-2"/>
    <n v="3.9881468447154091"/>
  </r>
  <r>
    <x v="12"/>
    <n v="329.89103372335882"/>
    <n v="257.00484801971697"/>
    <n v="1536.390257319038"/>
    <n v="738.48228819617293"/>
    <n v="552.98762274207922"/>
    <n v="200.22799251772221"/>
    <n v="41.242404979405848"/>
    <n v="130.34704986476689"/>
    <n v="278.55055956350611"/>
    <n v="4.6705355709163499"/>
    <n v="0.26659907827318519"/>
    <n v="358.13558665544372"/>
    <n v="40.688023108831807"/>
    <n v="5.1315443864169783"/>
    <n v="326.29418394843822"/>
    <n v="139.07675543429579"/>
    <n v="24.909352375769341"/>
    <n v="19.462203181859941"/>
    <n v="6.7941435571336992"/>
    <n v="46.99837290898639"/>
    <n v="21.046042278131569"/>
    <n v="0.37228906724695537"/>
    <n v="1.5682298721952079E-2"/>
    <n v="3.9881468447154091"/>
  </r>
  <r>
    <x v="13"/>
    <n v="386.04269903797302"/>
    <n v="323.80045078291141"/>
    <n v="1801.813942743473"/>
    <n v="900.33095193784254"/>
    <n v="580.03206246434308"/>
    <n v="232.9118011220414"/>
    <n v="53.767072175783298"/>
    <n v="167.43170348826399"/>
    <n v="321.88064660671807"/>
    <n v="4.6705355709163499"/>
    <n v="0.35546543769758038"/>
    <n v="459.43451651121512"/>
    <n v="51.655145240592411"/>
    <n v="6.4144304830212224"/>
    <n v="399.19722287834958"/>
    <n v="180.34128726644951"/>
    <n v="31.31461441525288"/>
    <n v="23.587344073667222"/>
    <n v="8.791144219294404"/>
    <n v="62.786888808099"/>
    <n v="38.997078338890837"/>
    <n v="0.50766690988221186"/>
    <n v="1.045486581463472E-2"/>
    <n v="5.5834055826015723"/>
  </r>
  <r>
    <x v="14"/>
    <n v="369.92102950428489"/>
    <n v="406.67489262354559"/>
    <n v="2049.3067836414561"/>
    <n v="1088.9251455707231"/>
    <n v="596.40106545413425"/>
    <n v="273.95166435335472"/>
    <n v="55.047757383038537"/>
    <n v="193.86828824956879"/>
    <n v="424.63485302347812"/>
    <n v="4.8059134135516066"/>
    <n v="0.38683003514148451"/>
    <n v="603.00780292096977"/>
    <n v="63.938322028164279"/>
    <n v="7.098636401210153"/>
    <n v="432.58162420062291"/>
    <n v="226.64926187808871"/>
    <n v="37.719876454736422"/>
    <n v="25.914346628020041"/>
    <n v="10.918384055074281"/>
    <n v="79.676929072265992"/>
    <n v="43.949088286686511"/>
    <n v="0.84611151647035321"/>
    <n v="2.613716453658679E-2"/>
    <n v="11.964440534146229"/>
  </r>
  <r>
    <x v="15"/>
    <n v="594.85670442669482"/>
    <n v="521.36490965996518"/>
    <n v="2218.706077983451"/>
    <n v="1355.4634548865599"/>
    <n v="583.59054137516716"/>
    <n v="323.13603652490298"/>
    <n v="83.331364587336338"/>
    <n v="302.18485081324837"/>
    <n v="506.96201840558098"/>
    <n v="5.9227806152924733"/>
    <n v="0.39728490095611918"/>
    <n v="707.49725025251348"/>
    <n v="78.085909578135457"/>
    <n v="9.0657284160033278"/>
    <n v="462.3090769681595"/>
    <n v="300.92541917596537"/>
    <n v="51.953792098033183"/>
    <n v="31.62608017052241"/>
    <n v="14.43484174279204"/>
    <n v="108.683737352031"/>
    <n v="51.377103208379999"/>
    <n v="1.15071166239968"/>
    <n v="4.1819463258538872E-2"/>
    <n v="14.357328640975471"/>
  </r>
  <r>
    <x v="16"/>
    <n v="643.55072669171193"/>
    <n v="667.1007702342074"/>
    <n v="2519.401622048732"/>
    <n v="1536.4160685505231"/>
    <n v="598.53615280062877"/>
    <n v="377.08018664853648"/>
    <n v="114.111222619335"/>
    <n v="460.80435938107752"/>
    <n v="604.14521363107087"/>
    <n v="9.8148935910560997"/>
    <n v="0.44955923002929282"/>
    <n v="917.27377428454395"/>
    <n v="104.4070026943609"/>
    <n v="11.37492338989097"/>
    <n v="509.25957776768172"/>
    <n v="347.69188858573949"/>
    <n v="63.340924612670577"/>
    <n v="45.482322653259651"/>
    <n v="18.86297364584404"/>
    <n v="145.76839097552809"/>
    <n v="69.328139269139271"/>
    <n v="1.5230007296466359"/>
    <n v="3.6592030351221508E-2"/>
    <n v="19.940734223577039"/>
  </r>
  <r>
    <x v="17"/>
    <n v="741.59679854965168"/>
    <n v="891.09268270130849"/>
    <n v="2742.8293821348998"/>
    <n v="1777.8899955683121"/>
    <n v="562.23966791022201"/>
    <n v="439.27461855578468"/>
    <n v="158.04523718687051"/>
    <n v="841.19744011318619"/>
    <n v="725.46945735206464"/>
    <n v="11.30404986004392"/>
    <n v="0.49137869328783168"/>
    <n v="1116.6811165203139"/>
    <n v="129.74105481872789"/>
    <n v="15.223581679703701"/>
    <n v="533.79652290914066"/>
    <n v="462.16275652012149"/>
    <n v="80.421623384626713"/>
    <n v="62.088659063868413"/>
    <n v="24.615203814024319"/>
    <n v="188.72784121264851"/>
    <n v="101.5162039298111"/>
    <n v="1.8952897968935909"/>
    <n v="4.7046896165856229E-2"/>
    <n v="20.73836359252012"/>
  </r>
  <r>
    <x v="18"/>
    <n v="942.07579111823543"/>
    <n v="1132.531846082228"/>
    <n v="3057.916788254307"/>
    <n v="2397.3164678487519"/>
    <n v="556.5461016529033"/>
    <n v="499.14204790868001"/>
    <n v="241.8975584686836"/>
    <n v="1434.55189808914"/>
    <n v="916.74084158567223"/>
    <n v="19.257498114865239"/>
    <n v="0.63251938178540057"/>
    <n v="1364.743850261613"/>
    <n v="159.3522845744815"/>
    <n v="19.072239969516438"/>
    <n v="567.41685639623563"/>
    <n v="540.25970380245678"/>
    <n v="96.790626374417982"/>
    <n v="76.367992920124351"/>
    <n v="31.865184478825139"/>
    <n v="250.4132056556931"/>
    <n v="123.18124745141709"/>
    <n v="2.4029567067758029"/>
    <n v="8.3638926517077744E-2"/>
    <n v="34.298062864552513"/>
  </r>
  <r>
    <x v="19"/>
    <n v="981.66710201389117"/>
    <n v="1383.207789358697"/>
    <n v="3463.6021456652529"/>
    <n v="2319.6780153645518"/>
    <n v="576.47358355351867"/>
    <n v="581.11600152792698"/>
    <n v="360.78421745405501"/>
    <n v="2508.5381540171488"/>
    <n v="1051.0641114196289"/>
    <n v="21.728143742958672"/>
    <n v="0.84684413098541234"/>
    <n v="1502.733731088766"/>
    <n v="169.4420369357012"/>
    <n v="23.519578437744489"/>
    <n v="601.86295246020666"/>
    <n v="625.8453994543313"/>
    <n v="116.00641249286861"/>
    <n v="103.4458408253208"/>
    <n v="41.003633161104013"/>
    <n v="316.50466755895519"/>
    <n v="155.98831335556341"/>
    <n v="2.7414013133639439"/>
    <n v="7.8411493609760394E-2"/>
    <n v="41.476727185040247"/>
  </r>
  <r>
    <x v="20"/>
    <n v="1076.203694789667"/>
    <n v="1507.647740729308"/>
    <n v="3824.5783578424848"/>
    <n v="2901.202250999163"/>
    <n v="622.02211361206832"/>
    <n v="669.22478006319511"/>
    <n v="470.90143874906852"/>
    <n v="3626.9525593356848"/>
    <n v="1315.996643626698"/>
    <n v="29.44468077316829"/>
    <n v="1.1918547028683579"/>
    <n v="1722.0818075481129"/>
    <n v="192.14397974844559"/>
    <n v="29.848483180992091"/>
    <n v="613.18769637164928"/>
    <n v="704.09517833604502"/>
    <n v="135.22219861131919"/>
    <n v="128.19668617616441"/>
    <n v="52.594919613210713"/>
    <n v="410.50141337692793"/>
    <n v="177.03435563369499"/>
    <n v="3.2490682232461561"/>
    <n v="0.1045486581463472"/>
    <n v="47.857762136584903"/>
  </r>
  <r>
    <x v="21"/>
    <n v="1263.302798357503"/>
    <n v="1631.660063401052"/>
    <n v="4056.9715401918788"/>
    <n v="3204.878638963939"/>
    <n v="656.89520693814541"/>
    <n v="768.01661577981031"/>
    <n v="654.79915189934559"/>
    <n v="5336.8855486884158"/>
    <n v="1556.788127338262"/>
    <n v="46.840733551798749"/>
    <n v="1.4793635127708129"/>
    <n v="2171.147142263068"/>
    <n v="211.8847995856147"/>
    <n v="37.545799760617562"/>
    <n v="625.57413502478937"/>
    <n v="768.89577647246404"/>
    <n v="159.41985520492381"/>
    <n v="146.81270661098699"/>
    <n v="62.927227386998688"/>
    <n v="508.53708186676681"/>
    <n v="220.364442676907"/>
    <n v="3.7567351331283669"/>
    <n v="0.1045486581463472"/>
    <n v="55.834055826015721"/>
  </r>
  <r>
    <x v="22"/>
    <n v="1450.1825594827039"/>
    <n v="1863.092715228458"/>
    <n v="4240.5267644231772"/>
    <n v="3850.439314738077"/>
    <n v="727.3530893724643"/>
    <n v="950.263224922988"/>
    <n v="857.32106687716475"/>
    <n v="7275.9356059724569"/>
    <n v="1662.0183387289201"/>
    <n v="58.347850175795557"/>
    <n v="1.9864245047805971"/>
    <n v="2756.6070990672911"/>
    <n v="237.32852293129929"/>
    <n v="44.644436161827713"/>
    <n v="650.46497841348082"/>
    <n v="826.05479463996585"/>
    <n v="178.63564132337439"/>
    <n v="178.33301393812971"/>
    <n v="73.845611442072965"/>
    <n v="595.92468149441333"/>
    <n v="263.07552847664459"/>
    <n v="4.2305575823517652"/>
    <n v="0.1150035239609819"/>
    <n v="69.393755098048103"/>
  </r>
  <r>
    <x v="23"/>
    <n v="1606.9027347455631"/>
    <n v="2029.440279088142"/>
    <n v="4443.7823244170886"/>
    <n v="4300.2227117085522"/>
    <n v="806.35132119276125"/>
    <n v="1119.817092860605"/>
    <n v="1044.9957160623981"/>
    <n v="8912.8008124432472"/>
    <n v="1873.09776275371"/>
    <n v="65.184431228876022"/>
    <n v="2.0596085654830398"/>
    <n v="3151.433636694117"/>
    <n v="265.73336925255921"/>
    <n v="52.85490718009487"/>
    <n v="661.5537901601017"/>
    <n v="864.4155260839309"/>
    <n v="200.69821057048441"/>
    <n v="205.30508899994649"/>
    <n v="92.209334922376826"/>
    <n v="703.1397196930385"/>
    <n v="360.87772494560897"/>
    <n v="5.2458914021161887"/>
    <n v="0.13068582268293399"/>
    <n v="79.762936894308169"/>
  </r>
  <r>
    <x v="24"/>
    <n v="1775.5770731320411"/>
    <n v="2137.8013913813129"/>
    <n v="4562.1023050751801"/>
    <n v="5441.5690958660489"/>
    <n v="926.62790837861905"/>
    <n v="1298.996289545772"/>
    <n v="1251.793817240713"/>
    <n v="10403.530453150161"/>
    <n v="2136.1732912303551"/>
    <n v="73.848613157532426"/>
    <n v="2.6189438865659969"/>
    <n v="3144.2549723736288"/>
    <n v="336.90999188768552"/>
    <n v="61.065378198362041"/>
    <n v="666.74429778617946"/>
    <n v="877.25338043171212"/>
    <n v="228.4543460749131"/>
    <n v="256.18182666556947"/>
    <n v="110.6164714605538"/>
    <n v="848.90811066856656"/>
    <n v="402.35080825839759"/>
    <n v="6.1258473792453563"/>
    <n v="0.2404619137365985"/>
    <n v="92.525006797397481"/>
  </r>
  <r>
    <x v="25"/>
    <n v="2005.228610571108"/>
    <n v="2447.5756208413509"/>
    <n v="4666.030423679148"/>
    <n v="6086.2127820439173"/>
    <n v="1028.4004052281909"/>
    <n v="1513.60938876313"/>
    <n v="1539.7960431705851"/>
    <n v="12187.999924538241"/>
    <n v="2748.3655210265929"/>
    <n v="80.008304997436582"/>
    <n v="2.7862217396001521"/>
    <n v="3905.1933903453291"/>
    <n v="404.79647788328361"/>
    <n v="71.8416214098377"/>
    <n v="672.40666974190083"/>
    <n v="914.39145908065052"/>
    <n v="262.61574361882532"/>
    <n v="306.52970011429409"/>
    <n v="134.38512064605339"/>
    <n v="983.66125799355109"/>
    <n v="489.62998358829623"/>
    <n v="8.3595817827270889"/>
    <n v="0.27182651118050272"/>
    <n v="86.941601214795909"/>
  </r>
  <r>
    <x v="26"/>
    <n v="2232.0286962559171"/>
    <n v="2653.2650249968979"/>
    <n v="4656.9470353335118"/>
    <n v="6924.6469362335292"/>
    <n v="1160.0641249286859"/>
    <n v="1719.5491148233541"/>
    <n v="1809.564784793773"/>
    <n v="13765.38281529609"/>
    <n v="3111.7192509461011"/>
    <n v="88.807864768728265"/>
    <n v="3.361239359405062"/>
    <n v="4202.709144961098"/>
    <n v="494.83655058503803"/>
    <n v="79.79551520878401"/>
    <n v="654.35785913303937"/>
    <n v="926.15949223278324"/>
    <n v="287.52509599459461"/>
    <n v="353.91593394838787"/>
    <n v="153.3132138787071"/>
    <n v="1116.211356588427"/>
    <n v="528.62706192718701"/>
    <n v="9.0364709959033718"/>
    <n v="0.27182651118050272"/>
    <n v="87.739230583738987"/>
  </r>
  <r>
    <x v="27"/>
    <n v="2554.5717581509962"/>
    <n v="3034.624298647454"/>
    <n v="4588.1728092879803"/>
    <n v="7314.6731778470712"/>
    <n v="1277.4939289858839"/>
    <n v="1891.4299853153241"/>
    <n v="2117.4936042873792"/>
    <n v="15417.66936287765"/>
    <n v="3911.4688575150999"/>
    <n v="97.573580079361136"/>
    <n v="3.4344234201075041"/>
    <n v="4352.6634663223977"/>
    <n v="575.33522703216079"/>
    <n v="86.466522911126077"/>
    <n v="629.82091399158048"/>
    <n v="911.64049029184025"/>
    <n v="320.97479775634201"/>
    <n v="402.99453327655652"/>
    <n v="172.63202463221819"/>
    <n v="1225.9966183055119"/>
    <n v="575.67115643124578"/>
    <n v="11.30404986004392"/>
    <n v="0.3241008402536763"/>
    <n v="94.12026553528365"/>
  </r>
  <r>
    <x v="28"/>
    <n v="2649.2180221480899"/>
    <n v="3183.4390858535462"/>
    <n v="4547.7104430210557"/>
    <n v="7846.6799752830984"/>
    <n v="1392.788645696588"/>
    <n v="2048.0795663606209"/>
    <n v="2345.4555711788098"/>
    <n v="16331.93458587277"/>
    <n v="4602.2742452325956"/>
    <n v="91.718488385386294"/>
    <n v="3.2828278657953009"/>
    <n v="4152.4584947176836"/>
    <n v="600.12092304993973"/>
    <n v="89.887552502070733"/>
    <n v="602.5707489546719"/>
    <n v="892.23087717079022"/>
    <n v="353.00110795375969"/>
    <n v="443.9286236644902"/>
    <n v="194.42537968449369"/>
    <n v="1379.475679836421"/>
    <n v="628.90526337004928"/>
    <n v="11.84556123058494"/>
    <n v="0.37637516932684978"/>
    <n v="94.12026553528365"/>
  </r>
  <r>
    <x v="29"/>
    <n v="2708.221139216962"/>
    <n v="3235.3532098961309"/>
    <n v="4460.5335081194298"/>
    <n v="8072.5650791642938"/>
    <n v="1559.32545872316"/>
    <n v="2253.0673368304278"/>
    <n v="2579.9729098090738"/>
    <n v="16848.182338294919"/>
    <n v="5048.574141777679"/>
    <n v="89.857043049151528"/>
    <n v="3.931029546302653"/>
    <n v="4103.0054738432127"/>
    <n v="645.63447989674626"/>
    <n v="99.63748683626298"/>
    <n v="581.80871845036052"/>
    <n v="859.67774650320223"/>
    <n v="378.62215611169393"/>
    <n v="464.34278243676721"/>
    <n v="217.8250178780724"/>
    <n v="1566.734821895664"/>
    <n v="692.66239144791848"/>
    <n v="13.70700656681972"/>
    <n v="0.54365302236100532"/>
    <n v="89.334489321625156"/>
  </r>
  <r>
    <x v="30"/>
    <n v="3270.8345045762799"/>
    <n v="3320.2802694913321"/>
    <n v="4319.4460735560406"/>
    <n v="8564.3771659638151"/>
    <n v="1733.690925353545"/>
    <n v="2479.8443130364481"/>
    <n v="2922.3934037828249"/>
    <n v="18421.89348116926"/>
    <n v="5265.224576993739"/>
    <n v="117.44027848608501"/>
    <n v="4.5008197332002462"/>
    <n v="3905.9910197142708"/>
    <n v="746.31266106630858"/>
    <n v="106.1374430590578"/>
    <n v="554.3226212486303"/>
    <n v="852.95315613055504"/>
    <n v="422.74729460591391"/>
    <n v="538.59531848929805"/>
    <n v="250.08091987775509"/>
    <n v="1806.8671334775161"/>
    <n v="823.27165382102908"/>
    <n v="16.41456341952485"/>
    <n v="0.60115478434149627"/>
    <n v="91.727377428454389"/>
  </r>
  <r>
    <x v="31"/>
    <n v="3482.7193041618948"/>
    <n v="3467.9832220803678"/>
    <n v="4268.9565902841932"/>
    <n v="8345.0638208558867"/>
    <n v="1856.102599885897"/>
    <n v="2714.7657981827028"/>
    <n v="3215.8222619468288"/>
    <n v="19499.551484980781"/>
    <n v="5587.7242248439316"/>
    <n v="144.9219805410421"/>
    <n v="7.0099875287125792"/>
    <n v="4086.2552570954081"/>
    <n v="709.13411703964016"/>
    <n v="122.2162821364977"/>
    <n v="532.49889600262122"/>
    <n v="826.05479463996585"/>
    <n v="434.13442712055132"/>
    <n v="576.46199641922124"/>
    <n v="271.22307906193481"/>
    <n v="1885.8097129730791"/>
    <n v="874.02975578593464"/>
    <n v="19.59594272145338"/>
    <n v="0.62729194887808315"/>
    <n v="101.29892985577141"/>
  </r>
  <r>
    <x v="32"/>
    <n v="3284.6530784622978"/>
    <n v="3494.2396241908682"/>
    <n v="4087.8786537835231"/>
    <n v="8295.546382657305"/>
    <n v="2046.8370695060739"/>
    <n v="2903.1472322419022"/>
    <n v="3494.7294522522961"/>
    <n v="20234.635411260399"/>
    <n v="5640.9583317827364"/>
    <n v="171.2191264729407"/>
    <n v="9.4930181596883241"/>
    <n v="3365.9959369398048"/>
    <n v="748.28674305002551"/>
    <n v="128.28860966042441"/>
    <n v="514.80398364099233"/>
    <n v="779.28832523019173"/>
    <n v="441.25138494219959"/>
    <n v="625.01173153049149"/>
    <n v="286.96031254091861"/>
    <n v="1995.2277999018129"/>
    <n v="935.92988013338038"/>
    <n v="21.186632372417641"/>
    <n v="0.80502466772687331"/>
    <n v="109.27522354520219"/>
  </r>
  <r>
    <x v="33"/>
    <n v="3440.8248976185691"/>
    <n v="3445.661003999453"/>
    <n v="3931.6915606715452"/>
    <n v="8173.4339347540044"/>
    <n v="2214.7972740969758"/>
    <n v="3084.441885794663"/>
    <n v="3786.6171468618058"/>
    <n v="21401.14971385297"/>
    <n v="5871.8457955987087"/>
    <n v="190.84891365505291"/>
    <n v="8.7820872842931639"/>
    <n v="3084.4327697028971"/>
    <n v="733.70047061478385"/>
    <n v="127.6044037422355"/>
    <n v="491.68263148846381"/>
    <n v="746.27669976446873"/>
    <n v="464.73734575363932"/>
    <n v="665.8400490750455"/>
    <n v="304.88990544249179"/>
    <n v="2049.9368433661798"/>
    <n v="1161.2463327580831"/>
    <n v="23.623433539852261"/>
    <n v="0.90957332587322048"/>
    <n v="120.4420347104053"/>
  </r>
  <r>
    <x v="34"/>
    <n v="3403.097997485313"/>
    <n v="3283.9318300875452"/>
    <n v="3793.7892103332488"/>
    <n v="8089.8350498940481"/>
    <n v="2255.3639336803722"/>
    <n v="3211.1577521635122"/>
    <n v="4073.0130896503752"/>
    <n v="22556.648772795012"/>
    <n v="5754.8545605820354"/>
    <n v="218.49983801330399"/>
    <n v="10.951471940829871"/>
    <n v="2799.6790849902159"/>
    <n v="687.85790010402457"/>
    <n v="110.4992557875123"/>
    <n v="484.3687343789905"/>
    <n v="712.04242150371897"/>
    <n v="473.27769513961732"/>
    <n v="675.04228644907721"/>
    <n v="317.82699668866331"/>
    <n v="2105.3802364072499"/>
    <n v="1276.999565287806"/>
    <n v="22.980388787334789"/>
    <n v="1.0559414472781059"/>
    <n v="120.4420347104053"/>
  </r>
  <r>
    <x v="35"/>
    <n v="3323.4766908087308"/>
    <n v="3252.3728321110812"/>
    <n v="3687.501770081064"/>
    <n v="7876.3293055624972"/>
    <n v="2298.065680610262"/>
    <n v="3289.112337734331"/>
    <n v="4262.4676742084039"/>
    <n v="23320.005157777679"/>
    <n v="5481.2560109663254"/>
    <n v="232.64682256868829"/>
    <n v="13.403137974361711"/>
    <n v="2602.6646308612749"/>
    <n v="692.57376262068169"/>
    <n v="122.98601379446021"/>
    <n v="473.27992263236968"/>
    <n v="698.13474596028937"/>
    <n v="469.71921622879319"/>
    <n v="681.17711136509831"/>
    <n v="322.66755264150942"/>
    <n v="2115.293955692739"/>
    <n v="1332.7096772005079"/>
    <n v="24.943367505546011"/>
    <n v="1.2127644344976269"/>
    <n v="116.45388786568989"/>
  </r>
  <r>
    <x v="36"/>
    <n v="3272.589244117361"/>
    <n v="3120.748718599486"/>
    <n v="3634.2990669137662"/>
    <n v="7445.8026901136927"/>
    <n v="2278.849894491811"/>
    <n v="3395.0967268007639"/>
    <n v="4439.1588197517531"/>
    <n v="23922.17181067407"/>
    <n v="5518.3960855747928"/>
    <n v="256.60870071512869"/>
    <n v="18.43715586410832"/>
    <n v="2136.8490793985152"/>
    <n v="664.16891629942165"/>
    <n v="118.36762384668501"/>
    <n v="465.02229686360948"/>
    <n v="674.75151125540219"/>
    <n v="474.701086703947"/>
    <n v="697.78344777570703"/>
    <n v="326.48790173433849"/>
    <n v="2113.8252565393332"/>
    <n v="1405.7518239304941"/>
    <n v="25.857167943333991"/>
    <n v="1.1604901054244541"/>
    <n v="118.04914660357611"/>
  </r>
  <r>
    <x v="37"/>
    <n v="2855.7289318891412"/>
    <n v="3066.525399583013"/>
    <n v="3514.681459349154"/>
    <n v="7033.1573717921556"/>
    <n v="2466.0258852011639"/>
    <n v="3493.9943353607591"/>
    <n v="4542.0477669109014"/>
    <n v="23507.264299836919"/>
    <n v="5830.3727122859191"/>
    <n v="281.48437929935722"/>
    <n v="20.46017239924014"/>
    <n v="1961.370618231037"/>
    <n v="590.46985557399034"/>
    <n v="109.3018954306816"/>
    <n v="464.78636469878779"/>
    <n v="613.00754510654986"/>
    <n v="474.701086703947"/>
    <n v="694.71603531769654"/>
    <n v="323.9699443777011"/>
    <n v="1996.3293242668681"/>
    <n v="1313.5206386528"/>
    <n v="28.632413717356751"/>
    <n v="1.2702661964781179"/>
    <n v="112.46574102097451"/>
  </r>
  <r>
    <x v="38"/>
    <n v="2748.2511349978881"/>
    <n v="3029.663805740583"/>
    <n v="3403.085545388481"/>
    <n v="6740.179195783865"/>
    <n v="2586.3024723870221"/>
    <n v="3516.7354966873891"/>
    <n v="4677.3445617722891"/>
    <n v="24642.20157063127"/>
    <n v="5842.7527371554079"/>
    <n v="315.9041957893711"/>
    <n v="20.48108213086941"/>
    <n v="1779.5111221120151"/>
    <n v="688.62559865324761"/>
    <n v="124.43995137061169"/>
    <n v="469.03314366557879"/>
    <n v="598.48854316560698"/>
    <n v="492.4934812580679"/>
    <n v="678.85010881074538"/>
    <n v="334.02006727531409"/>
    <n v="1970.6270890822659"/>
    <n v="1361.802735643807"/>
    <n v="31.035370424132559"/>
    <n v="1.186627269961041"/>
    <n v="95.715524273169805"/>
  </r>
  <r>
    <x v="39"/>
    <n v="2986.2376852570919"/>
    <n v="2855.4478738217272"/>
    <n v="3348.349283149842"/>
    <n v="6290.0901356146333"/>
    <n v="2651.0667885640219"/>
    <n v="3515.3604497234528"/>
    <n v="4771.7896691751293"/>
    <n v="25435.299113470421"/>
    <n v="5964.0769808764016"/>
    <n v="340.06914069976438"/>
    <n v="21.8611244184012"/>
    <n v="1686.9861153146171"/>
    <n v="624.13892051849518"/>
    <n v="123.5846939728756"/>
    <n v="459.00602666065572"/>
    <n v="591.15262639544642"/>
    <n v="486.79991500074919"/>
    <n v="670.38828134037158"/>
    <n v="332.89132777061462"/>
    <n v="1878.0990424176989"/>
    <n v="1444.7489022693851"/>
    <n v="32.964504681684957"/>
    <n v="1.1604901054244541"/>
    <n v="91.727377428454403"/>
  </r>
  <r>
    <x v="40"/>
    <n v="2888.5206270631061"/>
    <n v="2652.3242418593882"/>
    <n v="3273.558786901358"/>
    <n v="5971.7419141095361"/>
    <n v="2546.4475085857912"/>
    <n v="3451.8967436956491"/>
    <n v="4805.7386804318612"/>
    <n v="25467.61049484535"/>
    <n v="6126.2553066667097"/>
    <n v="358.14208269157132"/>
    <n v="26.29921495671363"/>
    <n v="1619.9852483233981"/>
    <n v="599.24355327939861"/>
    <n v="135.55829754118179"/>
    <n v="459.59585707270998"/>
    <n v="599.25270116249874"/>
    <n v="474.701086703947"/>
    <n v="648.28175707401977"/>
    <n v="330.17801165354842"/>
    <n v="1746.6504681878771"/>
    <n v="1327.138666009238"/>
    <n v="36.687395354154511"/>
    <n v="1.2545838977561661"/>
    <n v="89.334489321625156"/>
  </r>
  <r>
    <x v="41"/>
    <n v="2762.0697088839061"/>
    <n v="2464.5097173165268"/>
    <n v="3260.4645517537519"/>
    <n v="5633.2199214864968"/>
    <n v="2573.4919483080539"/>
    <n v="3405.039374078453"/>
    <n v="4737.8840709762708"/>
    <n v="24671.5755536994"/>
    <n v="5934.3649211896281"/>
    <n v="350.86552364992622"/>
    <n v="28.039950114850321"/>
    <n v="1615.199472109739"/>
    <n v="600.01125182862177"/>
    <n v="147.3608496299409"/>
    <n v="443.43450378242221"/>
    <n v="525.28220706337879"/>
    <n v="468.29582466446351"/>
    <n v="675.99424203949422"/>
    <n v="326.72667355264019"/>
    <n v="1634.294982952332"/>
    <n v="1304.235620000683"/>
    <n v="41.628686610341383"/>
    <n v="1.217991867404945"/>
    <n v="84.548713107966677"/>
  </r>
  <r>
    <x v="42"/>
    <n v="5500.5601051845269"/>
    <n v="2371.7142896621531"/>
    <n v="3234.0401492937199"/>
    <n v="5377.3798241271434"/>
    <n v="2661.7422252964939"/>
    <n v="3394.567862583865"/>
    <n v="4752.6228041241748"/>
    <n v="24186.90483307547"/>
    <n v="6162.7763800317034"/>
    <n v="374.38742380780201"/>
    <n v="29.36249064040161"/>
    <n v="1510.7100247781959"/>
    <n v="581.36714420462886"/>
    <n v="133.76225700593591"/>
    <n v="443.67043594724379"/>
    <n v="495.78570838335781"/>
    <n v="467.58412888229861"/>
    <n v="652.19535227906761"/>
    <n v="329.28804396715071"/>
    <n v="1513.8616523730541"/>
    <n v="1289.379590157296"/>
    <n v="41.933286756270697"/>
    <n v="1.1918547028683579"/>
    <n v="81.358195632194338"/>
  </r>
  <r>
    <x v="43"/>
    <n v="5473.4713135190777"/>
    <n v="2283.3662004760072"/>
    <n v="3181.4272765384758"/>
    <n v="5108.2433776218741"/>
    <n v="2695.9036228404061"/>
    <n v="3279.0639176132609"/>
    <n v="4658.1776967213355"/>
    <n v="23474.952918462001"/>
    <n v="6050.7371549628269"/>
    <n v="381.39322716417649"/>
    <n v="29.665681749026021"/>
    <n v="1391.065619436733"/>
    <n v="578.2963500077359"/>
    <n v="142.65693394239199"/>
    <n v="430.45823471722753"/>
    <n v="473.16663167536251"/>
    <n v="446.94495119951841"/>
    <n v="635.90633439859801"/>
    <n v="334.49761091191777"/>
    <n v="1530.017343060518"/>
    <n v="1191.5773936883311"/>
    <n v="42.610175969446978"/>
    <n v="1.223219300312262"/>
    <n v="81.358195632194338"/>
  </r>
  <r>
    <x v="44"/>
    <n v="5603.1026971164883"/>
    <n v="2026.6179296756111"/>
    <n v="3173.523549016948"/>
    <n v="4676.4941093780444"/>
    <n v="2511.5744152597131"/>
    <n v="3160.069468811128"/>
    <n v="4577.6030613089379"/>
    <n v="23185.252010452699"/>
    <n v="5524.5860980095376"/>
    <n v="380.00560427716511"/>
    <n v="32.284625635592008"/>
    <n v="1265.837808512669"/>
    <n v="554.16868131786259"/>
    <n v="148.72926146631869"/>
    <n v="422.43654111328902"/>
    <n v="493.0347395945476"/>
    <n v="419.9005114772545"/>
    <n v="651.56071521878971"/>
    <n v="336.51631810301512"/>
    <n v="1470.902202135934"/>
    <n v="1139.581289236477"/>
    <n v="40.917952936506268"/>
    <n v="1.3173130926439749"/>
    <n v="85.34634247690974"/>
  </r>
  <r>
    <x v="45"/>
    <n v="5530.1713349402789"/>
    <n v="1835.1257983224839"/>
    <n v="3035.621198678652"/>
    <n v="4496.9169801084854"/>
    <n v="2475.277930369306"/>
    <n v="3153.3000068348292"/>
    <n v="4521.2094991318336"/>
    <n v="23276.311357963859"/>
    <n v="6295.2426461352379"/>
    <n v="411.21019700459158"/>
    <n v="33.486935204275007"/>
    <n v="1111.895340306655"/>
    <n v="456.34195190255798"/>
    <n v="126.150466166084"/>
    <n v="405.80332349335782"/>
    <n v="459.87028252944617"/>
    <n v="402.10811692313348"/>
    <n v="648.07021138726043"/>
    <n v="332.71767553912241"/>
    <n v="1381.67872856653"/>
    <n v="1127.820265610462"/>
    <n v="39.598018970812518"/>
    <n v="1.4427714824195921"/>
    <n v="93.322636166340558"/>
  </r>
  <r>
    <x v="46"/>
    <n v="6427.8302814248827"/>
    <n v="1669.205863161669"/>
    <n v="2986.311376230914"/>
    <n v="4848.7353218774397"/>
    <n v="2459.6206231616789"/>
    <n v="3200.4746949821638"/>
    <n v="4446.1483220693162"/>
    <n v="22732.525496415361"/>
    <n v="6082.3062183800239"/>
    <n v="417.40373330515462"/>
    <n v="35.049937643562899"/>
    <n v="982.6793825378752"/>
    <n v="430.34987245028537"/>
    <n v="130.25570167521761"/>
    <n v="398.60739246629538"/>
    <n v="434.34740543326228"/>
    <n v="407.08998739828752"/>
    <n v="610.62662483085592"/>
    <n v="339.07768851752547"/>
    <n v="1371.0306597043379"/>
    <n v="1010.82903059379"/>
    <n v="47.619156146951468"/>
    <n v="1.4270891836976389"/>
    <n v="89.334489321625156"/>
  </r>
  <r>
    <x v="47"/>
    <n v="6168.67718545138"/>
    <n v="1644.3178728875459"/>
    <n v="2932.2829104867392"/>
    <n v="4977.1138653552507"/>
    <n v="2626.1574361882522"/>
    <n v="3269.227043178952"/>
    <n v="4429.2823490856326"/>
    <n v="21387.564246683971"/>
    <n v="5862.5607769465914"/>
    <n v="475.31160549238558"/>
    <n v="35.306081856021457"/>
    <n v="829.5345437008034"/>
    <n v="389.66184934145349"/>
    <n v="120.4202416012518"/>
    <n v="380.32264969261217"/>
    <n v="385.44129363219122"/>
    <n v="397.83794223014462"/>
    <n v="620.8865906386842"/>
    <n v="340.4017867826538"/>
    <n v="1411.78706121135"/>
    <n v="938.40588510727798"/>
    <n v="52.898892009726467"/>
    <n v="1.5368652747513041"/>
    <n v="78.965307525365105"/>
  </r>
  <r>
    <x v="48"/>
    <n v="5825.2965915059549"/>
    <n v="1576.581486986842"/>
    <n v="2790.3697133464748"/>
    <n v="4386.1140705591824"/>
    <n v="2723.6597583448352"/>
    <n v="3389.7023117884"/>
    <n v="4391.1656842730872"/>
    <n v="20700.213042890049"/>
    <n v="5673.146396443407"/>
    <n v="539.17610275556785"/>
    <n v="38.034801833641112"/>
    <n v="689.94940413576398"/>
    <n v="359.72160592174708"/>
    <n v="121.2754989989879"/>
    <n v="372.41892217108449"/>
    <n v="436.94554262269418"/>
    <n v="388.58589706200161"/>
    <n v="590.2124660585788"/>
    <n v="334.71467620128311"/>
    <n v="1388.6550495452079"/>
    <n v="906.2178204466062"/>
    <n v="57.637116501960463"/>
    <n v="1.5891396038244769"/>
    <n v="74.179531311706597"/>
  </r>
  <r>
    <x v="49"/>
    <n v="3419.0003245763619"/>
    <n v="1482.16107027677"/>
    <n v="2667.095157227126"/>
    <n v="4866.6166190047061"/>
    <n v="2669.570878900307"/>
    <n v="3427.463216874944"/>
    <n v="4341.7833309424832"/>
    <n v="20017.635111344691"/>
    <n v="5477.5420035054794"/>
    <n v="557.14751136539815"/>
    <n v="43.962710750539003"/>
    <n v="641.2940126302359"/>
    <n v="343.38059394542381"/>
    <n v="118.8807782853267"/>
    <n v="352.01078991400578"/>
    <n v="418.3000874985359"/>
    <n v="380.75724345818838"/>
    <n v="583.01991270876101"/>
    <n v="321.64734578149239"/>
    <n v="1358.1795421120371"/>
    <n v="873.41075454245981"/>
    <n v="61.732296241676963"/>
    <n v="1.6832333961561901"/>
    <n v="71.78664320487735"/>
  </r>
  <r>
    <x v="50"/>
    <n v="3278.0728051832389"/>
    <n v="1453.338895973061"/>
    <n v="2561.279581304585"/>
    <n v="4601.912288881409"/>
    <n v="2686.6515776722631"/>
    <n v="3498.8598861562241"/>
    <n v="4387.2802155934487"/>
    <n v="19416.937157601711"/>
    <n v="5814.8976811990578"/>
    <n v="585.94914738604894"/>
    <n v="42.269022488568183"/>
    <n v="601.41254418308188"/>
    <n v="331.42643082180479"/>
    <n v="108.104535073851"/>
    <n v="337.73689394229177"/>
    <n v="407.90753874080832"/>
    <n v="394.99115910148521"/>
    <n v="556.57670186384269"/>
    <n v="306.01864494719132"/>
    <n v="1195.8882856606931"/>
    <n v="853.60271475127718"/>
    <n v="68.230432688169273"/>
    <n v="1.813919218839124"/>
    <n v="63.012720146503447"/>
  </r>
  <r>
    <x v="51"/>
    <n v="3033.944666530248"/>
    <n v="1448.12182584687"/>
    <n v="2532.6138232787471"/>
    <n v="4835.1333095327664"/>
    <n v="2848.9182160058472"/>
    <n v="3544.871073026382"/>
    <n v="4350.3574098724112"/>
    <n v="18533.514616828099"/>
    <n v="6089.1152320582423"/>
    <n v="603.00675555809119"/>
    <n v="44.919330972578088"/>
    <n v="516.06620170617214"/>
    <n v="314.09837785362299"/>
    <n v="109.5584726500025"/>
    <n v="319.80604941584119"/>
    <n v="388.19226242100149"/>
    <n v="399.97302957663902"/>
    <n v="529.60462680202579"/>
    <n v="299.35474056367673"/>
    <n v="1096.0167432290971"/>
    <n v="825.12865755145219"/>
    <n v="79.263726862942676"/>
    <n v="1.897558145356202"/>
    <n v="62.21509077756037"/>
  </r>
  <r>
    <x v="52"/>
    <n v="2439.3073045461879"/>
    <n v="1359.4316337016301"/>
    <n v="2615.5439792135812"/>
    <n v="4698.8075228872813"/>
    <n v="2932.898318301297"/>
    <n v="3589.8245314627429"/>
    <n v="4333.7736217649026"/>
    <n v="16145.776968178579"/>
    <n v="5147.6143407335921"/>
    <n v="590.14586050774199"/>
    <n v="47.297812945407479"/>
    <n v="469.80369830747338"/>
    <n v="301.26684495946313"/>
    <n v="101.6045788510562"/>
    <n v="306.35791602100318"/>
    <n v="390.9432312098117"/>
    <n v="394.27946331932031"/>
    <n v="521.35434501841132"/>
    <n v="301.24320858115482"/>
    <n v="1086.470198731959"/>
    <n v="766.94254066485325"/>
    <n v="88.232508937528422"/>
    <n v="2.0805182971123091"/>
    <n v="55.834055826015707"/>
  </r>
  <r>
    <x v="53"/>
    <n v="1325.047695959312"/>
    <n v="1319.7476904466721"/>
    <n v="2481.0626452652009"/>
    <n v="4290.8999841464729"/>
    <n v="3028.977248893551"/>
    <n v="3573.429740738894"/>
    <n v="4392.2075976620408"/>
    <n v="14602.174157949061"/>
    <n v="4944.5819328739699"/>
    <n v="663.72371798000381"/>
    <n v="50.429045256890568"/>
    <n v="419.55304806405928"/>
    <n v="276.37147772036661"/>
    <n v="89.630975282749873"/>
    <n v="285.24198726945929"/>
    <n v="364.656196116736"/>
    <n v="386.45080971550709"/>
    <n v="516.27724853618713"/>
    <n v="298.05234882748488"/>
    <n v="999.08259910431275"/>
    <n v="683.37737279580142"/>
    <n v="90.533932262327767"/>
    <n v="2.2634784488684159"/>
    <n v="49.453020874471058"/>
  </r>
  <r>
    <x v="54"/>
    <n v="1284.5790152931149"/>
    <n v="1163.321112400728"/>
    <n v="2425.3826543672749"/>
    <n v="1857.056764046295"/>
    <n v="3093.7415650705511"/>
    <n v="3574.27592348593"/>
    <n v="4469.6347863786395"/>
    <n v="15051.596098891239"/>
    <n v="5047.9551405342054"/>
    <n v="689.1070634741144"/>
    <n v="53.204812130676089"/>
    <n v="379.67157961690521"/>
    <n v="257.61769887505602"/>
    <n v="83.473122019049498"/>
    <n v="267.42910882541941"/>
    <n v="308.56699914488257"/>
    <n v="386.45080971550709"/>
    <n v="483.27612140172897"/>
    <n v="292.34353171717783"/>
    <n v="938.86593381467389"/>
    <n v="633.85727331784494"/>
    <n v="91.650799464068641"/>
    <n v="2.3157527779415901"/>
    <n v="47.060132767641811"/>
  </r>
  <r>
    <x v="55"/>
    <n v="1468.0589685574701"/>
    <n v="1126.4595185582989"/>
    <n v="2291.609116913361"/>
    <n v="2166.9992475855829"/>
    <n v="3051.7515139228258"/>
    <n v="3471.8878110944061"/>
    <n v="4570.5918524624394"/>
    <n v="16427.40003084415"/>
    <n v="5039.9081243690371"/>
    <n v="767.11854529268089"/>
    <n v="55.206918934178638"/>
    <n v="380.4692089858483"/>
    <n v="235.35444094758191"/>
    <n v="79.966566688331227"/>
    <n v="274.38910768766021"/>
    <n v="335.92385543360672"/>
    <n v="386.45080971550709"/>
    <n v="458.84259458102429"/>
    <n v="292.21329254355862"/>
    <n v="892.96908527074186"/>
    <n v="524.91305446634033"/>
    <n v="91.515421621433376"/>
    <n v="2.6032615878440448"/>
    <n v="47.857762136584888"/>
  </r>
  <r>
    <x v="56"/>
    <n v="991.31816948983681"/>
    <n v="1076.426960790734"/>
    <n v="2206.3196393303092"/>
    <n v="1369.3711304299891"/>
    <n v="2989.12228509232"/>
    <n v="3431.2710392366112"/>
    <n v="4601.2197647918811"/>
    <n v="16337.07503290969"/>
    <n v="4727.9314976579099"/>
    <n v="827.36168526537006"/>
    <n v="53.711873122685873"/>
    <n v="379.67157961690532"/>
    <n v="223.6196202665981"/>
    <n v="76.117908398518495"/>
    <n v="264.24402460032621"/>
    <n v="316.97273711069158"/>
    <n v="394.27946331932031"/>
    <n v="447.10180896588048"/>
    <n v="287.67662799582388"/>
    <n v="856.9859560122992"/>
    <n v="464.25093260584339"/>
    <n v="93.579933721621046"/>
    <n v="2.665990782731853"/>
    <n v="44.667244660812557"/>
  </r>
  <r>
    <x v="57"/>
    <n v="1140.6903729244159"/>
    <n v="1000.052475172894"/>
    <n v="2145.331174723894"/>
    <n v="1414.4564522466021"/>
    <n v="3061.7152548731328"/>
    <n v="3414.770475669382"/>
    <n v="4494.3802293662829"/>
    <n v="15922.534696860899"/>
    <n v="4149.7843362527656"/>
    <n v="903.74863297231354"/>
    <n v="57.04174788464703"/>
    <n v="382.06446772373448"/>
    <n v="209.03334783135651"/>
    <n v="74.150816383725328"/>
    <n v="247.96470522762749"/>
    <n v="291.44986001450769"/>
    <n v="387.16250549767199"/>
    <n v="442.02471248365617"/>
    <n v="284.78965964726552"/>
    <n v="814.02650577517875"/>
    <n v="443.82389157118632"/>
    <n v="93.546089260962233"/>
    <n v="3.2776004328879842"/>
    <n v="40.679097816097162"/>
  </r>
  <r>
    <x v="58"/>
    <n v="1171.727328557299"/>
    <n v="993.89462190919403"/>
    <n v="2070.0688141457658"/>
    <n v="1007.924397900199"/>
    <n v="3086.624607248903"/>
    <n v="3410.645334777575"/>
    <n v="4476.3855168779"/>
    <n v="15278.14294330409"/>
    <n v="3947.9899308800918"/>
    <n v="1020.613555627199"/>
    <n v="58.777255609876399"/>
    <n v="386.05261456844988"/>
    <n v="204.97551264260511"/>
    <n v="58.071977306285461"/>
    <n v="230.74165719564201"/>
    <n v="273.72139448661937"/>
    <n v="379.33385189385871"/>
    <n v="416.32191154239553"/>
    <n v="286.46106237537828"/>
    <n v="799.70668902947193"/>
    <n v="424.01585178000357"/>
    <n v="96.625935180914311"/>
    <n v="3.580791541512391"/>
    <n v="29.512286650894019"/>
  </r>
  <r>
    <x v="59"/>
    <n v="1138.1679348341111"/>
    <n v="931.46083187445413"/>
    <n v="1918.600364330222"/>
    <n v="692.02148198515522"/>
    <n v="3140.7134866934312"/>
    <n v="3404.8278283916929"/>
    <n v="4458.7598153814379"/>
    <n v="15151.10046653449"/>
    <n v="3695.437423542513"/>
    <n v="1148.2748612322459"/>
    <n v="61.119145552354567"/>
    <n v="380.46920898584841"/>
    <n v="188.19581578101139"/>
    <n v="69.104797737081952"/>
    <n v="236.1680969865416"/>
    <n v="241.7795902165449"/>
    <n v="380.75724345818838"/>
    <n v="403.41762465007531"/>
    <n v="283.05313733234323"/>
    <n v="847.80658630351263"/>
    <n v="518.7230420315957"/>
    <n v="104.0717165258534"/>
    <n v="3.6905676325660548"/>
    <n v="22.333622330406289"/>
  </r>
  <r>
    <x v="60"/>
    <n v="958.30713187323738"/>
    <n v="844.99430896332808"/>
    <n v="1827.294616544217"/>
    <n v="62.81378734450027"/>
    <n v="3053.1749054871548"/>
    <n v="3385.0483066796951"/>
    <n v="4364.0976426892339"/>
    <n v="15021.85494103478"/>
    <n v="3541.9251151608478"/>
    <n v="1257.355557935603"/>
    <n v="61.610524245642402"/>
    <n v="358.93321602438522"/>
    <n v="175.91263899343949"/>
    <n v="65.769293885910912"/>
    <n v="234.8704700800221"/>
    <n v="233.37385225073581"/>
    <n v="367.94671937922141"/>
    <n v="384.80160421525278"/>
    <n v="274.6310041049698"/>
    <n v="800.07386381782328"/>
    <n v="508.20002089252978"/>
    <n v="107.76076273766419"/>
    <n v="3.8421631868782589"/>
    <n v="19.940734223577039"/>
  </r>
  <r>
    <x v="61"/>
    <n v="781.73646555189168"/>
    <n v="776.40266566488776"/>
    <n v="1702.7224335183489"/>
    <n v="1868.5191339996711"/>
    <n v="2877.3860472924398"/>
    <n v="3359.0281872082951"/>
    <n v="4317.8844425833631"/>
    <n v="13484.12692741888"/>
    <n v="2933.446892825456"/>
    <n v="1291.4707742796879"/>
    <n v="66.529538611428038"/>
    <n v="366.90950971381602"/>
    <n v="178.65441952637971"/>
    <n v="66.196922584779003"/>
    <n v="231.80335193733981"/>
    <n v="268.37228850837732"/>
    <n v="365.09993625056211"/>
    <n v="372.21463585307163"/>
    <n v="271.50526393810958"/>
    <n v="786.85557143717074"/>
    <n v="506.34301716210649"/>
    <n v="122.0092806750249"/>
    <n v="3.9833038753758272"/>
    <n v="19.940734223577039"/>
  </r>
  <r>
    <x v="62"/>
    <n v="733.04244328687469"/>
    <n v="723.03460404615123"/>
    <n v="1648.8119338565859"/>
    <n v="1631.7829865626111"/>
    <n v="2753.5509811957591"/>
    <n v="3303.2858987472068"/>
    <n v="4237.0059157658543"/>
    <n v="11321.4674240288"/>
    <n v="2594.8532126449281"/>
    <n v="1278.508345847363"/>
    <n v="70.131239884569695"/>
    <n v="327.02804126666189"/>
    <n v="169.11302327174801"/>
    <n v="63.032470213155193"/>
    <n v="198.77284886229901"/>
    <n v="210.6019439433621"/>
    <n v="364.38824046839721"/>
    <n v="339.53082724875242"/>
    <n v="267.07713203505762"/>
    <n v="769.9655311730038"/>
    <n v="505.10501467515758"/>
    <n v="131.824174266081"/>
    <n v="4.066942801892905"/>
    <n v="15.15495800991855"/>
  </r>
  <r>
    <x v="63"/>
    <n v="704.63759696561465"/>
    <n v="675.14018977292619"/>
    <n v="1538.513646802432"/>
    <n v="1502.6402850879081"/>
    <n v="2725.79484569133"/>
    <n v="3251.0341141176482"/>
    <n v="4191.3787919412689"/>
    <n v="10416.748745530809"/>
    <n v="2334.8726903856559"/>
    <n v="1310.6605834732361"/>
    <n v="76.398931940443234"/>
    <n v="296.71812524682468"/>
    <n v="161.98439388610359"/>
    <n v="60.124595060852243"/>
    <n v="197.71115412060129"/>
    <n v="207.39248035641691"/>
    <n v="350.15432482510039"/>
    <n v="335.72300488708419"/>
    <n v="262.14974996646538"/>
    <n v="735.81827585631822"/>
    <n v="502.62900970125969"/>
    <n v="137.81464380269111"/>
    <n v="4.2917224169075512"/>
    <n v="15.952587378861629"/>
  </r>
  <r>
    <x v="64"/>
    <n v="361.58601668414309"/>
    <n v="632.37731988611802"/>
    <n v="1477.4072161136071"/>
    <n v="1306.098848287354"/>
    <n v="2663.8773126429892"/>
    <n v="3110.990869482961"/>
    <n v="4191.5958572306336"/>
    <n v="9897.9307695902044"/>
    <n v="2216.0244516385601"/>
    <n v="1393.5118231660131"/>
    <n v="88.793175363692697"/>
    <n v="276.77739102324762"/>
    <n v="157.48787381208169"/>
    <n v="57.131194168775657"/>
    <n v="195.82369680202751"/>
    <n v="201.12638478190459"/>
    <n v="342.32567122128711"/>
    <n v="326.73231319981193"/>
    <n v="255.22536723571261"/>
    <n v="686.24967942887179"/>
    <n v="484.67797364050051"/>
    <n v="145.05735838367741"/>
    <n v="3.8055711565270371"/>
    <n v="15.952587378861629"/>
  </r>
  <r>
    <x v="65"/>
    <n v="145.86272435241219"/>
    <n v="606.80512369380665"/>
    <n v="1357.5536763841731"/>
    <n v="1307.6271642811371"/>
    <n v="2603.3831711589778"/>
    <n v="3001.3044308982389"/>
    <n v="4183.9985721028488"/>
    <n v="9578.1215289360844"/>
    <n v="1965.3289480314049"/>
    <n v="1428.9131290151331"/>
    <n v="94.491077232668616"/>
    <n v="233.7054051003212"/>
    <n v="159.35228457448099"/>
    <n v="63.716676131344123"/>
    <n v="188.27386752773251"/>
    <n v="199.75090038749951"/>
    <n v="325.95666823149583"/>
    <n v="314.88575474128851"/>
    <n v="240.2261557405707"/>
    <n v="664.21919212778448"/>
    <n v="461.15592638847102"/>
    <n v="153.0784955598163"/>
    <n v="3.7742065590831331"/>
    <n v="13.55969927203239"/>
  </r>
  <r>
    <x v="66"/>
    <n v="808.49624355338744"/>
    <n v="566.43697452065987"/>
    <n v="1281.8194514764009"/>
    <n v="1132.176488194795"/>
    <n v="2566.3749904864062"/>
    <n v="2831.6447901172428"/>
    <n v="4134.8549905905465"/>
    <n v="8917.5740846918143"/>
    <n v="1808.7216334323671"/>
    <n v="1588.1851608755121"/>
    <n v="104.1566006782984"/>
    <n v="224.93148204194731"/>
    <n v="138.18573886018311"/>
    <n v="50.118083507339129"/>
    <n v="167.7477691882429"/>
    <n v="190.58100442479869"/>
    <n v="301.75901163789132"/>
    <n v="293.73118606535371"/>
    <n v="227.20223837865311"/>
    <n v="537.54389014653214"/>
    <n v="311.9766267111267"/>
    <n v="157.44443098480329"/>
    <n v="4.0042136070050969"/>
    <n v="12.76206990308931"/>
  </r>
  <r>
    <x v="67"/>
    <n v="797.96780630689739"/>
    <n v="549.16077508638932"/>
    <n v="1226.257426660886"/>
    <n v="1224.486774219316"/>
    <n v="2674.5527493754612"/>
    <n v="2705.8808793388112"/>
    <n v="4096.9336845384296"/>
    <n v="8480.6360865535826"/>
    <n v="1795.7226073194031"/>
    <n v="1644.3669655691431"/>
    <n v="112.3270783124354"/>
    <n v="239.28881068292279"/>
    <n v="157.0491889268113"/>
    <n v="42.078663968619203"/>
    <n v="166.33217619931261"/>
    <n v="191.1923308223121"/>
    <n v="300.33562007356159"/>
    <n v="282.51926466710842"/>
    <n v="223.9245525092372"/>
    <n v="513.31035411533605"/>
    <n v="302.07260681553538"/>
    <n v="162.7580113082372"/>
    <n v="3.9728490095611919"/>
    <n v="13.55969927203239"/>
  </r>
  <r>
    <x v="68"/>
    <n v="938.12762715079771"/>
    <n v="556.85809166601484"/>
    <n v="1150.9950660827581"/>
    <n v="1167.78625084995"/>
    <n v="2794.117640779154"/>
    <n v="2528.394048147718"/>
    <n v="3945.3352864457088"/>
    <n v="8111.99259904872"/>
    <n v="1844.0047043104109"/>
    <n v="1851.0212423518619"/>
    <n v="117.2931395743869"/>
    <n v="193.8239366531671"/>
    <n v="141.80488916366409"/>
    <n v="33.098461292389487"/>
    <n v="166.21421011690171"/>
    <n v="177.2846552788825"/>
    <n v="286.10170443026482"/>
    <n v="258.29728353316312"/>
    <n v="222.49192159942621"/>
    <n v="497.88901300457479"/>
    <n v="271.12254464181251"/>
    <n v="167.36085795783589"/>
    <n v="4.0146684728197313"/>
    <n v="11.166811165203139"/>
  </r>
  <r>
    <x v="69"/>
    <n v="853.46144429360595"/>
    <n v="543.68712774087794"/>
    <n v="1054.6167767530851"/>
    <n v="1069.209869250916"/>
    <n v="2943.5737550337699"/>
    <n v="2415.1113328880879"/>
    <n v="3870.1872832674439"/>
    <n v="7396.7361113400839"/>
    <n v="1905.904828657857"/>
    <n v="1995.5032449043399"/>
    <n v="120.80074705519689"/>
    <n v="219.34807645934569"/>
    <n v="132.92152023693799"/>
    <n v="33.269512771936718"/>
    <n v="161.37760073805649"/>
    <n v="165.8222853255065"/>
    <n v="271.15609300480321"/>
    <n v="272.6823902327987"/>
    <n v="216.58774572869021"/>
    <n v="476.59287528019041"/>
    <n v="262.45652723317011"/>
    <n v="169.42537005802359"/>
    <n v="4.0251233386343674"/>
    <n v="11.166811165203139"/>
  </r>
  <r>
    <x v="70"/>
    <n v="850.50032131803061"/>
    <n v="531.54247269302437"/>
    <n v="985.3706863779106"/>
    <n v="1052.0927301205411"/>
    <n v="2955.6725833305718"/>
    <n v="2346.0416661611612"/>
    <n v="3743.7901652700339"/>
    <n v="6968.9774829106382"/>
    <n v="1965.3289480314049"/>
    <n v="2060.213853683993"/>
    <n v="128.88758576281691"/>
    <n v="218.55044709040271"/>
    <n v="188.74417188759941"/>
    <n v="33.611615731031193"/>
    <n v="159.0182790898393"/>
    <n v="143.96736661440281"/>
    <n v="269.0210056583087"/>
    <n v="256.81646372584771"/>
    <n v="213.6573643222587"/>
    <n v="460.07000980437488"/>
    <n v="245.1244924158853"/>
    <n v="169.05308099077661"/>
    <n v="4.2499029536490127"/>
    <n v="8.7739230583738994"/>
  </r>
  <r>
    <x v="71"/>
    <n v="832.73358346457849"/>
    <n v="549.41735230571021"/>
    <n v="929.1008650679305"/>
    <n v="1440.4378241409211"/>
    <n v="2940.726971905111"/>
    <n v="2367.7250990539942"/>
    <n v="3665.711780685338"/>
    <n v="6646.5980187380583"/>
    <n v="1969.6619567357261"/>
    <n v="2063.6321442105318"/>
    <n v="127.1886700679387"/>
    <n v="208.18126529414261"/>
    <n v="174.26757067367541"/>
    <n v="29.249803002576751"/>
    <n v="149.58099249697051"/>
    <n v="147.4824934001048"/>
    <n v="254.07539423284709"/>
    <n v="252.479777147281"/>
    <n v="217.0869958942304"/>
    <n v="2024.968957758281"/>
    <n v="230.88746381597281"/>
    <n v="175.9911954258335"/>
    <n v="4.506047166107563"/>
    <n v="7.1786643204877363"/>
  </r>
  <r>
    <x v="72"/>
    <n v="797.529121421627"/>
    <n v="527.18065996456994"/>
    <n v="967.67577401628148"/>
    <n v="1329.787746190997"/>
    <n v="3009.7614627751"/>
    <n v="2336.5221102569908"/>
    <n v="3622.407255456962"/>
    <n v="6349.553614961731"/>
    <n v="2024.1340661614779"/>
    <n v="2124.0445064865162"/>
    <n v="130.12125992894369"/>
    <n v="248.06273374129671"/>
    <n v="112.4130018505456"/>
    <n v="29.33532874235037"/>
    <n v="148.40133167286189"/>
    <n v="131.1295122666217"/>
    <n v="256.92217736150639"/>
    <n v="240.42167300199819"/>
    <n v="215.45900622399071"/>
    <n v="2022.03155945147"/>
    <n v="214.7934314856368"/>
    <n v="186.88911175797159"/>
    <n v="4.6367329887904969"/>
    <n v="7.1786643204877363"/>
  </r>
  <r>
    <x v="73"/>
    <n v="385.60401415269899"/>
    <n v="507.68079129618548"/>
    <n v="902.08663219584344"/>
    <n v="1278.5891603992511"/>
    <n v="2977.0234567955172"/>
    <n v="2280.1451847356252"/>
    <n v="3529.1125940877582"/>
    <n v="6125.5769940673426"/>
    <n v="1980.8039791182659"/>
    <n v="2150.0032078118261"/>
    <n v="131.04128812063161"/>
    <n v="249.65799247918281"/>
    <n v="115.374124826121"/>
    <n v="24.20378435593339"/>
    <n v="144.39048487089261"/>
    <n v="119.81997391262399"/>
    <n v="262.61574361882509"/>
    <n v="227.83470463981709"/>
    <n v="210.29285233709669"/>
    <n v="2003.305645245546"/>
    <n v="190.03338174665851"/>
    <n v="190.1720244418766"/>
    <n v="4.6158232571612272"/>
    <n v="7.1786643204877363"/>
  </r>
  <r>
    <x v="74"/>
    <n v="402.71272467824548"/>
    <n v="431.73393437721421"/>
    <n v="853.83850448980172"/>
    <n v="1236.8661337689621"/>
    <n v="2886.6380924605828"/>
    <n v="2157.6602321019632"/>
    <n v="3523.360363919578"/>
    <n v="5721.3175520923896"/>
    <n v="1775.295566284746"/>
    <n v="2280.8458927188012"/>
    <n v="134.06274434106109"/>
    <n v="244.0745868965812"/>
    <n v="86.201579955637797"/>
    <n v="27.282710987783581"/>
    <n v="131.8860801353415"/>
    <n v="94.602760015196736"/>
    <n v="261.19235205449547"/>
    <n v="219.47865001282281"/>
    <n v="198.00695695902101"/>
    <n v="1990.821702441596"/>
    <n v="175.1773519032715"/>
    <n v="204.69129806450789"/>
    <n v="4.8876497683417304"/>
    <n v="5.5834055826015732"/>
  </r>
  <r>
    <x v="75"/>
    <n v="329.12333517413191"/>
    <n v="397.26706124844691"/>
    <n v="790.37275215275918"/>
    <n v="1119.6442970457699"/>
    <n v="2878.0977430746052"/>
    <n v="2101.389079423976"/>
    <n v="3482.5955025767748"/>
    <n v="5656.6947893425331"/>
    <n v="1629.8302740682479"/>
    <n v="2484.0818789749801"/>
    <n v="136.37849711900259"/>
    <n v="267.20583859593057"/>
    <n v="82.911443316109612"/>
    <n v="28.309019865066979"/>
    <n v="118.6738789053252"/>
    <n v="178.6601396732876"/>
    <n v="266.17422252964928"/>
    <n v="213.2380522534221"/>
    <n v="188.52120381375769"/>
    <n v="1935.0111346121751"/>
    <n v="156.60731459903781"/>
    <n v="205.9773875695428"/>
    <n v="5.0862922188197901"/>
    <n v="5.5834055826015732"/>
  </r>
  <r>
    <x v="76"/>
    <n v="268.5848210068134"/>
    <n v="378.70797571757208"/>
    <n v="765.83580701130029"/>
    <n v="1088.16098757383"/>
    <n v="2770.6316799677138"/>
    <n v="2092.3983877367041"/>
    <n v="3468.8769762888878"/>
    <n v="5548.011051990502"/>
    <n v="1481.2699756343791"/>
    <n v="2621.253478025154"/>
    <n v="145.5317321397153"/>
    <n v="293.52760777105232"/>
    <n v="87.84664827540189"/>
    <n v="27.624813946878049"/>
    <n v="114.663032103356"/>
    <n v="170.40723330685691"/>
    <n v="259.7689604901658"/>
    <n v="193.03543916790451"/>
    <n v="186.1986052175491"/>
    <n v="1952.635524453045"/>
    <n v="143.60828848607409"/>
    <n v="214.9461696441285"/>
    <n v="5.2117506085954064"/>
    <n v="7.9762936894308183"/>
  </r>
  <r>
    <x v="77"/>
    <n v="242.70241277585839"/>
    <n v="384.01057158353638"/>
    <n v="750.85411454512109"/>
    <n v="970.17499285374652"/>
    <n v="2757.109460106582"/>
    <n v="2040.0408302637661"/>
    <n v="3452.3800142971259"/>
    <n v="5407.015933263543"/>
    <n v="1361.1837344003341"/>
    <n v="2652.762670898509"/>
    <n v="149.17525287611551"/>
    <n v="295.92049587788159"/>
    <n v="27.966161435989029"/>
    <n v="27.453762467330812"/>
    <n v="103.45625427432429"/>
    <n v="181.71677166085459"/>
    <n v="246.24674062903389"/>
    <n v="226.03656630236259"/>
    <n v="183.24651728218109"/>
    <n v="1943.088979955907"/>
    <n v="141.13228351217629"/>
    <n v="221.61352839391489"/>
    <n v="5.2222054744100408"/>
    <n v="8.7739230583738994"/>
  </r>
  <r>
    <x v="78"/>
    <n v="227.56778423402881"/>
    <n v="339.96481560012398"/>
    <n v="716.29005239873914"/>
    <n v="637.30776940770659"/>
    <n v="2740.0287613346259"/>
    <n v="1933.316031293675"/>
    <n v="3515.1335894526319"/>
    <n v="5256.4742700394463"/>
    <n v="1306.0926237311071"/>
    <n v="2902.974768549122"/>
    <n v="154.52291674030121"/>
    <n v="308.68256578097089"/>
    <n v="23.469641361967181"/>
    <n v="26.170876370726571"/>
    <n v="102.63049169744831"/>
    <n v="-133.7276494560538"/>
    <n v="237.7063912430558"/>
    <n v="221.59410688041629"/>
    <n v="169.70164322578671"/>
    <n v="353.22214639410151"/>
    <n v="143.60828848607409"/>
    <n v="224.05032956134951"/>
    <n v="5.3110718338344354"/>
    <n v="9.5715524273169823"/>
  </r>
  <r>
    <x v="79"/>
    <n v="243.5797825463992"/>
    <n v="394.01708313704961"/>
    <n v="646.80802985874266"/>
    <n v="612.39621870903591"/>
    <n v="2678.111228286285"/>
    <n v="1896.5070817975491"/>
    <n v="3477.3425225741339"/>
    <n v="5272.6299607269093"/>
    <n v="1245.43050187061"/>
    <n v="3170.2444743717779"/>
    <n v="168.2344732561946"/>
    <n v="287.14657281950758"/>
    <n v="55.27429554407292"/>
    <n v="24.88799027412232"/>
    <n v="92.721340774936053"/>
    <n v="-101.0216871890875"/>
    <n v="227.03095451058331"/>
    <n v="182.56392767331681"/>
    <n v="150.3828324722756"/>
    <n v="293.00548110446272"/>
    <n v="139.8942810252274"/>
    <n v="220.97048364139749"/>
    <n v="5.446985089424687"/>
    <n v="8.7739230583738994"/>
  </r>
  <r>
    <x v="80"/>
    <n v="338.66473142876362"/>
    <n v="374.17511150957051"/>
    <n v="620.50159348112095"/>
    <n v="590.54129999793236"/>
    <n v="2754.974372760088"/>
    <n v="1833.889558516782"/>
    <n v="3539.1844235143071"/>
    <n v="5033.5991735101106"/>
    <n v="1239.2404894358649"/>
    <n v="3433.2497781514221"/>
    <n v="177.5915781602927"/>
    <n v="283.95605534373527"/>
    <n v="50.668104248733471"/>
    <n v="24.289310095707009"/>
    <n v="87.530833148858235"/>
    <n v="-117.83316312070571"/>
    <n v="217.0672135602756"/>
    <n v="192.50657495100609"/>
    <n v="150.20918024078341"/>
    <n v="306.59094827346661"/>
    <n v="132.46626610353391"/>
    <n v="228.0778203797484"/>
    <n v="5.7501761980490942"/>
    <n v="9.5715524273169823"/>
  </r>
  <r>
    <x v="81"/>
    <n v="284.48714809786622"/>
    <n v="388.543435791538"/>
    <n v="579.21346463731993"/>
    <n v="534.45210302607904"/>
    <n v="2719.389583651845"/>
    <n v="1826.8027780103439"/>
    <n v="3490.0842550598782"/>
    <n v="4922.7123874279696"/>
    <n v="1205.19542104477"/>
    <n v="3618.7174225617241"/>
    <n v="189.38466679920069"/>
    <n v="275.97976165430453"/>
    <n v="48.694022265016557"/>
    <n v="22.835372519555531"/>
    <n v="77.385750061524277"/>
    <n v="-125.4747430896231"/>
    <n v="205.68008104563819"/>
    <n v="199.91067398758329"/>
    <n v="149.36262561225871"/>
    <n v="284.19328618402773"/>
    <n v="125.03825118184039"/>
    <n v="226.99479763866631"/>
    <n v="5.8913168865466634"/>
    <n v="27.91702791300786"/>
  </r>
  <r>
    <x v="82"/>
    <n v="255.09526078474781"/>
    <n v="382.89873696647931"/>
    <n v="563.05211134703211"/>
    <n v="709.29145271490802"/>
    <n v="2608.3650416341311"/>
    <n v="1775.2914032844419"/>
    <n v="3464.9263880224398"/>
    <n v="4531.3040630453179"/>
    <n v="1155.675321566813"/>
    <n v="3743.1635044041832"/>
    <n v="203.92215771445029"/>
    <n v="260.82480364438601"/>
    <n v="46.281255396029223"/>
    <n v="23.605104177518079"/>
    <n v="72.313208517857305"/>
    <n v="-230.31722026316919"/>
    <n v="193.58125274883591"/>
    <n v="198.11253565012879"/>
    <n v="147.53927718159019"/>
    <n v="289.70090800929961"/>
    <n v="134.94227107743171"/>
    <n v="231.15766629970051"/>
    <n v="6.5552008657759684"/>
    <n v="26.321769175121698"/>
  </r>
  <r>
    <x v="83"/>
    <n v="302.36355717263592"/>
    <n v="362.11598220149062"/>
    <n v="538.75109837039497"/>
    <n v="701.80270434536908"/>
    <n v="2640.391351831548"/>
    <n v="1716.270156678585"/>
    <n v="3393.7723861684972"/>
    <n v="4293.7419749819264"/>
    <n v="1127.201264366988"/>
    <n v="3854.444091050364"/>
    <n v="213.14857679586541"/>
    <n v="227.3243701487765"/>
    <n v="47.816652494475711"/>
    <n v="23.006423999102761"/>
    <n v="71.369479858570429"/>
    <n v="-237.34747383457309"/>
    <n v="194.29294853100069"/>
    <n v="191.13152798707031"/>
    <n v="144.3701239568569"/>
    <n v="250.0460308673423"/>
    <n v="133.7042685904828"/>
    <n v="230.85306615377121"/>
    <n v="6.8845291389369621"/>
    <n v="23.13125169934937"/>
  </r>
  <r>
    <x v="84"/>
    <n v="287.22892863080631"/>
    <n v="338.59640376374603"/>
    <n v="521.7639825032312"/>
    <n v="775.46753524573239"/>
    <n v="2605.5182585054708"/>
    <n v="1665.710737543101"/>
    <n v="3433.039497014679"/>
    <n v="4183.589538476489"/>
    <n v="1121.6302531757181"/>
    <n v="4133.4578247216277"/>
    <n v="223.93277088366111"/>
    <n v="208.18126529414249"/>
    <n v="47.597310051840502"/>
    <n v="21.98011512181936"/>
    <n v="74.31863191884193"/>
    <n v="-248.35134898981411"/>
    <n v="192.8695569666711"/>
    <n v="157.38999094895451"/>
    <n v="143.48015627045919"/>
    <n v="241.96818552361029"/>
    <n v="115.7532325297235"/>
    <n v="224.99797445979641"/>
    <n v="7.2347671437272254"/>
    <n v="22.333622330406289"/>
  </r>
  <r>
    <x v="85"/>
    <n v="286.4612300815831"/>
    <n v="346.29372034337149"/>
    <n v="503.95110405919132"/>
    <n v="579.84308804144814"/>
    <n v="2647.5083096531971"/>
    <n v="1563.428397994956"/>
    <n v="3372.738759629"/>
    <n v="4183.2223636881372"/>
    <n v="1103.6792171149591"/>
    <n v="4045.428382548052"/>
    <n v="233.2585111903152"/>
    <n v="215.35992961463029"/>
    <n v="40.797694330148943"/>
    <n v="21.03933198430958"/>
    <n v="70.543717281694427"/>
    <n v="44.779658617855567"/>
    <n v="199.27481900615459"/>
    <n v="155.48607976812039"/>
    <n v="148.4292448679879"/>
    <n v="252.2490795974511"/>
    <n v="107.7062163645555"/>
    <n v="218.7705936985746"/>
    <n v="7.5065936549077277"/>
    <n v="21.535992961463201"/>
  </r>
  <r>
    <x v="86"/>
    <n v="160.01031190238339"/>
    <n v="292.66908150531413"/>
    <n v="454.87721377627361"/>
    <n v="645.25501257538065"/>
    <n v="2703.7322764442192"/>
    <n v="1416.29837285383"/>
    <n v="3338.7463353143949"/>
    <n v="4035.6180987708522"/>
    <n v="1030.018069141498"/>
    <n v="4038.8964016409009"/>
    <n v="231.6693715864908"/>
    <n v="188.24053107056551"/>
    <n v="44.52651585494754"/>
    <n v="16.33541629676068"/>
    <n v="67.830497386244659"/>
    <n v="1.5283159937833459"/>
    <n v="190.02277383801169"/>
    <n v="167.96727528692179"/>
    <n v="157.24209561621879"/>
    <n v="261.06127451788598"/>
    <n v="105.8492126341322"/>
    <n v="226.31790842549009"/>
    <n v="7.7627378673662779"/>
    <n v="20.73836359252013"/>
  </r>
  <r>
    <x v="87"/>
    <n v="106.92944078466211"/>
    <n v="260.93903204930251"/>
    <n v="445.32196110099397"/>
    <n v="566.0882440973968"/>
    <n v="2698.038710186901"/>
    <n v="1320.679722438605"/>
    <n v="3218.8177629400702"/>
    <n v="3890.2168825836752"/>
    <n v="995.97300075040323"/>
    <n v="4069.525638537129"/>
    <n v="240.76510484522299"/>
    <n v="189.83578980845169"/>
    <n v="46.171584174711633"/>
    <n v="14.881478720609209"/>
    <n v="62.404057595345122"/>
    <n v="1.681147593161693"/>
    <n v="193.58125274883591"/>
    <n v="150.19743759913669"/>
    <n v="146.15005932965229"/>
    <n v="218.1018242807657"/>
    <n v="97.802196468964212"/>
    <n v="235.2190015787582"/>
    <n v="8.1234307379711748"/>
    <n v="19.940734223577049"/>
  </r>
  <r>
    <x v="88"/>
    <n v="439.013898934373"/>
    <n v="271.54422378123093"/>
    <n v="439.54162306286179"/>
    <n v="744.13705737317116"/>
    <n v="2814.756818461934"/>
    <n v="1235.215264987829"/>
    <n v="3163.683179441286"/>
    <n v="3772.720950311209"/>
    <n v="999.06800696777555"/>
    <n v="4337.2014778876901"/>
    <n v="246.52573590908671"/>
    <n v="178.66897864324849"/>
    <n v="43.7588173057243"/>
    <n v="14.111747062646661"/>
    <n v="64.527447078740593"/>
    <n v="2.1396423912967339"/>
    <n v="192.1578611845062"/>
    <n v="127.66782195926621"/>
    <n v="142.78554734449031"/>
    <n v="253.3506039625054"/>
    <n v="99.040198955913112"/>
    <n v="245.9476956076023"/>
    <n v="8.635719162888277"/>
    <n v="1.5952587378861669"/>
  </r>
  <r>
    <x v="89"/>
    <n v="457.43866411573077"/>
    <n v="274.70867615285471"/>
    <n v="423.4982358549849"/>
    <n v="571.59018167501733"/>
    <n v="2986.2755019636602"/>
    <n v="1179.5787493701209"/>
    <n v="3171.5626494452449"/>
    <n v="3719.4806060002479"/>
    <n v="959.45192738541027"/>
    <n v="4544.4987994229259"/>
    <n v="254.56030028763351"/>
    <n v="174.68083179853309"/>
    <n v="43.100789977818671"/>
    <n v="13.17096392513688"/>
    <n v="64.29151491391886"/>
    <n v="1.9868107919183871"/>
    <n v="186.4642949271875"/>
    <n v="125.9754564651914"/>
    <n v="137.44574122610399"/>
    <n v="230.21859229636371"/>
    <n v="84.184169112526121"/>
    <n v="241.92020478920341"/>
    <n v="8.7245855223126707"/>
    <n v="3.1905174757723311"/>
  </r>
  <r>
    <x v="90"/>
    <n v="619.86174288710515"/>
    <n v="273.9389444948921"/>
    <n v="393.65281700503732"/>
    <n v="601.85083835193007"/>
    <n v="3006.9146796464402"/>
    <n v="1136.423429271214"/>
    <n v="3228.5857009615079"/>
    <n v="3574.079389813071"/>
    <n v="851.74571102085451"/>
    <n v="5111.9350268286044"/>
    <n v="263.48352826042418"/>
    <n v="158.72824441967151"/>
    <n v="40.249338223560912"/>
    <n v="12.2301807876271"/>
    <n v="59.690837699895333"/>
    <n v="1.5283159937833459"/>
    <n v="177.92394554120941"/>
    <n v="124.81195518801501"/>
    <n v="130.84695642939911"/>
    <n v="214.79725118560259"/>
    <n v="78.61315792125599"/>
    <n v="240.1602928349451"/>
    <n v="9.2055093497858689"/>
    <n v="3.1905174757723311"/>
  </r>
  <r>
    <x v="91"/>
    <n v="657.1499581350912"/>
    <n v="263.59032998228452"/>
    <n v="370.29553268768711"/>
    <n v="566.5467388955318"/>
    <n v="3046.0579476655071"/>
    <n v="1106.9128059682851"/>
    <n v="3208.9847053318222"/>
    <n v="3398.202666192723"/>
    <n v="797.89260283857664"/>
    <n v="5132.1063253812581"/>
    <n v="272.20811378273692"/>
    <n v="181.85949611902089"/>
    <n v="38.275256239843998"/>
    <n v="12.401232267174329"/>
    <n v="57.095583886856417"/>
    <n v="1.375484394404999"/>
    <n v="176.50055397687979"/>
    <n v="124.177318127737"/>
    <n v="127.74292279147539"/>
    <n v="223.24227131768609"/>
    <n v="79.232159164730447"/>
    <n v="241.68329356459179"/>
    <n v="9.4041518002639304"/>
    <n v="3.1905174757723311"/>
  </r>
  <r>
    <x v="92"/>
    <n v="634.55768654366443"/>
    <n v="256.06406488220631"/>
    <n v="358.49892444660111"/>
    <n v="647.70031816543417"/>
    <n v="3158.5058812475509"/>
    <n v="1088.6141040636021"/>
    <n v="3173.472823991659"/>
    <n v="3285.1128313804752"/>
    <n v="727.32646108248844"/>
    <n v="5129.0941683826231"/>
    <n v="279.24946590889328"/>
    <n v="154.74009757495611"/>
    <n v="41.017036772784152"/>
    <n v="11.973603568306251"/>
    <n v="57.685414298910722"/>
    <n v="1.375484394404999"/>
    <n v="173.6537708482204"/>
    <n v="120.0521772359297"/>
    <n v="122.1643448547874"/>
    <n v="191.29806473110941"/>
    <n v="74.280149216934788"/>
    <n v="243.5785833614853"/>
    <n v="9.7491623721468752"/>
    <n v="3.1905174757723311"/>
  </r>
  <r>
    <x v="93"/>
    <n v="573.03213138448757"/>
    <n v="229.1234568535171"/>
    <n v="349.17960393614311"/>
    <n v="561.3504645166679"/>
    <n v="3268.8187274830998"/>
    <n v="1069.257673725122"/>
    <n v="3217.146360211957"/>
    <n v="3379.4767519867992"/>
    <n v="718.0414424303716"/>
    <n v="5555.9405062115866"/>
    <n v="294.81676110688443"/>
    <n v="161.1211325265007"/>
    <n v="38.494598682479207"/>
    <n v="14.79595298083559"/>
    <n v="60.516600276771356"/>
    <n v="1.375484394404999"/>
    <n v="183.61751179852811"/>
    <n v="114.3404436934273"/>
    <n v="119.6029744402769"/>
    <n v="182.48586981067439"/>
    <n v="70.566141756088044"/>
    <n v="243.91702796807351"/>
    <n v="10.041898614956651"/>
    <n v="2.3928881068292491"/>
  </r>
  <r>
    <x v="94"/>
    <n v="591.78591022979811"/>
    <n v="222.11034619208061"/>
    <n v="318.15452426208702"/>
    <n v="621.56611467173673"/>
    <n v="3443.8958898956512"/>
    <n v="1020.602165770472"/>
    <n v="3253.5265027095802"/>
    <n v="3348.6340697652772"/>
    <n v="676.56835911758287"/>
    <n v="5827.8469031444993"/>
    <n v="307.04895411000712"/>
    <n v="143.57328640975291"/>
    <n v="32.133667846058067"/>
    <n v="12.82886096604242"/>
    <n v="60.516600276771356"/>
    <n v="1.2226527950266519"/>
    <n v="177.2122497590446"/>
    <n v="104.8208877892567"/>
    <n v="117.30208237300479"/>
    <n v="186.89196727089191"/>
    <n v="66.233133051766828"/>
    <n v="241.37869341866241"/>
    <n v="10.52804987533716"/>
    <n v="2.3928881068292491"/>
  </r>
  <r>
    <x v="95"/>
    <n v="308.06646068115151"/>
    <n v="194.65658372474979"/>
    <n v="269.08063397916931"/>
    <n v="420.89822468796689"/>
    <n v="3632.495272169333"/>
    <n v="967.71574408063475"/>
    <n v="3221.7481443465008"/>
    <n v="3084.2682221522282"/>
    <n v="568.24314150955263"/>
    <n v="5980.4177317944332"/>
    <n v="320.58277790705182"/>
    <n v="141.18039830292369"/>
    <n v="30.37892830497637"/>
    <n v="11.717026348985399"/>
    <n v="56.387787392391267"/>
    <n v="0.45849479813491628"/>
    <n v="171.51868350172589"/>
    <n v="99.109154246754315"/>
    <n v="114.0026899746523"/>
    <n v="143.56534224542011"/>
    <n v="54.472109425752137"/>
    <n v="233.45908962449991"/>
    <n v="11.16056925712256"/>
    <n v="3.1905174757723311"/>
  </r>
  <r>
    <x v="96"/>
    <n v="313.00166564044372"/>
    <n v="171.22253102677891"/>
    <n v="269.31656614399111"/>
    <n v="368.93548089932898"/>
    <n v="3897.957798916817"/>
    <n v="925.51237957214494"/>
    <n v="3237.3768451808019"/>
    <n v="2909.4930228969351"/>
    <n v="523.6750519793917"/>
    <n v="6112.4788172851258"/>
    <n v="327.72345125844731"/>
    <n v="149.95432136129759"/>
    <n v="28.40484632125947"/>
    <n v="10.69071747170201"/>
    <n v="52.966771002476342"/>
    <n v="0.30566319875656928"/>
    <n v="172.94207506605559"/>
    <n v="85.676003137535773"/>
    <n v="112.1359284861108"/>
    <n v="181.01717065726859"/>
    <n v="49.520099477956478"/>
    <n v="230.21002140125381"/>
    <n v="11.6833125478543"/>
    <n v="2.3928881068292491"/>
  </r>
  <r>
    <x v="97"/>
    <n v="173.6095433457665"/>
    <n v="193.37369762814549"/>
    <n v="252.09351811200551"/>
    <n v="318.19538990571772"/>
    <n v="4147.7630184566751"/>
    <n v="892.93434381120551"/>
    <n v="3200.0850284678449"/>
    <n v="2811.0901796187441"/>
    <n v="548.43510171836999"/>
    <n v="5902.6770056611367"/>
    <n v="338.71151522962828"/>
    <n v="169.8950555848746"/>
    <n v="27.637147772036229"/>
    <n v="10.26308877283393"/>
    <n v="53.674567496941492"/>
    <n v="0.15283159937822219"/>
    <n v="168.67190037306659"/>
    <n v="81.868180775867515"/>
    <n v="114.3065813797637"/>
    <n v="170.3691017950764"/>
    <n v="43.330087043211897"/>
    <n v="229.803887873348"/>
    <n v="11.75649660855674"/>
    <n v="3.9881468447154118"/>
  </r>
  <r>
    <x v="98"/>
    <n v="179.9704741821877"/>
    <n v="200.13023107026129"/>
    <n v="236.05013090412859"/>
    <n v="316.51424231255589"/>
    <n v="4287.9670875431484"/>
    <n v="855.70230294156045"/>
    <n v="3152.7865019151482"/>
    <n v="2690.2896742511148"/>
    <n v="523.05605073591721"/>
    <n v="5987.3896906901482"/>
    <n v="349.5950305426631"/>
    <n v="136.3946220892652"/>
    <n v="26.97912044413059"/>
    <n v="9.9209858137394633"/>
    <n v="52.612872755243757"/>
    <n v="0"/>
    <n v="163.69002989791269"/>
    <n v="79.012314004616329"/>
    <n v="111.4847326180149"/>
    <n v="150.5416632240977"/>
    <n v="37.140074608467323"/>
    <n v="232.7483559506648"/>
    <n v="12.091052314625051"/>
    <n v="3.9881468447154118"/>
  </r>
  <r>
    <x v="99"/>
    <n v="179.64146051823491"/>
    <n v="215.0972355306441"/>
    <n v="245.48741749699741"/>
    <n v="317.73689510758271"/>
    <n v="4308.6062652259288"/>
    <n v="818.89335344543395"/>
    <n v="3154.0888936513402"/>
    <n v="2602.5348998351169"/>
    <n v="514.39003332727486"/>
    <n v="6124.6628231222994"/>
    <n v="353.15491235254621"/>
    <n v="187.44290170162239"/>
    <n v="24.34701113250804"/>
    <n v="9.5788828546449984"/>
    <n v="48.012195541220223"/>
    <n v="0"/>
    <n v="160.1315509870885"/>
    <n v="77.1084028237822"/>
    <n v="108.7714165009487"/>
    <n v="141.7294683036628"/>
    <n v="34.045068391095022"/>
    <n v="230.98844399640649"/>
    <n v="12.68697966605923"/>
    <n v="4.7857762136584938"/>
  </r>
  <r>
    <x v="100"/>
    <n v="308.50514556642179"/>
    <n v="224.6761183852891"/>
    <n v="241.35860461261731"/>
    <n v="310.85947313555698"/>
    <n v="4333.5156176016972"/>
    <n v="785.68068062421651"/>
    <n v="3094.0052215550259"/>
    <n v="2365.3399865600759"/>
    <n v="508.81902213600472"/>
    <n v="6231.4420965008567"/>
    <n v="360.45763612406847"/>
    <n v="175.47846116747621"/>
    <n v="27.088791665448191"/>
    <n v="7.18416214098374"/>
    <n v="42.703721832731517"/>
    <n v="0"/>
    <n v="155.1496805119346"/>
    <n v="69.175439570306679"/>
    <n v="106.3402852600574"/>
    <n v="147.97143970563761"/>
    <n v="27.23605471287599"/>
    <n v="231.32688860299459"/>
    <n v="21.709528864088991"/>
    <n v="7.1786643204877389"/>
  </r>
  <r>
    <x v="101"/>
    <n v="316.07245983733668"/>
    <n v="205.34730119645181"/>
    <n v="227.32064080572499"/>
    <n v="298.63294518528932"/>
    <n v="4611.7886684281484"/>
    <n v="768.75702568346867"/>
    <n v="3112.1518797459648"/>
    <n v="2229.1181400816859"/>
    <n v="547.19709923142113"/>
    <n v="6376.2963881205806"/>
    <n v="364.77549570551258"/>
    <n v="186.64527233267941"/>
    <n v="27.637147772036219"/>
    <n v="8.467048237587985"/>
    <n v="39.400671525227452"/>
    <n v="0"/>
    <n v="150.16781003678071"/>
    <n v="63.463706027804299"/>
    <n v="102.93236021702231"/>
    <n v="129.6127002880647"/>
    <n v="28.474057199824909"/>
    <n v="231.15766629970051"/>
    <n v="21.615435071757279"/>
    <n v="11.16681116520315"/>
  </r>
  <r>
    <x v="102"/>
    <n v="280.97766901570282"/>
    <n v="189.78161655765359"/>
    <n v="251.14978945271861"/>
    <n v="312.84628392747561"/>
    <n v="4793.2710928801816"/>
    <n v="744.1119531760047"/>
    <n v="3146.8606195154748"/>
    <n v="2114.5596061160318"/>
    <n v="584.33717383988858"/>
    <n v="6358.9341798026098"/>
    <n v="370.21725336203002"/>
    <n v="182.65712548796401"/>
    <n v="27.746818993353831"/>
    <n v="8.8091511966824498"/>
    <n v="40.934230596568632"/>
    <n v="0"/>
    <n v="149.4561142546159"/>
    <n v="62.511750437387242"/>
    <n v="99.611261289733307"/>
    <n v="131.08139944147061"/>
    <n v="29.093058443299359"/>
    <n v="231.12382183904171"/>
    <n v="21.301789097318242"/>
    <n v="11.16681116520315"/>
  </r>
  <r>
    <x v="103"/>
    <n v="282.2937236715141"/>
    <n v="196.88025295886379"/>
    <n v="209.27183019686339"/>
    <n v="340.9672982130914"/>
    <n v="4929.2049872736661"/>
    <n v="738.61176532026172"/>
    <n v="3149.1615115827472"/>
    <n v="2021.664384663113"/>
    <n v="564.52913404870583"/>
    <n v="6194.8562345286791"/>
    <n v="380.60416254886962"/>
    <n v="176.2760905364193"/>
    <n v="26.21142189490735"/>
    <n v="8.8946769364560669"/>
    <n v="39.87253585487089"/>
    <n v="180.18845566707111"/>
    <n v="146.60933112595649"/>
    <n v="57.540426798542583"/>
    <n v="96.181629717761666"/>
    <n v="83.715851744132721"/>
    <n v="30.331060930248281"/>
    <n v="241.1756266547095"/>
    <n v="21.244287335337741"/>
    <n v="10.369181796260071"/>
  </r>
  <r>
    <x v="104"/>
    <n v="267.37843757231968"/>
    <n v="155.40026916865989"/>
    <n v="218.23725246008871"/>
    <n v="350.7485205733056"/>
    <n v="5113.5341948543582"/>
    <n v="748.76595828471034"/>
    <n v="3210.460749299506"/>
    <n v="1951.166825299634"/>
    <n v="523.6750519793917"/>
    <n v="6013.0776363301893"/>
    <n v="388.39826501367992"/>
    <n v="143.57328640975291"/>
    <n v="25.114709681731291"/>
    <n v="8.7236254569088327"/>
    <n v="36.451519464955958"/>
    <n v="181.2582768627195"/>
    <n v="142.33915643296751"/>
    <n v="53.732604436874333"/>
    <n v="92.817117732599613"/>
    <n v="104.64481468016569"/>
    <n v="28.474057199824909"/>
    <n v="245.57540654035529"/>
    <n v="21.21815017080116"/>
    <n v="8.7739230583739047"/>
  </r>
  <r>
    <x v="105"/>
    <n v="267.15909512968437"/>
    <n v="151.2095079197527"/>
    <n v="234.87047008002"/>
    <n v="363.43354332170838"/>
    <n v="5082.2195804391058"/>
    <n v="758.28551418888105"/>
    <n v="3255.892514363662"/>
    <n v="1919.222618713057"/>
    <n v="497.05799850999"/>
    <n v="5952.089918223006"/>
    <n v="391.73336720854832"/>
    <n v="165.10927937121619"/>
    <n v="25.00503846041368"/>
    <n v="8.0394195387199012"/>
    <n v="34.092197816738761"/>
    <n v="181.4111084620979"/>
    <n v="135.2221986113191"/>
    <n v="54.155695810393013"/>
    <n v="92.317867567059437"/>
    <n v="106.1135138335716"/>
    <n v="25.379050982452618"/>
    <n v="245.6769399223318"/>
    <n v="21.845442119679241"/>
    <n v="10.369181796260071"/>
  </r>
  <r>
    <x v="106"/>
    <n v="263.86895849015627"/>
    <n v="134.53198866389749"/>
    <n v="237.34775781064801"/>
    <n v="365.57318571300527"/>
    <n v="5087.20145091426"/>
    <n v="751.93914358610061"/>
    <n v="3304.6236718261698"/>
    <n v="1889.114286068238"/>
    <n v="465.4889350927927"/>
    <n v="6121.0753102924646"/>
    <n v="403.36440542732947"/>
    <n v="133.20410461349289"/>
    <n v="24.127668689872841"/>
    <n v="7.8683680591726688"/>
    <n v="33.738299569506182"/>
    <n v="181.56394006147619"/>
    <n v="133.08711126482461"/>
    <n v="52.56910315969791"/>
    <n v="92.209334922376783"/>
    <n v="105.37916425686861"/>
    <n v="21.66504352160587"/>
    <n v="247.470696337249"/>
    <n v="21.489976681981659"/>
    <n v="9.5715524273169859"/>
  </r>
  <r>
    <x v="107"/>
    <n v="252.02446658785479"/>
    <n v="149.3279416447331"/>
    <n v="228.73623379465519"/>
    <n v="360.98823773165492"/>
    <n v="5287.8996614847438"/>
    <n v="743.90040748924548"/>
    <n v="3425.7026902341308"/>
    <n v="1870.021197073962"/>
    <n v="444.44289281466109"/>
    <n v="6216.7536005749334"/>
    <n v="407.31634470526137"/>
    <n v="167.50216747804541"/>
    <n v="18.42476518135733"/>
    <n v="8.0394195387199012"/>
    <n v="31.85084225093242"/>
    <n v="181.71677166085459"/>
    <n v="125.25845766101141"/>
    <n v="49.819009231826399"/>
    <n v="92.404693682805558"/>
    <n v="109.0509121403832"/>
    <n v="30.950062173722738"/>
    <n v="250.5843867178599"/>
    <n v="13.45018487052756"/>
    <n v="9.5715524273169859"/>
  </r>
  <r>
    <x v="108"/>
    <n v="242.59274155454071"/>
    <n v="178.06459020866819"/>
    <n v="243.5999601784236"/>
    <n v="367.25433330616721"/>
    <n v="5302.133577128041"/>
    <n v="724.33243146400582"/>
    <n v="3529.134300616694"/>
    <n v="1830.733494720356"/>
    <n v="417.8258393452594"/>
    <n v="6192.2163665972921"/>
    <n v="419.97718720678409"/>
    <n v="157.93061505072839"/>
    <n v="16.341011976322811"/>
    <n v="6.5854819625684229"/>
    <n v="23.1213521525288"/>
    <n v="182.02243485961131"/>
    <n v="121.6999787501872"/>
    <n v="47.386233834093908"/>
    <n v="92.730291616853492"/>
    <n v="107.9493877753288"/>
    <n v="29.093058443299359"/>
    <n v="247.7414520225195"/>
    <n v="13.88928923474222"/>
    <n v="4.7857762136584947"/>
  </r>
  <r>
    <x v="109"/>
    <n v="225.3743598076766"/>
    <n v="267.35346253232359"/>
    <n v="237.93758822270229"/>
    <n v="391.40172600794602"/>
    <n v="5445.8961251253386"/>
    <n v="726.34211548821963"/>
    <n v="3634.6063247192901"/>
    <n v="1787.4068696948841"/>
    <n v="394.30379209323002"/>
    <n v="5933.4077759393404"/>
    <n v="433.86124900861898"/>
    <n v="150.75195073024071"/>
    <n v="15.353970984464359"/>
    <n v="5.5591730852850274"/>
    <n v="19.346437515381279"/>
    <n v="182.48092965774629"/>
    <n v="109.601150453385"/>
    <n v="50.770964822243457"/>
    <n v="89.105301284453077"/>
    <n v="110.8867860821405"/>
    <n v="26.617053469401529"/>
    <n v="244.45853933861449"/>
    <n v="14.26043697116175"/>
    <n v="7.9762936894308227"/>
  </r>
  <r>
    <x v="110"/>
    <n v="225.92271591426459"/>
    <n v="262.82059832432202"/>
    <n v="201.25013659292489"/>
    <n v="361.5995641291683"/>
    <n v="5357.6458481368991"/>
    <n v="718.62069792150339"/>
    <n v="3768.1014776789461"/>
    <n v="1777.8603251977461"/>
    <n v="406.68381696271911"/>
    <n v="6907.75595384594"/>
    <n v="449.8467388391955"/>
    <n v="165.10927937121619"/>
    <n v="16.560354418958031"/>
    <n v="6.6710077023420391"/>
    <n v="17.341014114396661"/>
    <n v="3.51512678570186"/>
    <n v="98.925713720912398"/>
    <n v="50.030554918585743"/>
    <n v="87.954855250817019"/>
    <n v="110.519611293789"/>
    <n v="22.284044765080331"/>
    <n v="237.1481358363107"/>
    <n v="14.307483867327599"/>
    <n v="7.9762936894308227"/>
  </r>
  <r>
    <x v="111"/>
    <n v="230.63857843092171"/>
    <n v="291.04409244961528"/>
    <n v="191.57691783523441"/>
    <n v="356.55612134968283"/>
    <n v="5115.6692822008536"/>
    <n v="695.24489953459556"/>
    <n v="3924.2365403194021"/>
    <n v="1704.4253675274549"/>
    <n v="391.20878587585759"/>
    <n v="7346.4478529054904"/>
    <n v="468.00684075921612"/>
    <n v="195.41919539105331"/>
    <n v="14.91528609919394"/>
    <n v="6.2433790034739571"/>
    <n v="12.504404735551409"/>
    <n v="2.903800388188472"/>
    <n v="99.637409503077237"/>
    <n v="46.751596773815862"/>
    <n v="85.784202357164091"/>
    <n v="91.426522299513294"/>
    <n v="22.284044765080331"/>
    <n v="240.0926039136275"/>
    <n v="14.851136889688609"/>
    <n v="9.5715524273169859"/>
  </r>
  <r>
    <x v="112"/>
    <n v="199.27260913408639"/>
    <n v="321.0636271101547"/>
    <n v="178.1287844403964"/>
    <n v="358.23726894284448"/>
    <n v="5046.6347913308646"/>
    <n v="675.6769235093559"/>
    <n v="4067.8252292345442"/>
    <n v="1693.410123876911"/>
    <n v="322.49964785019279"/>
    <n v="7300.8255199374089"/>
    <n v="485.40896490767551"/>
    <n v="185.0500135947932"/>
    <n v="14.257258771288299"/>
    <n v="6.2433790034739571"/>
    <n v="12.26847257072969"/>
    <n v="3.0566319875668202"/>
    <n v="97.502322156582721"/>
    <n v="46.751596773815862"/>
    <n v="85.523724009925743"/>
    <n v="85.918900474241454"/>
    <n v="22.284044765080331"/>
    <n v="237.9604028921222"/>
    <n v="14.51135375071298"/>
    <n v="9.5715524273169859"/>
  </r>
  <r>
    <x v="113"/>
    <n v="227.4581130127111"/>
    <n v="349.45817271499533"/>
    <n v="168.69149784752759"/>
    <n v="366.03168051114028"/>
    <n v="5129.1915020619854"/>
    <n v="661.50336249647967"/>
    <n v="4303.9054379482377"/>
    <n v="1668.442238269012"/>
    <n v="278.55055956350628"/>
    <n v="7384.8274712925859"/>
    <n v="507.70919369029139"/>
    <n v="195.41919539105331"/>
    <n v="15.463642205781969"/>
    <n v="6.5854819625684229"/>
    <n v="10.26304916974507"/>
    <n v="3.362295186323514"/>
    <n v="93.943843245758529"/>
    <n v="47.492006677473583"/>
    <n v="85.263245662687382"/>
    <n v="86.286075262592917"/>
    <n v="22.284044765080331"/>
    <n v="238.36653642002801"/>
    <n v="15.065461638888619"/>
    <n v="10.369181796260071"/>
  </r>
  <r>
    <x v="114"/>
    <n v="244.45715231694001"/>
    <n v="361.60282776284879"/>
    <n v="157.2487878536742"/>
    <n v="370.46379689311237"/>
    <n v="5196.09090558548"/>
    <n v="640.87765803744321"/>
    <n v="4553.1615097264048"/>
    <n v="1655.958295465063"/>
    <n v="405.44581447577019"/>
    <n v="7537.7367445491082"/>
    <n v="533.8149936294343"/>
    <n v="174.68083179853309"/>
    <n v="12.173505566253789"/>
    <n v="6.4999562227948076"/>
    <n v="10.852879581799369"/>
    <n v="4.5849479813502896"/>
    <n v="90.385364334934337"/>
    <n v="43.155320098906962"/>
    <n v="80.444396238777856"/>
    <n v="51.037295580853119"/>
    <n v="21.046042278131409"/>
    <n v="235.18515711809951"/>
    <n v="15.28501382099595"/>
    <n v="9.5715524273169859"/>
  </r>
  <r>
    <x v="115"/>
    <n v="189.8408841007722"/>
    <n v="364.93833161401977"/>
    <n v="186.62234237397831"/>
    <n v="367.25433330616698"/>
    <n v="5367.6095890872048"/>
    <n v="617.29031396377593"/>
    <n v="4756.6819250353046"/>
    <n v="1661.098742501983"/>
    <n v="404.82681323229571"/>
    <n v="7894.3558265110323"/>
    <n v="554.93905000790369"/>
    <n v="196.2168247599964"/>
    <n v="13.050875336794631"/>
    <n v="5.7302245648322616"/>
    <n v="16.987115867164079"/>
    <n v="5.6547691769987214"/>
    <n v="83.980102295450791"/>
    <n v="44.213048532703702"/>
    <n v="79.03347185790345"/>
    <n v="47.365547697338563"/>
    <n v="19.808039791182502"/>
    <n v="230.21002140125381"/>
    <n v="15.36865274751303"/>
    <n v="9.5715524273169859"/>
  </r>
  <r>
    <x v="116"/>
    <n v="139.83080717994389"/>
    <n v="303.95847915543129"/>
    <n v="182.49352948959819"/>
    <n v="338.98048742117282"/>
    <n v="5214.5949959217642"/>
    <n v="583.12568555214148"/>
    <n v="5018.5494901255943"/>
    <n v="1709.198639776024"/>
    <n v="407.92181944966802"/>
    <n v="8460.1675198050852"/>
    <n v="574.33282609405114"/>
    <n v="202.59785971154099"/>
    <n v="12.5025192302066"/>
    <n v="5.6446988250586454"/>
    <n v="16.515251537520641"/>
    <n v="5.8076007763770674"/>
    <n v="81.133319166791438"/>
    <n v="38.078223616682628"/>
    <n v="82.853820950732626"/>
    <n v="44.060974602175449"/>
    <n v="21.66504352160587"/>
    <n v="233.9667565343822"/>
    <n v="15.22228462610815"/>
    <n v="5.5834055826015776"/>
  </r>
  <r>
    <x v="117"/>
    <n v="223.94863393054769"/>
    <n v="319.60968953400322"/>
    <n v="230.03386070117469"/>
    <n v="356.09762655154771"/>
    <n v="5207.4780381001156"/>
    <n v="546.9513731162931"/>
    <n v="5317.556926226287"/>
    <n v="1712.5032128711871"/>
    <n v="389.97078338890873"/>
    <n v="8192.4239915332091"/>
    <n v="595.43074530798401"/>
    <n v="200.2049716047118"/>
    <n v="11.73482068098336"/>
    <n v="3.8486582898127031"/>
    <n v="14.745760301357739"/>
    <n v="7.1830851707821921"/>
    <n v="81.845014948956276"/>
    <n v="35.116584002051773"/>
    <n v="83.787201695003404"/>
    <n v="64.25558796150554"/>
    <n v="21.046042278131409"/>
    <n v="244.12009473202639"/>
    <n v="15.52547573473255"/>
    <n v="5.5834055826015776"/>
  </r>
  <r>
    <x v="118"/>
    <n v="154.8557645004559"/>
    <n v="323.97150226245759"/>
    <n v="219.53487936660821"/>
    <n v="386.81677802659539"/>
    <n v="5248.7563934656773"/>
    <n v="543.46086928476393"/>
    <n v="5533.6671283183741"/>
    <n v="1707.729940622618"/>
    <n v="407.92181944966802"/>
    <n v="8328.7156346062529"/>
    <n v="618.96987568963414"/>
    <n v="204.99074781837029"/>
    <n v="11.84449190230097"/>
    <n v="4.4473384682280166"/>
    <n v="16.279319372698922"/>
    <n v="6.7245903726471514"/>
    <n v="72.592969780813377"/>
    <n v="34.27040125501437"/>
    <n v="78.599341279172876"/>
    <n v="59.849490501288066"/>
    <n v="24.1410484955037"/>
    <n v="243.51089444016779"/>
    <n v="16.586644614917979"/>
    <n v="3.988146844715414"/>
  </r>
  <r>
    <x v="119"/>
    <n v="75.015115381238772"/>
    <n v="292.58355576554038"/>
    <n v="213.63657524606521"/>
    <n v="381.77333524711003"/>
    <n v="5319.2142758999962"/>
    <n v="519.45043383757809"/>
    <n v="5819.4552882967191"/>
    <n v="1690.105550781748"/>
    <n v="461.15592638847141"/>
    <n v="8826.703028740043"/>
    <n v="643.16243518469878"/>
    <n v="249.65799247918289"/>
    <n v="11.954163123618571"/>
    <n v="4.7039156875488661"/>
    <n v="14.50982813653602"/>
    <n v="6.4189271738904567"/>
    <n v="71.1695782164837"/>
    <n v="33.001127134458287"/>
    <n v="78.92493921322081"/>
    <n v="63.521238384802629"/>
    <n v="24.1410484955037"/>
    <n v="245.20311747310851"/>
    <n v="16.82187909574726"/>
    <n v="3.190517475772332"/>
  </r>
  <r>
    <x v="120"/>
    <n v="223.61962026659489"/>
    <n v="280.01127201881877"/>
    <n v="202.42979741703351"/>
    <n v="376.88272406700293"/>
    <n v="5267.2604838019633"/>
    <n v="488.98785494423203"/>
    <n v="6042.337927417002"/>
    <n v="1630.990409857164"/>
    <n v="502.01000845778572"/>
    <n v="8857.9414659281283"/>
    <n v="661.92369188906082"/>
    <n v="273.58687354747542"/>
    <n v="10.967122131760121"/>
    <n v="3.9341840295863189"/>
    <n v="14.745760301357739"/>
    <n v="6.4189271738904567"/>
    <n v="65.476011959164993"/>
    <n v="31.94339870066155"/>
    <n v="78.447395576617168"/>
    <n v="58.7479661362337"/>
    <n v="25.998052225927079"/>
    <n v="242.76631630567391"/>
    <n v="17.072795875298489"/>
    <n v="2.3928881068292509"/>
  </r>
  <r>
    <x v="121"/>
    <n v="210.67841615111729"/>
    <n v="251.27462345488371"/>
    <n v="205.85081380694851"/>
    <n v="384.9827988340553"/>
    <n v="4906.4307222443904"/>
    <n v="438.32266296536841"/>
    <n v="6271.515459928879"/>
    <n v="1604.186650307508"/>
    <n v="381.92376722374092"/>
    <n v="8668.7509308453573"/>
    <n v="675.89662005032005"/>
    <n v="285.55131408162163"/>
    <n v="9.2123825906784269"/>
    <n v="3.592081070491854"/>
    <n v="15.571522878233759"/>
    <n v="5.6547691769987214"/>
    <n v="61.205837266175948"/>
    <n v="32.049171544041222"/>
    <n v="91.406193351725207"/>
    <n v="79.309754283915254"/>
    <n v="16.713033573810211"/>
    <n v="241.8863603285447"/>
    <n v="16.947337485522869"/>
    <n v="0.79762936894308745"/>
  </r>
  <r>
    <x v="122"/>
    <n v="298.30572198388461"/>
    <n v="258.45878559586748"/>
    <n v="159.25421125465891"/>
    <n v="393.23570520048611"/>
    <n v="4184.7711991292445"/>
    <n v="362.80085279228138"/>
    <n v="6624.0077833291798"/>
    <n v="1620.3423409949719"/>
    <n v="378.20975976289412"/>
    <n v="8803.6887954920494"/>
    <n v="687.59561489689634"/>
    <n v="338.19485243186489"/>
    <n v="7.238300606961519"/>
    <n v="4.3618127284544013"/>
    <n v="14.863726383768601"/>
    <n v="4.8906111801069851"/>
    <n v="61.205837266175948"/>
    <n v="27.81825780885428"/>
    <n v="95.074596741998675"/>
    <n v="82.614327379078347"/>
    <n v="13.618027356437921"/>
    <n v="248.1475855504253"/>
    <n v="17.224391429610691"/>
    <n v="0.79762936894308745"/>
  </r>
  <r>
    <x v="123"/>
    <n v="378.14637110310161"/>
    <n v="256.49169358107429"/>
    <n v="148.04743342562719"/>
    <n v="399.96029557313341"/>
    <n v="3763.447296087661"/>
    <n v="289.5002723301676"/>
    <n v="6940.6626274552709"/>
    <n v="1666.6063643272551"/>
    <n v="365.82973489340498"/>
    <n v="9095.4957352923448"/>
    <n v="706.45096539359008"/>
    <n v="370.10002718958822"/>
    <n v="10.41876602517209"/>
    <n v="4.3618127284544013"/>
    <n v="12.740336900373119"/>
    <n v="5.043442779485332"/>
    <n v="65.476011959164993"/>
    <n v="26.760529375057541"/>
    <n v="101.06559872848079"/>
    <n v="79.676929072266702"/>
    <n v="10.523021139065619"/>
    <n v="247.06456280934319"/>
    <n v="17.72622498871316"/>
    <n v="0.79762936894308745"/>
  </r>
  <r>
    <x v="124"/>
    <n v="280.53898413043231"/>
    <n v="234.68262993880211"/>
    <n v="144.27251878847969"/>
    <n v="403.47542235883532"/>
    <n v="3404.752621876582"/>
    <n v="275.11516563053198"/>
    <n v="7115.5521310968888"/>
    <n v="1708.09711541097"/>
    <n v="384.3997721976387"/>
    <n v="8938.5589712174242"/>
    <n v="728.50550482956191"/>
    <n v="421.14830680194552"/>
    <n v="10.967122131760121"/>
    <n v="4.5328642080016337"/>
    <n v="12.38643865314055"/>
    <n v="2.750968788810126"/>
    <n v="62.629228830505632"/>
    <n v="25.173936724362441"/>
    <n v="104.62546947407159"/>
    <n v="65.357112326559914"/>
    <n v="9.9040198955911674"/>
    <n v="244.4923837992734"/>
    <n v="18.12873732257659"/>
    <n v="0.79762936894308745"/>
  </r>
  <r>
    <x v="125"/>
    <n v="262.55290383434487"/>
    <n v="234.3405269797077"/>
    <n v="151.35048373313131"/>
    <n v="317.27840030944748"/>
    <n v="3127.1912668322962"/>
    <n v="274.1632100401149"/>
    <n v="7184.4703604703691"/>
    <n v="1716.5421355430531"/>
    <n v="389.3517821454343"/>
    <n v="8912.498736510137"/>
    <n v="754.34993312333893"/>
    <n v="466.61318083170119"/>
    <n v="10.638108467807299"/>
    <n v="4.2762869886807851"/>
    <n v="10.73491349938851"/>
    <n v="2.750968788810126"/>
    <n v="62.629228830505632"/>
    <n v="23.587344073667332"/>
    <n v="113.85074427209661"/>
    <n v="65.357112326559914"/>
    <n v="6.8090136782188777"/>
    <n v="243.81549458609709"/>
    <n v="17.799409049415601"/>
    <n v="0.79762936894308745"/>
  </r>
  <r>
    <x v="126"/>
    <n v="340.63881341248037"/>
    <n v="242.0378435593332"/>
    <n v="153.4738732165267"/>
    <n v="271.27608889656511"/>
    <n v="3052.463209704988"/>
    <n v="286.96172408905539"/>
    <n v="7407.5700648800184"/>
    <n v="1686.066628109882"/>
    <n v="446.29989654508438"/>
    <n v="8762.7369980948843"/>
    <n v="779.38410931648184"/>
    <n v="499.31598495836761"/>
    <n v="10.5284372464897"/>
    <n v="4.1052355091335517"/>
    <n v="10.970845664210231"/>
    <n v="2.750968788810126"/>
    <n v="61.205837266175948"/>
    <n v="22.529615639870599"/>
    <n v="117.5625607202431"/>
    <n v="56.912092194476429"/>
    <n v="6.8090136782188777"/>
    <n v="244.7969839452027"/>
    <n v="18.196693950371721"/>
    <n v="1.5952587378861689"/>
  </r>
  <r>
    <x v="127"/>
    <n v="289.42235305715838"/>
    <n v="258.45878559586748"/>
    <n v="163.1470919742172"/>
    <n v="430.83227864755929"/>
    <n v="2713.6960173945249"/>
    <n v="260.30696755737767"/>
    <n v="7497.6304534376786"/>
    <n v="1732.697826230517"/>
    <n v="431.44386670169752"/>
    <n v="8633.3496249962373"/>
    <n v="798.87720662786819"/>
    <n v="512.07805486145685"/>
    <n v="10.41876602517209"/>
    <n v="4.4473384682280166"/>
    <n v="11.56067607626453"/>
    <n v="2.750968788810126"/>
    <n v="58.359054137516601"/>
    <n v="22.42384279649092"/>
    <n v="117.8230390674815"/>
    <n v="57.279266982827878"/>
    <n v="4.9520099477955046"/>
    <n v="248.62140799964871"/>
    <n v="18.65148061330833"/>
    <n v="1.5952587378861689"/>
  </r>
  <r>
    <x v="128"/>
    <n v="297.86703709861399"/>
    <n v="250.1627888378267"/>
    <n v="162.55726156216289"/>
    <n v="436.94554262269332"/>
    <n v="2338.6323401936561"/>
    <n v="279.13453367895949"/>
    <n v="7807.4911540066369"/>
    <n v="1756.197012685011"/>
    <n v="390.58978463238321"/>
    <n v="9021.1732996855881"/>
    <n v="820.37241074275721"/>
    <n v="522.44723665771687"/>
    <n v="8.9930401480432156"/>
    <n v="3.9341840295863189"/>
    <n v="10.027117004923349"/>
    <n v="2.5981371894317791"/>
    <n v="54.800575226692409"/>
    <n v="21.366114362694191"/>
    <n v="111.3979065022688"/>
    <n v="53.240344310961873"/>
    <n v="8.0470161651677934"/>
    <n v="250.17825318995421"/>
    <n v="19.168996471132751"/>
    <n v="2.3928881068292509"/>
  </r>
  <r>
    <x v="129"/>
    <n v="198.61458180618061"/>
    <n v="239.98522580476629"/>
    <n v="163.85488846868239"/>
    <n v="436.18138462580151"/>
    <n v="2234.013060215425"/>
    <n v="339.42505440537349"/>
    <n v="7968.7055444182406"/>
    <n v="1780.797723504558"/>
    <n v="380.06676349331741"/>
    <n v="8948.7123094150684"/>
    <n v="850.26809953970519"/>
    <n v="510.48279612357072"/>
    <n v="18.863450066627749"/>
    <n v="2.9078751523029238"/>
    <n v="9.7911848401016321"/>
    <n v="2.5981371894317791"/>
    <n v="49.81870475153854"/>
    <n v="18.08715621792431"/>
    <n v="113.67709204060441"/>
    <n v="51.404470369204589"/>
    <n v="7.4280149216933351"/>
    <n v="250.5166977965423"/>
    <n v="19.785833554196191"/>
    <n v="3.190517475772332"/>
  </r>
  <r>
    <x v="130"/>
    <n v="274.83608062191678"/>
    <n v="225.01822134438351"/>
    <n v="165.38844754002361"/>
    <n v="451.31171296425788"/>
    <n v="1982.072753329071"/>
    <n v="406.90812848160527"/>
    <n v="8159.4191076545876"/>
    <n v="1673.9498600942841"/>
    <n v="378.8287610063685"/>
    <n v="8763.041598240814"/>
    <n v="879.55740611940439"/>
    <n v="537.60219466763544"/>
    <n v="16.01199831237"/>
    <n v="2.565772193208459"/>
    <n v="10.73491349938851"/>
    <n v="2.292473990675084"/>
    <n v="45.54853005854951"/>
    <n v="17.346746314266589"/>
    <n v="112.3747003044126"/>
    <n v="47.36554769733857"/>
    <n v="10.523021139065619"/>
    <n v="253.96883278374131"/>
    <n v="20.89927676345479"/>
    <n v="3.988146844715414"/>
  </r>
  <r>
    <x v="131"/>
    <n v="279.22292947462103"/>
    <n v="218.26168790226779"/>
    <n v="171.64064990779909"/>
    <n v="513.97266870938017"/>
    <n v="1752.906711471994"/>
    <n v="407.96585691540213"/>
    <n v="8473.7079401265964"/>
    <n v="1625.4827880318919"/>
    <n v="389.97078338890879"/>
    <n v="8858.6521996019637"/>
    <n v="902.26014723588366"/>
    <n v="525.63775413348924"/>
    <n v="15.02495732051154"/>
    <n v="2.138143494340377"/>
    <n v="10.61694741697765"/>
    <n v="2.5981371894317791"/>
    <n v="45.54853005854951"/>
    <n v="16.5005635672292"/>
    <n v="114.6755923716847"/>
    <n v="41.85792587206673"/>
    <n v="11.76102362601454"/>
    <n v="252.24276529014179"/>
    <n v="21.693846565367028"/>
    <n v="3.988146844715414"/>
  </r>
  <r>
    <x v="132"/>
    <n v="290.95775015560491"/>
    <n v="214.7551325715495"/>
    <n v="166.09624403448871"/>
    <n v="513.97266870938017"/>
    <n v="1713.051747670763"/>
    <n v="428.69733421781808"/>
    <n v="8784.284956150459"/>
    <n v="1626.951487185298"/>
    <n v="390.58978463238333"/>
    <n v="8895.8811063266603"/>
    <n v="921.89438523576769"/>
    <n v="492.93495000682282"/>
    <n v="15.02495732051154"/>
    <n v="1.796040535245911"/>
    <n v="11.44270999385367"/>
    <n v="2.5981371894317791"/>
    <n v="46.260225840714348"/>
    <n v="15.654380820191809"/>
    <n v="118.539354522387"/>
    <n v="42.225100660418192"/>
    <n v="11.14202238254008"/>
    <n v="247.1660961913197"/>
    <n v="21.657254535015809"/>
    <n v="3.988146844715414"/>
  </r>
  <r>
    <x v="133"/>
    <n v="290.40939404901678"/>
    <n v="204.9196724975836"/>
    <n v="171.0508194957448"/>
    <n v="513.97266870938017"/>
    <n v="1564.307329198311"/>
    <n v="442.87089523069437"/>
    <n v="8982.5523914567184"/>
    <n v="1679.8246567079079"/>
    <n v="427.72985924085071"/>
    <n v="8854.5908643229068"/>
    <n v="945.33419439217869"/>
    <n v="492.13732063787972"/>
    <n v="15.02495732051154"/>
    <n v="1.796040535245911"/>
    <n v="10.73491349938851"/>
    <n v="2.5981371894317791"/>
    <n v="41.278355365560479"/>
    <n v="15.86592650695116"/>
    <n v="118.2788761751486"/>
    <n v="42.959450237121089"/>
    <n v="11.14202238254008"/>
    <n v="250.0428753473189"/>
    <n v="22.598192458332939"/>
    <n v="2.3928881068292509"/>
  </r>
  <r>
    <x v="134"/>
    <n v="309.60185777959788"/>
    <n v="180.972465360971"/>
    <n v="166.4501422817213"/>
    <n v="636.39077981143623"/>
    <n v="1506.6599708429601"/>
    <n v="461.6984613522763"/>
    <n v="9292.1309071495016"/>
    <n v="1694.1444734536151"/>
    <n v="401.7318070149235"/>
    <n v="8856.5199985804611"/>
    <n v="977.98996776419028"/>
    <n v="465.01792209381489"/>
    <n v="15.13462854182915"/>
    <n v="1.710514795472295"/>
    <n v="10.73491349938851"/>
    <n v="2.4453055900534322"/>
    <n v="40.566659583395641"/>
    <n v="15.86592650695116"/>
    <n v="121.46973592881839"/>
    <n v="40.022051930309438"/>
    <n v="14.237028599912369"/>
    <n v="246.62458482077869"/>
    <n v="22.765470311367089"/>
    <n v="2.3928881068292509"/>
  </r>
  <r>
    <x v="135"/>
    <n v="265.40435558860281"/>
    <n v="180.7158881416502"/>
    <n v="163.73692238627149"/>
    <n v="686.06104960939899"/>
    <n v="1532.992714783059"/>
    <n v="531.40276513948118"/>
    <n v="9452.6723951640724"/>
    <n v="1813.109104879486"/>
    <n v="447.53789903203341"/>
    <n v="8739.8242982288702"/>
    <n v="1012.888309853441"/>
    <n v="478.57762136584739"/>
    <n v="13.92824510733548"/>
    <n v="1.796040535245911"/>
    <n v="10.498981334566791"/>
    <n v="2.292473990675084"/>
    <n v="41.278355365560479"/>
    <n v="13.856242482737359"/>
    <n v="125.3986176663302"/>
    <n v="41.123576295363812"/>
    <n v="11.14202238254008"/>
    <n v="248.8921636849193"/>
    <n v="23.120935749064671"/>
    <n v="0.79762936894308756"/>
  </r>
  <r>
    <x v="136"/>
    <n v="388.45546590695659"/>
    <n v="187.38689584399231"/>
    <n v="160.0799738315348"/>
    <n v="761.25419650354593"/>
    <n v="1363.609118627827"/>
    <n v="521.67166354855124"/>
    <n v="9642.105273193165"/>
    <n v="1864.146400460339"/>
    <n v="463.6319313623693"/>
    <n v="8582.5490895473613"/>
    <n v="1053.646604231795"/>
    <n v="511.28042549251381"/>
    <n v="4.935204959291795"/>
    <n v="1.8815662750195279"/>
    <n v="10.027117004923349"/>
    <n v="1.9868107919183899"/>
    <n v="39.854963801230802"/>
    <n v="12.9042868923203"/>
    <n v="130.78183684258951"/>
    <n v="49.568596427447297"/>
    <n v="12.380024869489"/>
    <n v="250.61823117851881"/>
    <n v="25.86011059249897"/>
    <n v="0.79762936894308756"/>
  </r>
  <r>
    <x v="137"/>
    <n v="304.33763915635291"/>
    <n v="209.45253670558529"/>
    <n v="161.96743115010861"/>
    <n v="886.27044479503377"/>
    <n v="1319.483980133607"/>
    <n v="521.56589070517157"/>
    <n v="9946.1703305360679"/>
    <n v="1932.0737363053579"/>
    <n v="636.33327829174311"/>
    <n v="8676.7720680214989"/>
    <n v="1097.9177335238651"/>
    <n v="522.44723665771687"/>
    <n v="4.0578351887509481"/>
    <n v="1.9670920147931441"/>
    <n v="8.8474561808147492"/>
    <n v="1.9868107919183899"/>
    <n v="37.008180672571449"/>
    <n v="11.317694241625199"/>
    <n v="134.05952271200539"/>
    <n v="49.568596427447297"/>
    <n v="10.523021139065619"/>
    <n v="250.24594211127189"/>
    <n v="26.131937103679469"/>
    <n v="5.8366010437436799E-15"/>
  </r>
  <r>
    <x v="138"/>
    <n v="328.79432151017897"/>
    <n v="232.03133200581999"/>
    <n v="156.65895744161989"/>
    <n v="970.02216125436803"/>
    <n v="1263.9717091247501"/>
    <n v="540.07613829661454"/>
    <n v="10027.938825039981"/>
    <n v="1928.401988421843"/>
    <n v="706.89942004783131"/>
    <n v="8308.8489361995307"/>
    <n v="1140.458582523614"/>
    <n v="582.26943932844802"/>
    <n v="3.509479082162918"/>
    <n v="2.7368236727556901"/>
    <n v="8.1396596863495922"/>
    <n v="1.833979192540043"/>
    <n v="29.891222850923072"/>
    <n v="11.952331301903239"/>
    <n v="138.4442415571844"/>
    <n v="41.85792587206673"/>
    <n v="10.523021139065619"/>
    <n v="250.00903088666021"/>
    <n v="26.58149633370877"/>
    <n v="5.8366010437436799E-15"/>
  </r>
  <r>
    <x v="139"/>
    <n v="338.44538898612831"/>
    <n v="232.37343496491451"/>
    <n v="163.8548884686823"/>
    <n v="970.02216125436803"/>
    <n v="1182.838389957958"/>
    <n v="540.81654820027222"/>
    <n v="10104.12874160719"/>
    <n v="1937.2141833422791"/>
    <n v="765.70453817790496"/>
    <n v="7953.7866994279111"/>
    <n v="1193.2086079913529"/>
    <n v="630.12720146503284"/>
    <n v="3.8384927461157359"/>
    <n v="2.8223494125293072"/>
    <n v="7.0779649446518533"/>
    <n v="1.833979192540043"/>
    <n v="24.197656593604371"/>
    <n v="12.586968362181279"/>
    <n v="139.1171439542168"/>
    <n v="40.022051930309438"/>
    <n v="12.99902611296346"/>
    <n v="259.82392447771622"/>
    <n v="27.412658165972228"/>
    <n v="0.79762936894308756"/>
  </r>
  <r>
    <x v="140"/>
    <n v="339.76144364193948"/>
    <n v="240.84048320250241"/>
    <n v="161.96743115010861"/>
    <n v="970.02216125436803"/>
    <n v="1185.6851730866181"/>
    <n v="548.85528429712735"/>
    <n v="10165.55821849757"/>
    <n v="1872.9585953807741"/>
    <n v="618.38224223098393"/>
    <n v="7909.7212116501341"/>
    <n v="1254.3329809766151"/>
    <n v="604.60306165885424"/>
    <n v="3.8384927461157359"/>
    <n v="2.7368236727556901"/>
    <n v="7.3138971094735732"/>
    <n v="1.833979192540043"/>
    <n v="23.485960811439529"/>
    <n v="12.26964983204226"/>
    <n v="139.65980717763011"/>
    <n v="42.592275448769627"/>
    <n v="12.99902611296346"/>
    <n v="254.37496631164711"/>
    <n v="27.569481153191749"/>
    <n v="0.79762936894308756"/>
  </r>
  <r>
    <x v="141"/>
    <n v="402.60305345692768"/>
    <n v="268.97845158802221"/>
    <n v="164.44471888073659"/>
    <n v="1357.603097277856"/>
    <n v="1157.929037582189"/>
    <n v="554.143926466111"/>
    <n v="10213.35599521581"/>
    <n v="1859.0059534234181"/>
    <n v="858.55472469907363"/>
    <n v="7908.7397222910286"/>
    <n v="1299.4666366983929"/>
    <n v="634.11534830974836"/>
    <n v="2.961122975574888"/>
    <n v="2.6512979329820738"/>
    <n v="6.3701684501866946"/>
    <n v="1.833979192540043"/>
    <n v="21.35087346494501"/>
    <n v="11.529239928384539"/>
    <n v="152.81396371316691"/>
    <n v="40.756401507012363"/>
    <n v="10.523021139065619"/>
    <n v="253.76576601978849"/>
    <n v="27.841307664372248"/>
    <n v="1.5952587378861689"/>
  </r>
  <r>
    <x v="142"/>
    <n v="459.19340365681239"/>
    <n v="278.8994374017617"/>
    <n v="166.09624403448859"/>
    <n v="1463.3625640476721"/>
    <n v="1094.5881129695181"/>
    <n v="470.05451597927038"/>
    <n v="10150.77607229179"/>
    <n v="1838.076990487385"/>
    <n v="914.26483661177485"/>
    <n v="7880.0057751916966"/>
    <n v="1342.911831591108"/>
    <n v="642.88927136812219"/>
    <n v="5.8125747298326429"/>
    <n v="2.7368236727556901"/>
    <n v="5.898304120543254"/>
    <n v="1.833979192540043"/>
    <n v="17.080698771955991"/>
    <n v="11.10614855486585"/>
    <n v="158.60960693922021"/>
    <n v="40.389226718660893"/>
    <n v="17.332034817284661"/>
    <n v="238.6711365659574"/>
    <n v="28.54701110686009"/>
    <n v="2.3928881068292509"/>
  </r>
  <r>
    <x v="143"/>
    <n v="471.91526532965469"/>
    <n v="289.5901548734638"/>
    <n v="180.0162417589701"/>
    <n v="1537.0273949480361"/>
    <n v="1093.1647214051891"/>
    <n v="472.38151853362331"/>
    <n v="10228.52885894244"/>
    <n v="1791.8129671551019"/>
    <n v="1086.347182297674"/>
    <n v="8825.4846281563277"/>
    <n v="1411.0984664341549"/>
    <n v="618.16276093088675"/>
    <n v="4.9352049592917959"/>
    <n v="2.8223494125293072"/>
    <n v="5.5444058733106747"/>
    <n v="2.292473990675084"/>
    <n v="12.81052407896696"/>
    <n v="12.9042868923203"/>
    <n v="163.29821718951061"/>
    <n v="26.803759549657009"/>
    <n v="17.332034817284661"/>
    <n v="249.1967638308486"/>
    <n v="26.628543229874619"/>
    <n v="3.988146844715414"/>
  </r>
  <r>
    <x v="144"/>
    <n v="519.51257538149571"/>
    <n v="293.43881316327651"/>
    <n v="188.98166402219539"/>
    <n v="1728.6782205684831"/>
    <n v="1055.4448449504521"/>
    <n v="485.92044248622148"/>
    <n v="10042.72097124575"/>
    <n v="1807.2343082658631"/>
    <n v="995.97300075040334"/>
    <n v="9318.1922864273456"/>
    <n v="1486.0337171605499"/>
    <n v="661.23474685381302"/>
    <n v="5.5932322871974316"/>
    <n v="2.9078751523029229"/>
    <n v="4.7186432964346574"/>
    <n v="2.1396423912967379"/>
    <n v="12.09882829680212"/>
    <n v="11.952331301903239"/>
    <n v="165.7944680172115"/>
    <n v="29.00680827976575"/>
    <n v="17.332034817284661"/>
    <n v="243.03707199094441"/>
    <n v="26.74877418674291"/>
    <n v="5.5834055826015776"/>
  </r>
  <r>
    <x v="145"/>
    <n v="545.06596994849792"/>
    <n v="306.01109690999817"/>
    <n v="191.45895175282351"/>
    <n v="1859.3492380369701"/>
    <n v="1029.1121010103529"/>
    <n v="494.48804279997512"/>
    <n v="10089.54195416185"/>
    <n v="1798.78928813378"/>
    <n v="1052.3021139065791"/>
    <n v="10053.09090517283"/>
    <n v="1557.461360406134"/>
    <n v="618.16276093088675"/>
    <n v="7.5673142709143386"/>
    <n v="2.309194973887609"/>
    <n v="5.1905076260780953"/>
    <n v="1.9868107919183899"/>
    <n v="13.5222198611318"/>
    <n v="10.68305718134715"/>
    <n v="168.2038927291662"/>
    <n v="29.373983068117209"/>
    <n v="14.85602984338683"/>
    <n v="244.932361787838"/>
    <n v="26.936961771406342"/>
    <n v="5.5834055826015776"/>
  </r>
  <r>
    <x v="146"/>
    <n v="553.72999643258879"/>
    <n v="329.44514960796897"/>
    <n v="194.40810381309501"/>
    <n v="1859.3492380369701"/>
    <n v="984.98696251613308"/>
    <n v="488.14167219719468"/>
    <n v="10149.039549976869"/>
    <n v="1797.3205889803739"/>
    <n v="1251.0015130618799"/>
    <n v="10818.483382971919"/>
    <n v="1609.286130249279"/>
    <n v="610.18646724145594"/>
    <n v="7.5673142709143386"/>
    <n v="2.5657721932084581"/>
    <n v="5.1905076260780953"/>
    <n v="1.9868107919183899"/>
    <n v="12.81052407896696"/>
    <n v="10.4715114945878"/>
    <n v="172.89250297945659"/>
    <n v="27.905283914711379"/>
    <n v="14.85602984338683"/>
    <n v="240.76949312680389"/>
    <n v="27.726304140411258"/>
    <n v="4.7857762136584956"/>
  </r>
  <r>
    <x v="147"/>
    <n v="554.16868131785918"/>
    <n v="336.28720878985831"/>
    <n v="198.6548827798859"/>
    <n v="1859.3492380369701"/>
    <n v="936.59164932892418"/>
    <n v="490.15135622140849"/>
    <n v="9999.3947394884417"/>
    <n v="1809.804531784323"/>
    <n v="1436.082884860743"/>
    <n v="10853.98622220301"/>
    <n v="1659.239479111603"/>
    <n v="651.66319442649615"/>
    <n v="7.5673142709143386"/>
    <n v="2.5657721932084581"/>
    <n v="5.5444058733106738"/>
    <n v="1.9868107919183899"/>
    <n v="12.09882829680212"/>
    <n v="10.154192964448781"/>
    <n v="171.394752482836"/>
    <n v="25.702235184602639"/>
    <n v="14.85602984338683"/>
    <n v="240.29567067758049"/>
    <n v="28.039950114850299"/>
    <n v="4.7857762136584956"/>
  </r>
  <r>
    <x v="148"/>
    <n v="594.74703320537344"/>
    <n v="323.8859765226839"/>
    <n v="196.05962896684699"/>
    <n v="2131.389484930427"/>
    <n v="893.88990239903376"/>
    <n v="501.25750477627417"/>
    <n v="9890.7969752189838"/>
    <n v="1842.4830879476031"/>
    <n v="1444.748902269386"/>
    <n v="10956.433404617241"/>
    <n v="1697.5304251577029"/>
    <n v="650.06793568860996"/>
    <n v="5.8125747298326429"/>
    <n v="2.480246453434841"/>
    <n v="6.370168450186692"/>
    <n v="5.8076007763770674"/>
    <n v="10.67543673247245"/>
    <n v="9.9426472776894368"/>
    <n v="158.58790041028371"/>
    <n v="24.23353603119682"/>
    <n v="17.332034817284661"/>
    <n v="238.50191426266329"/>
    <n v="28.90770397746498"/>
    <n v="3.988146844715414"/>
  </r>
  <r>
    <x v="149"/>
    <n v="619.20371555919962"/>
    <n v="341.24770169672797"/>
    <n v="204.78911906525059"/>
    <n v="2203.220336638251"/>
    <n v="934.45656198242955"/>
    <n v="512.04633480100085"/>
    <n v="9919.7751913492502"/>
    <n v="1724.619980886785"/>
    <n v="1488.078989312598"/>
    <n v="10949.93526817075"/>
    <n v="1769.961735521493"/>
    <n v="677.98496360161778"/>
    <n v="7.4576430495967321"/>
    <n v="2.7368236727556901"/>
    <n v="5.6623719557215342"/>
    <n v="9.4755591614573973"/>
    <n v="10.67543673247245"/>
    <n v="9.6253287475504159"/>
    <n v="158.67472652602979"/>
    <n v="21.663312512736631"/>
    <n v="11.76102362601454"/>
    <n v="246.38767359616699"/>
    <n v="29.284079146791829"/>
    <n v="4.7857762136584956"/>
  </r>
  <r>
    <x v="150"/>
    <n v="501.19748142145562"/>
    <n v="365.19490883334049"/>
    <n v="205.73284772453749"/>
    <n v="2306.2288346192572"/>
    <n v="937.30334511108879"/>
    <n v="537.11449868198349"/>
    <n v="9916.8665164717531"/>
    <n v="1728.2917287703001"/>
    <n v="1676.255367328833"/>
    <n v="10991.022443410549"/>
    <n v="1793.8720136395621"/>
    <n v="734.61664879657656"/>
    <n v="7.238300606961519"/>
    <n v="3.763132550039086"/>
    <n v="6.134236285364973"/>
    <n v="8.8642327639440079"/>
    <n v="14.23391564329664"/>
    <n v="7.5098718799569451"/>
    <n v="157.45916090558421"/>
    <n v="30.842682221523031"/>
    <n v="14.237028599912369"/>
    <n v="241.0402488120744"/>
    <n v="30.0263746196309"/>
    <n v="2.39288810682925"/>
  </r>
  <r>
    <x v="151"/>
    <n v="547.14972315353259"/>
    <n v="398.03679290640918"/>
    <n v="214.6982699877629"/>
    <n v="2332.821532911089"/>
    <n v="995.66239924860554"/>
    <n v="545.25900762221829"/>
    <n v="9902.4967943157699"/>
    <n v="1715.8077859663499"/>
    <n v="1955.4249281358141"/>
    <n v="10919.13680897123"/>
    <n v="1812.026888126675"/>
    <n v="682.77073981527622"/>
    <n v="6.7996157216910964"/>
    <n v="3.164452371623772"/>
    <n v="6.4881345325975532"/>
    <n v="8.711401164565661"/>
    <n v="14.23391564329664"/>
    <n v="9.4137830607910704"/>
    <n v="158.41424817879141"/>
    <n v="27.170934338008468"/>
    <n v="12.99902611296346"/>
    <n v="244.6954505632263"/>
    <n v="30.66934886723093"/>
    <n v="0.797629368943087"/>
  </r>
  <r>
    <x v="152"/>
    <n v="732.05540229501617"/>
    <n v="408.47093315879039"/>
    <n v="229.6799624539421"/>
    <n v="2460.7415815907648"/>
    <n v="992.81561611994618"/>
    <n v="557.10556608074182"/>
    <n v="9758.734453169136"/>
    <n v="1675.785734036042"/>
    <n v="2198.6924168212749"/>
    <n v="10800.410440980109"/>
    <n v="1876.460226142269"/>
    <n v="730.62850195186104"/>
    <n v="5.812574729832642"/>
    <n v="4.1052355091335517"/>
    <n v="5.7803380381323937"/>
    <n v="8.8642327639440079"/>
    <n v="13.5222198611318"/>
    <n v="8.5676003137536796"/>
    <n v="158.39254164985491"/>
    <n v="26.069409972954102"/>
    <n v="15.475031086861289"/>
    <n v="240.19413729560409"/>
    <n v="31.401189474255361"/>
    <n v="1.5952587378861689"/>
  </r>
  <r>
    <x v="153"/>
    <n v="734.46816916400348"/>
    <n v="404.28017190988328"/>
    <n v="232.1572501845701"/>
    <n v="2460.7415815907648"/>
    <n v="1110.245420177145"/>
    <n v="556.47092902046381"/>
    <n v="9586.0807220079823"/>
    <n v="1676.887258401096"/>
    <n v="2274.829569768634"/>
    <n v="10605.635569888629"/>
    <n v="1908.47302526668"/>
    <n v="697.12806845625164"/>
    <n v="5.7029035085150364"/>
    <n v="4.0197097693599346"/>
    <n v="6.7240666974192731"/>
    <n v="8.8642327639440079"/>
    <n v="15.657307207626319"/>
    <n v="7.5098718799569442"/>
    <n v="157.5676935502668"/>
    <n v="26.436584761305561"/>
    <n v="15.475031086861289"/>
    <n v="234.00060099504111"/>
    <n v="31.443008937513898"/>
    <n v="2.39288810682925"/>
  </r>
  <r>
    <x v="154"/>
    <n v="734.13915550005072"/>
    <n v="389.39869318927413"/>
    <n v="230.26979286599641"/>
    <n v="2460.7415815907648"/>
    <n v="1107.3986370484849"/>
    <n v="556.25938333370448"/>
    <n v="9426.0384841589512"/>
    <n v="1675.051384459339"/>
    <n v="2366.4417538028529"/>
    <n v="10646.993500813711"/>
    <n v="1924.1082770924661"/>
    <n v="663.62763496064224"/>
    <n v="5.7029035085150364"/>
    <n v="4.1052355091335508"/>
    <n v="6.0162702029541153"/>
    <n v="8.8642327639440079"/>
    <n v="13.5222198611318"/>
    <n v="7.5098718799569442"/>
    <n v="159.91199867541201"/>
    <n v="22.03048730108808"/>
    <n v="16.7130335738102"/>
    <n v="235.04977927546429"/>
    <n v="32.676683103640798"/>
    <n v="2.39288810682925"/>
  </r>
  <r>
    <x v="155"/>
    <n v="462.70288273897592"/>
    <n v="427.54317312830688"/>
    <n v="229.2080981242986"/>
    <n v="2792.538983841157"/>
    <n v="1174.29804057198"/>
    <n v="583.01991270876192"/>
    <n v="9186.2681655260476"/>
    <n v="1651.919372793197"/>
    <n v="2405.4388321417441"/>
    <n v="10422.1647486572"/>
    <n v="1963.8001751577269"/>
    <n v="659.63948811592684"/>
    <n v="5.7029035085150364"/>
    <n v="4.1907612489071671"/>
    <n v="5.0725415436672359"/>
    <n v="15.89448633534797"/>
    <n v="14.945611425461481"/>
    <n v="9.308010217411395"/>
    <n v="159.84687908860241"/>
    <n v="24.23353603119682"/>
    <n v="17.951036060759119"/>
    <n v="239.85569268901591"/>
    <n v="33.03214854133838"/>
    <n v="3.988146844715414"/>
  </r>
  <r>
    <x v="156"/>
    <n v="751.35753724691472"/>
    <n v="437.97731338068809"/>
    <n v="227.79250513536829"/>
    <n v="3393.4728325968172"/>
    <n v="1210.5945254623859"/>
    <n v="596.02997244446181"/>
    <n v="9005.4744860136943"/>
    <n v="1729.760427923705"/>
    <n v="2467.33895648919"/>
    <n v="10787.24494578383"/>
    <n v="1968.572821402108"/>
    <n v="641.29401263023613"/>
    <n v="2.6321093116220702"/>
    <n v="3.8486582898127022"/>
    <n v="5.1905076260780953"/>
    <n v="12.685022748402689"/>
    <n v="16.369002989791149"/>
    <n v="8.7791460005130268"/>
    <n v="153.03102900253219"/>
    <n v="24.600710819548279"/>
    <n v="20.427041034656948"/>
    <n v="243.91702796807371"/>
    <n v="32.911917584470082"/>
    <n v="3.190517475772332"/>
  </r>
  <r>
    <x v="157"/>
    <n v="756.18307098488924"/>
    <n v="476.12179331972101"/>
    <n v="239.11724904681091"/>
    <n v="3534.3835672236528"/>
    <n v="1298.844802450827"/>
    <n v="605.97261972215108"/>
    <n v="8615.4949871400077"/>
    <n v="1700.7536196439401"/>
    <n v="2366.4417538028538"/>
    <n v="10383.751285809451"/>
    <n v="1999.8746896511241"/>
    <n v="571.10262816324484"/>
    <n v="8.0059991561847621"/>
    <n v="2.907875152302922"/>
    <n v="5.1905076260780953"/>
    <n v="12.22652795026764"/>
    <n v="16.369002989791149"/>
    <n v="9.4137830607910669"/>
    <n v="155.83117123534441"/>
    <n v="14.319816745707501"/>
    <n v="25.379050982452611"/>
    <n v="235.04977927546429"/>
    <n v="33.110560034948143"/>
    <n v="3.988146844715414"/>
  </r>
  <r>
    <x v="158"/>
    <n v="910.05179449349055"/>
    <n v="470.7336717139832"/>
    <n v="241.3586046126172"/>
    <n v="3732.911814816126"/>
    <n v="1352.9336818953541"/>
    <n v="616.97299543363727"/>
    <n v="8434.4408292804146"/>
    <n v="1673.582685305933"/>
    <n v="2482.1949863325781"/>
    <n v="10224.750009634339"/>
    <n v="2050.8682976620048"/>
    <n v="591.04336238682197"/>
    <n v="8.554355262772793"/>
    <n v="3.0789266318501549"/>
    <n v="5.1905076260780953"/>
    <n v="16.047317934726319"/>
    <n v="14.23391564329664"/>
    <n v="9.4137830607910669"/>
    <n v="151.8588764399596"/>
    <n v="13.95264195735605"/>
    <n v="34.045068391095029"/>
    <n v="235.89589079193459"/>
    <n v="33.743079416733551"/>
    <n v="4.7857762136584956"/>
  </r>
  <r>
    <x v="159"/>
    <n v="1029.154740844411"/>
    <n v="495.79271346765279"/>
    <n v="261.76673686969599"/>
    <n v="3949.168527936487"/>
    <n v="1439.7605673194651"/>
    <n v="616.02103984322014"/>
    <n v="8240.8402976955094"/>
    <n v="1699.284920490534"/>
    <n v="2496.4320149324899"/>
    <n v="10151.882885835919"/>
    <n v="2052.4103903696632"/>
    <n v="563.92396384275719"/>
    <n v="8.3350128201375799"/>
    <n v="2.9934008920765391"/>
    <n v="5.1905076260780953"/>
    <n v="17.42280232913145"/>
    <n v="13.5222198611318"/>
    <n v="9.308010217411395"/>
    <n v="153.94270321786641"/>
    <n v="20.561788147682261"/>
    <n v="35.902072121518401"/>
    <n v="235.25284603941719"/>
    <n v="34.07240768989454"/>
    <n v="3.988146844715414"/>
  </r>
  <r>
    <x v="160"/>
    <n v="1028.387042295187"/>
    <n v="504.43081318478801"/>
    <n v="267.90097315506068"/>
    <n v="3949.168527936487"/>
    <n v="1409.157648686376"/>
    <n v="615.70372131308125"/>
    <n v="8190.6765093231907"/>
    <n v="1680.926181072962"/>
    <n v="2475.3859726543592"/>
    <n v="10306.82282673197"/>
    <n v="2102.9283019859781"/>
    <n v="563.92396384275719"/>
    <n v="8.4446840414551865"/>
    <n v="2.907875152302922"/>
    <n v="22.29558957565277"/>
    <n v="17.42280232913145"/>
    <n v="10.67543673247245"/>
    <n v="9.308010217411395"/>
    <n v="153.0093224735956"/>
    <n v="20.928962936033709"/>
    <n v="40.235080825839603"/>
    <n v="228.6193317502896"/>
    <n v="34.506284621201893"/>
    <n v="5.5834055826015776"/>
  </r>
  <r>
    <x v="161"/>
    <n v="1028.058028631234"/>
    <n v="518.97018894630276"/>
    <n v="294.44334169750408"/>
    <n v="3949.168527936487"/>
    <n v="1434.0670010621459"/>
    <n v="649.44525835119714"/>
    <n v="8176.675798159129"/>
    <n v="1675.051384459339"/>
    <n v="2663.5623506705938"/>
    <n v="10212.396781493881"/>
    <n v="2150.4561219793081"/>
    <n v="581.47180995950498"/>
    <n v="8.4446840414551865"/>
    <n v="2.8223494125293058"/>
    <n v="22.531521740474489"/>
    <n v="17.42280232913145"/>
    <n v="10.67543673247245"/>
    <n v="9.308010217411395"/>
    <n v="154.3117142097874"/>
    <n v="21.663312512736621"/>
    <n v="41.473083312788518"/>
    <n v="230.2438658619127"/>
    <n v="34.161274049318941"/>
    <n v="5.5834055826015776"/>
  </r>
  <r>
    <x v="162"/>
    <n v="1480.5614877876769"/>
    <n v="547.10815733182255"/>
    <n v="306.23994993859009"/>
    <n v="3962.312045483025"/>
    <n v="1456.129570309256"/>
    <n v="636.54097145887681"/>
    <n v="8267.1486107665824"/>
    <n v="1649.716324063088"/>
    <n v="2665.4193544010168"/>
    <n v="10395.393780276079"/>
    <n v="2158.5638704185571"/>
    <n v="575.09077500796036"/>
    <n v="11.076793353077729"/>
    <n v="2.8223494125293058"/>
    <n v="22.531521740474489"/>
    <n v="10.698211956484171"/>
    <n v="12.09882829680212"/>
    <n v="7.7214175667162914"/>
    <n v="152.55348536592851"/>
    <n v="20.56178814768225"/>
    <n v="40.235080825839603"/>
    <n v="229.60082110939521"/>
    <n v="34.187411213855533"/>
    <n v="4.7857762136584956"/>
  </r>
  <r>
    <x v="163"/>
    <n v="1109.872759734169"/>
    <n v="574.04876536051154"/>
    <n v="332.42842023380092"/>
    <n v="3637.086402005903"/>
    <n v="1515.200320228937"/>
    <n v="687.10039059436076"/>
    <n v="8034.1941422197497"/>
    <n v="1620.709515783323"/>
    <n v="2698.8454215486381"/>
    <n v="10414.24514486304"/>
    <n v="2202.7565882170179"/>
    <n v="609.38883787251291"/>
    <n v="10.967122131760121"/>
    <n v="2.8223494125293058"/>
    <n v="22.413555658063629"/>
    <n v="13.602012344672771"/>
    <n v="10.67543673247245"/>
    <n v="7.6156447233366178"/>
    <n v="158.21888941836261"/>
    <n v="20.928962936033709"/>
    <n v="45.806092017109727"/>
    <n v="232.24068904078271"/>
    <n v="35.53086147103609"/>
    <n v="4.7857762136584956"/>
  </r>
  <r>
    <x v="164"/>
    <n v="1619.6245964184011"/>
    <n v="576.95664051281449"/>
    <n v="343.28129981560011"/>
    <n v="3670.556522269761"/>
    <n v="1528.7225400900691"/>
    <n v="699.58158611316219"/>
    <n v="8107.8443949013936"/>
    <n v="1644.2087022378159"/>
    <n v="2778.6965819568431"/>
    <n v="10346.65775692739"/>
    <n v="2258.7789866847379"/>
    <n v="696.33043908730883"/>
    <n v="5.812574729832642"/>
    <n v="3.0789266318501549"/>
    <n v="22.059657410831051"/>
    <n v="33.317288664479541"/>
    <n v="7.8286536038130938"/>
    <n v="7.1925533498179224"/>
    <n v="154.9194970200102"/>
    <n v="23.866361242845361"/>
    <n v="42.71108579973744"/>
    <n v="233.49293408515891"/>
    <n v="35.719049055699521"/>
    <n v="3.988146844715414"/>
  </r>
  <r>
    <x v="165"/>
    <n v="1317.6997241310321"/>
    <n v="619.37740744052826"/>
    <n v="357.55519578731412"/>
    <n v="4199.6595193175981"/>
    <n v="1517.3354075754321"/>
    <n v="718.51492507812361"/>
    <n v="7931.0447167133616"/>
    <n v="1656.6926450417659"/>
    <n v="2584.3301915058628"/>
    <n v="10581.94444742747"/>
    <n v="2269.3122639929829"/>
    <n v="716.27117331088573"/>
    <n v="4.0578351887509472"/>
    <n v="3.934184029586318"/>
    <n v="22.059657410831051"/>
    <n v="31.788972670696069"/>
    <n v="8.5403493859779314"/>
    <n v="5.9232792292618388"/>
    <n v="155.114855780439"/>
    <n v="23.13201166614245"/>
    <n v="37.140074608467323"/>
    <n v="231.52995536694769"/>
    <n v="35.593590665923912"/>
    <n v="3.190517475772332"/>
  </r>
  <r>
    <x v="166"/>
    <n v="1495.5864451081891"/>
    <n v="649.56799358061483"/>
    <n v="360.150449600353"/>
    <n v="4348.2118339133522"/>
    <n v="1491.714359417497"/>
    <n v="778.69967296115806"/>
    <n v="8063.9103803338576"/>
    <n v="1661.465917290335"/>
    <n v="2679.65638300093"/>
    <n v="10595.956054140221"/>
    <n v="2286.0139121318621"/>
    <n v="828.73691433186025"/>
    <n v="10.309094803854491"/>
    <n v="3.0789266318501549"/>
    <n v="22.767453905296211"/>
    <n v="33.775783462614577"/>
    <n v="8.5403493859779314"/>
    <n v="4.9713236388447752"/>
    <n v="150.05723453822759"/>
    <n v="16.522865475816239"/>
    <n v="37.75907585194178"/>
    <n v="231.32688860299481"/>
    <n v="35.326991587650717"/>
    <n v="3.988146844715414"/>
  </r>
  <r>
    <x v="167"/>
    <n v="1857.501475456289"/>
    <n v="648.71273618287876"/>
    <n v="393.41688484021552"/>
    <n v="4348.2118339133522"/>
    <n v="1467.516702823893"/>
    <n v="805.56597517959506"/>
    <n v="7884.5927447891891"/>
    <n v="1672.84833572923"/>
    <n v="2765.6975558438789"/>
    <n v="10311.86565137013"/>
    <n v="2284.0849893890618"/>
    <n v="1005.013004868281"/>
    <n v="11.186464574395339"/>
    <n v="3.1644523716237711"/>
    <n v="4.4827111316129402"/>
    <n v="33.775783462614577"/>
    <n v="8.5403493859779314"/>
    <n v="6.5579162895398797"/>
    <n v="148.92849503352809"/>
    <n v="15.421341110761871"/>
    <n v="32.807065904146121"/>
    <n v="237.5204249035578"/>
    <n v="35.15971373461656"/>
    <n v="3.190517475772332"/>
  </r>
  <r>
    <x v="168"/>
    <n v="1853.8823251528081"/>
    <n v="660.17318531254318"/>
    <n v="395.06840999396752"/>
    <n v="4348.2118339133522"/>
    <n v="1460.399745002245"/>
    <n v="810.11420744492102"/>
    <n v="7778.5129378763704"/>
    <n v="1706.6284162575639"/>
    <n v="2581.8541865319648"/>
    <n v="10314.94549729008"/>
    <n v="2261.3299739435088"/>
    <n v="1066.4304662768991"/>
    <n v="11.29613579571294"/>
    <n v="3.4210295909446198"/>
    <n v="4.8366093788455196"/>
    <n v="33.775783462614577"/>
    <n v="7.1169578216482554"/>
    <n v="6.6636891329195516"/>
    <n v="146.302005032208"/>
    <n v="16.15569068746478"/>
    <n v="32.807065904146121"/>
    <n v="233.2560228605472"/>
    <n v="34.610833279348242"/>
    <n v="3.190517475772332"/>
  </r>
  <r>
    <x v="169"/>
    <n v="1783.9120859521749"/>
    <n v="700.6268602254637"/>
    <n v="402.26434102102991"/>
    <n v="5517.5264007570859"/>
    <n v="1444.7424377946179"/>
    <n v="799.21960457681473"/>
    <n v="7465.4179644958704"/>
    <n v="1681.6605306496649"/>
    <n v="2422.7708669590302"/>
    <n v="10224.411565027751"/>
    <n v="2268.7372463731781"/>
    <n v="1139.0147388507189"/>
    <n v="10.309094803854491"/>
    <n v="3.4210295909446198"/>
    <n v="4.8366093788455196"/>
    <n v="34.539941459506323"/>
    <n v="2.8467831286592249"/>
    <n v="6.7694619762992261"/>
    <n v="146.21517891646189"/>
    <n v="15.421341110761871"/>
    <n v="32.188064660671657"/>
    <n v="229.22853204214829"/>
    <n v="34.464465157943359"/>
    <n v="3.190517475772332"/>
  </r>
  <r>
    <x v="170"/>
    <n v="1785.337811829304"/>
    <n v="733.81084725762673"/>
    <n v="400.96671411451052"/>
    <n v="5744.0228310357952"/>
    <n v="1371.4377722316401"/>
    <n v="792.97900681741396"/>
    <n v="7427.5400715016276"/>
    <n v="1677.2544331894469"/>
    <n v="2407.2958358721689"/>
    <n v="10076.30820518478"/>
    <n v="2287.6030517356862"/>
    <n v="1263.4449204058401"/>
    <n v="12.173505566253789"/>
    <n v="3.4210295909446198"/>
    <n v="4.7186432964346592"/>
    <n v="38.819226242100036"/>
    <n v="2.1350873464943869"/>
    <n v="7.1925533498179206"/>
    <n v="144.3484174279204"/>
    <n v="23.499186454493909"/>
    <n v="22.903046008554789"/>
    <n v="226.48713072878439"/>
    <n v="33.816263477436003"/>
    <n v="3.190517475772332"/>
  </r>
  <r>
    <x v="171"/>
    <n v="1279.2051254485521"/>
    <n v="756.6462197771823"/>
    <n v="420.54908379471323"/>
    <n v="6278.780597260632"/>
    <n v="1305.25006449031"/>
    <n v="772.14175667161828"/>
    <n v="7215.5324033785446"/>
    <n v="1651.919372793197"/>
    <n v="2372.0127649941251"/>
    <n v="9878.0811991061055"/>
    <n v="2301.5759798969461"/>
    <n v="1312.100311911368"/>
    <n v="12.283176787571399"/>
    <n v="3.0789266318501549"/>
    <n v="5.4264397908998188"/>
    <n v="26.592698291832271"/>
    <n v="1.4233915643295489"/>
    <n v="7.1925533498179206"/>
    <n v="141.5699817240446"/>
    <n v="21.663312512736631"/>
    <n v="-55.710111912701372"/>
    <n v="222.18888422511489"/>
    <n v="34.532421785738492"/>
    <n v="3.190517475772332"/>
  </r>
  <r>
    <x v="172"/>
    <n v="1276.0246600303419"/>
    <n v="770.67244110005527"/>
    <n v="458.06229800136651"/>
    <n v="6200.6836499782967"/>
    <n v="1284.6108868075289"/>
    <n v="777.74771737074104"/>
    <n v="7052.2124796600983"/>
    <n v="1601.983601577399"/>
    <n v="2467.9579577326649"/>
    <n v="9378.2662040967389"/>
    <n v="2324.2996307450539"/>
    <n v="1465.24515074844"/>
    <n v="15.463642205781969"/>
    <n v="2.3091949738876081"/>
    <n v="5.3084737084889593"/>
    <n v="27.968182686237391"/>
    <n v="3.5584789108240629"/>
    <n v="7.8271904100959633"/>
    <n v="142.26459065001359"/>
    <n v="20.56178814768225"/>
    <n v="-56.948114399650287"/>
    <n v="214.74310288017591"/>
    <n v="34.919251820879971"/>
    <n v="3.190517475772332"/>
  </r>
  <r>
    <x v="173"/>
    <n v="2327.1136451382772"/>
    <n v="790.08678402866622"/>
    <n v="502.06364674061717"/>
    <n v="6608.591188719105"/>
    <n v="1251.872880827947"/>
    <n v="734.69817011521377"/>
    <n v="6712.0494646957459"/>
    <n v="1595.374455387072"/>
    <n v="2340.4437015769272"/>
    <n v="8691.5959417900594"/>
    <n v="2351.1895456202951"/>
    <n v="1504.328989826651"/>
    <n v="9.5413962546312483"/>
    <n v="2.052617754566759"/>
    <n v="5.3084737084889593"/>
    <n v="26.439866692453911"/>
    <n v="3.5584789108240629"/>
    <n v="8.5676003137536778"/>
    <n v="139.35591577251861"/>
    <n v="20.56178814768225"/>
    <n v="-61.281123103971488"/>
    <n v="208.0080552090719"/>
    <n v="35.316536721836087"/>
    <n v="2.39288810682925"/>
  </r>
  <r>
    <x v="174"/>
    <n v="2361.0020525254172"/>
    <n v="801.63275889810427"/>
    <n v="554.20465516621721"/>
    <n v="6608.591188719105"/>
    <n v="1204.9009592050679"/>
    <n v="763.8914748880037"/>
    <n v="6640.1357343290238"/>
    <n v="1565.633297530605"/>
    <n v="2227.7854752645749"/>
    <n v="8977.7847011209924"/>
    <n v="2378.4192436345111"/>
    <n v="1501.936101719821"/>
    <n v="8.6640264840903995"/>
    <n v="2.3091949738876081"/>
    <n v="5.0725415436672394"/>
    <n v="26.439866692453911"/>
    <n v="3.5584789108240629"/>
    <n v="7.932963253475636"/>
    <n v="138.83495907804189"/>
    <n v="18.725914205924969"/>
    <n v="-60.043120617022574"/>
    <n v="203.47289748079081"/>
    <n v="35.504724306499519"/>
    <n v="0.797629368943087"/>
  </r>
  <r>
    <x v="175"/>
    <n v="2878.2115322592472"/>
    <n v="811.38269323229656"/>
    <n v="640.55582749096652"/>
    <n v="6608.591188719105"/>
    <n v="1200.6307845120789"/>
    <n v="757.1220129117047"/>
    <n v="6477.9228435863406"/>
    <n v="1552.782179938303"/>
    <n v="2236.4514926732181"/>
    <n v="8988.6149285318133"/>
    <n v="2397.7450630928629"/>
    <n v="1501.936101719821"/>
    <n v="9.6510674759488531"/>
    <n v="2.1381434943403752"/>
    <n v="4.7186432964346592"/>
    <n v="26.439866692453911"/>
    <n v="3.5584789108240629"/>
    <n v="7.4040990365772688"/>
    <n v="135.7960450269278"/>
    <n v="22.03048730108808"/>
    <n v="-60.662121860497031"/>
    <n v="205.9096986482254"/>
    <n v="36.210427748987357"/>
    <n v="0.797629368943087"/>
  </r>
  <r>
    <x v="176"/>
    <n v="2713.4853578402031"/>
    <n v="805.82352014701155"/>
    <n v="715.22835765704076"/>
    <n v="7084.3559575838981"/>
    <n v="1206.3243507693969"/>
    <n v="784.51717934704016"/>
    <n v="6538.2452875009558"/>
    <n v="1552.782179938303"/>
    <n v="2202.4064242821232"/>
    <n v="8910.9418913198351"/>
    <n v="2428.884880921752"/>
    <n v="1564.151192497382"/>
    <n v="10.85745091044252"/>
    <n v="2.3091949738876081"/>
    <n v="4.9545754612563799"/>
    <n v="33.928615061992922"/>
    <n v="-5.6935662573188326"/>
    <n v="7.1925533498179206"/>
    <n v="138.63960031761309"/>
    <n v="38.553352776903601"/>
    <n v="-62.519125590920403"/>
    <n v="205.50356512031959"/>
    <n v="36.058832194675162"/>
    <n v="5.2021878868150189E-15"/>
  </r>
  <r>
    <x v="177"/>
    <n v="3055.7692395724512"/>
    <n v="809.33007547772991"/>
    <n v="771.26224680219912"/>
    <n v="7390.4776511387272"/>
    <n v="1142.9834261567271"/>
    <n v="794.5655994681091"/>
    <n v="6388.7090096572047"/>
    <n v="1543.2356354411661"/>
    <n v="2197.4544143343269"/>
    <n v="8888.9429918916067"/>
    <n v="2390.4737039187848"/>
    <n v="1497.150325506163"/>
    <n v="11.62514945966576"/>
    <n v="2.223669234113991"/>
    <n v="5.4264397908998188"/>
    <n v="34.845604658263007"/>
    <n v="-2.1350873464946409"/>
    <n v="5.8175063858821634"/>
    <n v="134.90607734053009"/>
    <n v="30.108332644820109"/>
    <n v="-61.281123103971481"/>
    <n v="203.60827532342611"/>
    <n v="36.466571961445908"/>
    <n v="0.797629368943087"/>
  </r>
  <r>
    <x v="178"/>
    <n v="3630.3367680553879"/>
    <n v="795.73148285372486"/>
    <n v="856.66969046766167"/>
    <n v="7485.9974007501942"/>
    <n v="1068.2553690294189"/>
    <n v="819.52799050571207"/>
    <n v="6338.1979168219004"/>
    <n v="1519.3692741983209"/>
    <n v="2198.0734155778009"/>
    <n v="8816.6173794637216"/>
    <n v="2474.1910419294718"/>
    <n v="1554.579640070064"/>
    <n v="13.92824510733549"/>
    <n v="3.1644523716237711"/>
    <n v="4.6006772140237997"/>
    <n v="34.081446661371267"/>
    <n v="2.8467831286592258"/>
    <n v="5.1828693256041216"/>
    <n v="131.23767395025661"/>
    <n v="30.475507433171561"/>
    <n v="11.761023626014561"/>
    <n v="206.95887692864861"/>
    <n v="36.090196792119073"/>
    <n v="0.797629368943087"/>
  </r>
  <r>
    <x v="179"/>
    <n v="4298.015163436974"/>
    <n v="793.59333935938446"/>
    <n v="923.79239135944078"/>
    <n v="7886.2633595220841"/>
    <n v="926.62790837861633"/>
    <n v="855.490757254801"/>
    <n v="6380.3737025455766"/>
    <n v="1589.132483985097"/>
    <n v="2056.32213082215"/>
    <n v="8779.7946062669325"/>
    <n v="2517.9237456320889"/>
    <n v="1539.4246820601461"/>
    <n v="12.94120411547703"/>
    <n v="2.7368236727556892"/>
    <n v="5.1905076260780998"/>
    <n v="36.373920652046493"/>
    <n v="8.5403493859779314"/>
    <n v="5.2886421689837944"/>
    <n v="130.3477062638589"/>
    <n v="33.045730951631761"/>
    <n v="9.2850186521167242"/>
    <n v="201.88220782982651"/>
    <n v="36.294066675504432"/>
    <n v="1.5952587378861689"/>
  </r>
  <r>
    <x v="180"/>
    <n v="3435.1219941100499"/>
    <n v="778.02765472058638"/>
    <n v="984.308991636212"/>
    <n v="8135.5316981081687"/>
    <n v="714.54256529349448"/>
    <n v="881.19355819606176"/>
    <n v="6326.8236956591581"/>
    <n v="1562.328724435441"/>
    <n v="1892.905802544893"/>
    <n v="9221.701729089069"/>
    <n v="2552.403893088755"/>
    <n v="1458.066486427952"/>
    <n v="12.72186167284182"/>
    <n v="3.1644523716237711"/>
    <n v="5.4264397908998188"/>
    <n v="62.202460946987138"/>
    <n v="9.9637409503076082"/>
    <n v="5.394415012363468"/>
    <n v="130.21746709023969"/>
    <n v="33.780080528334672"/>
    <n v="9.2850186521167277"/>
    <n v="202.9990750315674"/>
    <n v="36.649532113202021"/>
    <n v="1.5952587378861689"/>
  </r>
  <r>
    <x v="181"/>
    <n v="3033.286639202342"/>
    <n v="767.50798872843166"/>
    <n v="1028.3103403754631"/>
    <n v="8135.5316981081687"/>
    <n v="600.67124014712033"/>
    <n v="862.15444638772055"/>
    <n v="6382.2404640341183"/>
    <n v="1555.7195782451149"/>
    <n v="1938.0928933185289"/>
    <n v="8927.8641216492433"/>
    <n v="2602.17950923223"/>
    <n v="1533.8412764775439"/>
    <n v="12.612190451524221"/>
    <n v="2.5657721932084572"/>
    <n v="7.1959310270627146"/>
    <n v="62.202460946987138"/>
    <n v="9.9637409503076082"/>
    <n v="5.394415012363468"/>
    <n v="126.41882452634709"/>
    <n v="35.61595447009195"/>
    <n v="9.2850186521167277"/>
    <n v="201.06994077401501"/>
    <n v="37.261141763358147"/>
    <n v="1.5952587378861689"/>
  </r>
  <r>
    <x v="182"/>
    <n v="3703.5971438955498"/>
    <n v="753.5672931453322"/>
    <n v="1046.7130492315571"/>
    <n v="8135.5316981081687"/>
    <n v="560.10458056372454"/>
    <n v="933.44534282562051"/>
    <n v="6398.7808390837527"/>
    <n v="1601.9836015773981"/>
    <n v="1922.617862231667"/>
    <n v="8682.0518038842765"/>
    <n v="2691.5895216789859"/>
    <n v="1525.8649827881129"/>
    <n v="11.29613579571294"/>
    <n v="2.5657721932084572"/>
    <n v="7.5498292742952957"/>
    <n v="62.202460946987138"/>
    <n v="9.9637409503076082"/>
    <n v="5.5001878557431416"/>
    <n v="128.4375317174443"/>
    <n v="29.373983068117191"/>
    <n v="8.0470161651678094"/>
    <n v="197.04244995561609"/>
    <n v="37.496376244187438"/>
    <n v="2.39288810682925"/>
  </r>
  <r>
    <x v="183"/>
    <n v="3814.6940910902849"/>
    <n v="742.36342123498855"/>
    <n v="1051.7855907752239"/>
    <n v="8775.8960995034431"/>
    <n v="730.19987250112092"/>
    <n v="979.35075685239894"/>
    <n v="6317.7069535058154"/>
    <n v="1693.0429490885599"/>
    <n v="1946.139909483697"/>
    <n v="9659.5813610928053"/>
    <n v="2738.3541364678472"/>
    <n v="1549.793863856406"/>
    <n v="8.7736977054080079"/>
    <n v="2.3947207136612239"/>
    <n v="8.2576257687604535"/>
    <n v="64.49493493766235"/>
    <n v="20.639177682780179"/>
    <n v="5.6059606991228161"/>
    <n v="121.7953338628663"/>
    <n v="15.788515899113319"/>
    <n v="8.6660174086422703"/>
    <n v="188.81824601552421"/>
    <n v="39.137790177085087"/>
    <n v="10.369181796260071"/>
  </r>
  <r>
    <x v="184"/>
    <n v="4002.5608932073442"/>
    <n v="721.15303777113161"/>
    <n v="1063.464232933899"/>
    <n v="8928.4220356830319"/>
    <n v="671.12912258143933"/>
    <n v="991.09154246754281"/>
    <n v="6427.9544139744476"/>
    <n v="1738.9397976324919"/>
    <n v="1881.763780162353"/>
    <n v="9508.1273996446125"/>
    <n v="2848.8254760981849"/>
    <n v="1544.210458273805"/>
    <n v="10.418766025172101"/>
    <n v="2.480246453434841"/>
    <n v="8.4935579335821725"/>
    <n v="67.551566925229295"/>
    <n v="17.792394554120829"/>
    <n v="8.6733731571333514"/>
    <n v="108.293872864345"/>
    <n v="18.35873941757351"/>
    <n v="9.2850186521167277"/>
    <n v="164.75483448710739"/>
    <n v="39.503710480597313"/>
    <n v="10.369181796260071"/>
  </r>
  <r>
    <x v="185"/>
    <n v="4177.3768199876076"/>
    <n v="718.50173983814955"/>
    <n v="1058.7455896374649"/>
    <n v="9124.8106408842104"/>
    <n v="503.88061377270242"/>
    <n v="1039.7470504221931"/>
    <n v="6331.5991320251942"/>
    <n v="1791.078617578399"/>
    <n v="1783.3425824499141"/>
    <n v="9500.444707075063"/>
    <n v="2839.3951871333852"/>
    <n v="1544.210458273805"/>
    <n v="11.405807017030551"/>
    <n v="1.7105147954722939"/>
    <n v="9.4372865928690519"/>
    <n v="66.328914130202506"/>
    <n v="15.65730720762631"/>
    <n v="8.4618274703740042"/>
    <n v="111.5498522048244"/>
    <n v="18.35873941757351"/>
    <n v="11.761023626014561"/>
    <n v="161.06578827529671"/>
    <n v="40.178049325641247"/>
    <n v="10.369181796260071"/>
  </r>
  <r>
    <x v="186"/>
    <n v="4282.9902061164621"/>
    <n v="707.21234218803215"/>
    <n v="1057.329996648534"/>
    <n v="9017.9813529187468"/>
    <n v="548.71744804908724"/>
    <n v="1062.276666062063"/>
    <n v="6126.255368285626"/>
    <n v="1827.0617468368409"/>
    <n v="1884.2397851362509"/>
    <n v="9484.808566250691"/>
    <n v="2871.1518420453381"/>
    <n v="1604.032660944536"/>
    <n v="10.63810846780731"/>
    <n v="1.967092014793143"/>
    <n v="9.4372865928690519"/>
    <n v="71.066693710931276"/>
    <n v="7.8286536038130938"/>
    <n v="8.5676003137536778"/>
    <n v="108.0116879881701"/>
    <n v="16.522865475816239"/>
    <n v="11.1420223825401"/>
    <n v="166.10861291346001"/>
    <n v="40.768749244168099"/>
    <n v="10.369181796260071"/>
  </r>
  <r>
    <x v="187"/>
    <n v="4480.8370893734227"/>
    <n v="697.63345933338701"/>
    <n v="1089.416771064288"/>
    <n v="9124.5049776854539"/>
    <n v="730.91156828328587"/>
    <n v="1132.5098340661659"/>
    <n v="6220.5919430437834"/>
    <n v="1910.7775985809731"/>
    <n v="1994.4220064747039"/>
    <n v="9713.2925201583439"/>
    <n v="2923.2170738022191"/>
    <n v="1706.1292201692499"/>
    <n v="17.43772418949888"/>
    <n v="1.7960405352459099"/>
    <n v="9.3193205104581924"/>
    <n v="50.281596195476077"/>
    <n v="7.8286536038130938"/>
    <n v="8.1445089402349851"/>
    <n v="113.3949071644294"/>
    <n v="15.788515899113319"/>
    <n v="11.1420223825401"/>
    <n v="165.6347904642366"/>
    <n v="41.354221729787653"/>
    <n v="11.964440534146229"/>
  </r>
  <r>
    <x v="188"/>
    <n v="4476.9985966273071"/>
    <n v="703.27815815844565"/>
    <n v="1118.9082916670029"/>
    <n v="9124.5049776854539"/>
    <n v="730.91156828328587"/>
    <n v="1207.0796886488361"/>
    <n v="6161.9626083862167"/>
    <n v="1971.728613447315"/>
    <n v="1996.8980114486019"/>
    <n v="9369.7374000107211"/>
    <n v="2985.2719298449829"/>
    <n v="1676.6169335183561"/>
    <n v="17.547395410816481"/>
    <n v="1.967092014793143"/>
    <n v="8.139659686349594"/>
    <n v="50.281596195476077"/>
    <n v="7.8286536038130938"/>
    <n v="7.8271904100959642"/>
    <n v="111.8971566678089"/>
    <n v="14.686991534058951"/>
    <n v="10.52302113906565"/>
    <n v="169.45921451868259"/>
    <n v="41.610365942246197"/>
    <n v="15.154958009918561"/>
  </r>
  <r>
    <x v="189"/>
    <n v="3282.020969150672"/>
    <n v="720.38330611316883"/>
    <n v="1110.7686319806539"/>
    <n v="9124.5049776854539"/>
    <n v="730.91156828328587"/>
    <n v="1341.728518271161"/>
    <n v="6076.3954713184166"/>
    <n v="1983.11103188621"/>
    <n v="2058.1791345525739"/>
    <n v="9314.3340179122406"/>
    <n v="3049.517080275913"/>
    <n v="1679.0098216251849"/>
    <n v="17.766737853451701"/>
    <n v="2.052617754566759"/>
    <n v="8.139659686349594"/>
    <n v="50.281596195476077"/>
    <n v="7.8286536038130938"/>
    <n v="8.1445089402349851"/>
    <n v="111.3544934443956"/>
    <n v="14.686991534058951"/>
    <n v="11.1420223825401"/>
    <n v="168.3761917776005"/>
    <n v="36.299294108411758"/>
    <n v="15.95258737886164"/>
  </r>
  <r>
    <x v="190"/>
    <n v="5133.380856213179"/>
    <n v="754.67912776238893"/>
    <n v="1128.9354086719261"/>
    <n v="9581.1657966279563"/>
    <n v="839.08932717234109"/>
    <n v="1504.830242762617"/>
    <n v="5861.5225413757134"/>
    <n v="1933.1752606704119"/>
    <n v="2186.9313931952611"/>
    <n v="8106.4929059204806"/>
    <n v="3080.2962052341982"/>
    <n v="1693.3671502661609"/>
    <n v="23.579312583284811"/>
    <n v="2.1381434943403761"/>
    <n v="8.375591851171313"/>
    <n v="50.740090993611112"/>
    <n v="6.4052620394834179"/>
    <n v="8.7791460005130268"/>
    <n v="114.7190054295577"/>
    <n v="12.851117592301669"/>
    <n v="11.1420223825401"/>
    <n v="170.77914848437629"/>
    <n v="36.31497640713372"/>
    <n v="8.773923058373903"/>
  </r>
  <r>
    <x v="191"/>
    <n v="5296.3522910911406"/>
    <n v="764.77116505567574"/>
    <n v="1175.414045141805"/>
    <n v="9710.9198245001735"/>
    <n v="844.07119764749507"/>
    <n v="1628.055605299937"/>
    <n v="5495.4202243322088"/>
    <n v="1860.841827365175"/>
    <n v="2261.8305436556711"/>
    <n v="7145.9871124233368"/>
    <n v="3139.6223412993431"/>
    <n v="1945.418030852175"/>
    <n v="24.676024796460869"/>
    <n v="2.6512979329820729"/>
    <n v="8.2576257687604535"/>
    <n v="62.660955745122187"/>
    <n v="9.2520451681427698"/>
    <n v="8.2502817836146569"/>
    <n v="133.017609323052"/>
    <n v="10.648068862192931"/>
    <n v="11.1420223825401"/>
    <n v="191.39042502559411"/>
    <n v="42.739491450226751"/>
    <n v="7.976293689430821"/>
  </r>
  <r>
    <x v="192"/>
    <n v="5485.864161527963"/>
    <n v="771.61322423756508"/>
    <n v="1187.682517712534"/>
    <n v="9754.476830323003"/>
    <n v="959.36591435819889"/>
    <n v="1749.8001480299411"/>
    <n v="5377.9010766698393"/>
    <n v="1812.3747553027829"/>
    <n v="2339.8247003334518"/>
    <n v="6769.7043988186406"/>
    <n v="3201.5778761168681"/>
    <n v="2085.0031704172138"/>
    <n v="26.43076433754257"/>
    <n v="2.6512979329820729"/>
    <n v="8.0216936039387328"/>
    <n v="93.991433617683342"/>
    <n v="12.81052407896696"/>
    <n v="9.5195559041707405"/>
    <n v="128.15534684126939"/>
    <n v="9.9137192854900196"/>
    <n v="11.1420223825401"/>
    <n v="188.41211248761849"/>
    <n v="42.53039413393406"/>
    <n v="8.773923058373903"/>
  </r>
  <r>
    <x v="193"/>
    <n v="5685.9044692112784"/>
    <n v="796.15911155259289"/>
    <n v="1211.275734194706"/>
    <n v="10030.33786720092"/>
    <n v="1042.634320871485"/>
    <n v="1875.0351945914749"/>
    <n v="5351.4191113672723"/>
    <n v="1763.90768324039"/>
    <n v="2490.86100374122"/>
    <n v="6660.8606133398953"/>
    <n v="3270.63226482253"/>
    <n v="2293.1844357113582"/>
    <n v="30.159585862341171"/>
    <n v="2.6512979329820729"/>
    <n v="8.375591851171313"/>
    <n v="107.8991091611129"/>
    <n v="14.945611425461481"/>
    <n v="10.259965807828451"/>
    <n v="127.3522052706178"/>
    <n v="19.093088994276432"/>
    <n v="11.761023626014561"/>
    <n v="183.20006554616111"/>
    <n v="42.347433982177947"/>
    <n v="7.976293689430821"/>
  </r>
  <r>
    <x v="194"/>
    <n v="5746.2236409359612"/>
    <n v="808.38929234022009"/>
    <n v="1197.5916686350461"/>
    <n v="10291.221407339761"/>
    <n v="1081.777588890551"/>
    <n v="2044.1659711555731"/>
    <n v="5277.595206454137"/>
    <n v="1769.7824798540139"/>
    <n v="2700.702425279062"/>
    <n v="6442.7330643938394"/>
    <n v="3328.8554125442311"/>
    <n v="2471.055784985665"/>
    <n v="38.384927461161617"/>
    <n v="3.2499781113973869"/>
    <n v="8.375591851171313"/>
    <n v="114.3180363350035"/>
    <n v="13.5222198611318"/>
    <n v="12.4811955188016"/>
    <n v="121.3612032841357"/>
    <n v="22.764836877790991"/>
    <n v="11.1420223825401"/>
    <n v="182.65855417562011"/>
    <n v="42.587895895914542"/>
    <n v="10.369181796260071"/>
  </r>
  <r>
    <x v="195"/>
    <n v="5763.6613651254602"/>
    <n v="834.64569445072027"/>
    <n v="1174.8242147297501"/>
    <n v="10291.221407339761"/>
    <n v="1081.777588890551"/>
    <n v="2222.287439406944"/>
    <n v="5212.8880436943437"/>
    <n v="1787.4068696948841"/>
    <n v="2880.2127858866538"/>
    <n v="6521.3875909649214"/>
    <n v="3348.4060116175979"/>
    <n v="2878.64439251558"/>
    <n v="38.384927461161617"/>
    <n v="3.0789266318501549"/>
    <n v="10.498981334566791"/>
    <n v="114.3180363350035"/>
    <n v="13.5222198611318"/>
    <n v="14.385106699635729"/>
    <n v="121.3177902262627"/>
    <n v="20.928962936033709"/>
    <n v="12.999026112963479"/>
    <n v="180.12021962620901"/>
    <n v="42.687217121153573"/>
    <n v="8.7739230583739047"/>
  </r>
  <r>
    <x v="196"/>
    <n v="5775.396185806444"/>
    <n v="856.02712939412436"/>
    <n v="1193.6987879154881"/>
    <n v="10291.221407339761"/>
    <n v="1081.777588890551"/>
    <n v="2258.4617518427922"/>
    <n v="5279.2014895954417"/>
    <n v="1785.938170541478"/>
    <n v="3149.4783267980429"/>
    <n v="6529.7471727476486"/>
    <n v="2873.7446487673669"/>
    <n v="3101.1829864506999"/>
    <n v="38.384927461161617"/>
    <n v="3.0789266318501549"/>
    <n v="11.44270999385367"/>
    <n v="114.3180363350035"/>
    <n v="13.5222198611318"/>
    <n v="15.760153663571479"/>
    <n v="118.0401043568467"/>
    <n v="23.132011666142439"/>
    <n v="14.23702859991239"/>
    <n v="178.36030767195069"/>
    <n v="36.748853338441052"/>
    <n v="7.9762936894308227"/>
  </r>
  <r>
    <x v="197"/>
    <n v="6095.7458232751706"/>
    <n v="820.70499886762093"/>
    <n v="1176.947604213146"/>
    <n v="10420.211277215079"/>
    <n v="673.97590571009846"/>
    <n v="2223.8740320576389"/>
    <n v="5492.4030168100326"/>
    <n v="1809.0701822076201"/>
    <n v="3427.4098851180752"/>
    <n v="6694.9758296839791"/>
    <n v="2958.7531627061621"/>
    <n v="3174.5648883934641"/>
    <n v="42.113748985960228"/>
    <n v="2.907875152302922"/>
    <n v="11.796608241086251"/>
    <n v="124.55775349335271"/>
    <n v="13.5222198611318"/>
    <n v="15.97169935033083"/>
    <n v="116.6074734470358"/>
    <n v="21.663312512736621"/>
    <n v="14.23702859991239"/>
    <n v="178.22492982931541"/>
    <n v="37.146138239397182"/>
    <n v="7.9762936894308227"/>
  </r>
  <r>
    <x v="198"/>
    <n v="6263.9814767763792"/>
    <n v="860.13236490325801"/>
    <n v="1160.432352675625"/>
    <n v="10492.50062372104"/>
    <n v="1165.7576911860019"/>
    <n v="2291.8859703507692"/>
    <n v="5759.4584423161523"/>
    <n v="1885.8097129730741"/>
    <n v="3499.8330306045859"/>
    <n v="7452.2117924642862"/>
    <n v="3399.0389267578739"/>
    <n v="3369.186454415576"/>
    <n v="45.403885625488407"/>
    <n v="3.2499781113973869"/>
    <n v="12.386438653140541"/>
    <n v="137.54843944051231"/>
    <n v="13.5222198611318"/>
    <n v="17.02942778412757"/>
    <n v="108.6411773273295"/>
    <n v="19.46026378262788"/>
    <n v="15.475031086861311"/>
    <n v="168.74848084484751"/>
    <n v="35.90723664036296"/>
    <n v="11.16681116520315"/>
  </r>
  <r>
    <x v="199"/>
    <n v="6372.9946707660793"/>
    <n v="892.5466202774586"/>
    <n v="1163.027606488665"/>
    <n v="10848.139755474451"/>
    <n v="1206.3243507693981"/>
    <n v="2432.7753977324942"/>
    <n v="5857.2680617041542"/>
    <n v="1913.714996887785"/>
    <n v="3873.0907804196841"/>
    <n v="7486.1916309657336"/>
    <n v="3410.3249544047731"/>
    <n v="3581.355866554436"/>
    <n v="40.359009444878538"/>
    <n v="4.2762869886807824"/>
    <n v="13.33016731242742"/>
    <n v="120.88979510827239"/>
    <n v="11.38713251463729"/>
    <n v="18.82756612158202"/>
    <n v="111.1591346839669"/>
    <n v="17.991564629222061"/>
    <n v="14.85602984338685"/>
    <n v="135.343998174598"/>
    <n v="35.661547293719039"/>
    <n v="15.154958009918561"/>
  </r>
  <r>
    <x v="200"/>
    <n v="6521.599175651435"/>
    <n v="932.14503779264305"/>
    <n v="1161.376081334912"/>
    <n v="10928.682008346839"/>
    <n v="1203.477567640738"/>
    <n v="2483.123271181219"/>
    <n v="6041.1657748544303"/>
    <n v="1964.7522924686371"/>
    <n v="4585.5612116587854"/>
    <n v="7342.2172953231402"/>
    <n v="3409.6610704255431"/>
    <n v="3673.8808733518331"/>
    <n v="44.087830969677142"/>
    <n v="5.1315443864169463"/>
    <n v="14.50982813653602"/>
    <n v="108.96893035676131"/>
    <n v="9.9637409503076082"/>
    <n v="20.837250145795821"/>
    <n v="112.11422195717419"/>
    <n v="9.9137192854900213"/>
    <n v="17.95103606075914"/>
    <n v="164.92405679040149"/>
    <n v="35.426312812889762"/>
    <n v="19.940734223577049"/>
  </r>
  <r>
    <x v="201"/>
    <n v="6917.073599722723"/>
    <n v="984.57231627386989"/>
    <n v="1195.704211316473"/>
    <n v="11265.828516575481"/>
    <n v="1232.657094709497"/>
    <n v="2565.9434075475028"/>
    <n v="6083.9276368593937"/>
    <n v="1931.7065615170061"/>
    <n v="5021.3380870648043"/>
    <n v="7209.5131650799294"/>
    <n v="3387.533346928868"/>
    <n v="3855.740369470856"/>
    <n v="43.649146084406723"/>
    <n v="5.5591730852850274"/>
    <n v="15.689488960644621"/>
    <n v="112.6368887418417"/>
    <n v="10.67543673247245"/>
    <n v="21.577660049453531"/>
    <n v="112.4398198912221"/>
    <n v="14.686991534058951"/>
    <n v="19.808039791182519"/>
    <n v="160.55812136541451"/>
    <n v="34.872204924714119"/>
    <n v="18.345475485690891"/>
  </r>
  <r>
    <x v="202"/>
    <n v="6917.073599722723"/>
    <n v="1036.1443373573611"/>
    <n v="1211.74759852435"/>
    <n v="11265.828516575481"/>
    <n v="1232.657094709497"/>
    <n v="2663.7832876737011"/>
    <n v="6272.9915038965646"/>
    <n v="1982.009507521155"/>
    <n v="5119.1402835337694"/>
    <n v="7193.7416464129219"/>
    <n v="3378.296472981639"/>
    <n v="3811.0731248100419"/>
    <n v="43.649146084406723"/>
    <n v="6.0723275239267247"/>
    <n v="14.863726383768601"/>
    <n v="112.6368887418417"/>
    <n v="10.67543673247245"/>
    <n v="22.42384279649092"/>
    <n v="113.047602701445"/>
    <n v="15.788515899113319"/>
    <n v="18.570037304233601"/>
    <n v="164.95790125106029"/>
    <n v="34.642197876792153"/>
    <n v="17.547846116747809"/>
  </r>
  <r>
    <x v="203"/>
    <n v="6917.073599722723"/>
    <n v="1045.808745951779"/>
    <n v="1227.2011553201719"/>
    <n v="11265.828516575481"/>
    <n v="1232.657094709497"/>
    <n v="2723.9680355567361"/>
    <n v="6311.3252339984756"/>
    <n v="2032.312453525305"/>
    <n v="5471.97099231421"/>
    <n v="7248.6035171408603"/>
    <n v="2897.001497772023"/>
    <n v="3937.0985651030492"/>
    <n v="43.649146084406723"/>
    <n v="6.3289047432475742"/>
    <n v="15.09965854859032"/>
    <n v="112.6368887418417"/>
    <n v="10.67543673247245"/>
    <n v="22.318069953111241"/>
    <n v="113.8941573299696"/>
    <n v="15.421341110761871"/>
    <n v="19.808039791182519"/>
    <n v="164.01025635261351"/>
    <n v="40.042136070050972"/>
    <n v="16.750216747804721"/>
  </r>
  <r>
    <x v="204"/>
    <n v="7612.2794716550279"/>
    <n v="1055.2165773268771"/>
    <n v="1267.545555504686"/>
    <n v="11880.822872473949"/>
    <n v="1232.657094709497"/>
    <n v="2908.7531929410252"/>
    <n v="6582.1141824816796"/>
    <n v="2028.64070564179"/>
    <n v="5624.2452982089262"/>
    <n v="7189.5787777518881"/>
    <n v="2913.4783662958871"/>
    <n v="4081.4694808817471"/>
    <n v="41.126707994101771"/>
    <n v="6.6710077023420391"/>
    <n v="14.98169246617946"/>
    <n v="114.3180363350035"/>
    <n v="10.67543673247245"/>
    <n v="22.529615639870599"/>
    <n v="113.0258961725084"/>
    <n v="17.624389840870599"/>
    <n v="22.90304600855481"/>
    <n v="161.97958871308469"/>
    <n v="38.594137154724073"/>
    <n v="18.345475485690891"/>
  </r>
  <r>
    <x v="205"/>
    <n v="7852.0207614553146"/>
    <n v="1060.3481217132939"/>
    <n v="1286.656060855245"/>
    <n v="12088.97951082725"/>
    <n v="1488.1558805066741"/>
    <n v="3101.5770864221699"/>
    <n v="6596.0931871168068"/>
    <n v="2024.2346081815731"/>
    <n v="6456.8019706820724"/>
    <n v="7076.9105682186964"/>
    <n v="2834.8577753698341"/>
    <n v="3986.5515859775201"/>
    <n v="50.339090584780671"/>
    <n v="6.67100770234204"/>
    <n v="16.161353290288059"/>
    <n v="77.485620884821856"/>
    <n v="14.23391564329664"/>
    <n v="26.125892314779499"/>
    <n v="112.8739504699527"/>
    <n v="18.725914205924969"/>
    <n v="28.47405719982493"/>
    <n v="162.9949225328491"/>
    <n v="39.085515848011887"/>
    <n v="19.940734223577049"/>
  </r>
  <r>
    <x v="206"/>
    <n v="6810.0344877167399"/>
    <n v="1039.650892688079"/>
    <n v="1308.8336843484869"/>
    <n v="12103.651344367579"/>
    <n v="1552.2085009015091"/>
    <n v="3332.9022948935158"/>
    <n v="6587.8664126498616"/>
    <n v="2029.007880430142"/>
    <n v="6771.2546023670966"/>
    <n v="5830.7575267611601"/>
    <n v="2758.8143088670881"/>
    <n v="3917.1578308794719"/>
    <n v="56.700021421201818"/>
    <n v="6.1578532637003418"/>
    <n v="16.043387207877199"/>
    <n v="115.6935207294086"/>
    <n v="12.098828296802131"/>
    <n v="29.722168989688409"/>
    <n v="109.57455807160029"/>
    <n v="20.194613359330798"/>
    <n v="35.283070878043972"/>
    <n v="197.88856147208651"/>
    <n v="39.357342359192401"/>
    <n v="17.547846116747809"/>
  </r>
  <r>
    <x v="207"/>
    <n v="8750.7764201530954"/>
    <n v="1051.7955477359319"/>
    <n v="1332.780799077892"/>
    <n v="12006.14478396419"/>
    <n v="1710.9166603242679"/>
    <n v="3675.500534600279"/>
    <n v="6582.4397804157297"/>
    <n v="2050.671192942878"/>
    <n v="6680.2614195763517"/>
    <n v="6847.275902648641"/>
    <n v="2706.9790841581289"/>
    <n v="3958.634558064512"/>
    <n v="52.97119989640322"/>
    <n v="6.2433790034739589"/>
    <n v="16.161353290288059"/>
    <n v="130.67101746848661"/>
    <n v="10.67543673247245"/>
    <n v="31.731853013902199"/>
    <n v="108.35899245115461"/>
    <n v="20.928962936033709"/>
    <n v="35.90207212151843"/>
    <n v="164.8902123297427"/>
    <n v="39.116880445455813"/>
    <n v="15.154958009918561"/>
  </r>
  <r>
    <x v="208"/>
    <n v="9056.2107715226284"/>
    <n v="1066.078346278126"/>
    <n v="1333.3706294899459"/>
    <n v="11682.60028808023"/>
    <n v="1911.6148708947519"/>
    <n v="3945.3270580618259"/>
    <n v="6702.5202984926091"/>
    <n v="2093.9978179683499"/>
    <n v="7011.4270848351871"/>
    <n v="6580.378485893234"/>
    <n v="2668.8972354283219"/>
    <n v="3859.7285163155698"/>
    <n v="51.43580279795674"/>
    <n v="5.7302245648322616"/>
    <n v="16.515251537520641"/>
    <n v="130.51818586910829"/>
    <n v="10.67543673247245"/>
    <n v="35.116584002051759"/>
    <n v="107.3821986490108"/>
    <n v="25.70223518460265"/>
    <n v="42.092084556263003"/>
    <n v="140.21760050946719"/>
    <n v="39.012331787309463"/>
    <n v="13.5596992720324"/>
  </r>
  <r>
    <x v="209"/>
    <n v="9056.2107715226284"/>
    <n v="1034.3482968221149"/>
    <n v="1360.738760609265"/>
    <n v="11682.60028808023"/>
    <n v="1911.6148708947519"/>
    <n v="4116.5732914935179"/>
    <n v="6728.3727744560156"/>
    <n v="2100.9741389470282"/>
    <n v="7462.0599900845928"/>
    <n v="6422.0202544706426"/>
    <n v="2631.0349388806221"/>
    <n v="3780.7632087902052"/>
    <n v="51.43580279795674"/>
    <n v="6.1578532637003436"/>
    <n v="17.694912361629239"/>
    <n v="130.51818586910829"/>
    <n v="10.67543673247245"/>
    <n v="36.597403809367187"/>
    <n v="106.2317526153747"/>
    <n v="24.967885607899731"/>
    <n v="43.330087043211918"/>
    <n v="155.04147427802781"/>
    <n v="38.05048413236306"/>
    <n v="17.547846116747809"/>
  </r>
  <r>
    <x v="210"/>
    <n v="9056.2107715226284"/>
    <n v="1058.2955039587271"/>
    <n v="1381.8546893608091"/>
    <n v="11682.60028808023"/>
    <n v="1911.6148708947519"/>
    <n v="4306.2239996732724"/>
    <n v="6639.4411254030456"/>
    <n v="2102.4428381004332"/>
    <n v="7356.2107774504611"/>
    <n v="6351.9283764462389"/>
    <n v="3069.140863409983"/>
    <n v="3813.4660129168719"/>
    <n v="51.43580279795674"/>
    <n v="5.901276044379494"/>
    <n v="17.812878444040091"/>
    <n v="130.51818586910829"/>
    <n v="10.67543673247245"/>
    <n v="38.289769303441972"/>
    <n v="107.7729161698683"/>
    <n v="24.967885607899731"/>
    <n v="51.996104451854329"/>
    <n v="156.05680809779221"/>
    <n v="32.619181341660322"/>
    <n v="20.738363592520141"/>
  </r>
  <r>
    <x v="211"/>
    <n v="8648.4531706637699"/>
    <n v="1117.906944580938"/>
    <n v="1398.8418052279731"/>
    <n v="11737.161169058299"/>
    <n v="1911.6148708947519"/>
    <n v="4271.9535984182576"/>
    <n v="6223.7176832106352"/>
    <n v="2198.275457860163"/>
    <n v="7403.8738731979929"/>
    <n v="6343.2641945175828"/>
    <n v="3045.6487799244978"/>
    <n v="3807.8826073342711"/>
    <n v="59.990158060730018"/>
    <n v="7.3552136205309706"/>
    <n v="17.812878444040091"/>
    <n v="124.4049218939744"/>
    <n v="10.67543673247245"/>
    <n v="38.924406363720017"/>
    <n v="110.89865633672849"/>
    <n v="24.23353603119682"/>
    <n v="56.329113156175538"/>
    <n v="156.259874861745"/>
    <n v="33.283065320889627"/>
    <n v="22.33362233040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E636B-504A-4E14-A46C-42136A4FEE32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4">
  <location ref="A3:K223" firstHeaderRow="0" firstDataRow="1" firstDataCol="1"/>
  <pivotFields count="26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0">
    <i>
      <x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UK-Deaths" fld="18" baseField="0" baseItem="0"/>
    <dataField name="Sum of UK-Cases" fld="6" baseField="0" baseItem="0"/>
    <dataField name="Sum of France-Cases" fld="1" baseField="0" baseItem="0"/>
    <dataField name="Sum of Sweden-Cases" fld="5" baseField="0" baseItem="0"/>
    <dataField name="Sum of Sweden-Deaths" fld="17" baseField="0" baseItem="0"/>
    <dataField name="Sum of Germany-Cases" fld="2" baseField="0" baseItem="0"/>
    <dataField name="Sum of France-Deaths" fld="13" baseField="0" baseItem="0"/>
    <dataField name="Sum of Spain-Cases" fld="4" baseField="0" baseItem="0"/>
    <dataField name="Sum of Spain-Deaths" fld="16" baseField="0" baseItem="0"/>
    <dataField name="Sum of Germany-Deaths" fld="14" baseField="0" baseItem="0"/>
  </dataFields>
  <chartFormats count="10">
    <chartFormat chart="7" format="1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4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4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1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15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155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8656A-D3CF-4911-9615-3157AB64CE28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9">
  <location ref="A3:C69" firstHeaderRow="0" firstDataRow="1" firstDataCol="1" rowPageCount="1" colPageCount="1"/>
  <pivotFields count="26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6"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</rowItems>
  <colFields count="1">
    <field x="-2"/>
  </colFields>
  <colItems count="2">
    <i>
      <x/>
    </i>
    <i i="1">
      <x v="1"/>
    </i>
  </colItems>
  <pageFields count="1">
    <pageField fld="25" hier="-1"/>
  </pageFields>
  <dataFields count="2">
    <dataField name="Sum of UK-Cases" fld="6" baseField="0" baseItem="0"/>
    <dataField name="Sum of UK-Deaths" fld="18" baseField="0" baseItem="0"/>
  </dataFields>
  <chartFormats count="2">
    <chartFormat chart="26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DA6F5-938B-42F2-B2AB-C9A6A39068F7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E94" firstHeaderRow="0" firstDataRow="1" firstDataCol="1" rowPageCount="1" colPageCount="1"/>
  <pivotFields count="26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76" showAll="0"/>
    <pivotField numFmtId="176" showAll="0"/>
    <pivotField numFmtId="176" showAll="0"/>
    <pivotField numFmtId="176" showAll="0"/>
    <pivotField numFmtId="176" showAll="0"/>
    <pivotField dataField="1"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h="1" sd="0" x="10"/>
        <item h="1" sd="0" x="11"/>
        <item h="1" sd="0" x="12"/>
        <item h="1" sd="0" x="13"/>
        <item t="default"/>
      </items>
    </pivotField>
  </pivotFields>
  <rowFields count="1">
    <field x="0"/>
  </rowFields>
  <rowItems count="91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5" hier="-1"/>
  </pageFields>
  <dataFields count="4">
    <dataField name="Sum of UK-Deaths" fld="18" baseField="0" baseItem="0"/>
    <dataField name="Sum of UK-Cases" fld="6" baseField="0" baseItem="0"/>
    <dataField name="Sum of France-Cases" fld="1" baseField="0" baseItem="0"/>
    <dataField name="Sum of France-Deaths" fld="13" baseField="0" baseItem="0"/>
  </dataFields>
  <chartFormats count="4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52E8-50F4-4C00-9921-82A0FE69B731}">
  <sheetPr codeName="Sheet1"/>
  <dimension ref="A2:Y539"/>
  <sheetViews>
    <sheetView tabSelected="1" workbookViewId="0">
      <pane xSplit="1" ySplit="2" topLeftCell="F192" activePane="bottomRight" state="frozen"/>
      <selection pane="topRight" activeCell="B1" sqref="B1"/>
      <selection pane="bottomLeft" activeCell="A3" sqref="A3"/>
      <selection pane="bottomRight" activeCell="S221" sqref="S221"/>
    </sheetView>
  </sheetViews>
  <sheetFormatPr defaultRowHeight="15" x14ac:dyDescent="0.25"/>
  <cols>
    <col min="1" max="1" width="11.42578125" style="111" customWidth="1"/>
    <col min="2" max="2" width="12.5703125" bestFit="1" customWidth="1"/>
    <col min="3" max="3" width="15" bestFit="1" customWidth="1"/>
    <col min="4" max="5" width="12" bestFit="1" customWidth="1"/>
    <col min="6" max="6" width="14" bestFit="1" customWidth="1"/>
    <col min="7" max="8" width="12" bestFit="1" customWidth="1"/>
    <col min="9" max="9" width="15.42578125" bestFit="1" customWidth="1"/>
    <col min="10" max="10" width="14.140625" bestFit="1" customWidth="1"/>
    <col min="11" max="12" width="12" bestFit="1" customWidth="1"/>
    <col min="13" max="13" width="13.140625" bestFit="1" customWidth="1"/>
    <col min="14" max="14" width="13.85546875" bestFit="1" customWidth="1"/>
    <col min="15" max="15" width="16.140625" bestFit="1" customWidth="1"/>
    <col min="16" max="16" width="12" bestFit="1" customWidth="1"/>
    <col min="17" max="17" width="12.7109375" bestFit="1" customWidth="1"/>
    <col min="18" max="18" width="15.140625" bestFit="1" customWidth="1"/>
    <col min="19" max="20" width="12" bestFit="1" customWidth="1"/>
    <col min="21" max="21" width="16.5703125" bestFit="1" customWidth="1"/>
    <col min="22" max="22" width="15.28515625" bestFit="1" customWidth="1"/>
    <col min="23" max="23" width="12.7109375" bestFit="1" customWidth="1"/>
    <col min="24" max="24" width="12.28515625" bestFit="1" customWidth="1"/>
    <col min="25" max="25" width="14.28515625" bestFit="1" customWidth="1"/>
  </cols>
  <sheetData>
    <row r="2" spans="1:25" x14ac:dyDescent="0.25">
      <c r="A2" s="132" t="s">
        <v>6</v>
      </c>
      <c r="B2" s="131" t="s">
        <v>82</v>
      </c>
      <c r="C2" s="131" t="s">
        <v>83</v>
      </c>
      <c r="D2" s="131" t="s">
        <v>84</v>
      </c>
      <c r="E2" s="131" t="s">
        <v>85</v>
      </c>
      <c r="F2" s="131" t="s">
        <v>86</v>
      </c>
      <c r="G2" s="131" t="s">
        <v>87</v>
      </c>
      <c r="H2" s="131" t="s">
        <v>88</v>
      </c>
      <c r="I2" s="131" t="s">
        <v>89</v>
      </c>
      <c r="J2" s="131" t="s">
        <v>90</v>
      </c>
      <c r="K2" s="131" t="s">
        <v>91</v>
      </c>
      <c r="L2" s="131" t="s">
        <v>103</v>
      </c>
      <c r="M2" s="131" t="s">
        <v>227</v>
      </c>
      <c r="N2" s="131" t="s">
        <v>92</v>
      </c>
      <c r="O2" s="131" t="s">
        <v>93</v>
      </c>
      <c r="P2" s="131" t="s">
        <v>94</v>
      </c>
      <c r="Q2" s="131" t="s">
        <v>95</v>
      </c>
      <c r="R2" s="131" t="s">
        <v>96</v>
      </c>
      <c r="S2" s="131" t="s">
        <v>97</v>
      </c>
      <c r="T2" s="131" t="s">
        <v>98</v>
      </c>
      <c r="U2" s="131" t="s">
        <v>99</v>
      </c>
      <c r="V2" s="131" t="s">
        <v>100</v>
      </c>
      <c r="W2" s="131" t="s">
        <v>101</v>
      </c>
      <c r="X2" s="131" t="s">
        <v>104</v>
      </c>
      <c r="Y2" s="131" t="s">
        <v>228</v>
      </c>
    </row>
    <row r="3" spans="1:25" x14ac:dyDescent="0.25">
      <c r="A3" s="111">
        <v>43891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</row>
    <row r="4" spans="1:25" x14ac:dyDescent="0.25">
      <c r="A4" s="111">
        <v>43892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</row>
    <row r="5" spans="1:25" x14ac:dyDescent="0.25">
      <c r="A5" s="111">
        <v>43893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</row>
    <row r="6" spans="1:25" x14ac:dyDescent="0.25">
      <c r="A6" s="111">
        <v>43894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</row>
    <row r="7" spans="1:25" x14ac:dyDescent="0.25">
      <c r="A7" s="111">
        <v>43895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</row>
    <row r="8" spans="1:25" x14ac:dyDescent="0.25">
      <c r="A8" s="111">
        <v>43896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spans="1:25" x14ac:dyDescent="0.25">
      <c r="A9" s="111">
        <v>43897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spans="1:25" x14ac:dyDescent="0.25">
      <c r="A10" s="111">
        <v>43898</v>
      </c>
      <c r="B10" s="135">
        <v>109.23253643233549</v>
      </c>
      <c r="C10" s="135">
        <v>77.828423193990844</v>
      </c>
      <c r="D10" s="135">
        <v>670.1653141760944</v>
      </c>
      <c r="E10" s="135">
        <v>90.017812033846425</v>
      </c>
      <c r="F10" s="135">
        <v>150.16781003678079</v>
      </c>
      <c r="G10" s="135">
        <v>41.039863231313362</v>
      </c>
      <c r="H10" s="135">
        <v>9.1167421533423454</v>
      </c>
      <c r="I10" s="135">
        <v>38.553352776902898</v>
      </c>
      <c r="J10" s="135">
        <v>122.56224620794271</v>
      </c>
      <c r="K10" s="135">
        <v>0.60920029185865432</v>
      </c>
      <c r="L10" s="135">
        <v>0.18818758466342489</v>
      </c>
      <c r="M10" s="135">
        <v>71.786643204877365</v>
      </c>
      <c r="N10" s="135">
        <v>1.8644107623993009</v>
      </c>
      <c r="O10" s="135">
        <v>0</v>
      </c>
      <c r="P10" s="135">
        <v>39.164739360405463</v>
      </c>
      <c r="Q10" s="135">
        <v>2.5981371894318999</v>
      </c>
      <c r="R10" s="135">
        <v>0</v>
      </c>
      <c r="S10" s="135">
        <v>0.21154568675934721</v>
      </c>
      <c r="T10" s="135">
        <v>0.43413057873058791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</row>
    <row r="11" spans="1:25" x14ac:dyDescent="0.25">
      <c r="A11" s="111">
        <v>43899</v>
      </c>
      <c r="B11" s="135">
        <v>111.6453033013229</v>
      </c>
      <c r="C11" s="135">
        <v>86.979677349767798</v>
      </c>
      <c r="D11" s="135">
        <v>841.80596408389545</v>
      </c>
      <c r="E11" s="135">
        <v>145.6485142075648</v>
      </c>
      <c r="F11" s="135">
        <v>218.49060512460531</v>
      </c>
      <c r="G11" s="135">
        <v>52.357557472938439</v>
      </c>
      <c r="H11" s="135">
        <v>10.050122897613109</v>
      </c>
      <c r="I11" s="135">
        <v>50.670120792500953</v>
      </c>
      <c r="J11" s="135">
        <v>142.9892872425998</v>
      </c>
      <c r="K11" s="135">
        <v>0.77842259515272505</v>
      </c>
      <c r="L11" s="135">
        <v>0.19864245047805959</v>
      </c>
      <c r="M11" s="135">
        <v>90.132118690568248</v>
      </c>
      <c r="N11" s="135">
        <v>1.7547395410816951</v>
      </c>
      <c r="O11" s="135">
        <v>0.1710514795472326</v>
      </c>
      <c r="P11" s="135">
        <v>48.484059870863383</v>
      </c>
      <c r="Q11" s="135">
        <v>4.2792847825937184</v>
      </c>
      <c r="R11" s="135">
        <v>0</v>
      </c>
      <c r="S11" s="135">
        <v>0.31731853013902078</v>
      </c>
      <c r="T11" s="135">
        <v>0.34730446298447021</v>
      </c>
      <c r="U11" s="135">
        <v>0</v>
      </c>
      <c r="V11" s="135">
        <v>0</v>
      </c>
      <c r="W11" s="135">
        <v>0</v>
      </c>
      <c r="X11" s="135">
        <v>0</v>
      </c>
      <c r="Y11" s="135">
        <v>0</v>
      </c>
    </row>
    <row r="12" spans="1:25" x14ac:dyDescent="0.25">
      <c r="A12" s="111">
        <v>43900</v>
      </c>
      <c r="B12" s="135">
        <v>173.2805296818174</v>
      </c>
      <c r="C12" s="135">
        <v>107.84795785453019</v>
      </c>
      <c r="D12" s="135">
        <v>902.0866321958448</v>
      </c>
      <c r="E12" s="135">
        <v>233.83234704887099</v>
      </c>
      <c r="F12" s="135">
        <v>278.9847466086166</v>
      </c>
      <c r="G12" s="135">
        <v>73.829444679012198</v>
      </c>
      <c r="H12" s="135">
        <v>13.91388504831534</v>
      </c>
      <c r="I12" s="135">
        <v>55.443393041069889</v>
      </c>
      <c r="J12" s="135">
        <v>157.22631584251229</v>
      </c>
      <c r="K12" s="135">
        <v>0.98148935910560986</v>
      </c>
      <c r="L12" s="135">
        <v>0.26659907827318519</v>
      </c>
      <c r="M12" s="135">
        <v>128.41832839983621</v>
      </c>
      <c r="N12" s="135">
        <v>3.1804654182105732</v>
      </c>
      <c r="O12" s="135">
        <v>0.1710514795472326</v>
      </c>
      <c r="P12" s="135">
        <v>65.117277490794606</v>
      </c>
      <c r="Q12" s="135">
        <v>5.1962743788638006</v>
      </c>
      <c r="R12" s="135">
        <v>0.7116957821648382</v>
      </c>
      <c r="S12" s="135">
        <v>0.74040990365771531</v>
      </c>
      <c r="T12" s="135">
        <v>0.45583710766711721</v>
      </c>
      <c r="U12" s="135">
        <v>0</v>
      </c>
      <c r="V12" s="135">
        <v>0</v>
      </c>
      <c r="W12" s="135">
        <v>0</v>
      </c>
      <c r="X12" s="135">
        <v>0</v>
      </c>
      <c r="Y12" s="135">
        <v>0</v>
      </c>
    </row>
    <row r="13" spans="1:25" x14ac:dyDescent="0.25">
      <c r="A13" s="111">
        <v>43901</v>
      </c>
      <c r="B13" s="135">
        <v>218.90375774994149</v>
      </c>
      <c r="C13" s="135">
        <v>140.77536766737239</v>
      </c>
      <c r="D13" s="135">
        <v>1105.6960904369889</v>
      </c>
      <c r="E13" s="135">
        <v>314.06893672250322</v>
      </c>
      <c r="F13" s="135">
        <v>397.12624644797972</v>
      </c>
      <c r="G13" s="135">
        <v>111.37880407879631</v>
      </c>
      <c r="H13" s="135">
        <v>21.749941994402459</v>
      </c>
      <c r="I13" s="135">
        <v>75.638006400399988</v>
      </c>
      <c r="J13" s="135">
        <v>180.12936185106719</v>
      </c>
      <c r="K13" s="135">
        <v>1.15071166239968</v>
      </c>
      <c r="L13" s="135">
        <v>0.17773271884879011</v>
      </c>
      <c r="M13" s="135">
        <v>173.0855730606487</v>
      </c>
      <c r="N13" s="135">
        <v>4.8255337379746619</v>
      </c>
      <c r="O13" s="135">
        <v>0.25657721932084893</v>
      </c>
      <c r="P13" s="135">
        <v>84.935579335819057</v>
      </c>
      <c r="Q13" s="135">
        <v>7.9472431676740483</v>
      </c>
      <c r="R13" s="135">
        <v>0.7116957821648382</v>
      </c>
      <c r="S13" s="135">
        <v>0.74040990365771531</v>
      </c>
      <c r="T13" s="135">
        <v>0.47754363660364663</v>
      </c>
      <c r="U13" s="135">
        <v>0.36717478835145623</v>
      </c>
      <c r="V13" s="135">
        <v>1.857003730423374</v>
      </c>
      <c r="W13" s="135">
        <v>0</v>
      </c>
      <c r="X13" s="135">
        <v>5.227432907317359E-3</v>
      </c>
      <c r="Y13" s="135">
        <v>0</v>
      </c>
    </row>
    <row r="14" spans="1:25" x14ac:dyDescent="0.25">
      <c r="A14" s="111">
        <v>43902</v>
      </c>
      <c r="B14" s="135">
        <v>208.8140053887218</v>
      </c>
      <c r="C14" s="135">
        <v>136.49908067869171</v>
      </c>
      <c r="D14" s="135">
        <v>1327.708257534227</v>
      </c>
      <c r="E14" s="135">
        <v>308.41416754550443</v>
      </c>
      <c r="F14" s="135">
        <v>486.79991500074942</v>
      </c>
      <c r="G14" s="135">
        <v>157.91885516585279</v>
      </c>
      <c r="H14" s="135">
        <v>29.47746629580692</v>
      </c>
      <c r="I14" s="135">
        <v>100.9730667966505</v>
      </c>
      <c r="J14" s="135">
        <v>163.41632827725689</v>
      </c>
      <c r="K14" s="135">
        <v>1.624534111623078</v>
      </c>
      <c r="L14" s="135">
        <v>0.22477961501464641</v>
      </c>
      <c r="M14" s="135">
        <v>208.18126529414431</v>
      </c>
      <c r="N14" s="135">
        <v>4.6061912953394506</v>
      </c>
      <c r="O14" s="135">
        <v>0.25657721932084893</v>
      </c>
      <c r="P14" s="135">
        <v>102.3945595326263</v>
      </c>
      <c r="Q14" s="135">
        <v>7.9472431676740483</v>
      </c>
      <c r="R14" s="135">
        <v>1.423391564329676</v>
      </c>
      <c r="S14" s="135">
        <v>0.95195559041706257</v>
      </c>
      <c r="T14" s="135">
        <v>0.67290239703241117</v>
      </c>
      <c r="U14" s="135">
        <v>0.36717478835145623</v>
      </c>
      <c r="V14" s="135">
        <v>1.857003730423374</v>
      </c>
      <c r="W14" s="135">
        <v>0</v>
      </c>
      <c r="X14" s="135">
        <v>5.227432907317359E-3</v>
      </c>
      <c r="Y14" s="135">
        <v>0.79762936894308178</v>
      </c>
    </row>
    <row r="15" spans="1:25" x14ac:dyDescent="0.25">
      <c r="A15" s="111">
        <v>43903</v>
      </c>
      <c r="B15" s="135">
        <v>329.89103372335882</v>
      </c>
      <c r="C15" s="135">
        <v>257.00484801971697</v>
      </c>
      <c r="D15" s="135">
        <v>1536.390257319038</v>
      </c>
      <c r="E15" s="135">
        <v>738.48228819617293</v>
      </c>
      <c r="F15" s="135">
        <v>552.98762274207922</v>
      </c>
      <c r="G15" s="135">
        <v>200.22799251772221</v>
      </c>
      <c r="H15" s="135">
        <v>41.242404979405848</v>
      </c>
      <c r="I15" s="135">
        <v>130.34704986476689</v>
      </c>
      <c r="J15" s="135">
        <v>278.55055956350611</v>
      </c>
      <c r="K15" s="135">
        <v>4.6705355709163499</v>
      </c>
      <c r="L15" s="135">
        <v>0.26659907827318519</v>
      </c>
      <c r="M15" s="135">
        <v>358.13558665544372</v>
      </c>
      <c r="N15" s="135">
        <v>7.6769854922324177</v>
      </c>
      <c r="O15" s="135">
        <v>0.59868017841531418</v>
      </c>
      <c r="P15" s="135">
        <v>126.1057420972091</v>
      </c>
      <c r="Q15" s="135">
        <v>19.562444720428431</v>
      </c>
      <c r="R15" s="135">
        <v>2.1350873464945139</v>
      </c>
      <c r="S15" s="135">
        <v>0.95195559041706257</v>
      </c>
      <c r="T15" s="135">
        <v>0.80314157065158753</v>
      </c>
      <c r="U15" s="135">
        <v>0.36717478835145623</v>
      </c>
      <c r="V15" s="135">
        <v>1.857003730423374</v>
      </c>
      <c r="W15" s="135">
        <v>0</v>
      </c>
      <c r="X15" s="135">
        <v>1.045486581463472E-2</v>
      </c>
      <c r="Y15" s="135">
        <v>0.79762936894308178</v>
      </c>
    </row>
    <row r="16" spans="1:25" x14ac:dyDescent="0.25">
      <c r="A16" s="111">
        <v>43904</v>
      </c>
      <c r="B16" s="135">
        <v>386.04269903797302</v>
      </c>
      <c r="C16" s="135">
        <v>323.80045078291141</v>
      </c>
      <c r="D16" s="135">
        <v>1801.813942743473</v>
      </c>
      <c r="E16" s="135">
        <v>900.33095193784254</v>
      </c>
      <c r="F16" s="135">
        <v>580.03206246434308</v>
      </c>
      <c r="G16" s="135">
        <v>232.9118011220414</v>
      </c>
      <c r="H16" s="135">
        <v>53.767072175783298</v>
      </c>
      <c r="I16" s="135">
        <v>167.43170348826399</v>
      </c>
      <c r="J16" s="135">
        <v>321.88064660671807</v>
      </c>
      <c r="K16" s="135">
        <v>4.6705355709163499</v>
      </c>
      <c r="L16" s="135">
        <v>0.35546543769758038</v>
      </c>
      <c r="M16" s="135">
        <v>459.43451651121512</v>
      </c>
      <c r="N16" s="135">
        <v>8.7736977054084768</v>
      </c>
      <c r="O16" s="135">
        <v>0.76973165796254683</v>
      </c>
      <c r="P16" s="135">
        <v>142.50302755231871</v>
      </c>
      <c r="Q16" s="135">
        <v>28.273845884994209</v>
      </c>
      <c r="R16" s="135">
        <v>3.5584789108241912</v>
      </c>
      <c r="S16" s="135">
        <v>2.855866771251188</v>
      </c>
      <c r="T16" s="135">
        <v>0.88996768639770507</v>
      </c>
      <c r="U16" s="135">
        <v>1.4686991534058249</v>
      </c>
      <c r="V16" s="135">
        <v>2.4760049738978318</v>
      </c>
      <c r="W16" s="135">
        <v>0</v>
      </c>
      <c r="X16" s="135">
        <v>1.045486581463472E-2</v>
      </c>
      <c r="Y16" s="135">
        <v>0.79762936894308178</v>
      </c>
    </row>
    <row r="17" spans="1:25" x14ac:dyDescent="0.25">
      <c r="A17" s="111">
        <v>43905</v>
      </c>
      <c r="B17" s="135">
        <v>369.92102950428489</v>
      </c>
      <c r="C17" s="135">
        <v>406.67489262354559</v>
      </c>
      <c r="D17" s="135">
        <v>2049.3067836414561</v>
      </c>
      <c r="E17" s="135">
        <v>1088.9251455707231</v>
      </c>
      <c r="F17" s="135">
        <v>596.40106545413425</v>
      </c>
      <c r="G17" s="135">
        <v>273.95166435335472</v>
      </c>
      <c r="H17" s="135">
        <v>55.047757383038537</v>
      </c>
      <c r="I17" s="135">
        <v>193.86828824956879</v>
      </c>
      <c r="J17" s="135">
        <v>424.63485302347812</v>
      </c>
      <c r="K17" s="135">
        <v>4.8059134135516066</v>
      </c>
      <c r="L17" s="135">
        <v>0.38683003514148451</v>
      </c>
      <c r="M17" s="135">
        <v>603.00780292096977</v>
      </c>
      <c r="N17" s="135">
        <v>7.8963279348676298</v>
      </c>
      <c r="O17" s="135">
        <v>0.94078313750977949</v>
      </c>
      <c r="P17" s="135">
        <v>170.22505691887071</v>
      </c>
      <c r="Q17" s="135">
        <v>41.570195030910398</v>
      </c>
      <c r="R17" s="135">
        <v>4.9818704751538672</v>
      </c>
      <c r="S17" s="135">
        <v>4.3366865785666189</v>
      </c>
      <c r="T17" s="135">
        <v>1.0636199178899399</v>
      </c>
      <c r="U17" s="135">
        <v>3.3045730951631058</v>
      </c>
      <c r="V17" s="135">
        <v>2.4760049738978318</v>
      </c>
      <c r="W17" s="135">
        <v>0</v>
      </c>
      <c r="X17" s="135">
        <v>1.045486581463472E-2</v>
      </c>
      <c r="Y17" s="135">
        <v>0.79762936894308178</v>
      </c>
    </row>
    <row r="18" spans="1:25" x14ac:dyDescent="0.25">
      <c r="A18" s="111">
        <v>43906</v>
      </c>
      <c r="B18" s="135">
        <v>594.85670442669482</v>
      </c>
      <c r="C18" s="135">
        <v>521.36490965996518</v>
      </c>
      <c r="D18" s="135">
        <v>2218.706077983451</v>
      </c>
      <c r="E18" s="135">
        <v>1355.4634548865599</v>
      </c>
      <c r="F18" s="135">
        <v>583.59054137516716</v>
      </c>
      <c r="G18" s="135">
        <v>323.13603652490298</v>
      </c>
      <c r="H18" s="135">
        <v>83.331364587336338</v>
      </c>
      <c r="I18" s="135">
        <v>302.18485081324837</v>
      </c>
      <c r="J18" s="135">
        <v>506.96201840558098</v>
      </c>
      <c r="K18" s="135">
        <v>5.9227806152924733</v>
      </c>
      <c r="L18" s="135">
        <v>0.39728490095611918</v>
      </c>
      <c r="M18" s="135">
        <v>707.49725025251348</v>
      </c>
      <c r="N18" s="135">
        <v>14.147587549971171</v>
      </c>
      <c r="O18" s="135">
        <v>1.282886096604245</v>
      </c>
      <c r="P18" s="135">
        <v>199.95250968640741</v>
      </c>
      <c r="Q18" s="135">
        <v>47.989122204800992</v>
      </c>
      <c r="R18" s="135">
        <v>5.6935662573187056</v>
      </c>
      <c r="S18" s="135">
        <v>6.5579162895397642</v>
      </c>
      <c r="T18" s="135">
        <v>1.627989670239705</v>
      </c>
      <c r="U18" s="135">
        <v>6.9763209786776672</v>
      </c>
      <c r="V18" s="135">
        <v>3.0950062173722901</v>
      </c>
      <c r="W18" s="135">
        <v>0</v>
      </c>
      <c r="X18" s="135">
        <v>1.045486581463472E-2</v>
      </c>
      <c r="Y18" s="135">
        <v>2.392888106829246</v>
      </c>
    </row>
    <row r="19" spans="1:25" x14ac:dyDescent="0.25">
      <c r="A19" s="111">
        <v>43907</v>
      </c>
      <c r="B19" s="135">
        <v>643.55072669171193</v>
      </c>
      <c r="C19" s="135">
        <v>667.1007702342074</v>
      </c>
      <c r="D19" s="135">
        <v>2519.401622048732</v>
      </c>
      <c r="E19" s="135">
        <v>1536.4160685505231</v>
      </c>
      <c r="F19" s="135">
        <v>598.53615280062877</v>
      </c>
      <c r="G19" s="135">
        <v>377.08018664853648</v>
      </c>
      <c r="H19" s="135">
        <v>114.111222619335</v>
      </c>
      <c r="I19" s="135">
        <v>460.80435938107752</v>
      </c>
      <c r="J19" s="135">
        <v>604.14521363107087</v>
      </c>
      <c r="K19" s="135">
        <v>9.8148935910560997</v>
      </c>
      <c r="L19" s="135">
        <v>0.44955923002929282</v>
      </c>
      <c r="M19" s="135">
        <v>917.27377428454395</v>
      </c>
      <c r="N19" s="135">
        <v>12.61219045152469</v>
      </c>
      <c r="O19" s="135">
        <v>1.881566275019559</v>
      </c>
      <c r="P19" s="135">
        <v>220.83250627312961</v>
      </c>
      <c r="Q19" s="135">
        <v>76.110136490416835</v>
      </c>
      <c r="R19" s="135">
        <v>9.2520451681428959</v>
      </c>
      <c r="S19" s="135">
        <v>7.9329632534755206</v>
      </c>
      <c r="T19" s="135">
        <v>2.2574790093990571</v>
      </c>
      <c r="U19" s="135">
        <v>11.015243650543679</v>
      </c>
      <c r="V19" s="135">
        <v>6.1900124347445793</v>
      </c>
      <c r="W19" s="135">
        <v>3.3844460658814128E-2</v>
      </c>
      <c r="X19" s="135">
        <v>1.5682298721952079E-2</v>
      </c>
      <c r="Y19" s="135">
        <v>2.392888106829246</v>
      </c>
    </row>
    <row r="20" spans="1:25" x14ac:dyDescent="0.25">
      <c r="A20" s="111">
        <v>43908</v>
      </c>
      <c r="B20" s="135">
        <v>741.59679854965168</v>
      </c>
      <c r="C20" s="135">
        <v>891.09268270130849</v>
      </c>
      <c r="D20" s="135">
        <v>2742.8293821348998</v>
      </c>
      <c r="E20" s="135">
        <v>1777.8899955683121</v>
      </c>
      <c r="F20" s="135">
        <v>562.23966791022201</v>
      </c>
      <c r="G20" s="135">
        <v>439.27461855578468</v>
      </c>
      <c r="H20" s="135">
        <v>158.04523718687051</v>
      </c>
      <c r="I20" s="135">
        <v>841.19744011318619</v>
      </c>
      <c r="J20" s="135">
        <v>725.46945735206464</v>
      </c>
      <c r="K20" s="135">
        <v>11.30404986004392</v>
      </c>
      <c r="L20" s="135">
        <v>0.49137869328783168</v>
      </c>
      <c r="M20" s="135">
        <v>1116.6811165203139</v>
      </c>
      <c r="N20" s="135">
        <v>10.9671221317606</v>
      </c>
      <c r="O20" s="135">
        <v>2.1381434943404081</v>
      </c>
      <c r="P20" s="135">
        <v>253.74504326575939</v>
      </c>
      <c r="Q20" s="135">
        <v>86.961180046279466</v>
      </c>
      <c r="R20" s="135">
        <v>14.23391564329676</v>
      </c>
      <c r="S20" s="135">
        <v>11.529239928384429</v>
      </c>
      <c r="T20" s="135">
        <v>3.4296315719716439</v>
      </c>
      <c r="U20" s="135">
        <v>18.35873941757281</v>
      </c>
      <c r="V20" s="135">
        <v>6.8090136782190376</v>
      </c>
      <c r="W20" s="135">
        <v>0.10153338197644241</v>
      </c>
      <c r="X20" s="135">
        <v>1.045486581463472E-2</v>
      </c>
      <c r="Y20" s="135">
        <v>3.1905174757723271</v>
      </c>
    </row>
    <row r="21" spans="1:25" x14ac:dyDescent="0.25">
      <c r="A21" s="111">
        <v>43909</v>
      </c>
      <c r="B21" s="135">
        <v>942.07579111823543</v>
      </c>
      <c r="C21" s="135">
        <v>1132.531846082228</v>
      </c>
      <c r="D21" s="135">
        <v>3057.916788254307</v>
      </c>
      <c r="E21" s="135">
        <v>2397.3164678487519</v>
      </c>
      <c r="F21" s="135">
        <v>556.5461016529033</v>
      </c>
      <c r="G21" s="135">
        <v>499.14204790868001</v>
      </c>
      <c r="H21" s="135">
        <v>241.8975584686836</v>
      </c>
      <c r="I21" s="135">
        <v>1434.55189808914</v>
      </c>
      <c r="J21" s="135">
        <v>916.74084158567223</v>
      </c>
      <c r="K21" s="135">
        <v>19.257498114865239</v>
      </c>
      <c r="L21" s="135">
        <v>0.63251938178540057</v>
      </c>
      <c r="M21" s="135">
        <v>1364.743850261613</v>
      </c>
      <c r="N21" s="135">
        <v>21.385888156933159</v>
      </c>
      <c r="O21" s="135">
        <v>3.506555330718268</v>
      </c>
      <c r="P21" s="135">
        <v>281.82097087954412</v>
      </c>
      <c r="Q21" s="135">
        <v>118.444489518219</v>
      </c>
      <c r="R21" s="135">
        <v>19.927481900615469</v>
      </c>
      <c r="S21" s="135">
        <v>16.18324503709006</v>
      </c>
      <c r="T21" s="135">
        <v>4.8188494239095254</v>
      </c>
      <c r="U21" s="135">
        <v>27.905283914710669</v>
      </c>
      <c r="V21" s="135">
        <v>11.14202238254024</v>
      </c>
      <c r="W21" s="135">
        <v>0.20306676395288481</v>
      </c>
      <c r="X21" s="135">
        <v>1.5682298721952079E-2</v>
      </c>
      <c r="Y21" s="135">
        <v>3.9881468447154091</v>
      </c>
    </row>
    <row r="22" spans="1:25" x14ac:dyDescent="0.25">
      <c r="A22" s="111">
        <v>43910</v>
      </c>
      <c r="B22" s="135">
        <v>981.66710201389117</v>
      </c>
      <c r="C22" s="135">
        <v>1383.207789358697</v>
      </c>
      <c r="D22" s="135">
        <v>3463.6021456652529</v>
      </c>
      <c r="E22" s="135">
        <v>2319.6780153645518</v>
      </c>
      <c r="F22" s="135">
        <v>576.47358355351867</v>
      </c>
      <c r="G22" s="135">
        <v>581.11600152792698</v>
      </c>
      <c r="H22" s="135">
        <v>360.78421745405501</v>
      </c>
      <c r="I22" s="135">
        <v>2508.5381540171488</v>
      </c>
      <c r="J22" s="135">
        <v>1051.0641114196289</v>
      </c>
      <c r="K22" s="135">
        <v>21.728143742958672</v>
      </c>
      <c r="L22" s="135">
        <v>0.84684413098541234</v>
      </c>
      <c r="M22" s="135">
        <v>1502.733731088766</v>
      </c>
      <c r="N22" s="135">
        <v>40.688023108831807</v>
      </c>
      <c r="O22" s="135">
        <v>5.1315443864169783</v>
      </c>
      <c r="P22" s="135">
        <v>326.29418394843822</v>
      </c>
      <c r="Q22" s="135">
        <v>139.07675543429579</v>
      </c>
      <c r="R22" s="135">
        <v>24.909352375769341</v>
      </c>
      <c r="S22" s="135">
        <v>19.462203181859941</v>
      </c>
      <c r="T22" s="135">
        <v>6.7941435571336992</v>
      </c>
      <c r="U22" s="135">
        <v>46.99837290898639</v>
      </c>
      <c r="V22" s="135">
        <v>21.046042278131569</v>
      </c>
      <c r="W22" s="135">
        <v>0.37228906724695537</v>
      </c>
      <c r="X22" s="135">
        <v>1.5682298721952079E-2</v>
      </c>
      <c r="Y22" s="135">
        <v>3.9881468447154091</v>
      </c>
    </row>
    <row r="23" spans="1:25" x14ac:dyDescent="0.25">
      <c r="A23" s="111">
        <v>43911</v>
      </c>
      <c r="B23" s="135">
        <v>1076.203694789667</v>
      </c>
      <c r="C23" s="135">
        <v>1507.647740729308</v>
      </c>
      <c r="D23" s="135">
        <v>3824.5783578424848</v>
      </c>
      <c r="E23" s="135">
        <v>2901.202250999163</v>
      </c>
      <c r="F23" s="135">
        <v>622.02211361206832</v>
      </c>
      <c r="G23" s="135">
        <v>669.22478006319511</v>
      </c>
      <c r="H23" s="135">
        <v>470.90143874906852</v>
      </c>
      <c r="I23" s="135">
        <v>3626.9525593356848</v>
      </c>
      <c r="J23" s="135">
        <v>1315.996643626698</v>
      </c>
      <c r="K23" s="135">
        <v>29.44468077316829</v>
      </c>
      <c r="L23" s="135">
        <v>1.1918547028683579</v>
      </c>
      <c r="M23" s="135">
        <v>1722.0818075481129</v>
      </c>
      <c r="N23" s="135">
        <v>51.655145240592411</v>
      </c>
      <c r="O23" s="135">
        <v>6.4144304830212224</v>
      </c>
      <c r="P23" s="135">
        <v>399.19722287834958</v>
      </c>
      <c r="Q23" s="135">
        <v>180.34128726644951</v>
      </c>
      <c r="R23" s="135">
        <v>31.31461441525288</v>
      </c>
      <c r="S23" s="135">
        <v>23.587344073667222</v>
      </c>
      <c r="T23" s="135">
        <v>8.791144219294404</v>
      </c>
      <c r="U23" s="135">
        <v>62.786888808099</v>
      </c>
      <c r="V23" s="135">
        <v>38.997078338890837</v>
      </c>
      <c r="W23" s="135">
        <v>0.50766690988221186</v>
      </c>
      <c r="X23" s="135">
        <v>1.045486581463472E-2</v>
      </c>
      <c r="Y23" s="135">
        <v>5.5834055826015723</v>
      </c>
    </row>
    <row r="24" spans="1:25" x14ac:dyDescent="0.25">
      <c r="A24" s="111">
        <v>43912</v>
      </c>
      <c r="B24" s="135">
        <v>1263.302798357503</v>
      </c>
      <c r="C24" s="135">
        <v>1631.660063401052</v>
      </c>
      <c r="D24" s="135">
        <v>4056.9715401918788</v>
      </c>
      <c r="E24" s="135">
        <v>3204.878638963939</v>
      </c>
      <c r="F24" s="135">
        <v>656.89520693814541</v>
      </c>
      <c r="G24" s="135">
        <v>768.01661577981031</v>
      </c>
      <c r="H24" s="135">
        <v>654.79915189934559</v>
      </c>
      <c r="I24" s="135">
        <v>5336.8855486884158</v>
      </c>
      <c r="J24" s="135">
        <v>1556.788127338262</v>
      </c>
      <c r="K24" s="135">
        <v>46.840733551798749</v>
      </c>
      <c r="L24" s="135">
        <v>1.4793635127708129</v>
      </c>
      <c r="M24" s="135">
        <v>2171.147142263068</v>
      </c>
      <c r="N24" s="135">
        <v>63.938322028164279</v>
      </c>
      <c r="O24" s="135">
        <v>7.098636401210153</v>
      </c>
      <c r="P24" s="135">
        <v>432.58162420062291</v>
      </c>
      <c r="Q24" s="135">
        <v>226.64926187808871</v>
      </c>
      <c r="R24" s="135">
        <v>37.719876454736422</v>
      </c>
      <c r="S24" s="135">
        <v>25.914346628020041</v>
      </c>
      <c r="T24" s="135">
        <v>10.918384055074281</v>
      </c>
      <c r="U24" s="135">
        <v>79.676929072265992</v>
      </c>
      <c r="V24" s="135">
        <v>43.949088286686511</v>
      </c>
      <c r="W24" s="135">
        <v>0.84611151647035321</v>
      </c>
      <c r="X24" s="135">
        <v>2.613716453658679E-2</v>
      </c>
      <c r="Y24" s="135">
        <v>11.964440534146229</v>
      </c>
    </row>
    <row r="25" spans="1:25" x14ac:dyDescent="0.25">
      <c r="A25" s="111">
        <v>43913</v>
      </c>
      <c r="B25" s="135">
        <v>1450.1825594827039</v>
      </c>
      <c r="C25" s="135">
        <v>1863.092715228458</v>
      </c>
      <c r="D25" s="135">
        <v>4240.5267644231772</v>
      </c>
      <c r="E25" s="135">
        <v>3850.439314738077</v>
      </c>
      <c r="F25" s="135">
        <v>727.3530893724643</v>
      </c>
      <c r="G25" s="135">
        <v>950.263224922988</v>
      </c>
      <c r="H25" s="135">
        <v>857.32106687716475</v>
      </c>
      <c r="I25" s="135">
        <v>7275.9356059724569</v>
      </c>
      <c r="J25" s="135">
        <v>1662.0183387289201</v>
      </c>
      <c r="K25" s="135">
        <v>58.347850175795557</v>
      </c>
      <c r="L25" s="135">
        <v>1.9864245047805971</v>
      </c>
      <c r="M25" s="135">
        <v>2756.6070990672911</v>
      </c>
      <c r="N25" s="135">
        <v>78.085909578135457</v>
      </c>
      <c r="O25" s="135">
        <v>9.0657284160033278</v>
      </c>
      <c r="P25" s="135">
        <v>462.3090769681595</v>
      </c>
      <c r="Q25" s="135">
        <v>300.92541917596537</v>
      </c>
      <c r="R25" s="135">
        <v>51.953792098033183</v>
      </c>
      <c r="S25" s="135">
        <v>31.62608017052241</v>
      </c>
      <c r="T25" s="135">
        <v>14.43484174279204</v>
      </c>
      <c r="U25" s="135">
        <v>108.683737352031</v>
      </c>
      <c r="V25" s="135">
        <v>51.377103208379999</v>
      </c>
      <c r="W25" s="135">
        <v>1.15071166239968</v>
      </c>
      <c r="X25" s="135">
        <v>4.1819463258538872E-2</v>
      </c>
      <c r="Y25" s="135">
        <v>14.357328640975471</v>
      </c>
    </row>
    <row r="26" spans="1:25" x14ac:dyDescent="0.25">
      <c r="A26" s="111">
        <v>43914</v>
      </c>
      <c r="B26" s="135">
        <v>1606.9027347455631</v>
      </c>
      <c r="C26" s="135">
        <v>2029.440279088142</v>
      </c>
      <c r="D26" s="135">
        <v>4443.7823244170886</v>
      </c>
      <c r="E26" s="135">
        <v>4300.2227117085522</v>
      </c>
      <c r="F26" s="135">
        <v>806.35132119276125</v>
      </c>
      <c r="G26" s="135">
        <v>1119.817092860605</v>
      </c>
      <c r="H26" s="135">
        <v>1044.9957160623981</v>
      </c>
      <c r="I26" s="135">
        <v>8912.8008124432472</v>
      </c>
      <c r="J26" s="135">
        <v>1873.09776275371</v>
      </c>
      <c r="K26" s="135">
        <v>65.184431228876022</v>
      </c>
      <c r="L26" s="135">
        <v>2.0596085654830398</v>
      </c>
      <c r="M26" s="135">
        <v>3151.433636694117</v>
      </c>
      <c r="N26" s="135">
        <v>104.4070026943609</v>
      </c>
      <c r="O26" s="135">
        <v>11.37492338989097</v>
      </c>
      <c r="P26" s="135">
        <v>509.25957776768172</v>
      </c>
      <c r="Q26" s="135">
        <v>347.69188858573949</v>
      </c>
      <c r="R26" s="135">
        <v>63.340924612670577</v>
      </c>
      <c r="S26" s="135">
        <v>45.482322653259651</v>
      </c>
      <c r="T26" s="135">
        <v>18.86297364584404</v>
      </c>
      <c r="U26" s="135">
        <v>145.76839097552809</v>
      </c>
      <c r="V26" s="135">
        <v>69.328139269139271</v>
      </c>
      <c r="W26" s="135">
        <v>1.5230007296466359</v>
      </c>
      <c r="X26" s="135">
        <v>3.6592030351221508E-2</v>
      </c>
      <c r="Y26" s="135">
        <v>19.940734223577039</v>
      </c>
    </row>
    <row r="27" spans="1:25" x14ac:dyDescent="0.25">
      <c r="A27" s="111">
        <v>43915</v>
      </c>
      <c r="B27" s="135">
        <v>1775.5770731320411</v>
      </c>
      <c r="C27" s="135">
        <v>2137.8013913813129</v>
      </c>
      <c r="D27" s="135">
        <v>4562.1023050751801</v>
      </c>
      <c r="E27" s="135">
        <v>5441.5690958660489</v>
      </c>
      <c r="F27" s="135">
        <v>926.62790837861905</v>
      </c>
      <c r="G27" s="135">
        <v>1298.996289545772</v>
      </c>
      <c r="H27" s="135">
        <v>1251.793817240713</v>
      </c>
      <c r="I27" s="135">
        <v>10403.530453150161</v>
      </c>
      <c r="J27" s="135">
        <v>2136.1732912303551</v>
      </c>
      <c r="K27" s="135">
        <v>73.848613157532426</v>
      </c>
      <c r="L27" s="135">
        <v>2.6189438865659969</v>
      </c>
      <c r="M27" s="135">
        <v>3144.2549723736288</v>
      </c>
      <c r="N27" s="135">
        <v>129.74105481872789</v>
      </c>
      <c r="O27" s="135">
        <v>15.223581679703701</v>
      </c>
      <c r="P27" s="135">
        <v>533.79652290914066</v>
      </c>
      <c r="Q27" s="135">
        <v>462.16275652012149</v>
      </c>
      <c r="R27" s="135">
        <v>80.421623384626713</v>
      </c>
      <c r="S27" s="135">
        <v>62.088659063868413</v>
      </c>
      <c r="T27" s="135">
        <v>24.615203814024319</v>
      </c>
      <c r="U27" s="135">
        <v>188.72784121264851</v>
      </c>
      <c r="V27" s="135">
        <v>101.5162039298111</v>
      </c>
      <c r="W27" s="135">
        <v>1.8952897968935909</v>
      </c>
      <c r="X27" s="135">
        <v>4.7046896165856229E-2</v>
      </c>
      <c r="Y27" s="135">
        <v>20.73836359252012</v>
      </c>
    </row>
    <row r="28" spans="1:25" x14ac:dyDescent="0.25">
      <c r="A28" s="111">
        <v>43916</v>
      </c>
      <c r="B28" s="135">
        <v>2005.228610571108</v>
      </c>
      <c r="C28" s="135">
        <v>2447.5756208413509</v>
      </c>
      <c r="D28" s="135">
        <v>4666.030423679148</v>
      </c>
      <c r="E28" s="135">
        <v>6086.2127820439173</v>
      </c>
      <c r="F28" s="135">
        <v>1028.4004052281909</v>
      </c>
      <c r="G28" s="135">
        <v>1513.60938876313</v>
      </c>
      <c r="H28" s="135">
        <v>1539.7960431705851</v>
      </c>
      <c r="I28" s="135">
        <v>12187.999924538241</v>
      </c>
      <c r="J28" s="135">
        <v>2748.3655210265929</v>
      </c>
      <c r="K28" s="135">
        <v>80.008304997436582</v>
      </c>
      <c r="L28" s="135">
        <v>2.7862217396001521</v>
      </c>
      <c r="M28" s="135">
        <v>3905.1933903453291</v>
      </c>
      <c r="N28" s="135">
        <v>159.3522845744815</v>
      </c>
      <c r="O28" s="135">
        <v>19.072239969516438</v>
      </c>
      <c r="P28" s="135">
        <v>567.41685639623563</v>
      </c>
      <c r="Q28" s="135">
        <v>540.25970380245678</v>
      </c>
      <c r="R28" s="135">
        <v>96.790626374417982</v>
      </c>
      <c r="S28" s="135">
        <v>76.367992920124351</v>
      </c>
      <c r="T28" s="135">
        <v>31.865184478825139</v>
      </c>
      <c r="U28" s="135">
        <v>250.4132056556931</v>
      </c>
      <c r="V28" s="135">
        <v>123.18124745141709</v>
      </c>
      <c r="W28" s="135">
        <v>2.4029567067758029</v>
      </c>
      <c r="X28" s="135">
        <v>8.3638926517077744E-2</v>
      </c>
      <c r="Y28" s="135">
        <v>34.298062864552513</v>
      </c>
    </row>
    <row r="29" spans="1:25" x14ac:dyDescent="0.25">
      <c r="A29" s="111">
        <v>43917</v>
      </c>
      <c r="B29" s="135">
        <v>2232.0286962559171</v>
      </c>
      <c r="C29" s="135">
        <v>2653.2650249968979</v>
      </c>
      <c r="D29" s="135">
        <v>4656.9470353335118</v>
      </c>
      <c r="E29" s="135">
        <v>6924.6469362335292</v>
      </c>
      <c r="F29" s="135">
        <v>1160.0641249286859</v>
      </c>
      <c r="G29" s="135">
        <v>1719.5491148233541</v>
      </c>
      <c r="H29" s="135">
        <v>1809.564784793773</v>
      </c>
      <c r="I29" s="135">
        <v>13765.38281529609</v>
      </c>
      <c r="J29" s="135">
        <v>3111.7192509461011</v>
      </c>
      <c r="K29" s="135">
        <v>88.807864768728265</v>
      </c>
      <c r="L29" s="135">
        <v>3.361239359405062</v>
      </c>
      <c r="M29" s="135">
        <v>4202.709144961098</v>
      </c>
      <c r="N29" s="135">
        <v>169.4420369357012</v>
      </c>
      <c r="O29" s="135">
        <v>23.519578437744489</v>
      </c>
      <c r="P29" s="135">
        <v>601.86295246020666</v>
      </c>
      <c r="Q29" s="135">
        <v>625.8453994543313</v>
      </c>
      <c r="R29" s="135">
        <v>116.00641249286861</v>
      </c>
      <c r="S29" s="135">
        <v>103.4458408253208</v>
      </c>
      <c r="T29" s="135">
        <v>41.003633161104013</v>
      </c>
      <c r="U29" s="135">
        <v>316.50466755895519</v>
      </c>
      <c r="V29" s="135">
        <v>155.98831335556341</v>
      </c>
      <c r="W29" s="135">
        <v>2.7414013133639439</v>
      </c>
      <c r="X29" s="135">
        <v>7.8411493609760394E-2</v>
      </c>
      <c r="Y29" s="135">
        <v>41.476727185040247</v>
      </c>
    </row>
    <row r="30" spans="1:25" x14ac:dyDescent="0.25">
      <c r="A30" s="111">
        <v>43918</v>
      </c>
      <c r="B30" s="135">
        <v>2554.5717581509962</v>
      </c>
      <c r="C30" s="135">
        <v>3034.624298647454</v>
      </c>
      <c r="D30" s="135">
        <v>4588.1728092879803</v>
      </c>
      <c r="E30" s="135">
        <v>7314.6731778470712</v>
      </c>
      <c r="F30" s="135">
        <v>1277.4939289858839</v>
      </c>
      <c r="G30" s="135">
        <v>1891.4299853153241</v>
      </c>
      <c r="H30" s="135">
        <v>2117.4936042873792</v>
      </c>
      <c r="I30" s="135">
        <v>15417.66936287765</v>
      </c>
      <c r="J30" s="135">
        <v>3911.4688575150999</v>
      </c>
      <c r="K30" s="135">
        <v>97.573580079361136</v>
      </c>
      <c r="L30" s="135">
        <v>3.4344234201075041</v>
      </c>
      <c r="M30" s="135">
        <v>4352.6634663223977</v>
      </c>
      <c r="N30" s="135">
        <v>192.14397974844559</v>
      </c>
      <c r="O30" s="135">
        <v>29.848483180992091</v>
      </c>
      <c r="P30" s="135">
        <v>613.18769637164928</v>
      </c>
      <c r="Q30" s="135">
        <v>704.09517833604502</v>
      </c>
      <c r="R30" s="135">
        <v>135.22219861131919</v>
      </c>
      <c r="S30" s="135">
        <v>128.19668617616441</v>
      </c>
      <c r="T30" s="135">
        <v>52.594919613210713</v>
      </c>
      <c r="U30" s="135">
        <v>410.50141337692793</v>
      </c>
      <c r="V30" s="135">
        <v>177.03435563369499</v>
      </c>
      <c r="W30" s="135">
        <v>3.2490682232461561</v>
      </c>
      <c r="X30" s="135">
        <v>0.1045486581463472</v>
      </c>
      <c r="Y30" s="135">
        <v>47.857762136584903</v>
      </c>
    </row>
    <row r="31" spans="1:25" x14ac:dyDescent="0.25">
      <c r="A31" s="111">
        <v>43919</v>
      </c>
      <c r="B31" s="135">
        <v>2649.2180221480899</v>
      </c>
      <c r="C31" s="135">
        <v>3183.4390858535462</v>
      </c>
      <c r="D31" s="135">
        <v>4547.7104430210557</v>
      </c>
      <c r="E31" s="135">
        <v>7846.6799752830984</v>
      </c>
      <c r="F31" s="135">
        <v>1392.788645696588</v>
      </c>
      <c r="G31" s="135">
        <v>2048.0795663606209</v>
      </c>
      <c r="H31" s="135">
        <v>2345.4555711788098</v>
      </c>
      <c r="I31" s="135">
        <v>16331.93458587277</v>
      </c>
      <c r="J31" s="135">
        <v>4602.2742452325956</v>
      </c>
      <c r="K31" s="135">
        <v>91.718488385386294</v>
      </c>
      <c r="L31" s="135">
        <v>3.2828278657953009</v>
      </c>
      <c r="M31" s="135">
        <v>4152.4584947176836</v>
      </c>
      <c r="N31" s="135">
        <v>211.8847995856147</v>
      </c>
      <c r="O31" s="135">
        <v>37.545799760617562</v>
      </c>
      <c r="P31" s="135">
        <v>625.57413502478937</v>
      </c>
      <c r="Q31" s="135">
        <v>768.89577647246404</v>
      </c>
      <c r="R31" s="135">
        <v>159.41985520492381</v>
      </c>
      <c r="S31" s="135">
        <v>146.81270661098699</v>
      </c>
      <c r="T31" s="135">
        <v>62.927227386998688</v>
      </c>
      <c r="U31" s="135">
        <v>508.53708186676681</v>
      </c>
      <c r="V31" s="135">
        <v>220.364442676907</v>
      </c>
      <c r="W31" s="135">
        <v>3.7567351331283669</v>
      </c>
      <c r="X31" s="135">
        <v>0.1045486581463472</v>
      </c>
      <c r="Y31" s="135">
        <v>55.834055826015721</v>
      </c>
    </row>
    <row r="32" spans="1:25" x14ac:dyDescent="0.25">
      <c r="A32" s="111">
        <v>43920</v>
      </c>
      <c r="B32" s="135">
        <v>2708.221139216962</v>
      </c>
      <c r="C32" s="135">
        <v>3235.3532098961309</v>
      </c>
      <c r="D32" s="135">
        <v>4460.5335081194298</v>
      </c>
      <c r="E32" s="135">
        <v>8072.5650791642938</v>
      </c>
      <c r="F32" s="135">
        <v>1559.32545872316</v>
      </c>
      <c r="G32" s="135">
        <v>2253.0673368304278</v>
      </c>
      <c r="H32" s="135">
        <v>2579.9729098090738</v>
      </c>
      <c r="I32" s="135">
        <v>16848.182338294919</v>
      </c>
      <c r="J32" s="135">
        <v>5048.574141777679</v>
      </c>
      <c r="K32" s="135">
        <v>89.857043049151528</v>
      </c>
      <c r="L32" s="135">
        <v>3.931029546302653</v>
      </c>
      <c r="M32" s="135">
        <v>4103.0054738432127</v>
      </c>
      <c r="N32" s="135">
        <v>237.32852293129929</v>
      </c>
      <c r="O32" s="135">
        <v>44.644436161827713</v>
      </c>
      <c r="P32" s="135">
        <v>650.46497841348082</v>
      </c>
      <c r="Q32" s="135">
        <v>826.05479463996585</v>
      </c>
      <c r="R32" s="135">
        <v>178.63564132337439</v>
      </c>
      <c r="S32" s="135">
        <v>178.33301393812971</v>
      </c>
      <c r="T32" s="135">
        <v>73.845611442072965</v>
      </c>
      <c r="U32" s="135">
        <v>595.92468149441333</v>
      </c>
      <c r="V32" s="135">
        <v>263.07552847664459</v>
      </c>
      <c r="W32" s="135">
        <v>4.2305575823517652</v>
      </c>
      <c r="X32" s="135">
        <v>0.1150035239609819</v>
      </c>
      <c r="Y32" s="135">
        <v>69.393755098048103</v>
      </c>
    </row>
    <row r="33" spans="1:25" x14ac:dyDescent="0.25">
      <c r="A33" s="111">
        <v>43921</v>
      </c>
      <c r="B33" s="135">
        <v>3270.8345045762799</v>
      </c>
      <c r="C33" s="135">
        <v>3320.2802694913321</v>
      </c>
      <c r="D33" s="135">
        <v>4319.4460735560406</v>
      </c>
      <c r="E33" s="135">
        <v>8564.3771659638151</v>
      </c>
      <c r="F33" s="135">
        <v>1733.690925353545</v>
      </c>
      <c r="G33" s="135">
        <v>2479.8443130364481</v>
      </c>
      <c r="H33" s="135">
        <v>2922.3934037828249</v>
      </c>
      <c r="I33" s="135">
        <v>18421.89348116926</v>
      </c>
      <c r="J33" s="135">
        <v>5265.224576993739</v>
      </c>
      <c r="K33" s="135">
        <v>117.44027848608501</v>
      </c>
      <c r="L33" s="135">
        <v>4.5008197332002462</v>
      </c>
      <c r="M33" s="135">
        <v>3905.9910197142708</v>
      </c>
      <c r="N33" s="135">
        <v>265.73336925255921</v>
      </c>
      <c r="O33" s="135">
        <v>52.85490718009487</v>
      </c>
      <c r="P33" s="135">
        <v>661.5537901601017</v>
      </c>
      <c r="Q33" s="135">
        <v>864.4155260839309</v>
      </c>
      <c r="R33" s="135">
        <v>200.69821057048441</v>
      </c>
      <c r="S33" s="135">
        <v>205.30508899994649</v>
      </c>
      <c r="T33" s="135">
        <v>92.209334922376826</v>
      </c>
      <c r="U33" s="135">
        <v>703.1397196930385</v>
      </c>
      <c r="V33" s="135">
        <v>360.87772494560897</v>
      </c>
      <c r="W33" s="135">
        <v>5.2458914021161887</v>
      </c>
      <c r="X33" s="135">
        <v>0.13068582268293399</v>
      </c>
      <c r="Y33" s="135">
        <v>79.762936894308169</v>
      </c>
    </row>
    <row r="34" spans="1:25" x14ac:dyDescent="0.25">
      <c r="A34" s="111">
        <v>43922</v>
      </c>
      <c r="B34" s="135">
        <v>3482.7193041618948</v>
      </c>
      <c r="C34" s="135">
        <v>3467.9832220803678</v>
      </c>
      <c r="D34" s="135">
        <v>4268.9565902841932</v>
      </c>
      <c r="E34" s="135">
        <v>8345.0638208558867</v>
      </c>
      <c r="F34" s="135">
        <v>1856.102599885897</v>
      </c>
      <c r="G34" s="135">
        <v>2714.7657981827028</v>
      </c>
      <c r="H34" s="135">
        <v>3215.8222619468288</v>
      </c>
      <c r="I34" s="135">
        <v>19499.551484980781</v>
      </c>
      <c r="J34" s="135">
        <v>5587.7242248439316</v>
      </c>
      <c r="K34" s="135">
        <v>144.9219805410421</v>
      </c>
      <c r="L34" s="135">
        <v>7.0099875287125792</v>
      </c>
      <c r="M34" s="135">
        <v>4086.2552570954081</v>
      </c>
      <c r="N34" s="135">
        <v>336.90999188768552</v>
      </c>
      <c r="O34" s="135">
        <v>61.065378198362041</v>
      </c>
      <c r="P34" s="135">
        <v>666.74429778617946</v>
      </c>
      <c r="Q34" s="135">
        <v>877.25338043171212</v>
      </c>
      <c r="R34" s="135">
        <v>228.4543460749131</v>
      </c>
      <c r="S34" s="135">
        <v>256.18182666556947</v>
      </c>
      <c r="T34" s="135">
        <v>110.6164714605538</v>
      </c>
      <c r="U34" s="135">
        <v>848.90811066856656</v>
      </c>
      <c r="V34" s="135">
        <v>402.35080825839759</v>
      </c>
      <c r="W34" s="135">
        <v>6.1258473792453563</v>
      </c>
      <c r="X34" s="135">
        <v>0.2404619137365985</v>
      </c>
      <c r="Y34" s="135">
        <v>92.525006797397481</v>
      </c>
    </row>
    <row r="35" spans="1:25" x14ac:dyDescent="0.25">
      <c r="A35" s="111">
        <v>43923</v>
      </c>
      <c r="B35" s="135">
        <v>3284.6530784622978</v>
      </c>
      <c r="C35" s="135">
        <v>3494.2396241908682</v>
      </c>
      <c r="D35" s="135">
        <v>4087.8786537835231</v>
      </c>
      <c r="E35" s="135">
        <v>8295.546382657305</v>
      </c>
      <c r="F35" s="135">
        <v>2046.8370695060739</v>
      </c>
      <c r="G35" s="135">
        <v>2903.1472322419022</v>
      </c>
      <c r="H35" s="135">
        <v>3494.7294522522961</v>
      </c>
      <c r="I35" s="135">
        <v>20234.635411260399</v>
      </c>
      <c r="J35" s="135">
        <v>5640.9583317827364</v>
      </c>
      <c r="K35" s="135">
        <v>171.2191264729407</v>
      </c>
      <c r="L35" s="135">
        <v>9.4930181596883241</v>
      </c>
      <c r="M35" s="135">
        <v>3365.9959369398048</v>
      </c>
      <c r="N35" s="135">
        <v>404.79647788328361</v>
      </c>
      <c r="O35" s="135">
        <v>71.8416214098377</v>
      </c>
      <c r="P35" s="135">
        <v>672.40666974190083</v>
      </c>
      <c r="Q35" s="135">
        <v>914.39145908065052</v>
      </c>
      <c r="R35" s="135">
        <v>262.61574361882532</v>
      </c>
      <c r="S35" s="135">
        <v>306.52970011429409</v>
      </c>
      <c r="T35" s="135">
        <v>134.38512064605339</v>
      </c>
      <c r="U35" s="135">
        <v>983.66125799355109</v>
      </c>
      <c r="V35" s="135">
        <v>489.62998358829623</v>
      </c>
      <c r="W35" s="135">
        <v>8.3595817827270889</v>
      </c>
      <c r="X35" s="135">
        <v>0.27182651118050272</v>
      </c>
      <c r="Y35" s="135">
        <v>86.941601214795909</v>
      </c>
    </row>
    <row r="36" spans="1:25" x14ac:dyDescent="0.25">
      <c r="A36" s="111">
        <v>43924</v>
      </c>
      <c r="B36" s="135">
        <v>3440.8248976185691</v>
      </c>
      <c r="C36" s="135">
        <v>3445.661003999453</v>
      </c>
      <c r="D36" s="135">
        <v>3931.6915606715452</v>
      </c>
      <c r="E36" s="135">
        <v>8173.4339347540044</v>
      </c>
      <c r="F36" s="135">
        <v>2214.7972740969758</v>
      </c>
      <c r="G36" s="135">
        <v>3084.441885794663</v>
      </c>
      <c r="H36" s="135">
        <v>3786.6171468618058</v>
      </c>
      <c r="I36" s="135">
        <v>21401.14971385297</v>
      </c>
      <c r="J36" s="135">
        <v>5871.8457955987087</v>
      </c>
      <c r="K36" s="135">
        <v>190.84891365505291</v>
      </c>
      <c r="L36" s="135">
        <v>8.7820872842931639</v>
      </c>
      <c r="M36" s="135">
        <v>3084.4327697028971</v>
      </c>
      <c r="N36" s="135">
        <v>494.83655058503803</v>
      </c>
      <c r="O36" s="135">
        <v>79.79551520878401</v>
      </c>
      <c r="P36" s="135">
        <v>654.35785913303937</v>
      </c>
      <c r="Q36" s="135">
        <v>926.15949223278324</v>
      </c>
      <c r="R36" s="135">
        <v>287.52509599459461</v>
      </c>
      <c r="S36" s="135">
        <v>353.91593394838787</v>
      </c>
      <c r="T36" s="135">
        <v>153.3132138787071</v>
      </c>
      <c r="U36" s="135">
        <v>1116.211356588427</v>
      </c>
      <c r="V36" s="135">
        <v>528.62706192718701</v>
      </c>
      <c r="W36" s="135">
        <v>9.0364709959033718</v>
      </c>
      <c r="X36" s="135">
        <v>0.27182651118050272</v>
      </c>
      <c r="Y36" s="135">
        <v>87.739230583738987</v>
      </c>
    </row>
    <row r="37" spans="1:25" x14ac:dyDescent="0.25">
      <c r="A37" s="111">
        <v>43925</v>
      </c>
      <c r="B37" s="135">
        <v>3403.097997485313</v>
      </c>
      <c r="C37" s="135">
        <v>3283.9318300875452</v>
      </c>
      <c r="D37" s="135">
        <v>3793.7892103332488</v>
      </c>
      <c r="E37" s="135">
        <v>8089.8350498940481</v>
      </c>
      <c r="F37" s="135">
        <v>2255.3639336803722</v>
      </c>
      <c r="G37" s="135">
        <v>3211.1577521635122</v>
      </c>
      <c r="H37" s="135">
        <v>4073.0130896503752</v>
      </c>
      <c r="I37" s="135">
        <v>22556.648772795012</v>
      </c>
      <c r="J37" s="135">
        <v>5754.8545605820354</v>
      </c>
      <c r="K37" s="135">
        <v>218.49983801330399</v>
      </c>
      <c r="L37" s="135">
        <v>10.951471940829871</v>
      </c>
      <c r="M37" s="135">
        <v>2799.6790849902159</v>
      </c>
      <c r="N37" s="135">
        <v>575.33522703216079</v>
      </c>
      <c r="O37" s="135">
        <v>86.466522911126077</v>
      </c>
      <c r="P37" s="135">
        <v>629.82091399158048</v>
      </c>
      <c r="Q37" s="135">
        <v>911.64049029184025</v>
      </c>
      <c r="R37" s="135">
        <v>320.97479775634201</v>
      </c>
      <c r="S37" s="135">
        <v>402.99453327655652</v>
      </c>
      <c r="T37" s="135">
        <v>172.63202463221819</v>
      </c>
      <c r="U37" s="135">
        <v>1225.9966183055119</v>
      </c>
      <c r="V37" s="135">
        <v>575.67115643124578</v>
      </c>
      <c r="W37" s="135">
        <v>11.30404986004392</v>
      </c>
      <c r="X37" s="135">
        <v>0.3241008402536763</v>
      </c>
      <c r="Y37" s="135">
        <v>94.12026553528365</v>
      </c>
    </row>
    <row r="38" spans="1:25" x14ac:dyDescent="0.25">
      <c r="A38" s="111">
        <v>43926</v>
      </c>
      <c r="B38" s="135">
        <v>3323.4766908087308</v>
      </c>
      <c r="C38" s="135">
        <v>3252.3728321110812</v>
      </c>
      <c r="D38" s="135">
        <v>3687.501770081064</v>
      </c>
      <c r="E38" s="135">
        <v>7876.3293055624972</v>
      </c>
      <c r="F38" s="135">
        <v>2298.065680610262</v>
      </c>
      <c r="G38" s="135">
        <v>3289.112337734331</v>
      </c>
      <c r="H38" s="135">
        <v>4262.4676742084039</v>
      </c>
      <c r="I38" s="135">
        <v>23320.005157777679</v>
      </c>
      <c r="J38" s="135">
        <v>5481.2560109663254</v>
      </c>
      <c r="K38" s="135">
        <v>232.64682256868829</v>
      </c>
      <c r="L38" s="135">
        <v>13.403137974361711</v>
      </c>
      <c r="M38" s="135">
        <v>2602.6646308612749</v>
      </c>
      <c r="N38" s="135">
        <v>600.12092304993973</v>
      </c>
      <c r="O38" s="135">
        <v>89.887552502070733</v>
      </c>
      <c r="P38" s="135">
        <v>602.5707489546719</v>
      </c>
      <c r="Q38" s="135">
        <v>892.23087717079022</v>
      </c>
      <c r="R38" s="135">
        <v>353.00110795375969</v>
      </c>
      <c r="S38" s="135">
        <v>443.9286236644902</v>
      </c>
      <c r="T38" s="135">
        <v>194.42537968449369</v>
      </c>
      <c r="U38" s="135">
        <v>1379.475679836421</v>
      </c>
      <c r="V38" s="135">
        <v>628.90526337004928</v>
      </c>
      <c r="W38" s="135">
        <v>11.84556123058494</v>
      </c>
      <c r="X38" s="135">
        <v>0.37637516932684978</v>
      </c>
      <c r="Y38" s="135">
        <v>94.12026553528365</v>
      </c>
    </row>
    <row r="39" spans="1:25" x14ac:dyDescent="0.25">
      <c r="A39" s="111">
        <v>43927</v>
      </c>
      <c r="B39" s="135">
        <v>3272.589244117361</v>
      </c>
      <c r="C39" s="135">
        <v>3120.748718599486</v>
      </c>
      <c r="D39" s="135">
        <v>3634.2990669137662</v>
      </c>
      <c r="E39" s="135">
        <v>7445.8026901136927</v>
      </c>
      <c r="F39" s="135">
        <v>2278.849894491811</v>
      </c>
      <c r="G39" s="135">
        <v>3395.0967268007639</v>
      </c>
      <c r="H39" s="135">
        <v>4439.1588197517531</v>
      </c>
      <c r="I39" s="135">
        <v>23922.17181067407</v>
      </c>
      <c r="J39" s="135">
        <v>5518.3960855747928</v>
      </c>
      <c r="K39" s="135">
        <v>256.60870071512869</v>
      </c>
      <c r="L39" s="135">
        <v>18.43715586410832</v>
      </c>
      <c r="M39" s="135">
        <v>2136.8490793985152</v>
      </c>
      <c r="N39" s="135">
        <v>645.63447989674626</v>
      </c>
      <c r="O39" s="135">
        <v>99.63748683626298</v>
      </c>
      <c r="P39" s="135">
        <v>581.80871845036052</v>
      </c>
      <c r="Q39" s="135">
        <v>859.67774650320223</v>
      </c>
      <c r="R39" s="135">
        <v>378.62215611169393</v>
      </c>
      <c r="S39" s="135">
        <v>464.34278243676721</v>
      </c>
      <c r="T39" s="135">
        <v>217.8250178780724</v>
      </c>
      <c r="U39" s="135">
        <v>1566.734821895664</v>
      </c>
      <c r="V39" s="135">
        <v>692.66239144791848</v>
      </c>
      <c r="W39" s="135">
        <v>13.70700656681972</v>
      </c>
      <c r="X39" s="135">
        <v>0.54365302236100532</v>
      </c>
      <c r="Y39" s="135">
        <v>89.334489321625156</v>
      </c>
    </row>
    <row r="40" spans="1:25" x14ac:dyDescent="0.25">
      <c r="A40" s="111">
        <v>43928</v>
      </c>
      <c r="B40" s="135">
        <v>2855.7289318891412</v>
      </c>
      <c r="C40" s="135">
        <v>3066.525399583013</v>
      </c>
      <c r="D40" s="135">
        <v>3514.681459349154</v>
      </c>
      <c r="E40" s="135">
        <v>7033.1573717921556</v>
      </c>
      <c r="F40" s="135">
        <v>2466.0258852011639</v>
      </c>
      <c r="G40" s="135">
        <v>3493.9943353607591</v>
      </c>
      <c r="H40" s="135">
        <v>4542.0477669109014</v>
      </c>
      <c r="I40" s="135">
        <v>23507.264299836919</v>
      </c>
      <c r="J40" s="135">
        <v>5830.3727122859191</v>
      </c>
      <c r="K40" s="135">
        <v>281.48437929935722</v>
      </c>
      <c r="L40" s="135">
        <v>20.46017239924014</v>
      </c>
      <c r="M40" s="135">
        <v>1961.370618231037</v>
      </c>
      <c r="N40" s="135">
        <v>746.31266106630858</v>
      </c>
      <c r="O40" s="135">
        <v>106.1374430590578</v>
      </c>
      <c r="P40" s="135">
        <v>554.3226212486303</v>
      </c>
      <c r="Q40" s="135">
        <v>852.95315613055504</v>
      </c>
      <c r="R40" s="135">
        <v>422.74729460591391</v>
      </c>
      <c r="S40" s="135">
        <v>538.59531848929805</v>
      </c>
      <c r="T40" s="135">
        <v>250.08091987775509</v>
      </c>
      <c r="U40" s="135">
        <v>1806.8671334775161</v>
      </c>
      <c r="V40" s="135">
        <v>823.27165382102908</v>
      </c>
      <c r="W40" s="135">
        <v>16.41456341952485</v>
      </c>
      <c r="X40" s="135">
        <v>0.60115478434149627</v>
      </c>
      <c r="Y40" s="135">
        <v>91.727377428454389</v>
      </c>
    </row>
    <row r="41" spans="1:25" x14ac:dyDescent="0.25">
      <c r="A41" s="111">
        <v>43929</v>
      </c>
      <c r="B41" s="135">
        <v>2748.2511349978881</v>
      </c>
      <c r="C41" s="135">
        <v>3029.663805740583</v>
      </c>
      <c r="D41" s="135">
        <v>3403.085545388481</v>
      </c>
      <c r="E41" s="135">
        <v>6740.179195783865</v>
      </c>
      <c r="F41" s="135">
        <v>2586.3024723870221</v>
      </c>
      <c r="G41" s="135">
        <v>3516.7354966873891</v>
      </c>
      <c r="H41" s="135">
        <v>4677.3445617722891</v>
      </c>
      <c r="I41" s="135">
        <v>24642.20157063127</v>
      </c>
      <c r="J41" s="135">
        <v>5842.7527371554079</v>
      </c>
      <c r="K41" s="135">
        <v>315.9041957893711</v>
      </c>
      <c r="L41" s="135">
        <v>20.48108213086941</v>
      </c>
      <c r="M41" s="135">
        <v>1779.5111221120151</v>
      </c>
      <c r="N41" s="135">
        <v>709.13411703964016</v>
      </c>
      <c r="O41" s="135">
        <v>122.2162821364977</v>
      </c>
      <c r="P41" s="135">
        <v>532.49889600262122</v>
      </c>
      <c r="Q41" s="135">
        <v>826.05479463996585</v>
      </c>
      <c r="R41" s="135">
        <v>434.13442712055132</v>
      </c>
      <c r="S41" s="135">
        <v>576.46199641922124</v>
      </c>
      <c r="T41" s="135">
        <v>271.22307906193481</v>
      </c>
      <c r="U41" s="135">
        <v>1885.8097129730791</v>
      </c>
      <c r="V41" s="135">
        <v>874.02975578593464</v>
      </c>
      <c r="W41" s="135">
        <v>19.59594272145338</v>
      </c>
      <c r="X41" s="135">
        <v>0.62729194887808315</v>
      </c>
      <c r="Y41" s="135">
        <v>101.29892985577141</v>
      </c>
    </row>
    <row r="42" spans="1:25" x14ac:dyDescent="0.25">
      <c r="A42" s="111">
        <v>43930</v>
      </c>
      <c r="B42" s="135">
        <v>2986.2376852570919</v>
      </c>
      <c r="C42" s="135">
        <v>2855.4478738217272</v>
      </c>
      <c r="D42" s="135">
        <v>3348.349283149842</v>
      </c>
      <c r="E42" s="135">
        <v>6290.0901356146333</v>
      </c>
      <c r="F42" s="135">
        <v>2651.0667885640219</v>
      </c>
      <c r="G42" s="135">
        <v>3515.3604497234528</v>
      </c>
      <c r="H42" s="135">
        <v>4771.7896691751293</v>
      </c>
      <c r="I42" s="135">
        <v>25435.299113470421</v>
      </c>
      <c r="J42" s="135">
        <v>5964.0769808764016</v>
      </c>
      <c r="K42" s="135">
        <v>340.06914069976438</v>
      </c>
      <c r="L42" s="135">
        <v>21.8611244184012</v>
      </c>
      <c r="M42" s="135">
        <v>1686.9861153146171</v>
      </c>
      <c r="N42" s="135">
        <v>748.28674305002551</v>
      </c>
      <c r="O42" s="135">
        <v>128.28860966042441</v>
      </c>
      <c r="P42" s="135">
        <v>514.80398364099233</v>
      </c>
      <c r="Q42" s="135">
        <v>779.28832523019173</v>
      </c>
      <c r="R42" s="135">
        <v>441.25138494219959</v>
      </c>
      <c r="S42" s="135">
        <v>625.01173153049149</v>
      </c>
      <c r="T42" s="135">
        <v>286.96031254091861</v>
      </c>
      <c r="U42" s="135">
        <v>1995.2277999018129</v>
      </c>
      <c r="V42" s="135">
        <v>935.92988013338038</v>
      </c>
      <c r="W42" s="135">
        <v>21.186632372417641</v>
      </c>
      <c r="X42" s="135">
        <v>0.80502466772687331</v>
      </c>
      <c r="Y42" s="135">
        <v>109.27522354520219</v>
      </c>
    </row>
    <row r="43" spans="1:25" x14ac:dyDescent="0.25">
      <c r="A43" s="111">
        <v>43931</v>
      </c>
      <c r="B43" s="135">
        <v>2888.5206270631061</v>
      </c>
      <c r="C43" s="135">
        <v>2652.3242418593882</v>
      </c>
      <c r="D43" s="135">
        <v>3273.558786901358</v>
      </c>
      <c r="E43" s="135">
        <v>5971.7419141095361</v>
      </c>
      <c r="F43" s="135">
        <v>2546.4475085857912</v>
      </c>
      <c r="G43" s="135">
        <v>3451.8967436956491</v>
      </c>
      <c r="H43" s="135">
        <v>4805.7386804318612</v>
      </c>
      <c r="I43" s="135">
        <v>25467.61049484535</v>
      </c>
      <c r="J43" s="135">
        <v>6126.2553066667097</v>
      </c>
      <c r="K43" s="135">
        <v>358.14208269157132</v>
      </c>
      <c r="L43" s="135">
        <v>26.29921495671363</v>
      </c>
      <c r="M43" s="135">
        <v>1619.9852483233981</v>
      </c>
      <c r="N43" s="135">
        <v>733.70047061478385</v>
      </c>
      <c r="O43" s="135">
        <v>127.6044037422355</v>
      </c>
      <c r="P43" s="135">
        <v>491.68263148846381</v>
      </c>
      <c r="Q43" s="135">
        <v>746.27669976446873</v>
      </c>
      <c r="R43" s="135">
        <v>464.73734575363932</v>
      </c>
      <c r="S43" s="135">
        <v>665.8400490750455</v>
      </c>
      <c r="T43" s="135">
        <v>304.88990544249179</v>
      </c>
      <c r="U43" s="135">
        <v>2049.9368433661798</v>
      </c>
      <c r="V43" s="135">
        <v>1161.2463327580831</v>
      </c>
      <c r="W43" s="135">
        <v>23.623433539852261</v>
      </c>
      <c r="X43" s="135">
        <v>0.90957332587322048</v>
      </c>
      <c r="Y43" s="135">
        <v>120.4420347104053</v>
      </c>
    </row>
    <row r="44" spans="1:25" x14ac:dyDescent="0.25">
      <c r="A44" s="111">
        <v>43932</v>
      </c>
      <c r="B44" s="135">
        <v>2762.0697088839061</v>
      </c>
      <c r="C44" s="135">
        <v>2464.5097173165268</v>
      </c>
      <c r="D44" s="135">
        <v>3260.4645517537519</v>
      </c>
      <c r="E44" s="135">
        <v>5633.2199214864968</v>
      </c>
      <c r="F44" s="135">
        <v>2573.4919483080539</v>
      </c>
      <c r="G44" s="135">
        <v>3405.039374078453</v>
      </c>
      <c r="H44" s="135">
        <v>4737.8840709762708</v>
      </c>
      <c r="I44" s="135">
        <v>24671.5755536994</v>
      </c>
      <c r="J44" s="135">
        <v>5934.3649211896281</v>
      </c>
      <c r="K44" s="135">
        <v>350.86552364992622</v>
      </c>
      <c r="L44" s="135">
        <v>28.039950114850321</v>
      </c>
      <c r="M44" s="135">
        <v>1615.199472109739</v>
      </c>
      <c r="N44" s="135">
        <v>687.85790010402457</v>
      </c>
      <c r="O44" s="135">
        <v>110.4992557875123</v>
      </c>
      <c r="P44" s="135">
        <v>484.3687343789905</v>
      </c>
      <c r="Q44" s="135">
        <v>712.04242150371897</v>
      </c>
      <c r="R44" s="135">
        <v>473.27769513961732</v>
      </c>
      <c r="S44" s="135">
        <v>675.04228644907721</v>
      </c>
      <c r="T44" s="135">
        <v>317.82699668866331</v>
      </c>
      <c r="U44" s="135">
        <v>2105.3802364072499</v>
      </c>
      <c r="V44" s="135">
        <v>1276.999565287806</v>
      </c>
      <c r="W44" s="135">
        <v>22.980388787334789</v>
      </c>
      <c r="X44" s="135">
        <v>1.0559414472781059</v>
      </c>
      <c r="Y44" s="135">
        <v>120.4420347104053</v>
      </c>
    </row>
    <row r="45" spans="1:25" x14ac:dyDescent="0.25">
      <c r="A45" s="111">
        <v>43933</v>
      </c>
      <c r="B45" s="135">
        <v>5500.5601051845269</v>
      </c>
      <c r="C45" s="135">
        <v>2371.7142896621531</v>
      </c>
      <c r="D45" s="135">
        <v>3234.0401492937199</v>
      </c>
      <c r="E45" s="135">
        <v>5377.3798241271434</v>
      </c>
      <c r="F45" s="135">
        <v>2661.7422252964939</v>
      </c>
      <c r="G45" s="135">
        <v>3394.567862583865</v>
      </c>
      <c r="H45" s="135">
        <v>4752.6228041241748</v>
      </c>
      <c r="I45" s="135">
        <v>24186.90483307547</v>
      </c>
      <c r="J45" s="135">
        <v>6162.7763800317034</v>
      </c>
      <c r="K45" s="135">
        <v>374.38742380780201</v>
      </c>
      <c r="L45" s="135">
        <v>29.36249064040161</v>
      </c>
      <c r="M45" s="135">
        <v>1510.7100247781959</v>
      </c>
      <c r="N45" s="135">
        <v>692.57376262068169</v>
      </c>
      <c r="O45" s="135">
        <v>122.98601379446021</v>
      </c>
      <c r="P45" s="135">
        <v>473.27992263236968</v>
      </c>
      <c r="Q45" s="135">
        <v>698.13474596028937</v>
      </c>
      <c r="R45" s="135">
        <v>469.71921622879319</v>
      </c>
      <c r="S45" s="135">
        <v>681.17711136509831</v>
      </c>
      <c r="T45" s="135">
        <v>322.66755264150942</v>
      </c>
      <c r="U45" s="135">
        <v>2115.293955692739</v>
      </c>
      <c r="V45" s="135">
        <v>1332.7096772005079</v>
      </c>
      <c r="W45" s="135">
        <v>24.943367505546011</v>
      </c>
      <c r="X45" s="135">
        <v>1.2127644344976269</v>
      </c>
      <c r="Y45" s="135">
        <v>116.45388786568989</v>
      </c>
    </row>
    <row r="46" spans="1:25" x14ac:dyDescent="0.25">
      <c r="A46" s="111">
        <v>43934</v>
      </c>
      <c r="B46" s="135">
        <v>5473.4713135190777</v>
      </c>
      <c r="C46" s="135">
        <v>2283.3662004760072</v>
      </c>
      <c r="D46" s="135">
        <v>3181.4272765384758</v>
      </c>
      <c r="E46" s="135">
        <v>5108.2433776218741</v>
      </c>
      <c r="F46" s="135">
        <v>2695.9036228404061</v>
      </c>
      <c r="G46" s="135">
        <v>3279.0639176132609</v>
      </c>
      <c r="H46" s="135">
        <v>4658.1776967213355</v>
      </c>
      <c r="I46" s="135">
        <v>23474.952918462001</v>
      </c>
      <c r="J46" s="135">
        <v>6050.7371549628269</v>
      </c>
      <c r="K46" s="135">
        <v>381.39322716417649</v>
      </c>
      <c r="L46" s="135">
        <v>29.665681749026021</v>
      </c>
      <c r="M46" s="135">
        <v>1391.065619436733</v>
      </c>
      <c r="N46" s="135">
        <v>664.16891629942165</v>
      </c>
      <c r="O46" s="135">
        <v>118.36762384668501</v>
      </c>
      <c r="P46" s="135">
        <v>465.02229686360948</v>
      </c>
      <c r="Q46" s="135">
        <v>674.75151125540219</v>
      </c>
      <c r="R46" s="135">
        <v>474.701086703947</v>
      </c>
      <c r="S46" s="135">
        <v>697.78344777570703</v>
      </c>
      <c r="T46" s="135">
        <v>326.48790173433849</v>
      </c>
      <c r="U46" s="135">
        <v>2113.8252565393332</v>
      </c>
      <c r="V46" s="135">
        <v>1405.7518239304941</v>
      </c>
      <c r="W46" s="135">
        <v>25.857167943333991</v>
      </c>
      <c r="X46" s="135">
        <v>1.1604901054244541</v>
      </c>
      <c r="Y46" s="135">
        <v>118.04914660357611</v>
      </c>
    </row>
    <row r="47" spans="1:25" x14ac:dyDescent="0.25">
      <c r="A47" s="111">
        <v>43935</v>
      </c>
      <c r="B47" s="135">
        <v>5603.1026971164883</v>
      </c>
      <c r="C47" s="135">
        <v>2026.6179296756111</v>
      </c>
      <c r="D47" s="135">
        <v>3173.523549016948</v>
      </c>
      <c r="E47" s="135">
        <v>4676.4941093780444</v>
      </c>
      <c r="F47" s="135">
        <v>2511.5744152597131</v>
      </c>
      <c r="G47" s="135">
        <v>3160.069468811128</v>
      </c>
      <c r="H47" s="135">
        <v>4577.6030613089379</v>
      </c>
      <c r="I47" s="135">
        <v>23185.252010452699</v>
      </c>
      <c r="J47" s="135">
        <v>5524.5860980095376</v>
      </c>
      <c r="K47" s="135">
        <v>380.00560427716511</v>
      </c>
      <c r="L47" s="135">
        <v>32.284625635592008</v>
      </c>
      <c r="M47" s="135">
        <v>1265.837808512669</v>
      </c>
      <c r="N47" s="135">
        <v>590.46985557399034</v>
      </c>
      <c r="O47" s="135">
        <v>109.3018954306816</v>
      </c>
      <c r="P47" s="135">
        <v>464.78636469878779</v>
      </c>
      <c r="Q47" s="135">
        <v>613.00754510654986</v>
      </c>
      <c r="R47" s="135">
        <v>474.701086703947</v>
      </c>
      <c r="S47" s="135">
        <v>694.71603531769654</v>
      </c>
      <c r="T47" s="135">
        <v>323.9699443777011</v>
      </c>
      <c r="U47" s="135">
        <v>1996.3293242668681</v>
      </c>
      <c r="V47" s="135">
        <v>1313.5206386528</v>
      </c>
      <c r="W47" s="135">
        <v>28.632413717356751</v>
      </c>
      <c r="X47" s="135">
        <v>1.2702661964781179</v>
      </c>
      <c r="Y47" s="135">
        <v>112.46574102097451</v>
      </c>
    </row>
    <row r="48" spans="1:25" x14ac:dyDescent="0.25">
      <c r="A48" s="111">
        <v>43936</v>
      </c>
      <c r="B48" s="135">
        <v>5530.1713349402789</v>
      </c>
      <c r="C48" s="135">
        <v>1835.1257983224839</v>
      </c>
      <c r="D48" s="135">
        <v>3035.621198678652</v>
      </c>
      <c r="E48" s="135">
        <v>4496.9169801084854</v>
      </c>
      <c r="F48" s="135">
        <v>2475.277930369306</v>
      </c>
      <c r="G48" s="135">
        <v>3153.3000068348292</v>
      </c>
      <c r="H48" s="135">
        <v>4521.2094991318336</v>
      </c>
      <c r="I48" s="135">
        <v>23276.311357963859</v>
      </c>
      <c r="J48" s="135">
        <v>6295.2426461352379</v>
      </c>
      <c r="K48" s="135">
        <v>411.21019700459158</v>
      </c>
      <c r="L48" s="135">
        <v>33.486935204275007</v>
      </c>
      <c r="M48" s="135">
        <v>1111.895340306655</v>
      </c>
      <c r="N48" s="135">
        <v>688.62559865324761</v>
      </c>
      <c r="O48" s="135">
        <v>124.43995137061169</v>
      </c>
      <c r="P48" s="135">
        <v>469.03314366557879</v>
      </c>
      <c r="Q48" s="135">
        <v>598.48854316560698</v>
      </c>
      <c r="R48" s="135">
        <v>492.4934812580679</v>
      </c>
      <c r="S48" s="135">
        <v>678.85010881074538</v>
      </c>
      <c r="T48" s="135">
        <v>334.02006727531409</v>
      </c>
      <c r="U48" s="135">
        <v>1970.6270890822659</v>
      </c>
      <c r="V48" s="135">
        <v>1361.802735643807</v>
      </c>
      <c r="W48" s="135">
        <v>31.035370424132559</v>
      </c>
      <c r="X48" s="135">
        <v>1.186627269961041</v>
      </c>
      <c r="Y48" s="135">
        <v>95.715524273169805</v>
      </c>
    </row>
    <row r="49" spans="1:25" x14ac:dyDescent="0.25">
      <c r="A49" s="111">
        <v>43937</v>
      </c>
      <c r="B49" s="135">
        <v>6427.8302814248827</v>
      </c>
      <c r="C49" s="135">
        <v>1669.205863161669</v>
      </c>
      <c r="D49" s="135">
        <v>2986.311376230914</v>
      </c>
      <c r="E49" s="135">
        <v>4848.7353218774397</v>
      </c>
      <c r="F49" s="135">
        <v>2459.6206231616789</v>
      </c>
      <c r="G49" s="135">
        <v>3200.4746949821638</v>
      </c>
      <c r="H49" s="135">
        <v>4446.1483220693162</v>
      </c>
      <c r="I49" s="135">
        <v>22732.525496415361</v>
      </c>
      <c r="J49" s="135">
        <v>6082.3062183800239</v>
      </c>
      <c r="K49" s="135">
        <v>417.40373330515462</v>
      </c>
      <c r="L49" s="135">
        <v>35.049937643562899</v>
      </c>
      <c r="M49" s="135">
        <v>982.6793825378752</v>
      </c>
      <c r="N49" s="135">
        <v>624.13892051849518</v>
      </c>
      <c r="O49" s="135">
        <v>123.5846939728756</v>
      </c>
      <c r="P49" s="135">
        <v>459.00602666065572</v>
      </c>
      <c r="Q49" s="135">
        <v>591.15262639544642</v>
      </c>
      <c r="R49" s="135">
        <v>486.79991500074919</v>
      </c>
      <c r="S49" s="135">
        <v>670.38828134037158</v>
      </c>
      <c r="T49" s="135">
        <v>332.89132777061462</v>
      </c>
      <c r="U49" s="135">
        <v>1878.0990424176989</v>
      </c>
      <c r="V49" s="135">
        <v>1444.7489022693851</v>
      </c>
      <c r="W49" s="135">
        <v>32.964504681684957</v>
      </c>
      <c r="X49" s="135">
        <v>1.1604901054244541</v>
      </c>
      <c r="Y49" s="135">
        <v>91.727377428454403</v>
      </c>
    </row>
    <row r="50" spans="1:25" x14ac:dyDescent="0.25">
      <c r="A50" s="111">
        <v>43938</v>
      </c>
      <c r="B50" s="135">
        <v>6168.67718545138</v>
      </c>
      <c r="C50" s="135">
        <v>1644.3178728875459</v>
      </c>
      <c r="D50" s="135">
        <v>2932.2829104867392</v>
      </c>
      <c r="E50" s="135">
        <v>4977.1138653552507</v>
      </c>
      <c r="F50" s="135">
        <v>2626.1574361882522</v>
      </c>
      <c r="G50" s="135">
        <v>3269.227043178952</v>
      </c>
      <c r="H50" s="135">
        <v>4429.2823490856326</v>
      </c>
      <c r="I50" s="135">
        <v>21387.564246683971</v>
      </c>
      <c r="J50" s="135">
        <v>5862.5607769465914</v>
      </c>
      <c r="K50" s="135">
        <v>475.31160549238558</v>
      </c>
      <c r="L50" s="135">
        <v>35.306081856021457</v>
      </c>
      <c r="M50" s="135">
        <v>829.5345437008034</v>
      </c>
      <c r="N50" s="135">
        <v>599.24355327939861</v>
      </c>
      <c r="O50" s="135">
        <v>135.55829754118179</v>
      </c>
      <c r="P50" s="135">
        <v>459.59585707270998</v>
      </c>
      <c r="Q50" s="135">
        <v>599.25270116249874</v>
      </c>
      <c r="R50" s="135">
        <v>474.701086703947</v>
      </c>
      <c r="S50" s="135">
        <v>648.28175707401977</v>
      </c>
      <c r="T50" s="135">
        <v>330.17801165354842</v>
      </c>
      <c r="U50" s="135">
        <v>1746.6504681878771</v>
      </c>
      <c r="V50" s="135">
        <v>1327.138666009238</v>
      </c>
      <c r="W50" s="135">
        <v>36.687395354154511</v>
      </c>
      <c r="X50" s="135">
        <v>1.2545838977561661</v>
      </c>
      <c r="Y50" s="135">
        <v>89.334489321625156</v>
      </c>
    </row>
    <row r="51" spans="1:25" x14ac:dyDescent="0.25">
      <c r="A51" s="111">
        <v>43939</v>
      </c>
      <c r="B51" s="135">
        <v>5825.2965915059549</v>
      </c>
      <c r="C51" s="135">
        <v>1576.581486986842</v>
      </c>
      <c r="D51" s="135">
        <v>2790.3697133464748</v>
      </c>
      <c r="E51" s="135">
        <v>4386.1140705591824</v>
      </c>
      <c r="F51" s="135">
        <v>2723.6597583448352</v>
      </c>
      <c r="G51" s="135">
        <v>3389.7023117884</v>
      </c>
      <c r="H51" s="135">
        <v>4391.1656842730872</v>
      </c>
      <c r="I51" s="135">
        <v>20700.213042890049</v>
      </c>
      <c r="J51" s="135">
        <v>5673.146396443407</v>
      </c>
      <c r="K51" s="135">
        <v>539.17610275556785</v>
      </c>
      <c r="L51" s="135">
        <v>38.034801833641112</v>
      </c>
      <c r="M51" s="135">
        <v>689.94940413576398</v>
      </c>
      <c r="N51" s="135">
        <v>600.01125182862177</v>
      </c>
      <c r="O51" s="135">
        <v>147.3608496299409</v>
      </c>
      <c r="P51" s="135">
        <v>443.43450378242221</v>
      </c>
      <c r="Q51" s="135">
        <v>525.28220706337879</v>
      </c>
      <c r="R51" s="135">
        <v>468.29582466446351</v>
      </c>
      <c r="S51" s="135">
        <v>675.99424203949422</v>
      </c>
      <c r="T51" s="135">
        <v>326.72667355264019</v>
      </c>
      <c r="U51" s="135">
        <v>1634.294982952332</v>
      </c>
      <c r="V51" s="135">
        <v>1304.235620000683</v>
      </c>
      <c r="W51" s="135">
        <v>41.628686610341383</v>
      </c>
      <c r="X51" s="135">
        <v>1.217991867404945</v>
      </c>
      <c r="Y51" s="135">
        <v>84.548713107966677</v>
      </c>
    </row>
    <row r="52" spans="1:25" x14ac:dyDescent="0.25">
      <c r="A52" s="111">
        <v>43940</v>
      </c>
      <c r="B52" s="135">
        <v>3419.0003245763619</v>
      </c>
      <c r="C52" s="135">
        <v>1482.16107027677</v>
      </c>
      <c r="D52" s="135">
        <v>2667.095157227126</v>
      </c>
      <c r="E52" s="135">
        <v>4866.6166190047061</v>
      </c>
      <c r="F52" s="135">
        <v>2669.570878900307</v>
      </c>
      <c r="G52" s="135">
        <v>3427.463216874944</v>
      </c>
      <c r="H52" s="135">
        <v>4341.7833309424832</v>
      </c>
      <c r="I52" s="135">
        <v>20017.635111344691</v>
      </c>
      <c r="J52" s="135">
        <v>5477.5420035054794</v>
      </c>
      <c r="K52" s="135">
        <v>557.14751136539815</v>
      </c>
      <c r="L52" s="135">
        <v>43.962710750539003</v>
      </c>
      <c r="M52" s="135">
        <v>641.2940126302359</v>
      </c>
      <c r="N52" s="135">
        <v>581.36714420462886</v>
      </c>
      <c r="O52" s="135">
        <v>133.76225700593591</v>
      </c>
      <c r="P52" s="135">
        <v>443.67043594724379</v>
      </c>
      <c r="Q52" s="135">
        <v>495.78570838335781</v>
      </c>
      <c r="R52" s="135">
        <v>467.58412888229861</v>
      </c>
      <c r="S52" s="135">
        <v>652.19535227906761</v>
      </c>
      <c r="T52" s="135">
        <v>329.28804396715071</v>
      </c>
      <c r="U52" s="135">
        <v>1513.8616523730541</v>
      </c>
      <c r="V52" s="135">
        <v>1289.379590157296</v>
      </c>
      <c r="W52" s="135">
        <v>41.933286756270697</v>
      </c>
      <c r="X52" s="135">
        <v>1.1918547028683579</v>
      </c>
      <c r="Y52" s="135">
        <v>81.358195632194338</v>
      </c>
    </row>
    <row r="53" spans="1:25" x14ac:dyDescent="0.25">
      <c r="A53" s="111">
        <v>43941</v>
      </c>
      <c r="B53" s="135">
        <v>3278.0728051832389</v>
      </c>
      <c r="C53" s="135">
        <v>1453.338895973061</v>
      </c>
      <c r="D53" s="135">
        <v>2561.279581304585</v>
      </c>
      <c r="E53" s="135">
        <v>4601.912288881409</v>
      </c>
      <c r="F53" s="135">
        <v>2686.6515776722631</v>
      </c>
      <c r="G53" s="135">
        <v>3498.8598861562241</v>
      </c>
      <c r="H53" s="135">
        <v>4387.2802155934487</v>
      </c>
      <c r="I53" s="135">
        <v>19416.937157601711</v>
      </c>
      <c r="J53" s="135">
        <v>5814.8976811990578</v>
      </c>
      <c r="K53" s="135">
        <v>585.94914738604894</v>
      </c>
      <c r="L53" s="135">
        <v>42.269022488568183</v>
      </c>
      <c r="M53" s="135">
        <v>601.41254418308188</v>
      </c>
      <c r="N53" s="135">
        <v>578.2963500077359</v>
      </c>
      <c r="O53" s="135">
        <v>142.65693394239199</v>
      </c>
      <c r="P53" s="135">
        <v>430.45823471722753</v>
      </c>
      <c r="Q53" s="135">
        <v>473.16663167536251</v>
      </c>
      <c r="R53" s="135">
        <v>446.94495119951841</v>
      </c>
      <c r="S53" s="135">
        <v>635.90633439859801</v>
      </c>
      <c r="T53" s="135">
        <v>334.49761091191777</v>
      </c>
      <c r="U53" s="135">
        <v>1530.017343060518</v>
      </c>
      <c r="V53" s="135">
        <v>1191.5773936883311</v>
      </c>
      <c r="W53" s="135">
        <v>42.610175969446978</v>
      </c>
      <c r="X53" s="135">
        <v>1.223219300312262</v>
      </c>
      <c r="Y53" s="135">
        <v>81.358195632194338</v>
      </c>
    </row>
    <row r="54" spans="1:25" x14ac:dyDescent="0.25">
      <c r="A54" s="111">
        <v>43942</v>
      </c>
      <c r="B54" s="135">
        <v>3033.944666530248</v>
      </c>
      <c r="C54" s="135">
        <v>1448.12182584687</v>
      </c>
      <c r="D54" s="135">
        <v>2532.6138232787471</v>
      </c>
      <c r="E54" s="135">
        <v>4835.1333095327664</v>
      </c>
      <c r="F54" s="135">
        <v>2848.9182160058472</v>
      </c>
      <c r="G54" s="135">
        <v>3544.871073026382</v>
      </c>
      <c r="H54" s="135">
        <v>4350.3574098724112</v>
      </c>
      <c r="I54" s="135">
        <v>18533.514616828099</v>
      </c>
      <c r="J54" s="135">
        <v>6089.1152320582423</v>
      </c>
      <c r="K54" s="135">
        <v>603.00675555809119</v>
      </c>
      <c r="L54" s="135">
        <v>44.919330972578088</v>
      </c>
      <c r="M54" s="135">
        <v>516.06620170617214</v>
      </c>
      <c r="N54" s="135">
        <v>554.16868131786259</v>
      </c>
      <c r="O54" s="135">
        <v>148.72926146631869</v>
      </c>
      <c r="P54" s="135">
        <v>422.43654111328902</v>
      </c>
      <c r="Q54" s="135">
        <v>493.0347395945476</v>
      </c>
      <c r="R54" s="135">
        <v>419.9005114772545</v>
      </c>
      <c r="S54" s="135">
        <v>651.56071521878971</v>
      </c>
      <c r="T54" s="135">
        <v>336.51631810301512</v>
      </c>
      <c r="U54" s="135">
        <v>1470.902202135934</v>
      </c>
      <c r="V54" s="135">
        <v>1139.581289236477</v>
      </c>
      <c r="W54" s="135">
        <v>40.917952936506268</v>
      </c>
      <c r="X54" s="135">
        <v>1.3173130926439749</v>
      </c>
      <c r="Y54" s="135">
        <v>85.34634247690974</v>
      </c>
    </row>
    <row r="55" spans="1:25" x14ac:dyDescent="0.25">
      <c r="A55" s="111">
        <v>43943</v>
      </c>
      <c r="B55" s="135">
        <v>2439.3073045461879</v>
      </c>
      <c r="C55" s="135">
        <v>1359.4316337016301</v>
      </c>
      <c r="D55" s="135">
        <v>2615.5439792135812</v>
      </c>
      <c r="E55" s="135">
        <v>4698.8075228872813</v>
      </c>
      <c r="F55" s="135">
        <v>2932.898318301297</v>
      </c>
      <c r="G55" s="135">
        <v>3589.8245314627429</v>
      </c>
      <c r="H55" s="135">
        <v>4333.7736217649026</v>
      </c>
      <c r="I55" s="135">
        <v>16145.776968178579</v>
      </c>
      <c r="J55" s="135">
        <v>5147.6143407335921</v>
      </c>
      <c r="K55" s="135">
        <v>590.14586050774199</v>
      </c>
      <c r="L55" s="135">
        <v>47.297812945407479</v>
      </c>
      <c r="M55" s="135">
        <v>469.80369830747338</v>
      </c>
      <c r="N55" s="135">
        <v>456.34195190255798</v>
      </c>
      <c r="O55" s="135">
        <v>126.150466166084</v>
      </c>
      <c r="P55" s="135">
        <v>405.80332349335782</v>
      </c>
      <c r="Q55" s="135">
        <v>459.87028252944617</v>
      </c>
      <c r="R55" s="135">
        <v>402.10811692313348</v>
      </c>
      <c r="S55" s="135">
        <v>648.07021138726043</v>
      </c>
      <c r="T55" s="135">
        <v>332.71767553912241</v>
      </c>
      <c r="U55" s="135">
        <v>1381.67872856653</v>
      </c>
      <c r="V55" s="135">
        <v>1127.820265610462</v>
      </c>
      <c r="W55" s="135">
        <v>39.598018970812518</v>
      </c>
      <c r="X55" s="135">
        <v>1.4427714824195921</v>
      </c>
      <c r="Y55" s="135">
        <v>93.322636166340558</v>
      </c>
    </row>
    <row r="56" spans="1:25" x14ac:dyDescent="0.25">
      <c r="A56" s="111">
        <v>43944</v>
      </c>
      <c r="B56" s="135">
        <v>1325.047695959312</v>
      </c>
      <c r="C56" s="135">
        <v>1319.7476904466721</v>
      </c>
      <c r="D56" s="135">
        <v>2481.0626452652009</v>
      </c>
      <c r="E56" s="135">
        <v>4290.8999841464729</v>
      </c>
      <c r="F56" s="135">
        <v>3028.977248893551</v>
      </c>
      <c r="G56" s="135">
        <v>3573.429740738894</v>
      </c>
      <c r="H56" s="135">
        <v>4392.2075976620408</v>
      </c>
      <c r="I56" s="135">
        <v>14602.174157949061</v>
      </c>
      <c r="J56" s="135">
        <v>4944.5819328739699</v>
      </c>
      <c r="K56" s="135">
        <v>663.72371798000381</v>
      </c>
      <c r="L56" s="135">
        <v>50.429045256890568</v>
      </c>
      <c r="M56" s="135">
        <v>419.55304806405928</v>
      </c>
      <c r="N56" s="135">
        <v>430.34987245028537</v>
      </c>
      <c r="O56" s="135">
        <v>130.25570167521761</v>
      </c>
      <c r="P56" s="135">
        <v>398.60739246629538</v>
      </c>
      <c r="Q56" s="135">
        <v>434.34740543326228</v>
      </c>
      <c r="R56" s="135">
        <v>407.08998739828752</v>
      </c>
      <c r="S56" s="135">
        <v>610.62662483085592</v>
      </c>
      <c r="T56" s="135">
        <v>339.07768851752547</v>
      </c>
      <c r="U56" s="135">
        <v>1371.0306597043379</v>
      </c>
      <c r="V56" s="135">
        <v>1010.82903059379</v>
      </c>
      <c r="W56" s="135">
        <v>47.619156146951468</v>
      </c>
      <c r="X56" s="135">
        <v>1.4270891836976389</v>
      </c>
      <c r="Y56" s="135">
        <v>89.334489321625156</v>
      </c>
    </row>
    <row r="57" spans="1:25" x14ac:dyDescent="0.25">
      <c r="A57" s="111">
        <v>43945</v>
      </c>
      <c r="B57" s="135">
        <v>1284.5790152931149</v>
      </c>
      <c r="C57" s="135">
        <v>1163.321112400728</v>
      </c>
      <c r="D57" s="135">
        <v>2425.3826543672749</v>
      </c>
      <c r="E57" s="135">
        <v>1857.056764046295</v>
      </c>
      <c r="F57" s="135">
        <v>3093.7415650705511</v>
      </c>
      <c r="G57" s="135">
        <v>3574.27592348593</v>
      </c>
      <c r="H57" s="135">
        <v>4469.6347863786395</v>
      </c>
      <c r="I57" s="135">
        <v>15051.596098891239</v>
      </c>
      <c r="J57" s="135">
        <v>5047.9551405342054</v>
      </c>
      <c r="K57" s="135">
        <v>689.1070634741144</v>
      </c>
      <c r="L57" s="135">
        <v>53.204812130676089</v>
      </c>
      <c r="M57" s="135">
        <v>379.67157961690521</v>
      </c>
      <c r="N57" s="135">
        <v>389.66184934145349</v>
      </c>
      <c r="O57" s="135">
        <v>120.4202416012518</v>
      </c>
      <c r="P57" s="135">
        <v>380.32264969261217</v>
      </c>
      <c r="Q57" s="135">
        <v>385.44129363219122</v>
      </c>
      <c r="R57" s="135">
        <v>397.83794223014462</v>
      </c>
      <c r="S57" s="135">
        <v>620.8865906386842</v>
      </c>
      <c r="T57" s="135">
        <v>340.4017867826538</v>
      </c>
      <c r="U57" s="135">
        <v>1411.78706121135</v>
      </c>
      <c r="V57" s="135">
        <v>938.40588510727798</v>
      </c>
      <c r="W57" s="135">
        <v>52.898892009726467</v>
      </c>
      <c r="X57" s="135">
        <v>1.5368652747513041</v>
      </c>
      <c r="Y57" s="135">
        <v>78.965307525365105</v>
      </c>
    </row>
    <row r="58" spans="1:25" x14ac:dyDescent="0.25">
      <c r="A58" s="111">
        <v>43946</v>
      </c>
      <c r="B58" s="135">
        <v>1468.0589685574701</v>
      </c>
      <c r="C58" s="135">
        <v>1126.4595185582989</v>
      </c>
      <c r="D58" s="135">
        <v>2291.609116913361</v>
      </c>
      <c r="E58" s="135">
        <v>2166.9992475855829</v>
      </c>
      <c r="F58" s="135">
        <v>3051.7515139228258</v>
      </c>
      <c r="G58" s="135">
        <v>3471.8878110944061</v>
      </c>
      <c r="H58" s="135">
        <v>4570.5918524624394</v>
      </c>
      <c r="I58" s="135">
        <v>16427.40003084415</v>
      </c>
      <c r="J58" s="135">
        <v>5039.9081243690371</v>
      </c>
      <c r="K58" s="135">
        <v>767.11854529268089</v>
      </c>
      <c r="L58" s="135">
        <v>55.206918934178638</v>
      </c>
      <c r="M58" s="135">
        <v>380.4692089858483</v>
      </c>
      <c r="N58" s="135">
        <v>359.72160592174708</v>
      </c>
      <c r="O58" s="135">
        <v>121.2754989989879</v>
      </c>
      <c r="P58" s="135">
        <v>372.41892217108449</v>
      </c>
      <c r="Q58" s="135">
        <v>436.94554262269418</v>
      </c>
      <c r="R58" s="135">
        <v>388.58589706200161</v>
      </c>
      <c r="S58" s="135">
        <v>590.2124660585788</v>
      </c>
      <c r="T58" s="135">
        <v>334.71467620128311</v>
      </c>
      <c r="U58" s="135">
        <v>1388.6550495452079</v>
      </c>
      <c r="V58" s="135">
        <v>906.2178204466062</v>
      </c>
      <c r="W58" s="135">
        <v>57.637116501960463</v>
      </c>
      <c r="X58" s="135">
        <v>1.5891396038244769</v>
      </c>
      <c r="Y58" s="135">
        <v>74.179531311706597</v>
      </c>
    </row>
    <row r="59" spans="1:25" x14ac:dyDescent="0.25">
      <c r="A59" s="111">
        <v>43947</v>
      </c>
      <c r="B59" s="135">
        <v>991.31816948983681</v>
      </c>
      <c r="C59" s="135">
        <v>1076.426960790734</v>
      </c>
      <c r="D59" s="135">
        <v>2206.3196393303092</v>
      </c>
      <c r="E59" s="135">
        <v>1369.3711304299891</v>
      </c>
      <c r="F59" s="135">
        <v>2989.12228509232</v>
      </c>
      <c r="G59" s="135">
        <v>3431.2710392366112</v>
      </c>
      <c r="H59" s="135">
        <v>4601.2197647918811</v>
      </c>
      <c r="I59" s="135">
        <v>16337.07503290969</v>
      </c>
      <c r="J59" s="135">
        <v>4727.9314976579099</v>
      </c>
      <c r="K59" s="135">
        <v>827.36168526537006</v>
      </c>
      <c r="L59" s="135">
        <v>53.711873122685873</v>
      </c>
      <c r="M59" s="135">
        <v>379.67157961690532</v>
      </c>
      <c r="N59" s="135">
        <v>343.38059394542381</v>
      </c>
      <c r="O59" s="135">
        <v>118.8807782853267</v>
      </c>
      <c r="P59" s="135">
        <v>352.01078991400578</v>
      </c>
      <c r="Q59" s="135">
        <v>418.3000874985359</v>
      </c>
      <c r="R59" s="135">
        <v>380.75724345818838</v>
      </c>
      <c r="S59" s="135">
        <v>583.01991270876101</v>
      </c>
      <c r="T59" s="135">
        <v>321.64734578149239</v>
      </c>
      <c r="U59" s="135">
        <v>1358.1795421120371</v>
      </c>
      <c r="V59" s="135">
        <v>873.41075454245981</v>
      </c>
      <c r="W59" s="135">
        <v>61.732296241676963</v>
      </c>
      <c r="X59" s="135">
        <v>1.6832333961561901</v>
      </c>
      <c r="Y59" s="135">
        <v>71.78664320487735</v>
      </c>
    </row>
    <row r="60" spans="1:25" x14ac:dyDescent="0.25">
      <c r="A60" s="111">
        <v>43948</v>
      </c>
      <c r="B60" s="135">
        <v>1140.6903729244159</v>
      </c>
      <c r="C60" s="135">
        <v>1000.052475172894</v>
      </c>
      <c r="D60" s="135">
        <v>2145.331174723894</v>
      </c>
      <c r="E60" s="135">
        <v>1414.4564522466021</v>
      </c>
      <c r="F60" s="135">
        <v>3061.7152548731328</v>
      </c>
      <c r="G60" s="135">
        <v>3414.770475669382</v>
      </c>
      <c r="H60" s="135">
        <v>4494.3802293662829</v>
      </c>
      <c r="I60" s="135">
        <v>15922.534696860899</v>
      </c>
      <c r="J60" s="135">
        <v>4149.7843362527656</v>
      </c>
      <c r="K60" s="135">
        <v>903.74863297231354</v>
      </c>
      <c r="L60" s="135">
        <v>57.04174788464703</v>
      </c>
      <c r="M60" s="135">
        <v>382.06446772373448</v>
      </c>
      <c r="N60" s="135">
        <v>331.42643082180479</v>
      </c>
      <c r="O60" s="135">
        <v>108.104535073851</v>
      </c>
      <c r="P60" s="135">
        <v>337.73689394229177</v>
      </c>
      <c r="Q60" s="135">
        <v>407.90753874080832</v>
      </c>
      <c r="R60" s="135">
        <v>394.99115910148521</v>
      </c>
      <c r="S60" s="135">
        <v>556.57670186384269</v>
      </c>
      <c r="T60" s="135">
        <v>306.01864494719132</v>
      </c>
      <c r="U60" s="135">
        <v>1195.8882856606931</v>
      </c>
      <c r="V60" s="135">
        <v>853.60271475127718</v>
      </c>
      <c r="W60" s="135">
        <v>68.230432688169273</v>
      </c>
      <c r="X60" s="135">
        <v>1.813919218839124</v>
      </c>
      <c r="Y60" s="135">
        <v>63.012720146503447</v>
      </c>
    </row>
    <row r="61" spans="1:25" x14ac:dyDescent="0.25">
      <c r="A61" s="111">
        <v>43949</v>
      </c>
      <c r="B61" s="135">
        <v>1171.727328557299</v>
      </c>
      <c r="C61" s="135">
        <v>993.89462190919403</v>
      </c>
      <c r="D61" s="135">
        <v>2070.0688141457658</v>
      </c>
      <c r="E61" s="135">
        <v>1007.924397900199</v>
      </c>
      <c r="F61" s="135">
        <v>3086.624607248903</v>
      </c>
      <c r="G61" s="135">
        <v>3410.645334777575</v>
      </c>
      <c r="H61" s="135">
        <v>4476.3855168779</v>
      </c>
      <c r="I61" s="135">
        <v>15278.14294330409</v>
      </c>
      <c r="J61" s="135">
        <v>3947.9899308800918</v>
      </c>
      <c r="K61" s="135">
        <v>1020.613555627199</v>
      </c>
      <c r="L61" s="135">
        <v>58.777255609876399</v>
      </c>
      <c r="M61" s="135">
        <v>386.05261456844988</v>
      </c>
      <c r="N61" s="135">
        <v>314.09837785362299</v>
      </c>
      <c r="O61" s="135">
        <v>109.5584726500025</v>
      </c>
      <c r="P61" s="135">
        <v>319.80604941584119</v>
      </c>
      <c r="Q61" s="135">
        <v>388.19226242100149</v>
      </c>
      <c r="R61" s="135">
        <v>399.97302957663902</v>
      </c>
      <c r="S61" s="135">
        <v>529.60462680202579</v>
      </c>
      <c r="T61" s="135">
        <v>299.35474056367673</v>
      </c>
      <c r="U61" s="135">
        <v>1096.0167432290971</v>
      </c>
      <c r="V61" s="135">
        <v>825.12865755145219</v>
      </c>
      <c r="W61" s="135">
        <v>79.263726862942676</v>
      </c>
      <c r="X61" s="135">
        <v>1.897558145356202</v>
      </c>
      <c r="Y61" s="135">
        <v>62.21509077756037</v>
      </c>
    </row>
    <row r="62" spans="1:25" x14ac:dyDescent="0.25">
      <c r="A62" s="111">
        <v>43950</v>
      </c>
      <c r="B62" s="135">
        <v>1138.1679348341111</v>
      </c>
      <c r="C62" s="135">
        <v>931.46083187445413</v>
      </c>
      <c r="D62" s="135">
        <v>1918.600364330222</v>
      </c>
      <c r="E62" s="135">
        <v>692.02148198515522</v>
      </c>
      <c r="F62" s="135">
        <v>3140.7134866934312</v>
      </c>
      <c r="G62" s="135">
        <v>3404.8278283916929</v>
      </c>
      <c r="H62" s="135">
        <v>4458.7598153814379</v>
      </c>
      <c r="I62" s="135">
        <v>15151.10046653449</v>
      </c>
      <c r="J62" s="135">
        <v>3695.437423542513</v>
      </c>
      <c r="K62" s="135">
        <v>1148.2748612322459</v>
      </c>
      <c r="L62" s="135">
        <v>61.119145552354567</v>
      </c>
      <c r="M62" s="135">
        <v>380.46920898584841</v>
      </c>
      <c r="N62" s="135">
        <v>301.26684495946313</v>
      </c>
      <c r="O62" s="135">
        <v>101.6045788510562</v>
      </c>
      <c r="P62" s="135">
        <v>306.35791602100318</v>
      </c>
      <c r="Q62" s="135">
        <v>390.9432312098117</v>
      </c>
      <c r="R62" s="135">
        <v>394.27946331932031</v>
      </c>
      <c r="S62" s="135">
        <v>521.35434501841132</v>
      </c>
      <c r="T62" s="135">
        <v>301.24320858115482</v>
      </c>
      <c r="U62" s="135">
        <v>1086.470198731959</v>
      </c>
      <c r="V62" s="135">
        <v>766.94254066485325</v>
      </c>
      <c r="W62" s="135">
        <v>88.232508937528422</v>
      </c>
      <c r="X62" s="135">
        <v>2.0805182971123091</v>
      </c>
      <c r="Y62" s="135">
        <v>55.834055826015707</v>
      </c>
    </row>
    <row r="63" spans="1:25" x14ac:dyDescent="0.25">
      <c r="A63" s="111">
        <v>43951</v>
      </c>
      <c r="B63" s="135">
        <v>958.30713187323738</v>
      </c>
      <c r="C63" s="135">
        <v>844.99430896332808</v>
      </c>
      <c r="D63" s="135">
        <v>1827.294616544217</v>
      </c>
      <c r="E63" s="135">
        <v>62.81378734450027</v>
      </c>
      <c r="F63" s="135">
        <v>3053.1749054871548</v>
      </c>
      <c r="G63" s="135">
        <v>3385.0483066796951</v>
      </c>
      <c r="H63" s="135">
        <v>4364.0976426892339</v>
      </c>
      <c r="I63" s="135">
        <v>15021.85494103478</v>
      </c>
      <c r="J63" s="135">
        <v>3541.9251151608478</v>
      </c>
      <c r="K63" s="135">
        <v>1257.355557935603</v>
      </c>
      <c r="L63" s="135">
        <v>61.610524245642402</v>
      </c>
      <c r="M63" s="135">
        <v>358.93321602438522</v>
      </c>
      <c r="N63" s="135">
        <v>276.37147772036661</v>
      </c>
      <c r="O63" s="135">
        <v>89.630975282749873</v>
      </c>
      <c r="P63" s="135">
        <v>285.24198726945929</v>
      </c>
      <c r="Q63" s="135">
        <v>364.656196116736</v>
      </c>
      <c r="R63" s="135">
        <v>386.45080971550709</v>
      </c>
      <c r="S63" s="135">
        <v>516.27724853618713</v>
      </c>
      <c r="T63" s="135">
        <v>298.05234882748488</v>
      </c>
      <c r="U63" s="135">
        <v>999.08259910431275</v>
      </c>
      <c r="V63" s="135">
        <v>683.37737279580142</v>
      </c>
      <c r="W63" s="135">
        <v>90.533932262327767</v>
      </c>
      <c r="X63" s="135">
        <v>2.2634784488684159</v>
      </c>
      <c r="Y63" s="135">
        <v>49.453020874471058</v>
      </c>
    </row>
    <row r="64" spans="1:25" x14ac:dyDescent="0.25">
      <c r="A64" s="111">
        <v>43952</v>
      </c>
      <c r="B64" s="135">
        <v>781.73646555189168</v>
      </c>
      <c r="C64" s="135">
        <v>776.40266566488776</v>
      </c>
      <c r="D64" s="135">
        <v>1702.7224335183489</v>
      </c>
      <c r="E64" s="135">
        <v>1868.5191339996711</v>
      </c>
      <c r="F64" s="135">
        <v>2877.3860472924398</v>
      </c>
      <c r="G64" s="135">
        <v>3359.0281872082951</v>
      </c>
      <c r="H64" s="135">
        <v>4317.8844425833631</v>
      </c>
      <c r="I64" s="135">
        <v>13484.12692741888</v>
      </c>
      <c r="J64" s="135">
        <v>2933.446892825456</v>
      </c>
      <c r="K64" s="135">
        <v>1291.4707742796879</v>
      </c>
      <c r="L64" s="135">
        <v>66.529538611428038</v>
      </c>
      <c r="M64" s="135">
        <v>366.90950971381602</v>
      </c>
      <c r="N64" s="135">
        <v>257.61769887505602</v>
      </c>
      <c r="O64" s="135">
        <v>83.473122019049498</v>
      </c>
      <c r="P64" s="135">
        <v>267.42910882541941</v>
      </c>
      <c r="Q64" s="135">
        <v>308.56699914488257</v>
      </c>
      <c r="R64" s="135">
        <v>386.45080971550709</v>
      </c>
      <c r="S64" s="135">
        <v>483.27612140172897</v>
      </c>
      <c r="T64" s="135">
        <v>292.34353171717783</v>
      </c>
      <c r="U64" s="135">
        <v>938.86593381467389</v>
      </c>
      <c r="V64" s="135">
        <v>633.85727331784494</v>
      </c>
      <c r="W64" s="135">
        <v>91.650799464068641</v>
      </c>
      <c r="X64" s="135">
        <v>2.3157527779415901</v>
      </c>
      <c r="Y64" s="135">
        <v>47.060132767641811</v>
      </c>
    </row>
    <row r="65" spans="1:25" x14ac:dyDescent="0.25">
      <c r="A65" s="111">
        <v>43953</v>
      </c>
      <c r="B65" s="135">
        <v>733.04244328687469</v>
      </c>
      <c r="C65" s="135">
        <v>723.03460404615123</v>
      </c>
      <c r="D65" s="135">
        <v>1648.8119338565859</v>
      </c>
      <c r="E65" s="135">
        <v>1631.7829865626111</v>
      </c>
      <c r="F65" s="135">
        <v>2753.5509811957591</v>
      </c>
      <c r="G65" s="135">
        <v>3303.2858987472068</v>
      </c>
      <c r="H65" s="135">
        <v>4237.0059157658543</v>
      </c>
      <c r="I65" s="135">
        <v>11321.4674240288</v>
      </c>
      <c r="J65" s="135">
        <v>2594.8532126449281</v>
      </c>
      <c r="K65" s="135">
        <v>1278.508345847363</v>
      </c>
      <c r="L65" s="135">
        <v>70.131239884569695</v>
      </c>
      <c r="M65" s="135">
        <v>327.02804126666189</v>
      </c>
      <c r="N65" s="135">
        <v>235.35444094758191</v>
      </c>
      <c r="O65" s="135">
        <v>79.966566688331227</v>
      </c>
      <c r="P65" s="135">
        <v>274.38910768766021</v>
      </c>
      <c r="Q65" s="135">
        <v>335.92385543360672</v>
      </c>
      <c r="R65" s="135">
        <v>386.45080971550709</v>
      </c>
      <c r="S65" s="135">
        <v>458.84259458102429</v>
      </c>
      <c r="T65" s="135">
        <v>292.21329254355862</v>
      </c>
      <c r="U65" s="135">
        <v>892.96908527074186</v>
      </c>
      <c r="V65" s="135">
        <v>524.91305446634033</v>
      </c>
      <c r="W65" s="135">
        <v>91.515421621433376</v>
      </c>
      <c r="X65" s="135">
        <v>2.6032615878440448</v>
      </c>
      <c r="Y65" s="135">
        <v>47.857762136584888</v>
      </c>
    </row>
    <row r="66" spans="1:25" x14ac:dyDescent="0.25">
      <c r="A66" s="111">
        <v>43954</v>
      </c>
      <c r="B66" s="135">
        <v>704.63759696561465</v>
      </c>
      <c r="C66" s="135">
        <v>675.14018977292619</v>
      </c>
      <c r="D66" s="135">
        <v>1538.513646802432</v>
      </c>
      <c r="E66" s="135">
        <v>1502.6402850879081</v>
      </c>
      <c r="F66" s="135">
        <v>2725.79484569133</v>
      </c>
      <c r="G66" s="135">
        <v>3251.0341141176482</v>
      </c>
      <c r="H66" s="135">
        <v>4191.3787919412689</v>
      </c>
      <c r="I66" s="135">
        <v>10416.748745530809</v>
      </c>
      <c r="J66" s="135">
        <v>2334.8726903856559</v>
      </c>
      <c r="K66" s="135">
        <v>1310.6605834732361</v>
      </c>
      <c r="L66" s="135">
        <v>76.398931940443234</v>
      </c>
      <c r="M66" s="135">
        <v>296.71812524682468</v>
      </c>
      <c r="N66" s="135">
        <v>223.6196202665981</v>
      </c>
      <c r="O66" s="135">
        <v>76.117908398518495</v>
      </c>
      <c r="P66" s="135">
        <v>264.24402460032621</v>
      </c>
      <c r="Q66" s="135">
        <v>316.97273711069158</v>
      </c>
      <c r="R66" s="135">
        <v>394.27946331932031</v>
      </c>
      <c r="S66" s="135">
        <v>447.10180896588048</v>
      </c>
      <c r="T66" s="135">
        <v>287.67662799582388</v>
      </c>
      <c r="U66" s="135">
        <v>856.9859560122992</v>
      </c>
      <c r="V66" s="135">
        <v>464.25093260584339</v>
      </c>
      <c r="W66" s="135">
        <v>93.579933721621046</v>
      </c>
      <c r="X66" s="135">
        <v>2.665990782731853</v>
      </c>
      <c r="Y66" s="135">
        <v>44.667244660812557</v>
      </c>
    </row>
    <row r="67" spans="1:25" x14ac:dyDescent="0.25">
      <c r="A67" s="111">
        <v>43955</v>
      </c>
      <c r="B67" s="135">
        <v>361.58601668414309</v>
      </c>
      <c r="C67" s="135">
        <v>632.37731988611802</v>
      </c>
      <c r="D67" s="135">
        <v>1477.4072161136071</v>
      </c>
      <c r="E67" s="135">
        <v>1306.098848287354</v>
      </c>
      <c r="F67" s="135">
        <v>2663.8773126429892</v>
      </c>
      <c r="G67" s="135">
        <v>3110.990869482961</v>
      </c>
      <c r="H67" s="135">
        <v>4191.5958572306336</v>
      </c>
      <c r="I67" s="135">
        <v>9897.9307695902044</v>
      </c>
      <c r="J67" s="135">
        <v>2216.0244516385601</v>
      </c>
      <c r="K67" s="135">
        <v>1393.5118231660131</v>
      </c>
      <c r="L67" s="135">
        <v>88.793175363692697</v>
      </c>
      <c r="M67" s="135">
        <v>276.77739102324762</v>
      </c>
      <c r="N67" s="135">
        <v>209.03334783135651</v>
      </c>
      <c r="O67" s="135">
        <v>74.150816383725328</v>
      </c>
      <c r="P67" s="135">
        <v>247.96470522762749</v>
      </c>
      <c r="Q67" s="135">
        <v>291.44986001450769</v>
      </c>
      <c r="R67" s="135">
        <v>387.16250549767199</v>
      </c>
      <c r="S67" s="135">
        <v>442.02471248365617</v>
      </c>
      <c r="T67" s="135">
        <v>284.78965964726552</v>
      </c>
      <c r="U67" s="135">
        <v>814.02650577517875</v>
      </c>
      <c r="V67" s="135">
        <v>443.82389157118632</v>
      </c>
      <c r="W67" s="135">
        <v>93.546089260962233</v>
      </c>
      <c r="X67" s="135">
        <v>3.2776004328879842</v>
      </c>
      <c r="Y67" s="135">
        <v>40.679097816097162</v>
      </c>
    </row>
    <row r="68" spans="1:25" x14ac:dyDescent="0.25">
      <c r="A68" s="111">
        <v>43956</v>
      </c>
      <c r="B68" s="135">
        <v>145.86272435241219</v>
      </c>
      <c r="C68" s="135">
        <v>606.80512369380665</v>
      </c>
      <c r="D68" s="135">
        <v>1357.5536763841731</v>
      </c>
      <c r="E68" s="135">
        <v>1307.6271642811371</v>
      </c>
      <c r="F68" s="135">
        <v>2603.3831711589778</v>
      </c>
      <c r="G68" s="135">
        <v>3001.3044308982389</v>
      </c>
      <c r="H68" s="135">
        <v>4183.9985721028488</v>
      </c>
      <c r="I68" s="135">
        <v>9578.1215289360844</v>
      </c>
      <c r="J68" s="135">
        <v>1965.3289480314049</v>
      </c>
      <c r="K68" s="135">
        <v>1428.9131290151331</v>
      </c>
      <c r="L68" s="135">
        <v>94.491077232668616</v>
      </c>
      <c r="M68" s="135">
        <v>233.7054051003212</v>
      </c>
      <c r="N68" s="135">
        <v>204.97551264260511</v>
      </c>
      <c r="O68" s="135">
        <v>58.071977306285461</v>
      </c>
      <c r="P68" s="135">
        <v>230.74165719564201</v>
      </c>
      <c r="Q68" s="135">
        <v>273.72139448661937</v>
      </c>
      <c r="R68" s="135">
        <v>379.33385189385871</v>
      </c>
      <c r="S68" s="135">
        <v>416.32191154239553</v>
      </c>
      <c r="T68" s="135">
        <v>286.46106237537828</v>
      </c>
      <c r="U68" s="135">
        <v>799.70668902947193</v>
      </c>
      <c r="V68" s="135">
        <v>424.01585178000357</v>
      </c>
      <c r="W68" s="135">
        <v>96.625935180914311</v>
      </c>
      <c r="X68" s="135">
        <v>3.580791541512391</v>
      </c>
      <c r="Y68" s="135">
        <v>29.512286650894019</v>
      </c>
    </row>
    <row r="69" spans="1:25" x14ac:dyDescent="0.25">
      <c r="A69" s="111">
        <v>43957</v>
      </c>
      <c r="B69" s="135">
        <v>808.49624355338744</v>
      </c>
      <c r="C69" s="135">
        <v>566.43697452065987</v>
      </c>
      <c r="D69" s="135">
        <v>1281.8194514764009</v>
      </c>
      <c r="E69" s="135">
        <v>1132.176488194795</v>
      </c>
      <c r="F69" s="135">
        <v>2566.3749904864062</v>
      </c>
      <c r="G69" s="135">
        <v>2831.6447901172428</v>
      </c>
      <c r="H69" s="135">
        <v>4134.8549905905465</v>
      </c>
      <c r="I69" s="135">
        <v>8917.5740846918143</v>
      </c>
      <c r="J69" s="135">
        <v>1808.7216334323671</v>
      </c>
      <c r="K69" s="135">
        <v>1588.1851608755121</v>
      </c>
      <c r="L69" s="135">
        <v>104.1566006782984</v>
      </c>
      <c r="M69" s="135">
        <v>224.93148204194731</v>
      </c>
      <c r="N69" s="135">
        <v>188.19581578101139</v>
      </c>
      <c r="O69" s="135">
        <v>69.104797737081952</v>
      </c>
      <c r="P69" s="135">
        <v>236.1680969865416</v>
      </c>
      <c r="Q69" s="135">
        <v>241.7795902165449</v>
      </c>
      <c r="R69" s="135">
        <v>380.75724345818838</v>
      </c>
      <c r="S69" s="135">
        <v>403.41762465007531</v>
      </c>
      <c r="T69" s="135">
        <v>283.05313733234323</v>
      </c>
      <c r="U69" s="135">
        <v>847.80658630351263</v>
      </c>
      <c r="V69" s="135">
        <v>518.7230420315957</v>
      </c>
      <c r="W69" s="135">
        <v>104.0717165258534</v>
      </c>
      <c r="X69" s="135">
        <v>3.6905676325660548</v>
      </c>
      <c r="Y69" s="135">
        <v>22.333622330406289</v>
      </c>
    </row>
    <row r="70" spans="1:25" x14ac:dyDescent="0.25">
      <c r="A70" s="111">
        <v>43958</v>
      </c>
      <c r="B70" s="135">
        <v>797.96780630689739</v>
      </c>
      <c r="C70" s="135">
        <v>549.16077508638932</v>
      </c>
      <c r="D70" s="135">
        <v>1226.257426660886</v>
      </c>
      <c r="E70" s="135">
        <v>1224.486774219316</v>
      </c>
      <c r="F70" s="135">
        <v>2674.5527493754612</v>
      </c>
      <c r="G70" s="135">
        <v>2705.8808793388112</v>
      </c>
      <c r="H70" s="135">
        <v>4096.9336845384296</v>
      </c>
      <c r="I70" s="135">
        <v>8480.6360865535826</v>
      </c>
      <c r="J70" s="135">
        <v>1795.7226073194031</v>
      </c>
      <c r="K70" s="135">
        <v>1644.3669655691431</v>
      </c>
      <c r="L70" s="135">
        <v>112.3270783124354</v>
      </c>
      <c r="M70" s="135">
        <v>239.28881068292279</v>
      </c>
      <c r="N70" s="135">
        <v>175.91263899343949</v>
      </c>
      <c r="O70" s="135">
        <v>65.769293885910912</v>
      </c>
      <c r="P70" s="135">
        <v>234.8704700800221</v>
      </c>
      <c r="Q70" s="135">
        <v>233.37385225073581</v>
      </c>
      <c r="R70" s="135">
        <v>367.94671937922141</v>
      </c>
      <c r="S70" s="135">
        <v>384.80160421525278</v>
      </c>
      <c r="T70" s="135">
        <v>274.6310041049698</v>
      </c>
      <c r="U70" s="135">
        <v>800.07386381782328</v>
      </c>
      <c r="V70" s="135">
        <v>508.20002089252978</v>
      </c>
      <c r="W70" s="135">
        <v>107.76076273766419</v>
      </c>
      <c r="X70" s="135">
        <v>3.8421631868782589</v>
      </c>
      <c r="Y70" s="135">
        <v>19.940734223577039</v>
      </c>
    </row>
    <row r="71" spans="1:25" x14ac:dyDescent="0.25">
      <c r="A71" s="111">
        <v>43959</v>
      </c>
      <c r="B71" s="135">
        <v>938.12762715079771</v>
      </c>
      <c r="C71" s="135">
        <v>556.85809166601484</v>
      </c>
      <c r="D71" s="135">
        <v>1150.9950660827581</v>
      </c>
      <c r="E71" s="135">
        <v>1167.78625084995</v>
      </c>
      <c r="F71" s="135">
        <v>2794.117640779154</v>
      </c>
      <c r="G71" s="135">
        <v>2528.394048147718</v>
      </c>
      <c r="H71" s="135">
        <v>3945.3352864457088</v>
      </c>
      <c r="I71" s="135">
        <v>8111.99259904872</v>
      </c>
      <c r="J71" s="135">
        <v>1844.0047043104109</v>
      </c>
      <c r="K71" s="135">
        <v>1851.0212423518619</v>
      </c>
      <c r="L71" s="135">
        <v>117.2931395743869</v>
      </c>
      <c r="M71" s="135">
        <v>193.8239366531671</v>
      </c>
      <c r="N71" s="135">
        <v>178.65441952637971</v>
      </c>
      <c r="O71" s="135">
        <v>66.196922584779003</v>
      </c>
      <c r="P71" s="135">
        <v>231.80335193733981</v>
      </c>
      <c r="Q71" s="135">
        <v>268.37228850837732</v>
      </c>
      <c r="R71" s="135">
        <v>365.09993625056211</v>
      </c>
      <c r="S71" s="135">
        <v>372.21463585307163</v>
      </c>
      <c r="T71" s="135">
        <v>271.50526393810958</v>
      </c>
      <c r="U71" s="135">
        <v>786.85557143717074</v>
      </c>
      <c r="V71" s="135">
        <v>506.34301716210649</v>
      </c>
      <c r="W71" s="135">
        <v>122.0092806750249</v>
      </c>
      <c r="X71" s="135">
        <v>3.9833038753758272</v>
      </c>
      <c r="Y71" s="135">
        <v>19.940734223577039</v>
      </c>
    </row>
    <row r="72" spans="1:25" x14ac:dyDescent="0.25">
      <c r="A72" s="111">
        <v>43960</v>
      </c>
      <c r="B72" s="135">
        <v>853.46144429360595</v>
      </c>
      <c r="C72" s="135">
        <v>543.68712774087794</v>
      </c>
      <c r="D72" s="135">
        <v>1054.6167767530851</v>
      </c>
      <c r="E72" s="135">
        <v>1069.209869250916</v>
      </c>
      <c r="F72" s="135">
        <v>2943.5737550337699</v>
      </c>
      <c r="G72" s="135">
        <v>2415.1113328880879</v>
      </c>
      <c r="H72" s="135">
        <v>3870.1872832674439</v>
      </c>
      <c r="I72" s="135">
        <v>7396.7361113400839</v>
      </c>
      <c r="J72" s="135">
        <v>1905.904828657857</v>
      </c>
      <c r="K72" s="135">
        <v>1995.5032449043399</v>
      </c>
      <c r="L72" s="135">
        <v>120.80074705519689</v>
      </c>
      <c r="M72" s="135">
        <v>219.34807645934569</v>
      </c>
      <c r="N72" s="135">
        <v>169.11302327174801</v>
      </c>
      <c r="O72" s="135">
        <v>63.032470213155193</v>
      </c>
      <c r="P72" s="135">
        <v>198.77284886229901</v>
      </c>
      <c r="Q72" s="135">
        <v>210.6019439433621</v>
      </c>
      <c r="R72" s="135">
        <v>364.38824046839721</v>
      </c>
      <c r="S72" s="135">
        <v>339.53082724875242</v>
      </c>
      <c r="T72" s="135">
        <v>267.07713203505762</v>
      </c>
      <c r="U72" s="135">
        <v>769.9655311730038</v>
      </c>
      <c r="V72" s="135">
        <v>505.10501467515758</v>
      </c>
      <c r="W72" s="135">
        <v>131.824174266081</v>
      </c>
      <c r="X72" s="135">
        <v>4.066942801892905</v>
      </c>
      <c r="Y72" s="135">
        <v>15.15495800991855</v>
      </c>
    </row>
    <row r="73" spans="1:25" x14ac:dyDescent="0.25">
      <c r="A73" s="111">
        <v>43961</v>
      </c>
      <c r="B73" s="135">
        <v>850.50032131803061</v>
      </c>
      <c r="C73" s="135">
        <v>531.54247269302437</v>
      </c>
      <c r="D73" s="135">
        <v>985.3706863779106</v>
      </c>
      <c r="E73" s="135">
        <v>1052.0927301205411</v>
      </c>
      <c r="F73" s="135">
        <v>2955.6725833305718</v>
      </c>
      <c r="G73" s="135">
        <v>2346.0416661611612</v>
      </c>
      <c r="H73" s="135">
        <v>3743.7901652700339</v>
      </c>
      <c r="I73" s="135">
        <v>6968.9774829106382</v>
      </c>
      <c r="J73" s="135">
        <v>1965.3289480314049</v>
      </c>
      <c r="K73" s="135">
        <v>2060.213853683993</v>
      </c>
      <c r="L73" s="135">
        <v>128.88758576281691</v>
      </c>
      <c r="M73" s="135">
        <v>218.55044709040271</v>
      </c>
      <c r="N73" s="135">
        <v>161.98439388610359</v>
      </c>
      <c r="O73" s="135">
        <v>60.124595060852243</v>
      </c>
      <c r="P73" s="135">
        <v>197.71115412060129</v>
      </c>
      <c r="Q73" s="135">
        <v>207.39248035641691</v>
      </c>
      <c r="R73" s="135">
        <v>350.15432482510039</v>
      </c>
      <c r="S73" s="135">
        <v>335.72300488708419</v>
      </c>
      <c r="T73" s="135">
        <v>262.14974996646538</v>
      </c>
      <c r="U73" s="135">
        <v>735.81827585631822</v>
      </c>
      <c r="V73" s="135">
        <v>502.62900970125969</v>
      </c>
      <c r="W73" s="135">
        <v>137.81464380269111</v>
      </c>
      <c r="X73" s="135">
        <v>4.2917224169075512</v>
      </c>
      <c r="Y73" s="135">
        <v>15.952587378861629</v>
      </c>
    </row>
    <row r="74" spans="1:25" x14ac:dyDescent="0.25">
      <c r="A74" s="111">
        <v>43962</v>
      </c>
      <c r="B74" s="135">
        <v>832.73358346457849</v>
      </c>
      <c r="C74" s="135">
        <v>549.41735230571021</v>
      </c>
      <c r="D74" s="135">
        <v>929.1008650679305</v>
      </c>
      <c r="E74" s="135">
        <v>1440.4378241409211</v>
      </c>
      <c r="F74" s="135">
        <v>2940.726971905111</v>
      </c>
      <c r="G74" s="135">
        <v>2367.7250990539942</v>
      </c>
      <c r="H74" s="135">
        <v>3665.711780685338</v>
      </c>
      <c r="I74" s="135">
        <v>6646.5980187380583</v>
      </c>
      <c r="J74" s="135">
        <v>1969.6619567357261</v>
      </c>
      <c r="K74" s="135">
        <v>2063.6321442105318</v>
      </c>
      <c r="L74" s="135">
        <v>127.1886700679387</v>
      </c>
      <c r="M74" s="135">
        <v>208.18126529414261</v>
      </c>
      <c r="N74" s="135">
        <v>157.48787381208169</v>
      </c>
      <c r="O74" s="135">
        <v>57.131194168775657</v>
      </c>
      <c r="P74" s="135">
        <v>195.82369680202751</v>
      </c>
      <c r="Q74" s="135">
        <v>201.12638478190459</v>
      </c>
      <c r="R74" s="135">
        <v>342.32567122128711</v>
      </c>
      <c r="S74" s="135">
        <v>326.73231319981193</v>
      </c>
      <c r="T74" s="135">
        <v>255.22536723571261</v>
      </c>
      <c r="U74" s="135">
        <v>686.24967942887179</v>
      </c>
      <c r="V74" s="135">
        <v>484.67797364050051</v>
      </c>
      <c r="W74" s="135">
        <v>145.05735838367741</v>
      </c>
      <c r="X74" s="135">
        <v>3.8055711565270371</v>
      </c>
      <c r="Y74" s="135">
        <v>15.952587378861629</v>
      </c>
    </row>
    <row r="75" spans="1:25" x14ac:dyDescent="0.25">
      <c r="A75" s="111">
        <v>43963</v>
      </c>
      <c r="B75" s="135">
        <v>797.529121421627</v>
      </c>
      <c r="C75" s="135">
        <v>527.18065996456994</v>
      </c>
      <c r="D75" s="135">
        <v>967.67577401628148</v>
      </c>
      <c r="E75" s="135">
        <v>1329.787746190997</v>
      </c>
      <c r="F75" s="135">
        <v>3009.7614627751</v>
      </c>
      <c r="G75" s="135">
        <v>2336.5221102569908</v>
      </c>
      <c r="H75" s="135">
        <v>3622.407255456962</v>
      </c>
      <c r="I75" s="135">
        <v>6349.553614961731</v>
      </c>
      <c r="J75" s="135">
        <v>2024.1340661614779</v>
      </c>
      <c r="K75" s="135">
        <v>2124.0445064865162</v>
      </c>
      <c r="L75" s="135">
        <v>130.12125992894369</v>
      </c>
      <c r="M75" s="135">
        <v>248.06273374129671</v>
      </c>
      <c r="N75" s="135">
        <v>159.35228457448099</v>
      </c>
      <c r="O75" s="135">
        <v>63.716676131344123</v>
      </c>
      <c r="P75" s="135">
        <v>188.27386752773251</v>
      </c>
      <c r="Q75" s="135">
        <v>199.75090038749951</v>
      </c>
      <c r="R75" s="135">
        <v>325.95666823149583</v>
      </c>
      <c r="S75" s="135">
        <v>314.88575474128851</v>
      </c>
      <c r="T75" s="135">
        <v>240.2261557405707</v>
      </c>
      <c r="U75" s="135">
        <v>664.21919212778448</v>
      </c>
      <c r="V75" s="135">
        <v>461.15592638847102</v>
      </c>
      <c r="W75" s="135">
        <v>153.0784955598163</v>
      </c>
      <c r="X75" s="135">
        <v>3.7742065590831331</v>
      </c>
      <c r="Y75" s="135">
        <v>13.55969927203239</v>
      </c>
    </row>
    <row r="76" spans="1:25" x14ac:dyDescent="0.25">
      <c r="A76" s="111">
        <v>43964</v>
      </c>
      <c r="B76" s="135">
        <v>385.60401415269899</v>
      </c>
      <c r="C76" s="135">
        <v>507.68079129618548</v>
      </c>
      <c r="D76" s="135">
        <v>902.08663219584344</v>
      </c>
      <c r="E76" s="135">
        <v>1278.5891603992511</v>
      </c>
      <c r="F76" s="135">
        <v>2977.0234567955172</v>
      </c>
      <c r="G76" s="135">
        <v>2280.1451847356252</v>
      </c>
      <c r="H76" s="135">
        <v>3529.1125940877582</v>
      </c>
      <c r="I76" s="135">
        <v>6125.5769940673426</v>
      </c>
      <c r="J76" s="135">
        <v>1980.8039791182659</v>
      </c>
      <c r="K76" s="135">
        <v>2150.0032078118261</v>
      </c>
      <c r="L76" s="135">
        <v>131.04128812063161</v>
      </c>
      <c r="M76" s="135">
        <v>249.65799247918281</v>
      </c>
      <c r="N76" s="135">
        <v>138.18573886018311</v>
      </c>
      <c r="O76" s="135">
        <v>50.118083507339129</v>
      </c>
      <c r="P76" s="135">
        <v>167.7477691882429</v>
      </c>
      <c r="Q76" s="135">
        <v>190.58100442479869</v>
      </c>
      <c r="R76" s="135">
        <v>301.75901163789132</v>
      </c>
      <c r="S76" s="135">
        <v>293.73118606535371</v>
      </c>
      <c r="T76" s="135">
        <v>227.20223837865311</v>
      </c>
      <c r="U76" s="135">
        <v>537.54389014653214</v>
      </c>
      <c r="V76" s="135">
        <v>311.9766267111267</v>
      </c>
      <c r="W76" s="135">
        <v>157.44443098480329</v>
      </c>
      <c r="X76" s="135">
        <v>4.0042136070050969</v>
      </c>
      <c r="Y76" s="135">
        <v>12.76206990308931</v>
      </c>
    </row>
    <row r="77" spans="1:25" x14ac:dyDescent="0.25">
      <c r="A77" s="111">
        <v>43965</v>
      </c>
      <c r="B77" s="135">
        <v>402.71272467824548</v>
      </c>
      <c r="C77" s="135">
        <v>431.73393437721421</v>
      </c>
      <c r="D77" s="135">
        <v>853.83850448980172</v>
      </c>
      <c r="E77" s="135">
        <v>1236.8661337689621</v>
      </c>
      <c r="F77" s="135">
        <v>2886.6380924605828</v>
      </c>
      <c r="G77" s="135">
        <v>2157.6602321019632</v>
      </c>
      <c r="H77" s="135">
        <v>3523.360363919578</v>
      </c>
      <c r="I77" s="135">
        <v>5721.3175520923896</v>
      </c>
      <c r="J77" s="135">
        <v>1775.295566284746</v>
      </c>
      <c r="K77" s="135">
        <v>2280.8458927188012</v>
      </c>
      <c r="L77" s="135">
        <v>134.06274434106109</v>
      </c>
      <c r="M77" s="135">
        <v>244.0745868965812</v>
      </c>
      <c r="N77" s="135">
        <v>157.0491889268113</v>
      </c>
      <c r="O77" s="135">
        <v>42.078663968619203</v>
      </c>
      <c r="P77" s="135">
        <v>166.33217619931261</v>
      </c>
      <c r="Q77" s="135">
        <v>191.1923308223121</v>
      </c>
      <c r="R77" s="135">
        <v>300.33562007356159</v>
      </c>
      <c r="S77" s="135">
        <v>282.51926466710842</v>
      </c>
      <c r="T77" s="135">
        <v>223.9245525092372</v>
      </c>
      <c r="U77" s="135">
        <v>513.31035411533605</v>
      </c>
      <c r="V77" s="135">
        <v>302.07260681553538</v>
      </c>
      <c r="W77" s="135">
        <v>162.7580113082372</v>
      </c>
      <c r="X77" s="135">
        <v>3.9728490095611919</v>
      </c>
      <c r="Y77" s="135">
        <v>13.55969927203239</v>
      </c>
    </row>
    <row r="78" spans="1:25" x14ac:dyDescent="0.25">
      <c r="A78" s="111">
        <v>43966</v>
      </c>
      <c r="B78" s="135">
        <v>329.12333517413191</v>
      </c>
      <c r="C78" s="135">
        <v>397.26706124844691</v>
      </c>
      <c r="D78" s="135">
        <v>790.37275215275918</v>
      </c>
      <c r="E78" s="135">
        <v>1119.6442970457699</v>
      </c>
      <c r="F78" s="135">
        <v>2878.0977430746052</v>
      </c>
      <c r="G78" s="135">
        <v>2101.389079423976</v>
      </c>
      <c r="H78" s="135">
        <v>3482.5955025767748</v>
      </c>
      <c r="I78" s="135">
        <v>5656.6947893425331</v>
      </c>
      <c r="J78" s="135">
        <v>1629.8302740682479</v>
      </c>
      <c r="K78" s="135">
        <v>2484.0818789749801</v>
      </c>
      <c r="L78" s="135">
        <v>136.37849711900259</v>
      </c>
      <c r="M78" s="135">
        <v>267.20583859593057</v>
      </c>
      <c r="N78" s="135">
        <v>141.80488916366409</v>
      </c>
      <c r="O78" s="135">
        <v>33.098461292389487</v>
      </c>
      <c r="P78" s="135">
        <v>166.21421011690171</v>
      </c>
      <c r="Q78" s="135">
        <v>177.2846552788825</v>
      </c>
      <c r="R78" s="135">
        <v>286.10170443026482</v>
      </c>
      <c r="S78" s="135">
        <v>258.29728353316312</v>
      </c>
      <c r="T78" s="135">
        <v>222.49192159942621</v>
      </c>
      <c r="U78" s="135">
        <v>497.88901300457479</v>
      </c>
      <c r="V78" s="135">
        <v>271.12254464181251</v>
      </c>
      <c r="W78" s="135">
        <v>167.36085795783589</v>
      </c>
      <c r="X78" s="135">
        <v>4.0146684728197313</v>
      </c>
      <c r="Y78" s="135">
        <v>11.166811165203139</v>
      </c>
    </row>
    <row r="79" spans="1:25" x14ac:dyDescent="0.25">
      <c r="A79" s="111">
        <v>43967</v>
      </c>
      <c r="B79" s="135">
        <v>268.5848210068134</v>
      </c>
      <c r="C79" s="135">
        <v>378.70797571757208</v>
      </c>
      <c r="D79" s="135">
        <v>765.83580701130029</v>
      </c>
      <c r="E79" s="135">
        <v>1088.16098757383</v>
      </c>
      <c r="F79" s="135">
        <v>2770.6316799677138</v>
      </c>
      <c r="G79" s="135">
        <v>2092.3983877367041</v>
      </c>
      <c r="H79" s="135">
        <v>3468.8769762888878</v>
      </c>
      <c r="I79" s="135">
        <v>5548.011051990502</v>
      </c>
      <c r="J79" s="135">
        <v>1481.2699756343791</v>
      </c>
      <c r="K79" s="135">
        <v>2621.253478025154</v>
      </c>
      <c r="L79" s="135">
        <v>145.5317321397153</v>
      </c>
      <c r="M79" s="135">
        <v>293.52760777105232</v>
      </c>
      <c r="N79" s="135">
        <v>132.92152023693799</v>
      </c>
      <c r="O79" s="135">
        <v>33.269512771936718</v>
      </c>
      <c r="P79" s="135">
        <v>161.37760073805649</v>
      </c>
      <c r="Q79" s="135">
        <v>165.8222853255065</v>
      </c>
      <c r="R79" s="135">
        <v>271.15609300480321</v>
      </c>
      <c r="S79" s="135">
        <v>272.6823902327987</v>
      </c>
      <c r="T79" s="135">
        <v>216.58774572869021</v>
      </c>
      <c r="U79" s="135">
        <v>476.59287528019041</v>
      </c>
      <c r="V79" s="135">
        <v>262.45652723317011</v>
      </c>
      <c r="W79" s="135">
        <v>169.42537005802359</v>
      </c>
      <c r="X79" s="135">
        <v>4.0251233386343674</v>
      </c>
      <c r="Y79" s="135">
        <v>11.166811165203139</v>
      </c>
    </row>
    <row r="80" spans="1:25" x14ac:dyDescent="0.25">
      <c r="A80" s="111">
        <v>43968</v>
      </c>
      <c r="B80" s="135">
        <v>242.70241277585839</v>
      </c>
      <c r="C80" s="135">
        <v>384.01057158353638</v>
      </c>
      <c r="D80" s="135">
        <v>750.85411454512109</v>
      </c>
      <c r="E80" s="135">
        <v>970.17499285374652</v>
      </c>
      <c r="F80" s="135">
        <v>2757.109460106582</v>
      </c>
      <c r="G80" s="135">
        <v>2040.0408302637661</v>
      </c>
      <c r="H80" s="135">
        <v>3452.3800142971259</v>
      </c>
      <c r="I80" s="135">
        <v>5407.015933263543</v>
      </c>
      <c r="J80" s="135">
        <v>1361.1837344003341</v>
      </c>
      <c r="K80" s="135">
        <v>2652.762670898509</v>
      </c>
      <c r="L80" s="135">
        <v>149.17525287611551</v>
      </c>
      <c r="M80" s="135">
        <v>295.92049587788159</v>
      </c>
      <c r="N80" s="135">
        <v>188.74417188759941</v>
      </c>
      <c r="O80" s="135">
        <v>33.611615731031193</v>
      </c>
      <c r="P80" s="135">
        <v>159.0182790898393</v>
      </c>
      <c r="Q80" s="135">
        <v>143.96736661440281</v>
      </c>
      <c r="R80" s="135">
        <v>269.0210056583087</v>
      </c>
      <c r="S80" s="135">
        <v>256.81646372584771</v>
      </c>
      <c r="T80" s="135">
        <v>213.6573643222587</v>
      </c>
      <c r="U80" s="135">
        <v>460.07000980437488</v>
      </c>
      <c r="V80" s="135">
        <v>245.1244924158853</v>
      </c>
      <c r="W80" s="135">
        <v>169.05308099077661</v>
      </c>
      <c r="X80" s="135">
        <v>4.2499029536490127</v>
      </c>
      <c r="Y80" s="135">
        <v>8.7739230583738994</v>
      </c>
    </row>
    <row r="81" spans="1:25" x14ac:dyDescent="0.25">
      <c r="A81" s="111">
        <v>43969</v>
      </c>
      <c r="B81" s="135">
        <v>227.56778423402881</v>
      </c>
      <c r="C81" s="135">
        <v>339.96481560012398</v>
      </c>
      <c r="D81" s="135">
        <v>716.29005239873914</v>
      </c>
      <c r="E81" s="135">
        <v>637.30776940770659</v>
      </c>
      <c r="F81" s="135">
        <v>2740.0287613346259</v>
      </c>
      <c r="G81" s="135">
        <v>1933.316031293675</v>
      </c>
      <c r="H81" s="135">
        <v>3515.1335894526319</v>
      </c>
      <c r="I81" s="135">
        <v>5256.4742700394463</v>
      </c>
      <c r="J81" s="135">
        <v>1306.0926237311071</v>
      </c>
      <c r="K81" s="135">
        <v>2902.974768549122</v>
      </c>
      <c r="L81" s="135">
        <v>154.52291674030121</v>
      </c>
      <c r="M81" s="135">
        <v>308.68256578097089</v>
      </c>
      <c r="N81" s="135">
        <v>174.26757067367541</v>
      </c>
      <c r="O81" s="135">
        <v>29.249803002576751</v>
      </c>
      <c r="P81" s="135">
        <v>149.58099249697051</v>
      </c>
      <c r="Q81" s="135">
        <v>147.4824934001048</v>
      </c>
      <c r="R81" s="135">
        <v>254.07539423284709</v>
      </c>
      <c r="S81" s="135">
        <v>252.479777147281</v>
      </c>
      <c r="T81" s="135">
        <v>217.0869958942304</v>
      </c>
      <c r="U81" s="135">
        <v>2024.968957758281</v>
      </c>
      <c r="V81" s="135">
        <v>230.88746381597281</v>
      </c>
      <c r="W81" s="135">
        <v>175.9911954258335</v>
      </c>
      <c r="X81" s="135">
        <v>4.506047166107563</v>
      </c>
      <c r="Y81" s="135">
        <v>7.1786643204877363</v>
      </c>
    </row>
    <row r="82" spans="1:25" x14ac:dyDescent="0.25">
      <c r="A82" s="111">
        <v>43970</v>
      </c>
      <c r="B82" s="135">
        <v>243.5797825463992</v>
      </c>
      <c r="C82" s="135">
        <v>394.01708313704961</v>
      </c>
      <c r="D82" s="135">
        <v>646.80802985874266</v>
      </c>
      <c r="E82" s="135">
        <v>612.39621870903591</v>
      </c>
      <c r="F82" s="135">
        <v>2678.111228286285</v>
      </c>
      <c r="G82" s="135">
        <v>1896.5070817975491</v>
      </c>
      <c r="H82" s="135">
        <v>3477.3425225741339</v>
      </c>
      <c r="I82" s="135">
        <v>5272.6299607269093</v>
      </c>
      <c r="J82" s="135">
        <v>1245.43050187061</v>
      </c>
      <c r="K82" s="135">
        <v>3170.2444743717779</v>
      </c>
      <c r="L82" s="135">
        <v>168.2344732561946</v>
      </c>
      <c r="M82" s="135">
        <v>287.14657281950758</v>
      </c>
      <c r="N82" s="135">
        <v>112.4130018505456</v>
      </c>
      <c r="O82" s="135">
        <v>29.33532874235037</v>
      </c>
      <c r="P82" s="135">
        <v>148.40133167286189</v>
      </c>
      <c r="Q82" s="135">
        <v>131.1295122666217</v>
      </c>
      <c r="R82" s="135">
        <v>256.92217736150639</v>
      </c>
      <c r="S82" s="135">
        <v>240.42167300199819</v>
      </c>
      <c r="T82" s="135">
        <v>215.45900622399071</v>
      </c>
      <c r="U82" s="135">
        <v>2022.03155945147</v>
      </c>
      <c r="V82" s="135">
        <v>214.7934314856368</v>
      </c>
      <c r="W82" s="135">
        <v>186.88911175797159</v>
      </c>
      <c r="X82" s="135">
        <v>4.6367329887904969</v>
      </c>
      <c r="Y82" s="135">
        <v>7.1786643204877363</v>
      </c>
    </row>
    <row r="83" spans="1:25" x14ac:dyDescent="0.25">
      <c r="A83" s="111">
        <v>43971</v>
      </c>
      <c r="B83" s="135">
        <v>338.66473142876362</v>
      </c>
      <c r="C83" s="135">
        <v>374.17511150957051</v>
      </c>
      <c r="D83" s="135">
        <v>620.50159348112095</v>
      </c>
      <c r="E83" s="135">
        <v>590.54129999793236</v>
      </c>
      <c r="F83" s="135">
        <v>2754.974372760088</v>
      </c>
      <c r="G83" s="135">
        <v>1833.889558516782</v>
      </c>
      <c r="H83" s="135">
        <v>3539.1844235143071</v>
      </c>
      <c r="I83" s="135">
        <v>5033.5991735101106</v>
      </c>
      <c r="J83" s="135">
        <v>1239.2404894358649</v>
      </c>
      <c r="K83" s="135">
        <v>3433.2497781514221</v>
      </c>
      <c r="L83" s="135">
        <v>177.5915781602927</v>
      </c>
      <c r="M83" s="135">
        <v>283.95605534373527</v>
      </c>
      <c r="N83" s="135">
        <v>115.374124826121</v>
      </c>
      <c r="O83" s="135">
        <v>24.20378435593339</v>
      </c>
      <c r="P83" s="135">
        <v>144.39048487089261</v>
      </c>
      <c r="Q83" s="135">
        <v>119.81997391262399</v>
      </c>
      <c r="R83" s="135">
        <v>262.61574361882509</v>
      </c>
      <c r="S83" s="135">
        <v>227.83470463981709</v>
      </c>
      <c r="T83" s="135">
        <v>210.29285233709669</v>
      </c>
      <c r="U83" s="135">
        <v>2003.305645245546</v>
      </c>
      <c r="V83" s="135">
        <v>190.03338174665851</v>
      </c>
      <c r="W83" s="135">
        <v>190.1720244418766</v>
      </c>
      <c r="X83" s="135">
        <v>4.6158232571612272</v>
      </c>
      <c r="Y83" s="135">
        <v>7.1786643204877363</v>
      </c>
    </row>
    <row r="84" spans="1:25" x14ac:dyDescent="0.25">
      <c r="A84" s="111">
        <v>43972</v>
      </c>
      <c r="B84" s="135">
        <v>284.48714809786622</v>
      </c>
      <c r="C84" s="135">
        <v>388.543435791538</v>
      </c>
      <c r="D84" s="135">
        <v>579.21346463731993</v>
      </c>
      <c r="E84" s="135">
        <v>534.45210302607904</v>
      </c>
      <c r="F84" s="135">
        <v>2719.389583651845</v>
      </c>
      <c r="G84" s="135">
        <v>1826.8027780103439</v>
      </c>
      <c r="H84" s="135">
        <v>3490.0842550598782</v>
      </c>
      <c r="I84" s="135">
        <v>4922.7123874279696</v>
      </c>
      <c r="J84" s="135">
        <v>1205.19542104477</v>
      </c>
      <c r="K84" s="135">
        <v>3618.7174225617241</v>
      </c>
      <c r="L84" s="135">
        <v>189.38466679920069</v>
      </c>
      <c r="M84" s="135">
        <v>275.97976165430453</v>
      </c>
      <c r="N84" s="135">
        <v>86.201579955637797</v>
      </c>
      <c r="O84" s="135">
        <v>27.282710987783581</v>
      </c>
      <c r="P84" s="135">
        <v>131.8860801353415</v>
      </c>
      <c r="Q84" s="135">
        <v>94.602760015196736</v>
      </c>
      <c r="R84" s="135">
        <v>261.19235205449547</v>
      </c>
      <c r="S84" s="135">
        <v>219.47865001282281</v>
      </c>
      <c r="T84" s="135">
        <v>198.00695695902101</v>
      </c>
      <c r="U84" s="135">
        <v>1990.821702441596</v>
      </c>
      <c r="V84" s="135">
        <v>175.1773519032715</v>
      </c>
      <c r="W84" s="135">
        <v>204.69129806450789</v>
      </c>
      <c r="X84" s="135">
        <v>4.8876497683417304</v>
      </c>
      <c r="Y84" s="135">
        <v>5.5834055826015732</v>
      </c>
    </row>
    <row r="85" spans="1:25" x14ac:dyDescent="0.25">
      <c r="A85" s="111">
        <v>43973</v>
      </c>
      <c r="B85" s="135">
        <v>255.09526078474781</v>
      </c>
      <c r="C85" s="135">
        <v>382.89873696647931</v>
      </c>
      <c r="D85" s="135">
        <v>563.05211134703211</v>
      </c>
      <c r="E85" s="135">
        <v>709.29145271490802</v>
      </c>
      <c r="F85" s="135">
        <v>2608.3650416341311</v>
      </c>
      <c r="G85" s="135">
        <v>1775.2914032844419</v>
      </c>
      <c r="H85" s="135">
        <v>3464.9263880224398</v>
      </c>
      <c r="I85" s="135">
        <v>4531.3040630453179</v>
      </c>
      <c r="J85" s="135">
        <v>1155.675321566813</v>
      </c>
      <c r="K85" s="135">
        <v>3743.1635044041832</v>
      </c>
      <c r="L85" s="135">
        <v>203.92215771445029</v>
      </c>
      <c r="M85" s="135">
        <v>260.82480364438601</v>
      </c>
      <c r="N85" s="135">
        <v>82.911443316109612</v>
      </c>
      <c r="O85" s="135">
        <v>28.309019865066979</v>
      </c>
      <c r="P85" s="135">
        <v>118.6738789053252</v>
      </c>
      <c r="Q85" s="135">
        <v>178.6601396732876</v>
      </c>
      <c r="R85" s="135">
        <v>266.17422252964928</v>
      </c>
      <c r="S85" s="135">
        <v>213.2380522534221</v>
      </c>
      <c r="T85" s="135">
        <v>188.52120381375769</v>
      </c>
      <c r="U85" s="135">
        <v>1935.0111346121751</v>
      </c>
      <c r="V85" s="135">
        <v>156.60731459903781</v>
      </c>
      <c r="W85" s="135">
        <v>205.9773875695428</v>
      </c>
      <c r="X85" s="135">
        <v>5.0862922188197901</v>
      </c>
      <c r="Y85" s="135">
        <v>5.5834055826015732</v>
      </c>
    </row>
    <row r="86" spans="1:25" x14ac:dyDescent="0.25">
      <c r="A86" s="111">
        <v>43974</v>
      </c>
      <c r="B86" s="135">
        <v>302.36355717263592</v>
      </c>
      <c r="C86" s="135">
        <v>362.11598220149062</v>
      </c>
      <c r="D86" s="135">
        <v>538.75109837039497</v>
      </c>
      <c r="E86" s="135">
        <v>701.80270434536908</v>
      </c>
      <c r="F86" s="135">
        <v>2640.391351831548</v>
      </c>
      <c r="G86" s="135">
        <v>1716.270156678585</v>
      </c>
      <c r="H86" s="135">
        <v>3393.7723861684972</v>
      </c>
      <c r="I86" s="135">
        <v>4293.7419749819264</v>
      </c>
      <c r="J86" s="135">
        <v>1127.201264366988</v>
      </c>
      <c r="K86" s="135">
        <v>3854.444091050364</v>
      </c>
      <c r="L86" s="135">
        <v>213.14857679586541</v>
      </c>
      <c r="M86" s="135">
        <v>227.3243701487765</v>
      </c>
      <c r="N86" s="135">
        <v>87.84664827540189</v>
      </c>
      <c r="O86" s="135">
        <v>27.624813946878049</v>
      </c>
      <c r="P86" s="135">
        <v>114.663032103356</v>
      </c>
      <c r="Q86" s="135">
        <v>170.40723330685691</v>
      </c>
      <c r="R86" s="135">
        <v>259.7689604901658</v>
      </c>
      <c r="S86" s="135">
        <v>193.03543916790451</v>
      </c>
      <c r="T86" s="135">
        <v>186.1986052175491</v>
      </c>
      <c r="U86" s="135">
        <v>1952.635524453045</v>
      </c>
      <c r="V86" s="135">
        <v>143.60828848607409</v>
      </c>
      <c r="W86" s="135">
        <v>214.9461696441285</v>
      </c>
      <c r="X86" s="135">
        <v>5.2117506085954064</v>
      </c>
      <c r="Y86" s="135">
        <v>7.9762936894308183</v>
      </c>
    </row>
    <row r="87" spans="1:25" x14ac:dyDescent="0.25">
      <c r="A87" s="111">
        <v>43975</v>
      </c>
      <c r="B87" s="135">
        <v>287.22892863080631</v>
      </c>
      <c r="C87" s="135">
        <v>338.59640376374603</v>
      </c>
      <c r="D87" s="135">
        <v>521.7639825032312</v>
      </c>
      <c r="E87" s="135">
        <v>775.46753524573239</v>
      </c>
      <c r="F87" s="135">
        <v>2605.5182585054708</v>
      </c>
      <c r="G87" s="135">
        <v>1665.710737543101</v>
      </c>
      <c r="H87" s="135">
        <v>3433.039497014679</v>
      </c>
      <c r="I87" s="135">
        <v>4183.589538476489</v>
      </c>
      <c r="J87" s="135">
        <v>1121.6302531757181</v>
      </c>
      <c r="K87" s="135">
        <v>4133.4578247216277</v>
      </c>
      <c r="L87" s="135">
        <v>223.93277088366111</v>
      </c>
      <c r="M87" s="135">
        <v>208.18126529414249</v>
      </c>
      <c r="N87" s="135">
        <v>27.966161435989029</v>
      </c>
      <c r="O87" s="135">
        <v>27.453762467330812</v>
      </c>
      <c r="P87" s="135">
        <v>103.45625427432429</v>
      </c>
      <c r="Q87" s="135">
        <v>181.71677166085459</v>
      </c>
      <c r="R87" s="135">
        <v>246.24674062903389</v>
      </c>
      <c r="S87" s="135">
        <v>226.03656630236259</v>
      </c>
      <c r="T87" s="135">
        <v>183.24651728218109</v>
      </c>
      <c r="U87" s="135">
        <v>1943.088979955907</v>
      </c>
      <c r="V87" s="135">
        <v>141.13228351217629</v>
      </c>
      <c r="W87" s="135">
        <v>221.61352839391489</v>
      </c>
      <c r="X87" s="135">
        <v>5.2222054744100408</v>
      </c>
      <c r="Y87" s="135">
        <v>8.7739230583738994</v>
      </c>
    </row>
    <row r="88" spans="1:25" x14ac:dyDescent="0.25">
      <c r="A88" s="111">
        <v>43976</v>
      </c>
      <c r="B88" s="135">
        <v>286.4612300815831</v>
      </c>
      <c r="C88" s="135">
        <v>346.29372034337149</v>
      </c>
      <c r="D88" s="135">
        <v>503.95110405919132</v>
      </c>
      <c r="E88" s="135">
        <v>579.84308804144814</v>
      </c>
      <c r="F88" s="135">
        <v>2647.5083096531971</v>
      </c>
      <c r="G88" s="135">
        <v>1563.428397994956</v>
      </c>
      <c r="H88" s="135">
        <v>3372.738759629</v>
      </c>
      <c r="I88" s="135">
        <v>4183.2223636881372</v>
      </c>
      <c r="J88" s="135">
        <v>1103.6792171149591</v>
      </c>
      <c r="K88" s="135">
        <v>4045.428382548052</v>
      </c>
      <c r="L88" s="135">
        <v>233.2585111903152</v>
      </c>
      <c r="M88" s="135">
        <v>215.35992961463029</v>
      </c>
      <c r="N88" s="135">
        <v>23.469641361967181</v>
      </c>
      <c r="O88" s="135">
        <v>26.170876370726571</v>
      </c>
      <c r="P88" s="135">
        <v>102.63049169744831</v>
      </c>
      <c r="Q88" s="135">
        <v>-133.7276494560538</v>
      </c>
      <c r="R88" s="135">
        <v>237.7063912430558</v>
      </c>
      <c r="S88" s="135">
        <v>221.59410688041629</v>
      </c>
      <c r="T88" s="135">
        <v>169.70164322578671</v>
      </c>
      <c r="U88" s="135">
        <v>353.22214639410151</v>
      </c>
      <c r="V88" s="135">
        <v>143.60828848607409</v>
      </c>
      <c r="W88" s="135">
        <v>224.05032956134951</v>
      </c>
      <c r="X88" s="135">
        <v>5.3110718338344354</v>
      </c>
      <c r="Y88" s="135">
        <v>9.5715524273169823</v>
      </c>
    </row>
    <row r="89" spans="1:25" x14ac:dyDescent="0.25">
      <c r="A89" s="111">
        <v>43977</v>
      </c>
      <c r="B89" s="135">
        <v>160.01031190238339</v>
      </c>
      <c r="C89" s="135">
        <v>292.66908150531413</v>
      </c>
      <c r="D89" s="135">
        <v>454.87721377627361</v>
      </c>
      <c r="E89" s="135">
        <v>645.25501257538065</v>
      </c>
      <c r="F89" s="135">
        <v>2703.7322764442192</v>
      </c>
      <c r="G89" s="135">
        <v>1416.29837285383</v>
      </c>
      <c r="H89" s="135">
        <v>3338.7463353143949</v>
      </c>
      <c r="I89" s="135">
        <v>4035.6180987708522</v>
      </c>
      <c r="J89" s="135">
        <v>1030.018069141498</v>
      </c>
      <c r="K89" s="135">
        <v>4038.8964016409009</v>
      </c>
      <c r="L89" s="135">
        <v>231.6693715864908</v>
      </c>
      <c r="M89" s="135">
        <v>188.24053107056551</v>
      </c>
      <c r="N89" s="135">
        <v>55.27429554407292</v>
      </c>
      <c r="O89" s="135">
        <v>24.88799027412232</v>
      </c>
      <c r="P89" s="135">
        <v>92.721340774936053</v>
      </c>
      <c r="Q89" s="135">
        <v>-101.0216871890875</v>
      </c>
      <c r="R89" s="135">
        <v>227.03095451058331</v>
      </c>
      <c r="S89" s="135">
        <v>182.56392767331681</v>
      </c>
      <c r="T89" s="135">
        <v>150.3828324722756</v>
      </c>
      <c r="U89" s="135">
        <v>293.00548110446272</v>
      </c>
      <c r="V89" s="135">
        <v>139.8942810252274</v>
      </c>
      <c r="W89" s="135">
        <v>220.97048364139749</v>
      </c>
      <c r="X89" s="135">
        <v>5.446985089424687</v>
      </c>
      <c r="Y89" s="135">
        <v>8.7739230583738994</v>
      </c>
    </row>
    <row r="90" spans="1:25" x14ac:dyDescent="0.25">
      <c r="A90" s="111">
        <v>43978</v>
      </c>
      <c r="B90" s="135">
        <v>106.92944078466211</v>
      </c>
      <c r="C90" s="135">
        <v>260.93903204930251</v>
      </c>
      <c r="D90" s="135">
        <v>445.32196110099397</v>
      </c>
      <c r="E90" s="135">
        <v>566.0882440973968</v>
      </c>
      <c r="F90" s="135">
        <v>2698.038710186901</v>
      </c>
      <c r="G90" s="135">
        <v>1320.679722438605</v>
      </c>
      <c r="H90" s="135">
        <v>3218.8177629400702</v>
      </c>
      <c r="I90" s="135">
        <v>3890.2168825836752</v>
      </c>
      <c r="J90" s="135">
        <v>995.97300075040323</v>
      </c>
      <c r="K90" s="135">
        <v>4069.525638537129</v>
      </c>
      <c r="L90" s="135">
        <v>240.76510484522299</v>
      </c>
      <c r="M90" s="135">
        <v>189.83578980845169</v>
      </c>
      <c r="N90" s="135">
        <v>50.668104248733471</v>
      </c>
      <c r="O90" s="135">
        <v>24.289310095707009</v>
      </c>
      <c r="P90" s="135">
        <v>87.530833148858235</v>
      </c>
      <c r="Q90" s="135">
        <v>-117.83316312070571</v>
      </c>
      <c r="R90" s="135">
        <v>217.0672135602756</v>
      </c>
      <c r="S90" s="135">
        <v>192.50657495100609</v>
      </c>
      <c r="T90" s="135">
        <v>150.20918024078341</v>
      </c>
      <c r="U90" s="135">
        <v>306.59094827346661</v>
      </c>
      <c r="V90" s="135">
        <v>132.46626610353391</v>
      </c>
      <c r="W90" s="135">
        <v>228.0778203797484</v>
      </c>
      <c r="X90" s="135">
        <v>5.7501761980490942</v>
      </c>
      <c r="Y90" s="135">
        <v>9.5715524273169823</v>
      </c>
    </row>
    <row r="91" spans="1:25" x14ac:dyDescent="0.25">
      <c r="A91" s="111">
        <v>43979</v>
      </c>
      <c r="B91" s="135">
        <v>439.013898934373</v>
      </c>
      <c r="C91" s="135">
        <v>271.54422378123093</v>
      </c>
      <c r="D91" s="135">
        <v>439.54162306286179</v>
      </c>
      <c r="E91" s="135">
        <v>744.13705737317116</v>
      </c>
      <c r="F91" s="135">
        <v>2814.756818461934</v>
      </c>
      <c r="G91" s="135">
        <v>1235.215264987829</v>
      </c>
      <c r="H91" s="135">
        <v>3163.683179441286</v>
      </c>
      <c r="I91" s="135">
        <v>3772.720950311209</v>
      </c>
      <c r="J91" s="135">
        <v>999.06800696777555</v>
      </c>
      <c r="K91" s="135">
        <v>4337.2014778876901</v>
      </c>
      <c r="L91" s="135">
        <v>246.52573590908671</v>
      </c>
      <c r="M91" s="135">
        <v>178.66897864324849</v>
      </c>
      <c r="N91" s="135">
        <v>48.694022265016557</v>
      </c>
      <c r="O91" s="135">
        <v>22.835372519555531</v>
      </c>
      <c r="P91" s="135">
        <v>77.385750061524277</v>
      </c>
      <c r="Q91" s="135">
        <v>-125.4747430896231</v>
      </c>
      <c r="R91" s="135">
        <v>205.68008104563819</v>
      </c>
      <c r="S91" s="135">
        <v>199.91067398758329</v>
      </c>
      <c r="T91" s="135">
        <v>149.36262561225871</v>
      </c>
      <c r="U91" s="135">
        <v>284.19328618402773</v>
      </c>
      <c r="V91" s="135">
        <v>125.03825118184039</v>
      </c>
      <c r="W91" s="135">
        <v>226.99479763866631</v>
      </c>
      <c r="X91" s="135">
        <v>5.8913168865466634</v>
      </c>
      <c r="Y91" s="135">
        <v>27.91702791300786</v>
      </c>
    </row>
    <row r="92" spans="1:25" x14ac:dyDescent="0.25">
      <c r="A92" s="111">
        <v>43980</v>
      </c>
      <c r="B92" s="135">
        <v>457.43866411573077</v>
      </c>
      <c r="C92" s="135">
        <v>274.70867615285471</v>
      </c>
      <c r="D92" s="135">
        <v>423.4982358549849</v>
      </c>
      <c r="E92" s="135">
        <v>571.59018167501733</v>
      </c>
      <c r="F92" s="135">
        <v>2986.2755019636602</v>
      </c>
      <c r="G92" s="135">
        <v>1179.5787493701209</v>
      </c>
      <c r="H92" s="135">
        <v>3171.5626494452449</v>
      </c>
      <c r="I92" s="135">
        <v>3719.4806060002479</v>
      </c>
      <c r="J92" s="135">
        <v>959.45192738541027</v>
      </c>
      <c r="K92" s="135">
        <v>4544.4987994229259</v>
      </c>
      <c r="L92" s="135">
        <v>254.56030028763351</v>
      </c>
      <c r="M92" s="135">
        <v>174.68083179853309</v>
      </c>
      <c r="N92" s="135">
        <v>46.281255396029223</v>
      </c>
      <c r="O92" s="135">
        <v>23.605104177518079</v>
      </c>
      <c r="P92" s="135">
        <v>72.313208517857305</v>
      </c>
      <c r="Q92" s="135">
        <v>-230.31722026316919</v>
      </c>
      <c r="R92" s="135">
        <v>193.58125274883591</v>
      </c>
      <c r="S92" s="135">
        <v>198.11253565012879</v>
      </c>
      <c r="T92" s="135">
        <v>147.53927718159019</v>
      </c>
      <c r="U92" s="135">
        <v>289.70090800929961</v>
      </c>
      <c r="V92" s="135">
        <v>134.94227107743171</v>
      </c>
      <c r="W92" s="135">
        <v>231.15766629970051</v>
      </c>
      <c r="X92" s="135">
        <v>6.5552008657759684</v>
      </c>
      <c r="Y92" s="135">
        <v>26.321769175121698</v>
      </c>
    </row>
    <row r="93" spans="1:25" x14ac:dyDescent="0.25">
      <c r="A93" s="111">
        <v>43981</v>
      </c>
      <c r="B93" s="135">
        <v>619.86174288710515</v>
      </c>
      <c r="C93" s="135">
        <v>273.9389444948921</v>
      </c>
      <c r="D93" s="135">
        <v>393.65281700503732</v>
      </c>
      <c r="E93" s="135">
        <v>601.85083835193007</v>
      </c>
      <c r="F93" s="135">
        <v>3006.9146796464402</v>
      </c>
      <c r="G93" s="135">
        <v>1136.423429271214</v>
      </c>
      <c r="H93" s="135">
        <v>3228.5857009615079</v>
      </c>
      <c r="I93" s="135">
        <v>3574.079389813071</v>
      </c>
      <c r="J93" s="135">
        <v>851.74571102085451</v>
      </c>
      <c r="K93" s="135">
        <v>5111.9350268286044</v>
      </c>
      <c r="L93" s="135">
        <v>263.48352826042418</v>
      </c>
      <c r="M93" s="135">
        <v>158.72824441967151</v>
      </c>
      <c r="N93" s="135">
        <v>47.816652494475711</v>
      </c>
      <c r="O93" s="135">
        <v>23.006423999102761</v>
      </c>
      <c r="P93" s="135">
        <v>71.369479858570429</v>
      </c>
      <c r="Q93" s="135">
        <v>-237.34747383457309</v>
      </c>
      <c r="R93" s="135">
        <v>194.29294853100069</v>
      </c>
      <c r="S93" s="135">
        <v>191.13152798707031</v>
      </c>
      <c r="T93" s="135">
        <v>144.3701239568569</v>
      </c>
      <c r="U93" s="135">
        <v>250.0460308673423</v>
      </c>
      <c r="V93" s="135">
        <v>133.7042685904828</v>
      </c>
      <c r="W93" s="135">
        <v>230.85306615377121</v>
      </c>
      <c r="X93" s="135">
        <v>6.8845291389369621</v>
      </c>
      <c r="Y93" s="135">
        <v>23.13125169934937</v>
      </c>
    </row>
    <row r="94" spans="1:25" x14ac:dyDescent="0.25">
      <c r="A94" s="111">
        <v>43982</v>
      </c>
      <c r="B94" s="135">
        <v>657.1499581350912</v>
      </c>
      <c r="C94" s="135">
        <v>263.59032998228452</v>
      </c>
      <c r="D94" s="135">
        <v>370.29553268768711</v>
      </c>
      <c r="E94" s="135">
        <v>566.5467388955318</v>
      </c>
      <c r="F94" s="135">
        <v>3046.0579476655071</v>
      </c>
      <c r="G94" s="135">
        <v>1106.9128059682851</v>
      </c>
      <c r="H94" s="135">
        <v>3208.9847053318222</v>
      </c>
      <c r="I94" s="135">
        <v>3398.202666192723</v>
      </c>
      <c r="J94" s="135">
        <v>797.89260283857664</v>
      </c>
      <c r="K94" s="135">
        <v>5132.1063253812581</v>
      </c>
      <c r="L94" s="135">
        <v>272.20811378273692</v>
      </c>
      <c r="M94" s="135">
        <v>181.85949611902089</v>
      </c>
      <c r="N94" s="135">
        <v>47.597310051840502</v>
      </c>
      <c r="O94" s="135">
        <v>21.98011512181936</v>
      </c>
      <c r="P94" s="135">
        <v>74.31863191884193</v>
      </c>
      <c r="Q94" s="135">
        <v>-248.35134898981411</v>
      </c>
      <c r="R94" s="135">
        <v>192.8695569666711</v>
      </c>
      <c r="S94" s="135">
        <v>157.38999094895451</v>
      </c>
      <c r="T94" s="135">
        <v>143.48015627045919</v>
      </c>
      <c r="U94" s="135">
        <v>241.96818552361029</v>
      </c>
      <c r="V94" s="135">
        <v>115.7532325297235</v>
      </c>
      <c r="W94" s="135">
        <v>224.99797445979641</v>
      </c>
      <c r="X94" s="135">
        <v>7.2347671437272254</v>
      </c>
      <c r="Y94" s="135">
        <v>22.333622330406289</v>
      </c>
    </row>
    <row r="95" spans="1:25" x14ac:dyDescent="0.25">
      <c r="A95" s="111">
        <v>43983</v>
      </c>
      <c r="B95" s="135">
        <v>634.55768654366443</v>
      </c>
      <c r="C95" s="135">
        <v>256.06406488220631</v>
      </c>
      <c r="D95" s="135">
        <v>358.49892444660111</v>
      </c>
      <c r="E95" s="135">
        <v>647.70031816543417</v>
      </c>
      <c r="F95" s="135">
        <v>3158.5058812475509</v>
      </c>
      <c r="G95" s="135">
        <v>1088.6141040636021</v>
      </c>
      <c r="H95" s="135">
        <v>3173.472823991659</v>
      </c>
      <c r="I95" s="135">
        <v>3285.1128313804752</v>
      </c>
      <c r="J95" s="135">
        <v>727.32646108248844</v>
      </c>
      <c r="K95" s="135">
        <v>5129.0941683826231</v>
      </c>
      <c r="L95" s="135">
        <v>279.24946590889328</v>
      </c>
      <c r="M95" s="135">
        <v>154.74009757495611</v>
      </c>
      <c r="N95" s="135">
        <v>40.797694330148943</v>
      </c>
      <c r="O95" s="135">
        <v>21.03933198430958</v>
      </c>
      <c r="P95" s="135">
        <v>70.543717281694427</v>
      </c>
      <c r="Q95" s="135">
        <v>44.779658617855567</v>
      </c>
      <c r="R95" s="135">
        <v>199.27481900615459</v>
      </c>
      <c r="S95" s="135">
        <v>155.48607976812039</v>
      </c>
      <c r="T95" s="135">
        <v>148.4292448679879</v>
      </c>
      <c r="U95" s="135">
        <v>252.2490795974511</v>
      </c>
      <c r="V95" s="135">
        <v>107.7062163645555</v>
      </c>
      <c r="W95" s="135">
        <v>218.7705936985746</v>
      </c>
      <c r="X95" s="135">
        <v>7.5065936549077277</v>
      </c>
      <c r="Y95" s="135">
        <v>21.535992961463201</v>
      </c>
    </row>
    <row r="96" spans="1:25" x14ac:dyDescent="0.25">
      <c r="A96" s="111">
        <v>43984</v>
      </c>
      <c r="B96" s="135">
        <v>573.03213138448757</v>
      </c>
      <c r="C96" s="135">
        <v>229.1234568535171</v>
      </c>
      <c r="D96" s="135">
        <v>349.17960393614311</v>
      </c>
      <c r="E96" s="135">
        <v>561.3504645166679</v>
      </c>
      <c r="F96" s="135">
        <v>3268.8187274830998</v>
      </c>
      <c r="G96" s="135">
        <v>1069.257673725122</v>
      </c>
      <c r="H96" s="135">
        <v>3217.146360211957</v>
      </c>
      <c r="I96" s="135">
        <v>3379.4767519867992</v>
      </c>
      <c r="J96" s="135">
        <v>718.0414424303716</v>
      </c>
      <c r="K96" s="135">
        <v>5555.9405062115866</v>
      </c>
      <c r="L96" s="135">
        <v>294.81676110688443</v>
      </c>
      <c r="M96" s="135">
        <v>161.1211325265007</v>
      </c>
      <c r="N96" s="135">
        <v>44.52651585494754</v>
      </c>
      <c r="O96" s="135">
        <v>16.33541629676068</v>
      </c>
      <c r="P96" s="135">
        <v>67.830497386244659</v>
      </c>
      <c r="Q96" s="135">
        <v>1.5283159937833459</v>
      </c>
      <c r="R96" s="135">
        <v>190.02277383801169</v>
      </c>
      <c r="S96" s="135">
        <v>167.96727528692179</v>
      </c>
      <c r="T96" s="135">
        <v>157.24209561621879</v>
      </c>
      <c r="U96" s="135">
        <v>261.06127451788598</v>
      </c>
      <c r="V96" s="135">
        <v>105.8492126341322</v>
      </c>
      <c r="W96" s="135">
        <v>226.31790842549009</v>
      </c>
      <c r="X96" s="135">
        <v>7.7627378673662779</v>
      </c>
      <c r="Y96" s="135">
        <v>20.73836359252013</v>
      </c>
    </row>
    <row r="97" spans="1:25" x14ac:dyDescent="0.25">
      <c r="A97" s="111">
        <v>43985</v>
      </c>
      <c r="B97" s="135">
        <v>591.78591022979811</v>
      </c>
      <c r="C97" s="135">
        <v>222.11034619208061</v>
      </c>
      <c r="D97" s="135">
        <v>318.15452426208702</v>
      </c>
      <c r="E97" s="135">
        <v>621.56611467173673</v>
      </c>
      <c r="F97" s="135">
        <v>3443.8958898956512</v>
      </c>
      <c r="G97" s="135">
        <v>1020.602165770472</v>
      </c>
      <c r="H97" s="135">
        <v>3253.5265027095802</v>
      </c>
      <c r="I97" s="135">
        <v>3348.6340697652772</v>
      </c>
      <c r="J97" s="135">
        <v>676.56835911758287</v>
      </c>
      <c r="K97" s="135">
        <v>5827.8469031444993</v>
      </c>
      <c r="L97" s="135">
        <v>307.04895411000712</v>
      </c>
      <c r="M97" s="135">
        <v>143.57328640975291</v>
      </c>
      <c r="N97" s="135">
        <v>46.171584174711633</v>
      </c>
      <c r="O97" s="135">
        <v>14.881478720609209</v>
      </c>
      <c r="P97" s="135">
        <v>62.404057595345122</v>
      </c>
      <c r="Q97" s="135">
        <v>1.681147593161693</v>
      </c>
      <c r="R97" s="135">
        <v>193.58125274883591</v>
      </c>
      <c r="S97" s="135">
        <v>150.19743759913669</v>
      </c>
      <c r="T97" s="135">
        <v>146.15005932965229</v>
      </c>
      <c r="U97" s="135">
        <v>218.1018242807657</v>
      </c>
      <c r="V97" s="135">
        <v>97.802196468964212</v>
      </c>
      <c r="W97" s="135">
        <v>235.2190015787582</v>
      </c>
      <c r="X97" s="135">
        <v>8.1234307379711748</v>
      </c>
      <c r="Y97" s="135">
        <v>19.940734223577049</v>
      </c>
    </row>
    <row r="98" spans="1:25" x14ac:dyDescent="0.25">
      <c r="A98" s="111">
        <v>43986</v>
      </c>
      <c r="B98" s="135">
        <v>308.06646068115151</v>
      </c>
      <c r="C98" s="135">
        <v>194.65658372474979</v>
      </c>
      <c r="D98" s="135">
        <v>269.08063397916931</v>
      </c>
      <c r="E98" s="135">
        <v>420.89822468796689</v>
      </c>
      <c r="F98" s="135">
        <v>3632.495272169333</v>
      </c>
      <c r="G98" s="135">
        <v>967.71574408063475</v>
      </c>
      <c r="H98" s="135">
        <v>3221.7481443465008</v>
      </c>
      <c r="I98" s="135">
        <v>3084.2682221522282</v>
      </c>
      <c r="J98" s="135">
        <v>568.24314150955263</v>
      </c>
      <c r="K98" s="135">
        <v>5980.4177317944332</v>
      </c>
      <c r="L98" s="135">
        <v>320.58277790705182</v>
      </c>
      <c r="M98" s="135">
        <v>141.18039830292369</v>
      </c>
      <c r="N98" s="135">
        <v>43.7588173057243</v>
      </c>
      <c r="O98" s="135">
        <v>14.111747062646661</v>
      </c>
      <c r="P98" s="135">
        <v>64.527447078740593</v>
      </c>
      <c r="Q98" s="135">
        <v>2.1396423912967339</v>
      </c>
      <c r="R98" s="135">
        <v>192.1578611845062</v>
      </c>
      <c r="S98" s="135">
        <v>127.66782195926621</v>
      </c>
      <c r="T98" s="135">
        <v>142.78554734449031</v>
      </c>
      <c r="U98" s="135">
        <v>253.3506039625054</v>
      </c>
      <c r="V98" s="135">
        <v>99.040198955913112</v>
      </c>
      <c r="W98" s="135">
        <v>245.9476956076023</v>
      </c>
      <c r="X98" s="135">
        <v>8.635719162888277</v>
      </c>
      <c r="Y98" s="135">
        <v>1.5952587378861669</v>
      </c>
    </row>
    <row r="99" spans="1:25" x14ac:dyDescent="0.25">
      <c r="A99" s="111">
        <v>43987</v>
      </c>
      <c r="B99" s="135">
        <v>313.00166564044372</v>
      </c>
      <c r="C99" s="135">
        <v>171.22253102677891</v>
      </c>
      <c r="D99" s="135">
        <v>269.31656614399111</v>
      </c>
      <c r="E99" s="135">
        <v>368.93548089932898</v>
      </c>
      <c r="F99" s="135">
        <v>3897.957798916817</v>
      </c>
      <c r="G99" s="135">
        <v>925.51237957214494</v>
      </c>
      <c r="H99" s="135">
        <v>3237.3768451808019</v>
      </c>
      <c r="I99" s="135">
        <v>2909.4930228969351</v>
      </c>
      <c r="J99" s="135">
        <v>523.6750519793917</v>
      </c>
      <c r="K99" s="135">
        <v>6112.4788172851258</v>
      </c>
      <c r="L99" s="135">
        <v>327.72345125844731</v>
      </c>
      <c r="M99" s="135">
        <v>149.95432136129759</v>
      </c>
      <c r="N99" s="135">
        <v>43.100789977818671</v>
      </c>
      <c r="O99" s="135">
        <v>13.17096392513688</v>
      </c>
      <c r="P99" s="135">
        <v>64.29151491391886</v>
      </c>
      <c r="Q99" s="135">
        <v>1.9868107919183871</v>
      </c>
      <c r="R99" s="135">
        <v>186.4642949271875</v>
      </c>
      <c r="S99" s="135">
        <v>125.9754564651914</v>
      </c>
      <c r="T99" s="135">
        <v>137.44574122610399</v>
      </c>
      <c r="U99" s="135">
        <v>230.21859229636371</v>
      </c>
      <c r="V99" s="135">
        <v>84.184169112526121</v>
      </c>
      <c r="W99" s="135">
        <v>241.92020478920341</v>
      </c>
      <c r="X99" s="135">
        <v>8.7245855223126707</v>
      </c>
      <c r="Y99" s="135">
        <v>3.1905174757723311</v>
      </c>
    </row>
    <row r="100" spans="1:25" x14ac:dyDescent="0.25">
      <c r="A100" s="111">
        <v>43988</v>
      </c>
      <c r="B100" s="135">
        <v>173.6095433457665</v>
      </c>
      <c r="C100" s="135">
        <v>193.37369762814549</v>
      </c>
      <c r="D100" s="135">
        <v>252.09351811200551</v>
      </c>
      <c r="E100" s="135">
        <v>318.19538990571772</v>
      </c>
      <c r="F100" s="135">
        <v>4147.7630184566751</v>
      </c>
      <c r="G100" s="135">
        <v>892.93434381120551</v>
      </c>
      <c r="H100" s="135">
        <v>3200.0850284678449</v>
      </c>
      <c r="I100" s="135">
        <v>2811.0901796187441</v>
      </c>
      <c r="J100" s="135">
        <v>548.43510171836999</v>
      </c>
      <c r="K100" s="135">
        <v>5902.6770056611367</v>
      </c>
      <c r="L100" s="135">
        <v>338.71151522962828</v>
      </c>
      <c r="M100" s="135">
        <v>169.8950555848746</v>
      </c>
      <c r="N100" s="135">
        <v>40.249338223560912</v>
      </c>
      <c r="O100" s="135">
        <v>12.2301807876271</v>
      </c>
      <c r="P100" s="135">
        <v>59.690837699895333</v>
      </c>
      <c r="Q100" s="135">
        <v>1.5283159937833459</v>
      </c>
      <c r="R100" s="135">
        <v>177.92394554120941</v>
      </c>
      <c r="S100" s="135">
        <v>124.81195518801501</v>
      </c>
      <c r="T100" s="135">
        <v>130.84695642939911</v>
      </c>
      <c r="U100" s="135">
        <v>214.79725118560259</v>
      </c>
      <c r="V100" s="135">
        <v>78.61315792125599</v>
      </c>
      <c r="W100" s="135">
        <v>240.1602928349451</v>
      </c>
      <c r="X100" s="135">
        <v>9.2055093497858689</v>
      </c>
      <c r="Y100" s="135">
        <v>3.1905174757723311</v>
      </c>
    </row>
    <row r="101" spans="1:25" x14ac:dyDescent="0.25">
      <c r="A101" s="111">
        <v>43989</v>
      </c>
      <c r="B101" s="135">
        <v>179.9704741821877</v>
      </c>
      <c r="C101" s="135">
        <v>200.13023107026129</v>
      </c>
      <c r="D101" s="135">
        <v>236.05013090412859</v>
      </c>
      <c r="E101" s="135">
        <v>316.51424231255589</v>
      </c>
      <c r="F101" s="135">
        <v>4287.9670875431484</v>
      </c>
      <c r="G101" s="135">
        <v>855.70230294156045</v>
      </c>
      <c r="H101" s="135">
        <v>3152.7865019151482</v>
      </c>
      <c r="I101" s="135">
        <v>2690.2896742511148</v>
      </c>
      <c r="J101" s="135">
        <v>523.05605073591721</v>
      </c>
      <c r="K101" s="135">
        <v>5987.3896906901482</v>
      </c>
      <c r="L101" s="135">
        <v>349.5950305426631</v>
      </c>
      <c r="M101" s="135">
        <v>136.3946220892652</v>
      </c>
      <c r="N101" s="135">
        <v>38.275256239843998</v>
      </c>
      <c r="O101" s="135">
        <v>12.401232267174329</v>
      </c>
      <c r="P101" s="135">
        <v>57.095583886856417</v>
      </c>
      <c r="Q101" s="135">
        <v>1.375484394404999</v>
      </c>
      <c r="R101" s="135">
        <v>176.50055397687979</v>
      </c>
      <c r="S101" s="135">
        <v>124.177318127737</v>
      </c>
      <c r="T101" s="135">
        <v>127.74292279147539</v>
      </c>
      <c r="U101" s="135">
        <v>223.24227131768609</v>
      </c>
      <c r="V101" s="135">
        <v>79.232159164730447</v>
      </c>
      <c r="W101" s="135">
        <v>241.68329356459179</v>
      </c>
      <c r="X101" s="135">
        <v>9.4041518002639304</v>
      </c>
      <c r="Y101" s="135">
        <v>3.1905174757723311</v>
      </c>
    </row>
    <row r="102" spans="1:25" x14ac:dyDescent="0.25">
      <c r="A102" s="111">
        <v>43990</v>
      </c>
      <c r="B102" s="135">
        <v>179.64146051823491</v>
      </c>
      <c r="C102" s="135">
        <v>215.0972355306441</v>
      </c>
      <c r="D102" s="135">
        <v>245.48741749699741</v>
      </c>
      <c r="E102" s="135">
        <v>317.73689510758271</v>
      </c>
      <c r="F102" s="135">
        <v>4308.6062652259288</v>
      </c>
      <c r="G102" s="135">
        <v>818.89335344543395</v>
      </c>
      <c r="H102" s="135">
        <v>3154.0888936513402</v>
      </c>
      <c r="I102" s="135">
        <v>2602.5348998351169</v>
      </c>
      <c r="J102" s="135">
        <v>514.39003332727486</v>
      </c>
      <c r="K102" s="135">
        <v>6124.6628231222994</v>
      </c>
      <c r="L102" s="135">
        <v>353.15491235254621</v>
      </c>
      <c r="M102" s="135">
        <v>187.44290170162239</v>
      </c>
      <c r="N102" s="135">
        <v>41.017036772784152</v>
      </c>
      <c r="O102" s="135">
        <v>11.973603568306251</v>
      </c>
      <c r="P102" s="135">
        <v>57.685414298910722</v>
      </c>
      <c r="Q102" s="135">
        <v>1.375484394404999</v>
      </c>
      <c r="R102" s="135">
        <v>173.6537708482204</v>
      </c>
      <c r="S102" s="135">
        <v>120.0521772359297</v>
      </c>
      <c r="T102" s="135">
        <v>122.1643448547874</v>
      </c>
      <c r="U102" s="135">
        <v>191.29806473110941</v>
      </c>
      <c r="V102" s="135">
        <v>74.280149216934788</v>
      </c>
      <c r="W102" s="135">
        <v>243.5785833614853</v>
      </c>
      <c r="X102" s="135">
        <v>9.7491623721468752</v>
      </c>
      <c r="Y102" s="135">
        <v>3.1905174757723311</v>
      </c>
    </row>
    <row r="103" spans="1:25" x14ac:dyDescent="0.25">
      <c r="A103" s="111">
        <v>43991</v>
      </c>
      <c r="B103" s="135">
        <v>308.50514556642179</v>
      </c>
      <c r="C103" s="135">
        <v>224.6761183852891</v>
      </c>
      <c r="D103" s="135">
        <v>241.35860461261731</v>
      </c>
      <c r="E103" s="135">
        <v>310.85947313555698</v>
      </c>
      <c r="F103" s="135">
        <v>4333.5156176016972</v>
      </c>
      <c r="G103" s="135">
        <v>785.68068062421651</v>
      </c>
      <c r="H103" s="135">
        <v>3094.0052215550259</v>
      </c>
      <c r="I103" s="135">
        <v>2365.3399865600759</v>
      </c>
      <c r="J103" s="135">
        <v>508.81902213600472</v>
      </c>
      <c r="K103" s="135">
        <v>6231.4420965008567</v>
      </c>
      <c r="L103" s="135">
        <v>360.45763612406847</v>
      </c>
      <c r="M103" s="135">
        <v>175.47846116747621</v>
      </c>
      <c r="N103" s="135">
        <v>38.494598682479207</v>
      </c>
      <c r="O103" s="135">
        <v>14.79595298083559</v>
      </c>
      <c r="P103" s="135">
        <v>60.516600276771356</v>
      </c>
      <c r="Q103" s="135">
        <v>1.375484394404999</v>
      </c>
      <c r="R103" s="135">
        <v>183.61751179852811</v>
      </c>
      <c r="S103" s="135">
        <v>114.3404436934273</v>
      </c>
      <c r="T103" s="135">
        <v>119.6029744402769</v>
      </c>
      <c r="U103" s="135">
        <v>182.48586981067439</v>
      </c>
      <c r="V103" s="135">
        <v>70.566141756088044</v>
      </c>
      <c r="W103" s="135">
        <v>243.91702796807351</v>
      </c>
      <c r="X103" s="135">
        <v>10.041898614956651</v>
      </c>
      <c r="Y103" s="135">
        <v>2.3928881068292491</v>
      </c>
    </row>
    <row r="104" spans="1:25" x14ac:dyDescent="0.25">
      <c r="A104" s="111">
        <v>43992</v>
      </c>
      <c r="B104" s="135">
        <v>316.07245983733668</v>
      </c>
      <c r="C104" s="135">
        <v>205.34730119645181</v>
      </c>
      <c r="D104" s="135">
        <v>227.32064080572499</v>
      </c>
      <c r="E104" s="135">
        <v>298.63294518528932</v>
      </c>
      <c r="F104" s="135">
        <v>4611.7886684281484</v>
      </c>
      <c r="G104" s="135">
        <v>768.75702568346867</v>
      </c>
      <c r="H104" s="135">
        <v>3112.1518797459648</v>
      </c>
      <c r="I104" s="135">
        <v>2229.1181400816859</v>
      </c>
      <c r="J104" s="135">
        <v>547.19709923142113</v>
      </c>
      <c r="K104" s="135">
        <v>6376.2963881205806</v>
      </c>
      <c r="L104" s="135">
        <v>364.77549570551258</v>
      </c>
      <c r="M104" s="135">
        <v>186.64527233267941</v>
      </c>
      <c r="N104" s="135">
        <v>32.133667846058067</v>
      </c>
      <c r="O104" s="135">
        <v>12.82886096604242</v>
      </c>
      <c r="P104" s="135">
        <v>60.516600276771356</v>
      </c>
      <c r="Q104" s="135">
        <v>1.2226527950266519</v>
      </c>
      <c r="R104" s="135">
        <v>177.2122497590446</v>
      </c>
      <c r="S104" s="135">
        <v>104.8208877892567</v>
      </c>
      <c r="T104" s="135">
        <v>117.30208237300479</v>
      </c>
      <c r="U104" s="135">
        <v>186.89196727089191</v>
      </c>
      <c r="V104" s="135">
        <v>66.233133051766828</v>
      </c>
      <c r="W104" s="135">
        <v>241.37869341866241</v>
      </c>
      <c r="X104" s="135">
        <v>10.52804987533716</v>
      </c>
      <c r="Y104" s="135">
        <v>2.3928881068292491</v>
      </c>
    </row>
    <row r="105" spans="1:25" x14ac:dyDescent="0.25">
      <c r="A105" s="111">
        <v>43993</v>
      </c>
      <c r="B105" s="135">
        <v>280.97766901570282</v>
      </c>
      <c r="C105" s="135">
        <v>189.78161655765359</v>
      </c>
      <c r="D105" s="135">
        <v>251.14978945271861</v>
      </c>
      <c r="E105" s="135">
        <v>312.84628392747561</v>
      </c>
      <c r="F105" s="135">
        <v>4793.2710928801816</v>
      </c>
      <c r="G105" s="135">
        <v>744.1119531760047</v>
      </c>
      <c r="H105" s="135">
        <v>3146.8606195154748</v>
      </c>
      <c r="I105" s="135">
        <v>2114.5596061160318</v>
      </c>
      <c r="J105" s="135">
        <v>584.33717383988858</v>
      </c>
      <c r="K105" s="135">
        <v>6358.9341798026098</v>
      </c>
      <c r="L105" s="135">
        <v>370.21725336203002</v>
      </c>
      <c r="M105" s="135">
        <v>182.65712548796401</v>
      </c>
      <c r="N105" s="135">
        <v>30.37892830497637</v>
      </c>
      <c r="O105" s="135">
        <v>11.717026348985399</v>
      </c>
      <c r="P105" s="135">
        <v>56.387787392391267</v>
      </c>
      <c r="Q105" s="135">
        <v>0.45849479813491628</v>
      </c>
      <c r="R105" s="135">
        <v>171.51868350172589</v>
      </c>
      <c r="S105" s="135">
        <v>99.109154246754315</v>
      </c>
      <c r="T105" s="135">
        <v>114.0026899746523</v>
      </c>
      <c r="U105" s="135">
        <v>143.56534224542011</v>
      </c>
      <c r="V105" s="135">
        <v>54.472109425752137</v>
      </c>
      <c r="W105" s="135">
        <v>233.45908962449991</v>
      </c>
      <c r="X105" s="135">
        <v>11.16056925712256</v>
      </c>
      <c r="Y105" s="135">
        <v>3.1905174757723311</v>
      </c>
    </row>
    <row r="106" spans="1:25" x14ac:dyDescent="0.25">
      <c r="A106" s="111">
        <v>43994</v>
      </c>
      <c r="B106" s="135">
        <v>282.2937236715141</v>
      </c>
      <c r="C106" s="135">
        <v>196.88025295886379</v>
      </c>
      <c r="D106" s="135">
        <v>209.27183019686339</v>
      </c>
      <c r="E106" s="135">
        <v>340.9672982130914</v>
      </c>
      <c r="F106" s="135">
        <v>4929.2049872736661</v>
      </c>
      <c r="G106" s="135">
        <v>738.61176532026172</v>
      </c>
      <c r="H106" s="135">
        <v>3149.1615115827472</v>
      </c>
      <c r="I106" s="135">
        <v>2021.664384663113</v>
      </c>
      <c r="J106" s="135">
        <v>564.52913404870583</v>
      </c>
      <c r="K106" s="135">
        <v>6194.8562345286791</v>
      </c>
      <c r="L106" s="135">
        <v>380.60416254886962</v>
      </c>
      <c r="M106" s="135">
        <v>176.2760905364193</v>
      </c>
      <c r="N106" s="135">
        <v>28.40484632125947</v>
      </c>
      <c r="O106" s="135">
        <v>10.69071747170201</v>
      </c>
      <c r="P106" s="135">
        <v>52.966771002476342</v>
      </c>
      <c r="Q106" s="135">
        <v>0.30566319875656928</v>
      </c>
      <c r="R106" s="135">
        <v>172.94207506605559</v>
      </c>
      <c r="S106" s="135">
        <v>85.676003137535773</v>
      </c>
      <c r="T106" s="135">
        <v>112.1359284861108</v>
      </c>
      <c r="U106" s="135">
        <v>181.01717065726859</v>
      </c>
      <c r="V106" s="135">
        <v>49.520099477956478</v>
      </c>
      <c r="W106" s="135">
        <v>230.21002140125381</v>
      </c>
      <c r="X106" s="135">
        <v>11.6833125478543</v>
      </c>
      <c r="Y106" s="135">
        <v>2.3928881068292491</v>
      </c>
    </row>
    <row r="107" spans="1:25" x14ac:dyDescent="0.25">
      <c r="A107" s="111">
        <v>43995</v>
      </c>
      <c r="B107" s="135">
        <v>267.37843757231968</v>
      </c>
      <c r="C107" s="135">
        <v>155.40026916865989</v>
      </c>
      <c r="D107" s="135">
        <v>218.23725246008871</v>
      </c>
      <c r="E107" s="135">
        <v>350.7485205733056</v>
      </c>
      <c r="F107" s="135">
        <v>5113.5341948543582</v>
      </c>
      <c r="G107" s="135">
        <v>748.76595828471034</v>
      </c>
      <c r="H107" s="135">
        <v>3210.460749299506</v>
      </c>
      <c r="I107" s="135">
        <v>1951.166825299634</v>
      </c>
      <c r="J107" s="135">
        <v>523.6750519793917</v>
      </c>
      <c r="K107" s="135">
        <v>6013.0776363301893</v>
      </c>
      <c r="L107" s="135">
        <v>388.39826501367992</v>
      </c>
      <c r="M107" s="135">
        <v>143.57328640975291</v>
      </c>
      <c r="N107" s="135">
        <v>27.637147772036229</v>
      </c>
      <c r="O107" s="135">
        <v>10.26308877283393</v>
      </c>
      <c r="P107" s="135">
        <v>53.674567496941492</v>
      </c>
      <c r="Q107" s="135">
        <v>0.15283159937822219</v>
      </c>
      <c r="R107" s="135">
        <v>168.67190037306659</v>
      </c>
      <c r="S107" s="135">
        <v>81.868180775867515</v>
      </c>
      <c r="T107" s="135">
        <v>114.3065813797637</v>
      </c>
      <c r="U107" s="135">
        <v>170.3691017950764</v>
      </c>
      <c r="V107" s="135">
        <v>43.330087043211897</v>
      </c>
      <c r="W107" s="135">
        <v>229.803887873348</v>
      </c>
      <c r="X107" s="135">
        <v>11.75649660855674</v>
      </c>
      <c r="Y107" s="135">
        <v>3.9881468447154118</v>
      </c>
    </row>
    <row r="108" spans="1:25" x14ac:dyDescent="0.25">
      <c r="A108" s="111">
        <v>43996</v>
      </c>
      <c r="B108" s="135">
        <v>267.15909512968437</v>
      </c>
      <c r="C108" s="135">
        <v>151.2095079197527</v>
      </c>
      <c r="D108" s="135">
        <v>234.87047008002</v>
      </c>
      <c r="E108" s="135">
        <v>363.43354332170838</v>
      </c>
      <c r="F108" s="135">
        <v>5082.2195804391058</v>
      </c>
      <c r="G108" s="135">
        <v>758.28551418888105</v>
      </c>
      <c r="H108" s="135">
        <v>3255.892514363662</v>
      </c>
      <c r="I108" s="135">
        <v>1919.222618713057</v>
      </c>
      <c r="J108" s="135">
        <v>497.05799850999</v>
      </c>
      <c r="K108" s="135">
        <v>5952.089918223006</v>
      </c>
      <c r="L108" s="135">
        <v>391.73336720854832</v>
      </c>
      <c r="M108" s="135">
        <v>165.10927937121619</v>
      </c>
      <c r="N108" s="135">
        <v>26.97912044413059</v>
      </c>
      <c r="O108" s="135">
        <v>9.9209858137394633</v>
      </c>
      <c r="P108" s="135">
        <v>52.612872755243757</v>
      </c>
      <c r="Q108" s="135">
        <v>0</v>
      </c>
      <c r="R108" s="135">
        <v>163.69002989791269</v>
      </c>
      <c r="S108" s="135">
        <v>79.012314004616329</v>
      </c>
      <c r="T108" s="135">
        <v>111.4847326180149</v>
      </c>
      <c r="U108" s="135">
        <v>150.5416632240977</v>
      </c>
      <c r="V108" s="135">
        <v>37.140074608467323</v>
      </c>
      <c r="W108" s="135">
        <v>232.7483559506648</v>
      </c>
      <c r="X108" s="135">
        <v>12.091052314625051</v>
      </c>
      <c r="Y108" s="135">
        <v>3.9881468447154118</v>
      </c>
    </row>
    <row r="109" spans="1:25" x14ac:dyDescent="0.25">
      <c r="A109" s="111">
        <v>43997</v>
      </c>
      <c r="B109" s="135">
        <v>263.86895849015627</v>
      </c>
      <c r="C109" s="135">
        <v>134.53198866389749</v>
      </c>
      <c r="D109" s="135">
        <v>237.34775781064801</v>
      </c>
      <c r="E109" s="135">
        <v>365.57318571300527</v>
      </c>
      <c r="F109" s="135">
        <v>5087.20145091426</v>
      </c>
      <c r="G109" s="135">
        <v>751.93914358610061</v>
      </c>
      <c r="H109" s="135">
        <v>3304.6236718261698</v>
      </c>
      <c r="I109" s="135">
        <v>1889.114286068238</v>
      </c>
      <c r="J109" s="135">
        <v>465.4889350927927</v>
      </c>
      <c r="K109" s="135">
        <v>6121.0753102924646</v>
      </c>
      <c r="L109" s="135">
        <v>403.36440542732947</v>
      </c>
      <c r="M109" s="135">
        <v>133.20410461349289</v>
      </c>
      <c r="N109" s="135">
        <v>24.34701113250804</v>
      </c>
      <c r="O109" s="135">
        <v>9.5788828546449984</v>
      </c>
      <c r="P109" s="135">
        <v>48.012195541220223</v>
      </c>
      <c r="Q109" s="135">
        <v>0</v>
      </c>
      <c r="R109" s="135">
        <v>160.1315509870885</v>
      </c>
      <c r="S109" s="135">
        <v>77.1084028237822</v>
      </c>
      <c r="T109" s="135">
        <v>108.7714165009487</v>
      </c>
      <c r="U109" s="135">
        <v>141.7294683036628</v>
      </c>
      <c r="V109" s="135">
        <v>34.045068391095022</v>
      </c>
      <c r="W109" s="135">
        <v>230.98844399640649</v>
      </c>
      <c r="X109" s="135">
        <v>12.68697966605923</v>
      </c>
      <c r="Y109" s="135">
        <v>4.7857762136584938</v>
      </c>
    </row>
    <row r="110" spans="1:25" x14ac:dyDescent="0.25">
      <c r="A110" s="111">
        <v>43998</v>
      </c>
      <c r="B110" s="135">
        <v>252.02446658785479</v>
      </c>
      <c r="C110" s="135">
        <v>149.3279416447331</v>
      </c>
      <c r="D110" s="135">
        <v>228.73623379465519</v>
      </c>
      <c r="E110" s="135">
        <v>360.98823773165492</v>
      </c>
      <c r="F110" s="135">
        <v>5287.8996614847438</v>
      </c>
      <c r="G110" s="135">
        <v>743.90040748924548</v>
      </c>
      <c r="H110" s="135">
        <v>3425.7026902341308</v>
      </c>
      <c r="I110" s="135">
        <v>1870.021197073962</v>
      </c>
      <c r="J110" s="135">
        <v>444.44289281466109</v>
      </c>
      <c r="K110" s="135">
        <v>6216.7536005749334</v>
      </c>
      <c r="L110" s="135">
        <v>407.31634470526137</v>
      </c>
      <c r="M110" s="135">
        <v>167.50216747804541</v>
      </c>
      <c r="N110" s="135">
        <v>27.088791665448191</v>
      </c>
      <c r="O110" s="135">
        <v>7.18416214098374</v>
      </c>
      <c r="P110" s="135">
        <v>42.703721832731517</v>
      </c>
      <c r="Q110" s="135">
        <v>0</v>
      </c>
      <c r="R110" s="135">
        <v>155.1496805119346</v>
      </c>
      <c r="S110" s="135">
        <v>69.175439570306679</v>
      </c>
      <c r="T110" s="135">
        <v>106.3402852600574</v>
      </c>
      <c r="U110" s="135">
        <v>147.97143970563761</v>
      </c>
      <c r="V110" s="135">
        <v>27.23605471287599</v>
      </c>
      <c r="W110" s="135">
        <v>231.32688860299459</v>
      </c>
      <c r="X110" s="135">
        <v>21.709528864088991</v>
      </c>
      <c r="Y110" s="135">
        <v>7.1786643204877389</v>
      </c>
    </row>
    <row r="111" spans="1:25" x14ac:dyDescent="0.25">
      <c r="A111" s="111">
        <v>43999</v>
      </c>
      <c r="B111" s="135">
        <v>242.59274155454071</v>
      </c>
      <c r="C111" s="135">
        <v>178.06459020866819</v>
      </c>
      <c r="D111" s="135">
        <v>243.5999601784236</v>
      </c>
      <c r="E111" s="135">
        <v>367.25433330616721</v>
      </c>
      <c r="F111" s="135">
        <v>5302.133577128041</v>
      </c>
      <c r="G111" s="135">
        <v>724.33243146400582</v>
      </c>
      <c r="H111" s="135">
        <v>3529.134300616694</v>
      </c>
      <c r="I111" s="135">
        <v>1830.733494720356</v>
      </c>
      <c r="J111" s="135">
        <v>417.8258393452594</v>
      </c>
      <c r="K111" s="135">
        <v>6192.2163665972921</v>
      </c>
      <c r="L111" s="135">
        <v>419.97718720678409</v>
      </c>
      <c r="M111" s="135">
        <v>157.93061505072839</v>
      </c>
      <c r="N111" s="135">
        <v>27.637147772036219</v>
      </c>
      <c r="O111" s="135">
        <v>8.467048237587985</v>
      </c>
      <c r="P111" s="135">
        <v>39.400671525227452</v>
      </c>
      <c r="Q111" s="135">
        <v>0</v>
      </c>
      <c r="R111" s="135">
        <v>150.16781003678071</v>
      </c>
      <c r="S111" s="135">
        <v>63.463706027804299</v>
      </c>
      <c r="T111" s="135">
        <v>102.93236021702231</v>
      </c>
      <c r="U111" s="135">
        <v>129.6127002880647</v>
      </c>
      <c r="V111" s="135">
        <v>28.474057199824909</v>
      </c>
      <c r="W111" s="135">
        <v>231.15766629970051</v>
      </c>
      <c r="X111" s="135">
        <v>21.615435071757279</v>
      </c>
      <c r="Y111" s="135">
        <v>11.16681116520315</v>
      </c>
    </row>
    <row r="112" spans="1:25" x14ac:dyDescent="0.25">
      <c r="A112" s="111">
        <v>44000</v>
      </c>
      <c r="B112" s="135">
        <v>225.3743598076766</v>
      </c>
      <c r="C112" s="135">
        <v>267.35346253232359</v>
      </c>
      <c r="D112" s="135">
        <v>237.93758822270229</v>
      </c>
      <c r="E112" s="135">
        <v>391.40172600794602</v>
      </c>
      <c r="F112" s="135">
        <v>5445.8961251253386</v>
      </c>
      <c r="G112" s="135">
        <v>726.34211548821963</v>
      </c>
      <c r="H112" s="135">
        <v>3634.6063247192901</v>
      </c>
      <c r="I112" s="135">
        <v>1787.4068696948841</v>
      </c>
      <c r="J112" s="135">
        <v>394.30379209323002</v>
      </c>
      <c r="K112" s="135">
        <v>5933.4077759393404</v>
      </c>
      <c r="L112" s="135">
        <v>433.86124900861898</v>
      </c>
      <c r="M112" s="135">
        <v>150.75195073024071</v>
      </c>
      <c r="N112" s="135">
        <v>27.746818993353831</v>
      </c>
      <c r="O112" s="135">
        <v>8.8091511966824498</v>
      </c>
      <c r="P112" s="135">
        <v>40.934230596568632</v>
      </c>
      <c r="Q112" s="135">
        <v>0</v>
      </c>
      <c r="R112" s="135">
        <v>149.4561142546159</v>
      </c>
      <c r="S112" s="135">
        <v>62.511750437387242</v>
      </c>
      <c r="T112" s="135">
        <v>99.611261289733307</v>
      </c>
      <c r="U112" s="135">
        <v>131.08139944147061</v>
      </c>
      <c r="V112" s="135">
        <v>29.093058443299359</v>
      </c>
      <c r="W112" s="135">
        <v>231.12382183904171</v>
      </c>
      <c r="X112" s="135">
        <v>21.301789097318242</v>
      </c>
      <c r="Y112" s="135">
        <v>11.16681116520315</v>
      </c>
    </row>
    <row r="113" spans="1:25" x14ac:dyDescent="0.25">
      <c r="A113" s="111">
        <v>44001</v>
      </c>
      <c r="B113" s="135">
        <v>225.92271591426459</v>
      </c>
      <c r="C113" s="135">
        <v>262.82059832432202</v>
      </c>
      <c r="D113" s="135">
        <v>201.25013659292489</v>
      </c>
      <c r="E113" s="135">
        <v>361.5995641291683</v>
      </c>
      <c r="F113" s="135">
        <v>5357.6458481368991</v>
      </c>
      <c r="G113" s="135">
        <v>718.62069792150339</v>
      </c>
      <c r="H113" s="135">
        <v>3768.1014776789461</v>
      </c>
      <c r="I113" s="135">
        <v>1777.8603251977461</v>
      </c>
      <c r="J113" s="135">
        <v>406.68381696271911</v>
      </c>
      <c r="K113" s="135">
        <v>6907.75595384594</v>
      </c>
      <c r="L113" s="135">
        <v>449.8467388391955</v>
      </c>
      <c r="M113" s="135">
        <v>165.10927937121619</v>
      </c>
      <c r="N113" s="135">
        <v>26.21142189490735</v>
      </c>
      <c r="O113" s="135">
        <v>8.8946769364560669</v>
      </c>
      <c r="P113" s="135">
        <v>39.87253585487089</v>
      </c>
      <c r="Q113" s="135">
        <v>180.18845566707111</v>
      </c>
      <c r="R113" s="135">
        <v>146.60933112595649</v>
      </c>
      <c r="S113" s="135">
        <v>57.540426798542583</v>
      </c>
      <c r="T113" s="135">
        <v>96.181629717761666</v>
      </c>
      <c r="U113" s="135">
        <v>83.715851744132721</v>
      </c>
      <c r="V113" s="135">
        <v>30.331060930248281</v>
      </c>
      <c r="W113" s="135">
        <v>241.1756266547095</v>
      </c>
      <c r="X113" s="135">
        <v>21.244287335337741</v>
      </c>
      <c r="Y113" s="135">
        <v>10.369181796260071</v>
      </c>
    </row>
    <row r="114" spans="1:25" x14ac:dyDescent="0.25">
      <c r="A114" s="111">
        <v>44002</v>
      </c>
      <c r="B114" s="135">
        <v>230.63857843092171</v>
      </c>
      <c r="C114" s="135">
        <v>291.04409244961528</v>
      </c>
      <c r="D114" s="135">
        <v>191.57691783523441</v>
      </c>
      <c r="E114" s="135">
        <v>356.55612134968283</v>
      </c>
      <c r="F114" s="135">
        <v>5115.6692822008536</v>
      </c>
      <c r="G114" s="135">
        <v>695.24489953459556</v>
      </c>
      <c r="H114" s="135">
        <v>3924.2365403194021</v>
      </c>
      <c r="I114" s="135">
        <v>1704.4253675274549</v>
      </c>
      <c r="J114" s="135">
        <v>391.20878587585759</v>
      </c>
      <c r="K114" s="135">
        <v>7346.4478529054904</v>
      </c>
      <c r="L114" s="135">
        <v>468.00684075921612</v>
      </c>
      <c r="M114" s="135">
        <v>195.41919539105331</v>
      </c>
      <c r="N114" s="135">
        <v>25.114709681731291</v>
      </c>
      <c r="O114" s="135">
        <v>8.7236254569088327</v>
      </c>
      <c r="P114" s="135">
        <v>36.451519464955958</v>
      </c>
      <c r="Q114" s="135">
        <v>181.2582768627195</v>
      </c>
      <c r="R114" s="135">
        <v>142.33915643296751</v>
      </c>
      <c r="S114" s="135">
        <v>53.732604436874333</v>
      </c>
      <c r="T114" s="135">
        <v>92.817117732599613</v>
      </c>
      <c r="U114" s="135">
        <v>104.64481468016569</v>
      </c>
      <c r="V114" s="135">
        <v>28.474057199824909</v>
      </c>
      <c r="W114" s="135">
        <v>245.57540654035529</v>
      </c>
      <c r="X114" s="135">
        <v>21.21815017080116</v>
      </c>
      <c r="Y114" s="135">
        <v>8.7739230583739047</v>
      </c>
    </row>
    <row r="115" spans="1:25" x14ac:dyDescent="0.25">
      <c r="A115" s="111">
        <v>44003</v>
      </c>
      <c r="B115" s="135">
        <v>199.27260913408639</v>
      </c>
      <c r="C115" s="135">
        <v>321.0636271101547</v>
      </c>
      <c r="D115" s="135">
        <v>178.1287844403964</v>
      </c>
      <c r="E115" s="135">
        <v>358.23726894284448</v>
      </c>
      <c r="F115" s="135">
        <v>5046.6347913308646</v>
      </c>
      <c r="G115" s="135">
        <v>675.6769235093559</v>
      </c>
      <c r="H115" s="135">
        <v>4067.8252292345442</v>
      </c>
      <c r="I115" s="135">
        <v>1693.410123876911</v>
      </c>
      <c r="J115" s="135">
        <v>322.49964785019279</v>
      </c>
      <c r="K115" s="135">
        <v>7300.8255199374089</v>
      </c>
      <c r="L115" s="135">
        <v>485.40896490767551</v>
      </c>
      <c r="M115" s="135">
        <v>185.0500135947932</v>
      </c>
      <c r="N115" s="135">
        <v>25.00503846041368</v>
      </c>
      <c r="O115" s="135">
        <v>8.0394195387199012</v>
      </c>
      <c r="P115" s="135">
        <v>34.092197816738761</v>
      </c>
      <c r="Q115" s="135">
        <v>181.4111084620979</v>
      </c>
      <c r="R115" s="135">
        <v>135.2221986113191</v>
      </c>
      <c r="S115" s="135">
        <v>54.155695810393013</v>
      </c>
      <c r="T115" s="135">
        <v>92.317867567059437</v>
      </c>
      <c r="U115" s="135">
        <v>106.1135138335716</v>
      </c>
      <c r="V115" s="135">
        <v>25.379050982452618</v>
      </c>
      <c r="W115" s="135">
        <v>245.6769399223318</v>
      </c>
      <c r="X115" s="135">
        <v>21.845442119679241</v>
      </c>
      <c r="Y115" s="135">
        <v>10.369181796260071</v>
      </c>
    </row>
    <row r="116" spans="1:25" x14ac:dyDescent="0.25">
      <c r="A116" s="111">
        <v>44004</v>
      </c>
      <c r="B116" s="135">
        <v>227.4581130127111</v>
      </c>
      <c r="C116" s="135">
        <v>349.45817271499533</v>
      </c>
      <c r="D116" s="135">
        <v>168.69149784752759</v>
      </c>
      <c r="E116" s="135">
        <v>366.03168051114028</v>
      </c>
      <c r="F116" s="135">
        <v>5129.1915020619854</v>
      </c>
      <c r="G116" s="135">
        <v>661.50336249647967</v>
      </c>
      <c r="H116" s="135">
        <v>4303.9054379482377</v>
      </c>
      <c r="I116" s="135">
        <v>1668.442238269012</v>
      </c>
      <c r="J116" s="135">
        <v>278.55055956350628</v>
      </c>
      <c r="K116" s="135">
        <v>7384.8274712925859</v>
      </c>
      <c r="L116" s="135">
        <v>507.70919369029139</v>
      </c>
      <c r="M116" s="135">
        <v>195.41919539105331</v>
      </c>
      <c r="N116" s="135">
        <v>24.127668689872841</v>
      </c>
      <c r="O116" s="135">
        <v>7.8683680591726688</v>
      </c>
      <c r="P116" s="135">
        <v>33.738299569506182</v>
      </c>
      <c r="Q116" s="135">
        <v>181.56394006147619</v>
      </c>
      <c r="R116" s="135">
        <v>133.08711126482461</v>
      </c>
      <c r="S116" s="135">
        <v>52.56910315969791</v>
      </c>
      <c r="T116" s="135">
        <v>92.209334922376783</v>
      </c>
      <c r="U116" s="135">
        <v>105.37916425686861</v>
      </c>
      <c r="V116" s="135">
        <v>21.66504352160587</v>
      </c>
      <c r="W116" s="135">
        <v>247.470696337249</v>
      </c>
      <c r="X116" s="135">
        <v>21.489976681981659</v>
      </c>
      <c r="Y116" s="135">
        <v>9.5715524273169859</v>
      </c>
    </row>
    <row r="117" spans="1:25" x14ac:dyDescent="0.25">
      <c r="A117" s="111">
        <v>44005</v>
      </c>
      <c r="B117" s="135">
        <v>244.45715231694001</v>
      </c>
      <c r="C117" s="135">
        <v>361.60282776284879</v>
      </c>
      <c r="D117" s="135">
        <v>157.2487878536742</v>
      </c>
      <c r="E117" s="135">
        <v>370.46379689311237</v>
      </c>
      <c r="F117" s="135">
        <v>5196.09090558548</v>
      </c>
      <c r="G117" s="135">
        <v>640.87765803744321</v>
      </c>
      <c r="H117" s="135">
        <v>4553.1615097264048</v>
      </c>
      <c r="I117" s="135">
        <v>1655.958295465063</v>
      </c>
      <c r="J117" s="135">
        <v>405.44581447577019</v>
      </c>
      <c r="K117" s="135">
        <v>7537.7367445491082</v>
      </c>
      <c r="L117" s="135">
        <v>533.8149936294343</v>
      </c>
      <c r="M117" s="135">
        <v>174.68083179853309</v>
      </c>
      <c r="N117" s="135">
        <v>18.42476518135733</v>
      </c>
      <c r="O117" s="135">
        <v>8.0394195387199012</v>
      </c>
      <c r="P117" s="135">
        <v>31.85084225093242</v>
      </c>
      <c r="Q117" s="135">
        <v>181.71677166085459</v>
      </c>
      <c r="R117" s="135">
        <v>125.25845766101141</v>
      </c>
      <c r="S117" s="135">
        <v>49.819009231826399</v>
      </c>
      <c r="T117" s="135">
        <v>92.404693682805558</v>
      </c>
      <c r="U117" s="135">
        <v>109.0509121403832</v>
      </c>
      <c r="V117" s="135">
        <v>30.950062173722738</v>
      </c>
      <c r="W117" s="135">
        <v>250.5843867178599</v>
      </c>
      <c r="X117" s="135">
        <v>13.45018487052756</v>
      </c>
      <c r="Y117" s="135">
        <v>9.5715524273169859</v>
      </c>
    </row>
    <row r="118" spans="1:25" x14ac:dyDescent="0.25">
      <c r="A118" s="111">
        <v>44006</v>
      </c>
      <c r="B118" s="135">
        <v>189.8408841007722</v>
      </c>
      <c r="C118" s="135">
        <v>364.93833161401977</v>
      </c>
      <c r="D118" s="135">
        <v>186.62234237397831</v>
      </c>
      <c r="E118" s="135">
        <v>367.25433330616698</v>
      </c>
      <c r="F118" s="135">
        <v>5367.6095890872048</v>
      </c>
      <c r="G118" s="135">
        <v>617.29031396377593</v>
      </c>
      <c r="H118" s="135">
        <v>4756.6819250353046</v>
      </c>
      <c r="I118" s="135">
        <v>1661.098742501983</v>
      </c>
      <c r="J118" s="135">
        <v>404.82681323229571</v>
      </c>
      <c r="K118" s="135">
        <v>7894.3558265110323</v>
      </c>
      <c r="L118" s="135">
        <v>554.93905000790369</v>
      </c>
      <c r="M118" s="135">
        <v>196.2168247599964</v>
      </c>
      <c r="N118" s="135">
        <v>16.341011976322811</v>
      </c>
      <c r="O118" s="135">
        <v>6.5854819625684229</v>
      </c>
      <c r="P118" s="135">
        <v>23.1213521525288</v>
      </c>
      <c r="Q118" s="135">
        <v>182.02243485961131</v>
      </c>
      <c r="R118" s="135">
        <v>121.6999787501872</v>
      </c>
      <c r="S118" s="135">
        <v>47.386233834093908</v>
      </c>
      <c r="T118" s="135">
        <v>92.730291616853492</v>
      </c>
      <c r="U118" s="135">
        <v>107.9493877753288</v>
      </c>
      <c r="V118" s="135">
        <v>29.093058443299359</v>
      </c>
      <c r="W118" s="135">
        <v>247.7414520225195</v>
      </c>
      <c r="X118" s="135">
        <v>13.88928923474222</v>
      </c>
      <c r="Y118" s="135">
        <v>4.7857762136584947</v>
      </c>
    </row>
    <row r="119" spans="1:25" x14ac:dyDescent="0.25">
      <c r="A119" s="111">
        <v>44007</v>
      </c>
      <c r="B119" s="135">
        <v>139.83080717994389</v>
      </c>
      <c r="C119" s="135">
        <v>303.95847915543129</v>
      </c>
      <c r="D119" s="135">
        <v>182.49352948959819</v>
      </c>
      <c r="E119" s="135">
        <v>338.98048742117282</v>
      </c>
      <c r="F119" s="135">
        <v>5214.5949959217642</v>
      </c>
      <c r="G119" s="135">
        <v>583.12568555214148</v>
      </c>
      <c r="H119" s="135">
        <v>5018.5494901255943</v>
      </c>
      <c r="I119" s="135">
        <v>1709.198639776024</v>
      </c>
      <c r="J119" s="135">
        <v>407.92181944966802</v>
      </c>
      <c r="K119" s="135">
        <v>8460.1675198050852</v>
      </c>
      <c r="L119" s="135">
        <v>574.33282609405114</v>
      </c>
      <c r="M119" s="135">
        <v>202.59785971154099</v>
      </c>
      <c r="N119" s="135">
        <v>15.353970984464359</v>
      </c>
      <c r="O119" s="135">
        <v>5.5591730852850274</v>
      </c>
      <c r="P119" s="135">
        <v>19.346437515381279</v>
      </c>
      <c r="Q119" s="135">
        <v>182.48092965774629</v>
      </c>
      <c r="R119" s="135">
        <v>109.601150453385</v>
      </c>
      <c r="S119" s="135">
        <v>50.770964822243457</v>
      </c>
      <c r="T119" s="135">
        <v>89.105301284453077</v>
      </c>
      <c r="U119" s="135">
        <v>110.8867860821405</v>
      </c>
      <c r="V119" s="135">
        <v>26.617053469401529</v>
      </c>
      <c r="W119" s="135">
        <v>244.45853933861449</v>
      </c>
      <c r="X119" s="135">
        <v>14.26043697116175</v>
      </c>
      <c r="Y119" s="135">
        <v>7.9762936894308227</v>
      </c>
    </row>
    <row r="120" spans="1:25" x14ac:dyDescent="0.25">
      <c r="A120" s="111">
        <v>44008</v>
      </c>
      <c r="B120" s="135">
        <v>223.94863393054769</v>
      </c>
      <c r="C120" s="135">
        <v>319.60968953400322</v>
      </c>
      <c r="D120" s="135">
        <v>230.03386070117469</v>
      </c>
      <c r="E120" s="135">
        <v>356.09762655154771</v>
      </c>
      <c r="F120" s="135">
        <v>5207.4780381001156</v>
      </c>
      <c r="G120" s="135">
        <v>546.9513731162931</v>
      </c>
      <c r="H120" s="135">
        <v>5317.556926226287</v>
      </c>
      <c r="I120" s="135">
        <v>1712.5032128711871</v>
      </c>
      <c r="J120" s="135">
        <v>389.97078338890873</v>
      </c>
      <c r="K120" s="135">
        <v>8192.4239915332091</v>
      </c>
      <c r="L120" s="135">
        <v>595.43074530798401</v>
      </c>
      <c r="M120" s="135">
        <v>200.2049716047118</v>
      </c>
      <c r="N120" s="135">
        <v>16.560354418958031</v>
      </c>
      <c r="O120" s="135">
        <v>6.6710077023420391</v>
      </c>
      <c r="P120" s="135">
        <v>17.341014114396661</v>
      </c>
      <c r="Q120" s="135">
        <v>3.51512678570186</v>
      </c>
      <c r="R120" s="135">
        <v>98.925713720912398</v>
      </c>
      <c r="S120" s="135">
        <v>50.030554918585743</v>
      </c>
      <c r="T120" s="135">
        <v>87.954855250817019</v>
      </c>
      <c r="U120" s="135">
        <v>110.519611293789</v>
      </c>
      <c r="V120" s="135">
        <v>22.284044765080331</v>
      </c>
      <c r="W120" s="135">
        <v>237.1481358363107</v>
      </c>
      <c r="X120" s="135">
        <v>14.307483867327599</v>
      </c>
      <c r="Y120" s="135">
        <v>7.9762936894308227</v>
      </c>
    </row>
    <row r="121" spans="1:25" x14ac:dyDescent="0.25">
      <c r="A121" s="111">
        <v>44009</v>
      </c>
      <c r="B121" s="135">
        <v>154.8557645004559</v>
      </c>
      <c r="C121" s="135">
        <v>323.97150226245759</v>
      </c>
      <c r="D121" s="135">
        <v>219.53487936660821</v>
      </c>
      <c r="E121" s="135">
        <v>386.81677802659539</v>
      </c>
      <c r="F121" s="135">
        <v>5248.7563934656773</v>
      </c>
      <c r="G121" s="135">
        <v>543.46086928476393</v>
      </c>
      <c r="H121" s="135">
        <v>5533.6671283183741</v>
      </c>
      <c r="I121" s="135">
        <v>1707.729940622618</v>
      </c>
      <c r="J121" s="135">
        <v>407.92181944966802</v>
      </c>
      <c r="K121" s="135">
        <v>8328.7156346062529</v>
      </c>
      <c r="L121" s="135">
        <v>618.96987568963414</v>
      </c>
      <c r="M121" s="135">
        <v>204.99074781837029</v>
      </c>
      <c r="N121" s="135">
        <v>14.91528609919394</v>
      </c>
      <c r="O121" s="135">
        <v>6.2433790034739571</v>
      </c>
      <c r="P121" s="135">
        <v>12.504404735551409</v>
      </c>
      <c r="Q121" s="135">
        <v>2.903800388188472</v>
      </c>
      <c r="R121" s="135">
        <v>99.637409503077237</v>
      </c>
      <c r="S121" s="135">
        <v>46.751596773815862</v>
      </c>
      <c r="T121" s="135">
        <v>85.784202357164091</v>
      </c>
      <c r="U121" s="135">
        <v>91.426522299513294</v>
      </c>
      <c r="V121" s="135">
        <v>22.284044765080331</v>
      </c>
      <c r="W121" s="135">
        <v>240.0926039136275</v>
      </c>
      <c r="X121" s="135">
        <v>14.851136889688609</v>
      </c>
      <c r="Y121" s="135">
        <v>9.5715524273169859</v>
      </c>
    </row>
    <row r="122" spans="1:25" x14ac:dyDescent="0.25">
      <c r="A122" s="111">
        <v>44010</v>
      </c>
      <c r="B122" s="135">
        <v>75.015115381238772</v>
      </c>
      <c r="C122" s="135">
        <v>292.58355576554038</v>
      </c>
      <c r="D122" s="135">
        <v>213.63657524606521</v>
      </c>
      <c r="E122" s="135">
        <v>381.77333524711003</v>
      </c>
      <c r="F122" s="135">
        <v>5319.2142758999962</v>
      </c>
      <c r="G122" s="135">
        <v>519.45043383757809</v>
      </c>
      <c r="H122" s="135">
        <v>5819.4552882967191</v>
      </c>
      <c r="I122" s="135">
        <v>1690.105550781748</v>
      </c>
      <c r="J122" s="135">
        <v>461.15592638847141</v>
      </c>
      <c r="K122" s="135">
        <v>8826.703028740043</v>
      </c>
      <c r="L122" s="135">
        <v>643.16243518469878</v>
      </c>
      <c r="M122" s="135">
        <v>249.65799247918289</v>
      </c>
      <c r="N122" s="135">
        <v>14.257258771288299</v>
      </c>
      <c r="O122" s="135">
        <v>6.2433790034739571</v>
      </c>
      <c r="P122" s="135">
        <v>12.26847257072969</v>
      </c>
      <c r="Q122" s="135">
        <v>3.0566319875668202</v>
      </c>
      <c r="R122" s="135">
        <v>97.502322156582721</v>
      </c>
      <c r="S122" s="135">
        <v>46.751596773815862</v>
      </c>
      <c r="T122" s="135">
        <v>85.523724009925743</v>
      </c>
      <c r="U122" s="135">
        <v>85.918900474241454</v>
      </c>
      <c r="V122" s="135">
        <v>22.284044765080331</v>
      </c>
      <c r="W122" s="135">
        <v>237.9604028921222</v>
      </c>
      <c r="X122" s="135">
        <v>14.51135375071298</v>
      </c>
      <c r="Y122" s="135">
        <v>9.5715524273169859</v>
      </c>
    </row>
    <row r="123" spans="1:25" x14ac:dyDescent="0.25">
      <c r="A123" s="111">
        <v>44011</v>
      </c>
      <c r="B123" s="135">
        <v>223.61962026659489</v>
      </c>
      <c r="C123" s="135">
        <v>280.01127201881877</v>
      </c>
      <c r="D123" s="135">
        <v>202.42979741703351</v>
      </c>
      <c r="E123" s="135">
        <v>376.88272406700293</v>
      </c>
      <c r="F123" s="135">
        <v>5267.2604838019633</v>
      </c>
      <c r="G123" s="135">
        <v>488.98785494423203</v>
      </c>
      <c r="H123" s="135">
        <v>6042.337927417002</v>
      </c>
      <c r="I123" s="135">
        <v>1630.990409857164</v>
      </c>
      <c r="J123" s="135">
        <v>502.01000845778572</v>
      </c>
      <c r="K123" s="135">
        <v>8857.9414659281283</v>
      </c>
      <c r="L123" s="135">
        <v>661.92369188906082</v>
      </c>
      <c r="M123" s="135">
        <v>273.58687354747542</v>
      </c>
      <c r="N123" s="135">
        <v>15.463642205781969</v>
      </c>
      <c r="O123" s="135">
        <v>6.5854819625684229</v>
      </c>
      <c r="P123" s="135">
        <v>10.26304916974507</v>
      </c>
      <c r="Q123" s="135">
        <v>3.362295186323514</v>
      </c>
      <c r="R123" s="135">
        <v>93.943843245758529</v>
      </c>
      <c r="S123" s="135">
        <v>47.492006677473583</v>
      </c>
      <c r="T123" s="135">
        <v>85.263245662687382</v>
      </c>
      <c r="U123" s="135">
        <v>86.286075262592917</v>
      </c>
      <c r="V123" s="135">
        <v>22.284044765080331</v>
      </c>
      <c r="W123" s="135">
        <v>238.36653642002801</v>
      </c>
      <c r="X123" s="135">
        <v>15.065461638888619</v>
      </c>
      <c r="Y123" s="135">
        <v>10.369181796260071</v>
      </c>
    </row>
    <row r="124" spans="1:25" x14ac:dyDescent="0.25">
      <c r="A124" s="111">
        <v>44012</v>
      </c>
      <c r="B124" s="135">
        <v>210.67841615111729</v>
      </c>
      <c r="C124" s="135">
        <v>251.27462345488371</v>
      </c>
      <c r="D124" s="135">
        <v>205.85081380694851</v>
      </c>
      <c r="E124" s="135">
        <v>384.9827988340553</v>
      </c>
      <c r="F124" s="135">
        <v>4906.4307222443904</v>
      </c>
      <c r="G124" s="135">
        <v>438.32266296536841</v>
      </c>
      <c r="H124" s="135">
        <v>6271.515459928879</v>
      </c>
      <c r="I124" s="135">
        <v>1604.186650307508</v>
      </c>
      <c r="J124" s="135">
        <v>381.92376722374092</v>
      </c>
      <c r="K124" s="135">
        <v>8668.7509308453573</v>
      </c>
      <c r="L124" s="135">
        <v>675.89662005032005</v>
      </c>
      <c r="M124" s="135">
        <v>285.55131408162163</v>
      </c>
      <c r="N124" s="135">
        <v>12.173505566253789</v>
      </c>
      <c r="O124" s="135">
        <v>6.4999562227948076</v>
      </c>
      <c r="P124" s="135">
        <v>10.852879581799369</v>
      </c>
      <c r="Q124" s="135">
        <v>4.5849479813502896</v>
      </c>
      <c r="R124" s="135">
        <v>90.385364334934337</v>
      </c>
      <c r="S124" s="135">
        <v>43.155320098906962</v>
      </c>
      <c r="T124" s="135">
        <v>80.444396238777856</v>
      </c>
      <c r="U124" s="135">
        <v>51.037295580853119</v>
      </c>
      <c r="V124" s="135">
        <v>21.046042278131409</v>
      </c>
      <c r="W124" s="135">
        <v>235.18515711809951</v>
      </c>
      <c r="X124" s="135">
        <v>15.28501382099595</v>
      </c>
      <c r="Y124" s="135">
        <v>9.5715524273169859</v>
      </c>
    </row>
    <row r="125" spans="1:25" x14ac:dyDescent="0.25">
      <c r="A125" s="111">
        <v>44013</v>
      </c>
      <c r="B125" s="135">
        <v>298.30572198388461</v>
      </c>
      <c r="C125" s="135">
        <v>258.45878559586748</v>
      </c>
      <c r="D125" s="135">
        <v>159.25421125465891</v>
      </c>
      <c r="E125" s="135">
        <v>393.23570520048611</v>
      </c>
      <c r="F125" s="135">
        <v>4184.7711991292445</v>
      </c>
      <c r="G125" s="135">
        <v>362.80085279228138</v>
      </c>
      <c r="H125" s="135">
        <v>6624.0077833291798</v>
      </c>
      <c r="I125" s="135">
        <v>1620.3423409949719</v>
      </c>
      <c r="J125" s="135">
        <v>378.20975976289412</v>
      </c>
      <c r="K125" s="135">
        <v>8803.6887954920494</v>
      </c>
      <c r="L125" s="135">
        <v>687.59561489689634</v>
      </c>
      <c r="M125" s="135">
        <v>338.19485243186489</v>
      </c>
      <c r="N125" s="135">
        <v>13.050875336794631</v>
      </c>
      <c r="O125" s="135">
        <v>5.7302245648322616</v>
      </c>
      <c r="P125" s="135">
        <v>16.987115867164079</v>
      </c>
      <c r="Q125" s="135">
        <v>5.6547691769987214</v>
      </c>
      <c r="R125" s="135">
        <v>83.980102295450791</v>
      </c>
      <c r="S125" s="135">
        <v>44.213048532703702</v>
      </c>
      <c r="T125" s="135">
        <v>79.03347185790345</v>
      </c>
      <c r="U125" s="135">
        <v>47.365547697338563</v>
      </c>
      <c r="V125" s="135">
        <v>19.808039791182502</v>
      </c>
      <c r="W125" s="135">
        <v>230.21002140125381</v>
      </c>
      <c r="X125" s="135">
        <v>15.36865274751303</v>
      </c>
      <c r="Y125" s="135">
        <v>9.5715524273169859</v>
      </c>
    </row>
    <row r="126" spans="1:25" x14ac:dyDescent="0.25">
      <c r="A126" s="111">
        <v>44014</v>
      </c>
      <c r="B126" s="135">
        <v>378.14637110310161</v>
      </c>
      <c r="C126" s="135">
        <v>256.49169358107429</v>
      </c>
      <c r="D126" s="135">
        <v>148.04743342562719</v>
      </c>
      <c r="E126" s="135">
        <v>399.96029557313341</v>
      </c>
      <c r="F126" s="135">
        <v>3763.447296087661</v>
      </c>
      <c r="G126" s="135">
        <v>289.5002723301676</v>
      </c>
      <c r="H126" s="135">
        <v>6940.6626274552709</v>
      </c>
      <c r="I126" s="135">
        <v>1666.6063643272551</v>
      </c>
      <c r="J126" s="135">
        <v>365.82973489340498</v>
      </c>
      <c r="K126" s="135">
        <v>9095.4957352923448</v>
      </c>
      <c r="L126" s="135">
        <v>706.45096539359008</v>
      </c>
      <c r="M126" s="135">
        <v>370.10002718958822</v>
      </c>
      <c r="N126" s="135">
        <v>12.5025192302066</v>
      </c>
      <c r="O126" s="135">
        <v>5.6446988250586454</v>
      </c>
      <c r="P126" s="135">
        <v>16.515251537520641</v>
      </c>
      <c r="Q126" s="135">
        <v>5.8076007763770674</v>
      </c>
      <c r="R126" s="135">
        <v>81.133319166791438</v>
      </c>
      <c r="S126" s="135">
        <v>38.078223616682628</v>
      </c>
      <c r="T126" s="135">
        <v>82.853820950732626</v>
      </c>
      <c r="U126" s="135">
        <v>44.060974602175449</v>
      </c>
      <c r="V126" s="135">
        <v>21.66504352160587</v>
      </c>
      <c r="W126" s="135">
        <v>233.9667565343822</v>
      </c>
      <c r="X126" s="135">
        <v>15.22228462610815</v>
      </c>
      <c r="Y126" s="135">
        <v>5.5834055826015776</v>
      </c>
    </row>
    <row r="127" spans="1:25" x14ac:dyDescent="0.25">
      <c r="A127" s="111">
        <v>44015</v>
      </c>
      <c r="B127" s="135">
        <v>280.53898413043231</v>
      </c>
      <c r="C127" s="135">
        <v>234.68262993880211</v>
      </c>
      <c r="D127" s="135">
        <v>144.27251878847969</v>
      </c>
      <c r="E127" s="135">
        <v>403.47542235883532</v>
      </c>
      <c r="F127" s="135">
        <v>3404.752621876582</v>
      </c>
      <c r="G127" s="135">
        <v>275.11516563053198</v>
      </c>
      <c r="H127" s="135">
        <v>7115.5521310968888</v>
      </c>
      <c r="I127" s="135">
        <v>1708.09711541097</v>
      </c>
      <c r="J127" s="135">
        <v>384.3997721976387</v>
      </c>
      <c r="K127" s="135">
        <v>8938.5589712174242</v>
      </c>
      <c r="L127" s="135">
        <v>728.50550482956191</v>
      </c>
      <c r="M127" s="135">
        <v>421.14830680194552</v>
      </c>
      <c r="N127" s="135">
        <v>11.73482068098336</v>
      </c>
      <c r="O127" s="135">
        <v>3.8486582898127031</v>
      </c>
      <c r="P127" s="135">
        <v>14.745760301357739</v>
      </c>
      <c r="Q127" s="135">
        <v>7.1830851707821921</v>
      </c>
      <c r="R127" s="135">
        <v>81.845014948956276</v>
      </c>
      <c r="S127" s="135">
        <v>35.116584002051773</v>
      </c>
      <c r="T127" s="135">
        <v>83.787201695003404</v>
      </c>
      <c r="U127" s="135">
        <v>64.25558796150554</v>
      </c>
      <c r="V127" s="135">
        <v>21.046042278131409</v>
      </c>
      <c r="W127" s="135">
        <v>244.12009473202639</v>
      </c>
      <c r="X127" s="135">
        <v>15.52547573473255</v>
      </c>
      <c r="Y127" s="135">
        <v>5.5834055826015776</v>
      </c>
    </row>
    <row r="128" spans="1:25" x14ac:dyDescent="0.25">
      <c r="A128" s="111">
        <v>44016</v>
      </c>
      <c r="B128" s="135">
        <v>262.55290383434487</v>
      </c>
      <c r="C128" s="135">
        <v>234.3405269797077</v>
      </c>
      <c r="D128" s="135">
        <v>151.35048373313131</v>
      </c>
      <c r="E128" s="135">
        <v>317.27840030944748</v>
      </c>
      <c r="F128" s="135">
        <v>3127.1912668322962</v>
      </c>
      <c r="G128" s="135">
        <v>274.1632100401149</v>
      </c>
      <c r="H128" s="135">
        <v>7184.4703604703691</v>
      </c>
      <c r="I128" s="135">
        <v>1716.5421355430531</v>
      </c>
      <c r="J128" s="135">
        <v>389.3517821454343</v>
      </c>
      <c r="K128" s="135">
        <v>8912.498736510137</v>
      </c>
      <c r="L128" s="135">
        <v>754.34993312333893</v>
      </c>
      <c r="M128" s="135">
        <v>466.61318083170119</v>
      </c>
      <c r="N128" s="135">
        <v>11.84449190230097</v>
      </c>
      <c r="O128" s="135">
        <v>4.4473384682280166</v>
      </c>
      <c r="P128" s="135">
        <v>16.279319372698922</v>
      </c>
      <c r="Q128" s="135">
        <v>6.7245903726471514</v>
      </c>
      <c r="R128" s="135">
        <v>72.592969780813377</v>
      </c>
      <c r="S128" s="135">
        <v>34.27040125501437</v>
      </c>
      <c r="T128" s="135">
        <v>78.599341279172876</v>
      </c>
      <c r="U128" s="135">
        <v>59.849490501288066</v>
      </c>
      <c r="V128" s="135">
        <v>24.1410484955037</v>
      </c>
      <c r="W128" s="135">
        <v>243.51089444016779</v>
      </c>
      <c r="X128" s="135">
        <v>16.586644614917979</v>
      </c>
      <c r="Y128" s="135">
        <v>3.988146844715414</v>
      </c>
    </row>
    <row r="129" spans="1:25" x14ac:dyDescent="0.25">
      <c r="A129" s="111">
        <v>44017</v>
      </c>
      <c r="B129" s="135">
        <v>340.63881341248037</v>
      </c>
      <c r="C129" s="135">
        <v>242.0378435593332</v>
      </c>
      <c r="D129" s="135">
        <v>153.4738732165267</v>
      </c>
      <c r="E129" s="135">
        <v>271.27608889656511</v>
      </c>
      <c r="F129" s="135">
        <v>3052.463209704988</v>
      </c>
      <c r="G129" s="135">
        <v>286.96172408905539</v>
      </c>
      <c r="H129" s="135">
        <v>7407.5700648800184</v>
      </c>
      <c r="I129" s="135">
        <v>1686.066628109882</v>
      </c>
      <c r="J129" s="135">
        <v>446.29989654508438</v>
      </c>
      <c r="K129" s="135">
        <v>8762.7369980948843</v>
      </c>
      <c r="L129" s="135">
        <v>779.38410931648184</v>
      </c>
      <c r="M129" s="135">
        <v>499.31598495836761</v>
      </c>
      <c r="N129" s="135">
        <v>11.954163123618571</v>
      </c>
      <c r="O129" s="135">
        <v>4.7039156875488661</v>
      </c>
      <c r="P129" s="135">
        <v>14.50982813653602</v>
      </c>
      <c r="Q129" s="135">
        <v>6.4189271738904567</v>
      </c>
      <c r="R129" s="135">
        <v>71.1695782164837</v>
      </c>
      <c r="S129" s="135">
        <v>33.001127134458287</v>
      </c>
      <c r="T129" s="135">
        <v>78.92493921322081</v>
      </c>
      <c r="U129" s="135">
        <v>63.521238384802629</v>
      </c>
      <c r="V129" s="135">
        <v>24.1410484955037</v>
      </c>
      <c r="W129" s="135">
        <v>245.20311747310851</v>
      </c>
      <c r="X129" s="135">
        <v>16.82187909574726</v>
      </c>
      <c r="Y129" s="135">
        <v>3.190517475772332</v>
      </c>
    </row>
    <row r="130" spans="1:25" x14ac:dyDescent="0.25">
      <c r="A130" s="111">
        <v>44018</v>
      </c>
      <c r="B130" s="135">
        <v>289.42235305715838</v>
      </c>
      <c r="C130" s="135">
        <v>258.45878559586748</v>
      </c>
      <c r="D130" s="135">
        <v>163.1470919742172</v>
      </c>
      <c r="E130" s="135">
        <v>430.83227864755929</v>
      </c>
      <c r="F130" s="135">
        <v>2713.6960173945249</v>
      </c>
      <c r="G130" s="135">
        <v>260.30696755737767</v>
      </c>
      <c r="H130" s="135">
        <v>7497.6304534376786</v>
      </c>
      <c r="I130" s="135">
        <v>1732.697826230517</v>
      </c>
      <c r="J130" s="135">
        <v>431.44386670169752</v>
      </c>
      <c r="K130" s="135">
        <v>8633.3496249962373</v>
      </c>
      <c r="L130" s="135">
        <v>798.87720662786819</v>
      </c>
      <c r="M130" s="135">
        <v>512.07805486145685</v>
      </c>
      <c r="N130" s="135">
        <v>10.967122131760121</v>
      </c>
      <c r="O130" s="135">
        <v>3.9341840295863189</v>
      </c>
      <c r="P130" s="135">
        <v>14.745760301357739</v>
      </c>
      <c r="Q130" s="135">
        <v>6.4189271738904567</v>
      </c>
      <c r="R130" s="135">
        <v>65.476011959164993</v>
      </c>
      <c r="S130" s="135">
        <v>31.94339870066155</v>
      </c>
      <c r="T130" s="135">
        <v>78.447395576617168</v>
      </c>
      <c r="U130" s="135">
        <v>58.7479661362337</v>
      </c>
      <c r="V130" s="135">
        <v>25.998052225927079</v>
      </c>
      <c r="W130" s="135">
        <v>242.76631630567391</v>
      </c>
      <c r="X130" s="135">
        <v>17.072795875298489</v>
      </c>
      <c r="Y130" s="135">
        <v>2.3928881068292509</v>
      </c>
    </row>
    <row r="131" spans="1:25" x14ac:dyDescent="0.25">
      <c r="A131" s="111">
        <v>44019</v>
      </c>
      <c r="B131" s="135">
        <v>297.86703709861399</v>
      </c>
      <c r="C131" s="135">
        <v>250.1627888378267</v>
      </c>
      <c r="D131" s="135">
        <v>162.55726156216289</v>
      </c>
      <c r="E131" s="135">
        <v>436.94554262269332</v>
      </c>
      <c r="F131" s="135">
        <v>2338.6323401936561</v>
      </c>
      <c r="G131" s="135">
        <v>279.13453367895949</v>
      </c>
      <c r="H131" s="135">
        <v>7807.4911540066369</v>
      </c>
      <c r="I131" s="135">
        <v>1756.197012685011</v>
      </c>
      <c r="J131" s="135">
        <v>390.58978463238321</v>
      </c>
      <c r="K131" s="135">
        <v>9021.1732996855881</v>
      </c>
      <c r="L131" s="135">
        <v>820.37241074275721</v>
      </c>
      <c r="M131" s="135">
        <v>522.44723665771687</v>
      </c>
      <c r="N131" s="135">
        <v>9.2123825906784269</v>
      </c>
      <c r="O131" s="135">
        <v>3.592081070491854</v>
      </c>
      <c r="P131" s="135">
        <v>15.571522878233759</v>
      </c>
      <c r="Q131" s="135">
        <v>5.6547691769987214</v>
      </c>
      <c r="R131" s="135">
        <v>61.205837266175948</v>
      </c>
      <c r="S131" s="135">
        <v>32.049171544041222</v>
      </c>
      <c r="T131" s="135">
        <v>91.406193351725207</v>
      </c>
      <c r="U131" s="135">
        <v>79.309754283915254</v>
      </c>
      <c r="V131" s="135">
        <v>16.713033573810211</v>
      </c>
      <c r="W131" s="135">
        <v>241.8863603285447</v>
      </c>
      <c r="X131" s="135">
        <v>16.947337485522869</v>
      </c>
      <c r="Y131" s="135">
        <v>0.79762936894308745</v>
      </c>
    </row>
    <row r="132" spans="1:25" x14ac:dyDescent="0.25">
      <c r="A132" s="111">
        <v>44020</v>
      </c>
      <c r="B132" s="135">
        <v>198.61458180618061</v>
      </c>
      <c r="C132" s="135">
        <v>239.98522580476629</v>
      </c>
      <c r="D132" s="135">
        <v>163.85488846868239</v>
      </c>
      <c r="E132" s="135">
        <v>436.18138462580151</v>
      </c>
      <c r="F132" s="135">
        <v>2234.013060215425</v>
      </c>
      <c r="G132" s="135">
        <v>339.42505440537349</v>
      </c>
      <c r="H132" s="135">
        <v>7968.7055444182406</v>
      </c>
      <c r="I132" s="135">
        <v>1780.797723504558</v>
      </c>
      <c r="J132" s="135">
        <v>380.06676349331741</v>
      </c>
      <c r="K132" s="135">
        <v>8948.7123094150684</v>
      </c>
      <c r="L132" s="135">
        <v>850.26809953970519</v>
      </c>
      <c r="M132" s="135">
        <v>510.48279612357072</v>
      </c>
      <c r="N132" s="135">
        <v>7.238300606961519</v>
      </c>
      <c r="O132" s="135">
        <v>4.3618127284544013</v>
      </c>
      <c r="P132" s="135">
        <v>14.863726383768601</v>
      </c>
      <c r="Q132" s="135">
        <v>4.8906111801069851</v>
      </c>
      <c r="R132" s="135">
        <v>61.205837266175948</v>
      </c>
      <c r="S132" s="135">
        <v>27.81825780885428</v>
      </c>
      <c r="T132" s="135">
        <v>95.074596741998675</v>
      </c>
      <c r="U132" s="135">
        <v>82.614327379078347</v>
      </c>
      <c r="V132" s="135">
        <v>13.618027356437921</v>
      </c>
      <c r="W132" s="135">
        <v>248.1475855504253</v>
      </c>
      <c r="X132" s="135">
        <v>17.224391429610691</v>
      </c>
      <c r="Y132" s="135">
        <v>0.79762936894308745</v>
      </c>
    </row>
    <row r="133" spans="1:25" x14ac:dyDescent="0.25">
      <c r="A133" s="111">
        <v>44021</v>
      </c>
      <c r="B133" s="135">
        <v>274.83608062191678</v>
      </c>
      <c r="C133" s="135">
        <v>225.01822134438351</v>
      </c>
      <c r="D133" s="135">
        <v>165.38844754002361</v>
      </c>
      <c r="E133" s="135">
        <v>451.31171296425788</v>
      </c>
      <c r="F133" s="135">
        <v>1982.072753329071</v>
      </c>
      <c r="G133" s="135">
        <v>406.90812848160527</v>
      </c>
      <c r="H133" s="135">
        <v>8159.4191076545876</v>
      </c>
      <c r="I133" s="135">
        <v>1673.9498600942841</v>
      </c>
      <c r="J133" s="135">
        <v>378.8287610063685</v>
      </c>
      <c r="K133" s="135">
        <v>8763.041598240814</v>
      </c>
      <c r="L133" s="135">
        <v>879.55740611940439</v>
      </c>
      <c r="M133" s="135">
        <v>537.60219466763544</v>
      </c>
      <c r="N133" s="135">
        <v>10.41876602517209</v>
      </c>
      <c r="O133" s="135">
        <v>4.3618127284544013</v>
      </c>
      <c r="P133" s="135">
        <v>12.740336900373119</v>
      </c>
      <c r="Q133" s="135">
        <v>5.043442779485332</v>
      </c>
      <c r="R133" s="135">
        <v>65.476011959164993</v>
      </c>
      <c r="S133" s="135">
        <v>26.760529375057541</v>
      </c>
      <c r="T133" s="135">
        <v>101.06559872848079</v>
      </c>
      <c r="U133" s="135">
        <v>79.676929072266702</v>
      </c>
      <c r="V133" s="135">
        <v>10.523021139065619</v>
      </c>
      <c r="W133" s="135">
        <v>247.06456280934319</v>
      </c>
      <c r="X133" s="135">
        <v>17.72622498871316</v>
      </c>
      <c r="Y133" s="135">
        <v>0.79762936894308745</v>
      </c>
    </row>
    <row r="134" spans="1:25" x14ac:dyDescent="0.25">
      <c r="A134" s="111">
        <v>44022</v>
      </c>
      <c r="B134" s="135">
        <v>279.22292947462103</v>
      </c>
      <c r="C134" s="135">
        <v>218.26168790226779</v>
      </c>
      <c r="D134" s="135">
        <v>171.64064990779909</v>
      </c>
      <c r="E134" s="135">
        <v>513.97266870938017</v>
      </c>
      <c r="F134" s="135">
        <v>1752.906711471994</v>
      </c>
      <c r="G134" s="135">
        <v>407.96585691540213</v>
      </c>
      <c r="H134" s="135">
        <v>8473.7079401265964</v>
      </c>
      <c r="I134" s="135">
        <v>1625.4827880318919</v>
      </c>
      <c r="J134" s="135">
        <v>389.97078338890879</v>
      </c>
      <c r="K134" s="135">
        <v>8858.6521996019637</v>
      </c>
      <c r="L134" s="135">
        <v>902.26014723588366</v>
      </c>
      <c r="M134" s="135">
        <v>525.63775413348924</v>
      </c>
      <c r="N134" s="135">
        <v>10.967122131760121</v>
      </c>
      <c r="O134" s="135">
        <v>4.5328642080016337</v>
      </c>
      <c r="P134" s="135">
        <v>12.38643865314055</v>
      </c>
      <c r="Q134" s="135">
        <v>2.750968788810126</v>
      </c>
      <c r="R134" s="135">
        <v>62.629228830505632</v>
      </c>
      <c r="S134" s="135">
        <v>25.173936724362441</v>
      </c>
      <c r="T134" s="135">
        <v>104.62546947407159</v>
      </c>
      <c r="U134" s="135">
        <v>65.357112326559914</v>
      </c>
      <c r="V134" s="135">
        <v>9.9040198955911674</v>
      </c>
      <c r="W134" s="135">
        <v>244.4923837992734</v>
      </c>
      <c r="X134" s="135">
        <v>18.12873732257659</v>
      </c>
      <c r="Y134" s="135">
        <v>0.79762936894308745</v>
      </c>
    </row>
    <row r="135" spans="1:25" x14ac:dyDescent="0.25">
      <c r="A135" s="111">
        <v>44023</v>
      </c>
      <c r="B135" s="135">
        <v>290.95775015560491</v>
      </c>
      <c r="C135" s="135">
        <v>214.7551325715495</v>
      </c>
      <c r="D135" s="135">
        <v>166.09624403448871</v>
      </c>
      <c r="E135" s="135">
        <v>513.97266870938017</v>
      </c>
      <c r="F135" s="135">
        <v>1713.051747670763</v>
      </c>
      <c r="G135" s="135">
        <v>428.69733421781808</v>
      </c>
      <c r="H135" s="135">
        <v>8784.284956150459</v>
      </c>
      <c r="I135" s="135">
        <v>1626.951487185298</v>
      </c>
      <c r="J135" s="135">
        <v>390.58978463238333</v>
      </c>
      <c r="K135" s="135">
        <v>8895.8811063266603</v>
      </c>
      <c r="L135" s="135">
        <v>921.89438523576769</v>
      </c>
      <c r="M135" s="135">
        <v>492.93495000682282</v>
      </c>
      <c r="N135" s="135">
        <v>10.638108467807299</v>
      </c>
      <c r="O135" s="135">
        <v>4.2762869886807851</v>
      </c>
      <c r="P135" s="135">
        <v>10.73491349938851</v>
      </c>
      <c r="Q135" s="135">
        <v>2.750968788810126</v>
      </c>
      <c r="R135" s="135">
        <v>62.629228830505632</v>
      </c>
      <c r="S135" s="135">
        <v>23.587344073667332</v>
      </c>
      <c r="T135" s="135">
        <v>113.85074427209661</v>
      </c>
      <c r="U135" s="135">
        <v>65.357112326559914</v>
      </c>
      <c r="V135" s="135">
        <v>6.8090136782188777</v>
      </c>
      <c r="W135" s="135">
        <v>243.81549458609709</v>
      </c>
      <c r="X135" s="135">
        <v>17.799409049415601</v>
      </c>
      <c r="Y135" s="135">
        <v>0.79762936894308745</v>
      </c>
    </row>
    <row r="136" spans="1:25" x14ac:dyDescent="0.25">
      <c r="A136" s="111">
        <v>44024</v>
      </c>
      <c r="B136" s="135">
        <v>290.40939404901678</v>
      </c>
      <c r="C136" s="135">
        <v>204.9196724975836</v>
      </c>
      <c r="D136" s="135">
        <v>171.0508194957448</v>
      </c>
      <c r="E136" s="135">
        <v>513.97266870938017</v>
      </c>
      <c r="F136" s="135">
        <v>1564.307329198311</v>
      </c>
      <c r="G136" s="135">
        <v>442.87089523069437</v>
      </c>
      <c r="H136" s="135">
        <v>8982.5523914567184</v>
      </c>
      <c r="I136" s="135">
        <v>1679.8246567079079</v>
      </c>
      <c r="J136" s="135">
        <v>427.72985924085071</v>
      </c>
      <c r="K136" s="135">
        <v>8854.5908643229068</v>
      </c>
      <c r="L136" s="135">
        <v>945.33419439217869</v>
      </c>
      <c r="M136" s="135">
        <v>492.13732063787972</v>
      </c>
      <c r="N136" s="135">
        <v>10.5284372464897</v>
      </c>
      <c r="O136" s="135">
        <v>4.1052355091335517</v>
      </c>
      <c r="P136" s="135">
        <v>10.970845664210231</v>
      </c>
      <c r="Q136" s="135">
        <v>2.750968788810126</v>
      </c>
      <c r="R136" s="135">
        <v>61.205837266175948</v>
      </c>
      <c r="S136" s="135">
        <v>22.529615639870599</v>
      </c>
      <c r="T136" s="135">
        <v>117.5625607202431</v>
      </c>
      <c r="U136" s="135">
        <v>56.912092194476429</v>
      </c>
      <c r="V136" s="135">
        <v>6.8090136782188777</v>
      </c>
      <c r="W136" s="135">
        <v>244.7969839452027</v>
      </c>
      <c r="X136" s="135">
        <v>18.196693950371721</v>
      </c>
      <c r="Y136" s="135">
        <v>1.5952587378861689</v>
      </c>
    </row>
    <row r="137" spans="1:25" x14ac:dyDescent="0.25">
      <c r="A137" s="111">
        <v>44025</v>
      </c>
      <c r="B137" s="135">
        <v>309.60185777959788</v>
      </c>
      <c r="C137" s="135">
        <v>180.972465360971</v>
      </c>
      <c r="D137" s="135">
        <v>166.4501422817213</v>
      </c>
      <c r="E137" s="135">
        <v>636.39077981143623</v>
      </c>
      <c r="F137" s="135">
        <v>1506.6599708429601</v>
      </c>
      <c r="G137" s="135">
        <v>461.6984613522763</v>
      </c>
      <c r="H137" s="135">
        <v>9292.1309071495016</v>
      </c>
      <c r="I137" s="135">
        <v>1694.1444734536151</v>
      </c>
      <c r="J137" s="135">
        <v>401.7318070149235</v>
      </c>
      <c r="K137" s="135">
        <v>8856.5199985804611</v>
      </c>
      <c r="L137" s="135">
        <v>977.98996776419028</v>
      </c>
      <c r="M137" s="135">
        <v>465.01792209381489</v>
      </c>
      <c r="N137" s="135">
        <v>10.41876602517209</v>
      </c>
      <c r="O137" s="135">
        <v>4.4473384682280166</v>
      </c>
      <c r="P137" s="135">
        <v>11.56067607626453</v>
      </c>
      <c r="Q137" s="135">
        <v>2.750968788810126</v>
      </c>
      <c r="R137" s="135">
        <v>58.359054137516601</v>
      </c>
      <c r="S137" s="135">
        <v>22.42384279649092</v>
      </c>
      <c r="T137" s="135">
        <v>117.8230390674815</v>
      </c>
      <c r="U137" s="135">
        <v>57.279266982827878</v>
      </c>
      <c r="V137" s="135">
        <v>4.9520099477955046</v>
      </c>
      <c r="W137" s="135">
        <v>248.62140799964871</v>
      </c>
      <c r="X137" s="135">
        <v>18.65148061330833</v>
      </c>
      <c r="Y137" s="135">
        <v>1.5952587378861689</v>
      </c>
    </row>
    <row r="138" spans="1:25" x14ac:dyDescent="0.25">
      <c r="A138" s="111">
        <v>44026</v>
      </c>
      <c r="B138" s="135">
        <v>265.40435558860281</v>
      </c>
      <c r="C138" s="135">
        <v>180.7158881416502</v>
      </c>
      <c r="D138" s="135">
        <v>163.73692238627149</v>
      </c>
      <c r="E138" s="135">
        <v>686.06104960939899</v>
      </c>
      <c r="F138" s="135">
        <v>1532.992714783059</v>
      </c>
      <c r="G138" s="135">
        <v>531.40276513948118</v>
      </c>
      <c r="H138" s="135">
        <v>9452.6723951640724</v>
      </c>
      <c r="I138" s="135">
        <v>1813.109104879486</v>
      </c>
      <c r="J138" s="135">
        <v>447.53789903203341</v>
      </c>
      <c r="K138" s="135">
        <v>8739.8242982288702</v>
      </c>
      <c r="L138" s="135">
        <v>1012.888309853441</v>
      </c>
      <c r="M138" s="135">
        <v>478.57762136584739</v>
      </c>
      <c r="N138" s="135">
        <v>8.9930401480432156</v>
      </c>
      <c r="O138" s="135">
        <v>3.9341840295863189</v>
      </c>
      <c r="P138" s="135">
        <v>10.027117004923349</v>
      </c>
      <c r="Q138" s="135">
        <v>2.5981371894317791</v>
      </c>
      <c r="R138" s="135">
        <v>54.800575226692409</v>
      </c>
      <c r="S138" s="135">
        <v>21.366114362694191</v>
      </c>
      <c r="T138" s="135">
        <v>111.3979065022688</v>
      </c>
      <c r="U138" s="135">
        <v>53.240344310961873</v>
      </c>
      <c r="V138" s="135">
        <v>8.0470161651677934</v>
      </c>
      <c r="W138" s="135">
        <v>250.17825318995421</v>
      </c>
      <c r="X138" s="135">
        <v>19.168996471132751</v>
      </c>
      <c r="Y138" s="135">
        <v>2.3928881068292509</v>
      </c>
    </row>
    <row r="139" spans="1:25" x14ac:dyDescent="0.25">
      <c r="A139" s="111">
        <v>44027</v>
      </c>
      <c r="B139" s="135">
        <v>388.45546590695659</v>
      </c>
      <c r="C139" s="135">
        <v>187.38689584399231</v>
      </c>
      <c r="D139" s="135">
        <v>160.0799738315348</v>
      </c>
      <c r="E139" s="135">
        <v>761.25419650354593</v>
      </c>
      <c r="F139" s="135">
        <v>1363.609118627827</v>
      </c>
      <c r="G139" s="135">
        <v>521.67166354855124</v>
      </c>
      <c r="H139" s="135">
        <v>9642.105273193165</v>
      </c>
      <c r="I139" s="135">
        <v>1864.146400460339</v>
      </c>
      <c r="J139" s="135">
        <v>463.6319313623693</v>
      </c>
      <c r="K139" s="135">
        <v>8582.5490895473613</v>
      </c>
      <c r="L139" s="135">
        <v>1053.646604231795</v>
      </c>
      <c r="M139" s="135">
        <v>511.28042549251381</v>
      </c>
      <c r="N139" s="135">
        <v>18.863450066627749</v>
      </c>
      <c r="O139" s="135">
        <v>2.9078751523029238</v>
      </c>
      <c r="P139" s="135">
        <v>9.7911848401016321</v>
      </c>
      <c r="Q139" s="135">
        <v>2.5981371894317791</v>
      </c>
      <c r="R139" s="135">
        <v>49.81870475153854</v>
      </c>
      <c r="S139" s="135">
        <v>18.08715621792431</v>
      </c>
      <c r="T139" s="135">
        <v>113.67709204060441</v>
      </c>
      <c r="U139" s="135">
        <v>51.404470369204589</v>
      </c>
      <c r="V139" s="135">
        <v>7.4280149216933351</v>
      </c>
      <c r="W139" s="135">
        <v>250.5166977965423</v>
      </c>
      <c r="X139" s="135">
        <v>19.785833554196191</v>
      </c>
      <c r="Y139" s="135">
        <v>3.190517475772332</v>
      </c>
    </row>
    <row r="140" spans="1:25" x14ac:dyDescent="0.25">
      <c r="A140" s="111">
        <v>44028</v>
      </c>
      <c r="B140" s="135">
        <v>304.33763915635291</v>
      </c>
      <c r="C140" s="135">
        <v>209.45253670558529</v>
      </c>
      <c r="D140" s="135">
        <v>161.96743115010861</v>
      </c>
      <c r="E140" s="135">
        <v>886.27044479503377</v>
      </c>
      <c r="F140" s="135">
        <v>1319.483980133607</v>
      </c>
      <c r="G140" s="135">
        <v>521.56589070517157</v>
      </c>
      <c r="H140" s="135">
        <v>9946.1703305360679</v>
      </c>
      <c r="I140" s="135">
        <v>1932.0737363053579</v>
      </c>
      <c r="J140" s="135">
        <v>636.33327829174311</v>
      </c>
      <c r="K140" s="135">
        <v>8676.7720680214989</v>
      </c>
      <c r="L140" s="135">
        <v>1097.9177335238651</v>
      </c>
      <c r="M140" s="135">
        <v>522.44723665771687</v>
      </c>
      <c r="N140" s="135">
        <v>16.01199831237</v>
      </c>
      <c r="O140" s="135">
        <v>2.565772193208459</v>
      </c>
      <c r="P140" s="135">
        <v>10.73491349938851</v>
      </c>
      <c r="Q140" s="135">
        <v>2.292473990675084</v>
      </c>
      <c r="R140" s="135">
        <v>45.54853005854951</v>
      </c>
      <c r="S140" s="135">
        <v>17.346746314266589</v>
      </c>
      <c r="T140" s="135">
        <v>112.3747003044126</v>
      </c>
      <c r="U140" s="135">
        <v>47.36554769733857</v>
      </c>
      <c r="V140" s="135">
        <v>10.523021139065619</v>
      </c>
      <c r="W140" s="135">
        <v>253.96883278374131</v>
      </c>
      <c r="X140" s="135">
        <v>20.89927676345479</v>
      </c>
      <c r="Y140" s="135">
        <v>3.988146844715414</v>
      </c>
    </row>
    <row r="141" spans="1:25" x14ac:dyDescent="0.25">
      <c r="A141" s="111">
        <v>44029</v>
      </c>
      <c r="B141" s="135">
        <v>328.79432151017897</v>
      </c>
      <c r="C141" s="135">
        <v>232.03133200581999</v>
      </c>
      <c r="D141" s="135">
        <v>156.65895744161989</v>
      </c>
      <c r="E141" s="135">
        <v>970.02216125436803</v>
      </c>
      <c r="F141" s="135">
        <v>1263.9717091247501</v>
      </c>
      <c r="G141" s="135">
        <v>540.07613829661454</v>
      </c>
      <c r="H141" s="135">
        <v>10027.938825039981</v>
      </c>
      <c r="I141" s="135">
        <v>1928.401988421843</v>
      </c>
      <c r="J141" s="135">
        <v>706.89942004783131</v>
      </c>
      <c r="K141" s="135">
        <v>8308.8489361995307</v>
      </c>
      <c r="L141" s="135">
        <v>1140.458582523614</v>
      </c>
      <c r="M141" s="135">
        <v>582.26943932844802</v>
      </c>
      <c r="N141" s="135">
        <v>15.02495732051154</v>
      </c>
      <c r="O141" s="135">
        <v>2.138143494340377</v>
      </c>
      <c r="P141" s="135">
        <v>10.61694741697765</v>
      </c>
      <c r="Q141" s="135">
        <v>2.5981371894317791</v>
      </c>
      <c r="R141" s="135">
        <v>45.54853005854951</v>
      </c>
      <c r="S141" s="135">
        <v>16.5005635672292</v>
      </c>
      <c r="T141" s="135">
        <v>114.6755923716847</v>
      </c>
      <c r="U141" s="135">
        <v>41.85792587206673</v>
      </c>
      <c r="V141" s="135">
        <v>11.76102362601454</v>
      </c>
      <c r="W141" s="135">
        <v>252.24276529014179</v>
      </c>
      <c r="X141" s="135">
        <v>21.693846565367028</v>
      </c>
      <c r="Y141" s="135">
        <v>3.988146844715414</v>
      </c>
    </row>
    <row r="142" spans="1:25" x14ac:dyDescent="0.25">
      <c r="A142" s="111">
        <v>44030</v>
      </c>
      <c r="B142" s="135">
        <v>338.44538898612831</v>
      </c>
      <c r="C142" s="135">
        <v>232.37343496491451</v>
      </c>
      <c r="D142" s="135">
        <v>163.8548884686823</v>
      </c>
      <c r="E142" s="135">
        <v>970.02216125436803</v>
      </c>
      <c r="F142" s="135">
        <v>1182.838389957958</v>
      </c>
      <c r="G142" s="135">
        <v>540.81654820027222</v>
      </c>
      <c r="H142" s="135">
        <v>10104.12874160719</v>
      </c>
      <c r="I142" s="135">
        <v>1937.2141833422791</v>
      </c>
      <c r="J142" s="135">
        <v>765.70453817790496</v>
      </c>
      <c r="K142" s="135">
        <v>7953.7866994279111</v>
      </c>
      <c r="L142" s="135">
        <v>1193.2086079913529</v>
      </c>
      <c r="M142" s="135">
        <v>630.12720146503284</v>
      </c>
      <c r="N142" s="135">
        <v>15.02495732051154</v>
      </c>
      <c r="O142" s="135">
        <v>1.796040535245911</v>
      </c>
      <c r="P142" s="135">
        <v>11.44270999385367</v>
      </c>
      <c r="Q142" s="135">
        <v>2.5981371894317791</v>
      </c>
      <c r="R142" s="135">
        <v>46.260225840714348</v>
      </c>
      <c r="S142" s="135">
        <v>15.654380820191809</v>
      </c>
      <c r="T142" s="135">
        <v>118.539354522387</v>
      </c>
      <c r="U142" s="135">
        <v>42.225100660418192</v>
      </c>
      <c r="V142" s="135">
        <v>11.14202238254008</v>
      </c>
      <c r="W142" s="135">
        <v>247.1660961913197</v>
      </c>
      <c r="X142" s="135">
        <v>21.657254535015809</v>
      </c>
      <c r="Y142" s="135">
        <v>3.988146844715414</v>
      </c>
    </row>
    <row r="143" spans="1:25" x14ac:dyDescent="0.25">
      <c r="A143" s="111">
        <v>44031</v>
      </c>
      <c r="B143" s="135">
        <v>339.76144364193948</v>
      </c>
      <c r="C143" s="135">
        <v>240.84048320250241</v>
      </c>
      <c r="D143" s="135">
        <v>161.96743115010861</v>
      </c>
      <c r="E143" s="135">
        <v>970.02216125436803</v>
      </c>
      <c r="F143" s="135">
        <v>1185.6851730866181</v>
      </c>
      <c r="G143" s="135">
        <v>548.85528429712735</v>
      </c>
      <c r="H143" s="135">
        <v>10165.55821849757</v>
      </c>
      <c r="I143" s="135">
        <v>1872.9585953807741</v>
      </c>
      <c r="J143" s="135">
        <v>618.38224223098393</v>
      </c>
      <c r="K143" s="135">
        <v>7909.7212116501341</v>
      </c>
      <c r="L143" s="135">
        <v>1254.3329809766151</v>
      </c>
      <c r="M143" s="135">
        <v>604.60306165885424</v>
      </c>
      <c r="N143" s="135">
        <v>15.02495732051154</v>
      </c>
      <c r="O143" s="135">
        <v>1.796040535245911</v>
      </c>
      <c r="P143" s="135">
        <v>10.73491349938851</v>
      </c>
      <c r="Q143" s="135">
        <v>2.5981371894317791</v>
      </c>
      <c r="R143" s="135">
        <v>41.278355365560479</v>
      </c>
      <c r="S143" s="135">
        <v>15.86592650695116</v>
      </c>
      <c r="T143" s="135">
        <v>118.2788761751486</v>
      </c>
      <c r="U143" s="135">
        <v>42.959450237121089</v>
      </c>
      <c r="V143" s="135">
        <v>11.14202238254008</v>
      </c>
      <c r="W143" s="135">
        <v>250.0428753473189</v>
      </c>
      <c r="X143" s="135">
        <v>22.598192458332939</v>
      </c>
      <c r="Y143" s="135">
        <v>2.3928881068292509</v>
      </c>
    </row>
    <row r="144" spans="1:25" x14ac:dyDescent="0.25">
      <c r="A144" s="111">
        <v>44032</v>
      </c>
      <c r="B144" s="135">
        <v>402.60305345692768</v>
      </c>
      <c r="C144" s="135">
        <v>268.97845158802221</v>
      </c>
      <c r="D144" s="135">
        <v>164.44471888073659</v>
      </c>
      <c r="E144" s="135">
        <v>1357.603097277856</v>
      </c>
      <c r="F144" s="135">
        <v>1157.929037582189</v>
      </c>
      <c r="G144" s="135">
        <v>554.143926466111</v>
      </c>
      <c r="H144" s="135">
        <v>10213.35599521581</v>
      </c>
      <c r="I144" s="135">
        <v>1859.0059534234181</v>
      </c>
      <c r="J144" s="135">
        <v>858.55472469907363</v>
      </c>
      <c r="K144" s="135">
        <v>7908.7397222910286</v>
      </c>
      <c r="L144" s="135">
        <v>1299.4666366983929</v>
      </c>
      <c r="M144" s="135">
        <v>634.11534830974836</v>
      </c>
      <c r="N144" s="135">
        <v>15.13462854182915</v>
      </c>
      <c r="O144" s="135">
        <v>1.710514795472295</v>
      </c>
      <c r="P144" s="135">
        <v>10.73491349938851</v>
      </c>
      <c r="Q144" s="135">
        <v>2.4453055900534322</v>
      </c>
      <c r="R144" s="135">
        <v>40.566659583395641</v>
      </c>
      <c r="S144" s="135">
        <v>15.86592650695116</v>
      </c>
      <c r="T144" s="135">
        <v>121.46973592881839</v>
      </c>
      <c r="U144" s="135">
        <v>40.022051930309438</v>
      </c>
      <c r="V144" s="135">
        <v>14.237028599912369</v>
      </c>
      <c r="W144" s="135">
        <v>246.62458482077869</v>
      </c>
      <c r="X144" s="135">
        <v>22.765470311367089</v>
      </c>
      <c r="Y144" s="135">
        <v>2.3928881068292509</v>
      </c>
    </row>
    <row r="145" spans="1:25" x14ac:dyDescent="0.25">
      <c r="A145" s="111">
        <v>44033</v>
      </c>
      <c r="B145" s="135">
        <v>459.19340365681239</v>
      </c>
      <c r="C145" s="135">
        <v>278.8994374017617</v>
      </c>
      <c r="D145" s="135">
        <v>166.09624403448859</v>
      </c>
      <c r="E145" s="135">
        <v>1463.3625640476721</v>
      </c>
      <c r="F145" s="135">
        <v>1094.5881129695181</v>
      </c>
      <c r="G145" s="135">
        <v>470.05451597927038</v>
      </c>
      <c r="H145" s="135">
        <v>10150.77607229179</v>
      </c>
      <c r="I145" s="135">
        <v>1838.076990487385</v>
      </c>
      <c r="J145" s="135">
        <v>914.26483661177485</v>
      </c>
      <c r="K145" s="135">
        <v>7880.0057751916966</v>
      </c>
      <c r="L145" s="135">
        <v>1342.911831591108</v>
      </c>
      <c r="M145" s="135">
        <v>642.88927136812219</v>
      </c>
      <c r="N145" s="135">
        <v>13.92824510733548</v>
      </c>
      <c r="O145" s="135">
        <v>1.796040535245911</v>
      </c>
      <c r="P145" s="135">
        <v>10.498981334566791</v>
      </c>
      <c r="Q145" s="135">
        <v>2.292473990675084</v>
      </c>
      <c r="R145" s="135">
        <v>41.278355365560479</v>
      </c>
      <c r="S145" s="135">
        <v>13.856242482737359</v>
      </c>
      <c r="T145" s="135">
        <v>125.3986176663302</v>
      </c>
      <c r="U145" s="135">
        <v>41.123576295363812</v>
      </c>
      <c r="V145" s="135">
        <v>11.14202238254008</v>
      </c>
      <c r="W145" s="135">
        <v>248.8921636849193</v>
      </c>
      <c r="X145" s="135">
        <v>23.120935749064671</v>
      </c>
      <c r="Y145" s="135">
        <v>0.79762936894308756</v>
      </c>
    </row>
    <row r="146" spans="1:25" x14ac:dyDescent="0.25">
      <c r="A146" s="111">
        <v>44034</v>
      </c>
      <c r="B146" s="135">
        <v>471.91526532965469</v>
      </c>
      <c r="C146" s="135">
        <v>289.5901548734638</v>
      </c>
      <c r="D146" s="135">
        <v>180.0162417589701</v>
      </c>
      <c r="E146" s="135">
        <v>1537.0273949480361</v>
      </c>
      <c r="F146" s="135">
        <v>1093.1647214051891</v>
      </c>
      <c r="G146" s="135">
        <v>472.38151853362331</v>
      </c>
      <c r="H146" s="135">
        <v>10228.52885894244</v>
      </c>
      <c r="I146" s="135">
        <v>1791.8129671551019</v>
      </c>
      <c r="J146" s="135">
        <v>1086.347182297674</v>
      </c>
      <c r="K146" s="135">
        <v>8825.4846281563277</v>
      </c>
      <c r="L146" s="135">
        <v>1411.0984664341549</v>
      </c>
      <c r="M146" s="135">
        <v>618.16276093088675</v>
      </c>
      <c r="N146" s="135">
        <v>4.935204959291795</v>
      </c>
      <c r="O146" s="135">
        <v>1.8815662750195279</v>
      </c>
      <c r="P146" s="135">
        <v>10.027117004923349</v>
      </c>
      <c r="Q146" s="135">
        <v>1.9868107919183899</v>
      </c>
      <c r="R146" s="135">
        <v>39.854963801230802</v>
      </c>
      <c r="S146" s="135">
        <v>12.9042868923203</v>
      </c>
      <c r="T146" s="135">
        <v>130.78183684258951</v>
      </c>
      <c r="U146" s="135">
        <v>49.568596427447297</v>
      </c>
      <c r="V146" s="135">
        <v>12.380024869489</v>
      </c>
      <c r="W146" s="135">
        <v>250.61823117851881</v>
      </c>
      <c r="X146" s="135">
        <v>25.86011059249897</v>
      </c>
      <c r="Y146" s="135">
        <v>0.79762936894308756</v>
      </c>
    </row>
    <row r="147" spans="1:25" x14ac:dyDescent="0.25">
      <c r="A147" s="111">
        <v>44035</v>
      </c>
      <c r="B147" s="135">
        <v>519.51257538149571</v>
      </c>
      <c r="C147" s="135">
        <v>293.43881316327651</v>
      </c>
      <c r="D147" s="135">
        <v>188.98166402219539</v>
      </c>
      <c r="E147" s="135">
        <v>1728.6782205684831</v>
      </c>
      <c r="F147" s="135">
        <v>1055.4448449504521</v>
      </c>
      <c r="G147" s="135">
        <v>485.92044248622148</v>
      </c>
      <c r="H147" s="135">
        <v>10042.72097124575</v>
      </c>
      <c r="I147" s="135">
        <v>1807.2343082658631</v>
      </c>
      <c r="J147" s="135">
        <v>995.97300075040334</v>
      </c>
      <c r="K147" s="135">
        <v>9318.1922864273456</v>
      </c>
      <c r="L147" s="135">
        <v>1486.0337171605499</v>
      </c>
      <c r="M147" s="135">
        <v>661.23474685381302</v>
      </c>
      <c r="N147" s="135">
        <v>4.0578351887509481</v>
      </c>
      <c r="O147" s="135">
        <v>1.9670920147931441</v>
      </c>
      <c r="P147" s="135">
        <v>8.8474561808147492</v>
      </c>
      <c r="Q147" s="135">
        <v>1.9868107919183899</v>
      </c>
      <c r="R147" s="135">
        <v>37.008180672571449</v>
      </c>
      <c r="S147" s="135">
        <v>11.317694241625199</v>
      </c>
      <c r="T147" s="135">
        <v>134.05952271200539</v>
      </c>
      <c r="U147" s="135">
        <v>49.568596427447297</v>
      </c>
      <c r="V147" s="135">
        <v>10.523021139065619</v>
      </c>
      <c r="W147" s="135">
        <v>250.24594211127189</v>
      </c>
      <c r="X147" s="135">
        <v>26.131937103679469</v>
      </c>
      <c r="Y147" s="135">
        <v>5.8366010437436799E-15</v>
      </c>
    </row>
    <row r="148" spans="1:25" x14ac:dyDescent="0.25">
      <c r="A148" s="111">
        <v>44036</v>
      </c>
      <c r="B148" s="135">
        <v>545.06596994849792</v>
      </c>
      <c r="C148" s="135">
        <v>306.01109690999817</v>
      </c>
      <c r="D148" s="135">
        <v>191.45895175282351</v>
      </c>
      <c r="E148" s="135">
        <v>1859.3492380369701</v>
      </c>
      <c r="F148" s="135">
        <v>1029.1121010103529</v>
      </c>
      <c r="G148" s="135">
        <v>494.48804279997512</v>
      </c>
      <c r="H148" s="135">
        <v>10089.54195416185</v>
      </c>
      <c r="I148" s="135">
        <v>1798.78928813378</v>
      </c>
      <c r="J148" s="135">
        <v>1052.3021139065791</v>
      </c>
      <c r="K148" s="135">
        <v>10053.09090517283</v>
      </c>
      <c r="L148" s="135">
        <v>1557.461360406134</v>
      </c>
      <c r="M148" s="135">
        <v>618.16276093088675</v>
      </c>
      <c r="N148" s="135">
        <v>3.509479082162918</v>
      </c>
      <c r="O148" s="135">
        <v>2.7368236727556901</v>
      </c>
      <c r="P148" s="135">
        <v>8.1396596863495922</v>
      </c>
      <c r="Q148" s="135">
        <v>1.833979192540043</v>
      </c>
      <c r="R148" s="135">
        <v>29.891222850923072</v>
      </c>
      <c r="S148" s="135">
        <v>11.952331301903239</v>
      </c>
      <c r="T148" s="135">
        <v>138.4442415571844</v>
      </c>
      <c r="U148" s="135">
        <v>41.85792587206673</v>
      </c>
      <c r="V148" s="135">
        <v>10.523021139065619</v>
      </c>
      <c r="W148" s="135">
        <v>250.00903088666021</v>
      </c>
      <c r="X148" s="135">
        <v>26.58149633370877</v>
      </c>
      <c r="Y148" s="135">
        <v>5.8366010437436799E-15</v>
      </c>
    </row>
    <row r="149" spans="1:25" x14ac:dyDescent="0.25">
      <c r="A149" s="111">
        <v>44037</v>
      </c>
      <c r="B149" s="135">
        <v>553.72999643258879</v>
      </c>
      <c r="C149" s="135">
        <v>329.44514960796897</v>
      </c>
      <c r="D149" s="135">
        <v>194.40810381309501</v>
      </c>
      <c r="E149" s="135">
        <v>1859.3492380369701</v>
      </c>
      <c r="F149" s="135">
        <v>984.98696251613308</v>
      </c>
      <c r="G149" s="135">
        <v>488.14167219719468</v>
      </c>
      <c r="H149" s="135">
        <v>10149.039549976869</v>
      </c>
      <c r="I149" s="135">
        <v>1797.3205889803739</v>
      </c>
      <c r="J149" s="135">
        <v>1251.0015130618799</v>
      </c>
      <c r="K149" s="135">
        <v>10818.483382971919</v>
      </c>
      <c r="L149" s="135">
        <v>1609.286130249279</v>
      </c>
      <c r="M149" s="135">
        <v>610.18646724145594</v>
      </c>
      <c r="N149" s="135">
        <v>3.8384927461157359</v>
      </c>
      <c r="O149" s="135">
        <v>2.8223494125293072</v>
      </c>
      <c r="P149" s="135">
        <v>7.0779649446518533</v>
      </c>
      <c r="Q149" s="135">
        <v>1.833979192540043</v>
      </c>
      <c r="R149" s="135">
        <v>24.197656593604371</v>
      </c>
      <c r="S149" s="135">
        <v>12.586968362181279</v>
      </c>
      <c r="T149" s="135">
        <v>139.1171439542168</v>
      </c>
      <c r="U149" s="135">
        <v>40.022051930309438</v>
      </c>
      <c r="V149" s="135">
        <v>12.99902611296346</v>
      </c>
      <c r="W149" s="135">
        <v>259.82392447771622</v>
      </c>
      <c r="X149" s="135">
        <v>27.412658165972228</v>
      </c>
      <c r="Y149" s="135">
        <v>0.79762936894308756</v>
      </c>
    </row>
    <row r="150" spans="1:25" x14ac:dyDescent="0.25">
      <c r="A150" s="111">
        <v>44038</v>
      </c>
      <c r="B150" s="135">
        <v>554.16868131785918</v>
      </c>
      <c r="C150" s="135">
        <v>336.28720878985831</v>
      </c>
      <c r="D150" s="135">
        <v>198.6548827798859</v>
      </c>
      <c r="E150" s="135">
        <v>1859.3492380369701</v>
      </c>
      <c r="F150" s="135">
        <v>936.59164932892418</v>
      </c>
      <c r="G150" s="135">
        <v>490.15135622140849</v>
      </c>
      <c r="H150" s="135">
        <v>9999.3947394884417</v>
      </c>
      <c r="I150" s="135">
        <v>1809.804531784323</v>
      </c>
      <c r="J150" s="135">
        <v>1436.082884860743</v>
      </c>
      <c r="K150" s="135">
        <v>10853.98622220301</v>
      </c>
      <c r="L150" s="135">
        <v>1659.239479111603</v>
      </c>
      <c r="M150" s="135">
        <v>651.66319442649615</v>
      </c>
      <c r="N150" s="135">
        <v>3.8384927461157359</v>
      </c>
      <c r="O150" s="135">
        <v>2.7368236727556901</v>
      </c>
      <c r="P150" s="135">
        <v>7.3138971094735732</v>
      </c>
      <c r="Q150" s="135">
        <v>1.833979192540043</v>
      </c>
      <c r="R150" s="135">
        <v>23.485960811439529</v>
      </c>
      <c r="S150" s="135">
        <v>12.26964983204226</v>
      </c>
      <c r="T150" s="135">
        <v>139.65980717763011</v>
      </c>
      <c r="U150" s="135">
        <v>42.592275448769627</v>
      </c>
      <c r="V150" s="135">
        <v>12.99902611296346</v>
      </c>
      <c r="W150" s="135">
        <v>254.37496631164711</v>
      </c>
      <c r="X150" s="135">
        <v>27.569481153191749</v>
      </c>
      <c r="Y150" s="135">
        <v>0.79762936894308756</v>
      </c>
    </row>
    <row r="151" spans="1:25" x14ac:dyDescent="0.25">
      <c r="A151" s="111">
        <v>44039</v>
      </c>
      <c r="B151" s="135">
        <v>594.74703320537344</v>
      </c>
      <c r="C151" s="135">
        <v>323.8859765226839</v>
      </c>
      <c r="D151" s="135">
        <v>196.05962896684699</v>
      </c>
      <c r="E151" s="135">
        <v>2131.389484930427</v>
      </c>
      <c r="F151" s="135">
        <v>893.88990239903376</v>
      </c>
      <c r="G151" s="135">
        <v>501.25750477627417</v>
      </c>
      <c r="H151" s="135">
        <v>9890.7969752189838</v>
      </c>
      <c r="I151" s="135">
        <v>1842.4830879476031</v>
      </c>
      <c r="J151" s="135">
        <v>1444.748902269386</v>
      </c>
      <c r="K151" s="135">
        <v>10956.433404617241</v>
      </c>
      <c r="L151" s="135">
        <v>1697.5304251577029</v>
      </c>
      <c r="M151" s="135">
        <v>650.06793568860996</v>
      </c>
      <c r="N151" s="135">
        <v>2.961122975574888</v>
      </c>
      <c r="O151" s="135">
        <v>2.6512979329820738</v>
      </c>
      <c r="P151" s="135">
        <v>6.3701684501866946</v>
      </c>
      <c r="Q151" s="135">
        <v>1.833979192540043</v>
      </c>
      <c r="R151" s="135">
        <v>21.35087346494501</v>
      </c>
      <c r="S151" s="135">
        <v>11.529239928384539</v>
      </c>
      <c r="T151" s="135">
        <v>152.81396371316691</v>
      </c>
      <c r="U151" s="135">
        <v>40.756401507012363</v>
      </c>
      <c r="V151" s="135">
        <v>10.523021139065619</v>
      </c>
      <c r="W151" s="135">
        <v>253.76576601978849</v>
      </c>
      <c r="X151" s="135">
        <v>27.841307664372248</v>
      </c>
      <c r="Y151" s="135">
        <v>1.5952587378861689</v>
      </c>
    </row>
    <row r="152" spans="1:25" x14ac:dyDescent="0.25">
      <c r="A152" s="111">
        <v>44040</v>
      </c>
      <c r="B152" s="135">
        <v>619.20371555919962</v>
      </c>
      <c r="C152" s="135">
        <v>341.24770169672797</v>
      </c>
      <c r="D152" s="135">
        <v>204.78911906525059</v>
      </c>
      <c r="E152" s="135">
        <v>2203.220336638251</v>
      </c>
      <c r="F152" s="135">
        <v>934.45656198242955</v>
      </c>
      <c r="G152" s="135">
        <v>512.04633480100085</v>
      </c>
      <c r="H152" s="135">
        <v>9919.7751913492502</v>
      </c>
      <c r="I152" s="135">
        <v>1724.619980886785</v>
      </c>
      <c r="J152" s="135">
        <v>1488.078989312598</v>
      </c>
      <c r="K152" s="135">
        <v>10949.93526817075</v>
      </c>
      <c r="L152" s="135">
        <v>1769.961735521493</v>
      </c>
      <c r="M152" s="135">
        <v>677.98496360161778</v>
      </c>
      <c r="N152" s="135">
        <v>5.8125747298326429</v>
      </c>
      <c r="O152" s="135">
        <v>2.7368236727556901</v>
      </c>
      <c r="P152" s="135">
        <v>5.898304120543254</v>
      </c>
      <c r="Q152" s="135">
        <v>1.833979192540043</v>
      </c>
      <c r="R152" s="135">
        <v>17.080698771955991</v>
      </c>
      <c r="S152" s="135">
        <v>11.10614855486585</v>
      </c>
      <c r="T152" s="135">
        <v>158.60960693922021</v>
      </c>
      <c r="U152" s="135">
        <v>40.389226718660893</v>
      </c>
      <c r="V152" s="135">
        <v>17.332034817284661</v>
      </c>
      <c r="W152" s="135">
        <v>238.6711365659574</v>
      </c>
      <c r="X152" s="135">
        <v>28.54701110686009</v>
      </c>
      <c r="Y152" s="135">
        <v>2.3928881068292509</v>
      </c>
    </row>
    <row r="153" spans="1:25" x14ac:dyDescent="0.25">
      <c r="A153" s="111">
        <v>44041</v>
      </c>
      <c r="B153" s="135">
        <v>501.19748142145562</v>
      </c>
      <c r="C153" s="135">
        <v>365.19490883334049</v>
      </c>
      <c r="D153" s="135">
        <v>205.73284772453749</v>
      </c>
      <c r="E153" s="135">
        <v>2306.2288346192572</v>
      </c>
      <c r="F153" s="135">
        <v>937.30334511108879</v>
      </c>
      <c r="G153" s="135">
        <v>537.11449868198349</v>
      </c>
      <c r="H153" s="135">
        <v>9916.8665164717531</v>
      </c>
      <c r="I153" s="135">
        <v>1728.2917287703001</v>
      </c>
      <c r="J153" s="135">
        <v>1676.255367328833</v>
      </c>
      <c r="K153" s="135">
        <v>10991.022443410549</v>
      </c>
      <c r="L153" s="135">
        <v>1793.8720136395621</v>
      </c>
      <c r="M153" s="135">
        <v>734.61664879657656</v>
      </c>
      <c r="N153" s="135">
        <v>4.9352049592917959</v>
      </c>
      <c r="O153" s="135">
        <v>2.8223494125293072</v>
      </c>
      <c r="P153" s="135">
        <v>5.5444058733106747</v>
      </c>
      <c r="Q153" s="135">
        <v>2.292473990675084</v>
      </c>
      <c r="R153" s="135">
        <v>12.81052407896696</v>
      </c>
      <c r="S153" s="135">
        <v>12.9042868923203</v>
      </c>
      <c r="T153" s="135">
        <v>163.29821718951061</v>
      </c>
      <c r="U153" s="135">
        <v>26.803759549657009</v>
      </c>
      <c r="V153" s="135">
        <v>17.332034817284661</v>
      </c>
      <c r="W153" s="135">
        <v>249.1967638308486</v>
      </c>
      <c r="X153" s="135">
        <v>26.628543229874619</v>
      </c>
      <c r="Y153" s="135">
        <v>3.988146844715414</v>
      </c>
    </row>
    <row r="154" spans="1:25" x14ac:dyDescent="0.25">
      <c r="A154" s="111">
        <v>44042</v>
      </c>
      <c r="B154" s="135">
        <v>547.14972315353259</v>
      </c>
      <c r="C154" s="135">
        <v>398.03679290640918</v>
      </c>
      <c r="D154" s="135">
        <v>214.6982699877629</v>
      </c>
      <c r="E154" s="135">
        <v>2332.821532911089</v>
      </c>
      <c r="F154" s="135">
        <v>995.66239924860554</v>
      </c>
      <c r="G154" s="135">
        <v>545.25900762221829</v>
      </c>
      <c r="H154" s="135">
        <v>9902.4967943157699</v>
      </c>
      <c r="I154" s="135">
        <v>1715.8077859663499</v>
      </c>
      <c r="J154" s="135">
        <v>1955.4249281358141</v>
      </c>
      <c r="K154" s="135">
        <v>10919.13680897123</v>
      </c>
      <c r="L154" s="135">
        <v>1812.026888126675</v>
      </c>
      <c r="M154" s="135">
        <v>682.77073981527622</v>
      </c>
      <c r="N154" s="135">
        <v>5.5932322871974316</v>
      </c>
      <c r="O154" s="135">
        <v>2.9078751523029229</v>
      </c>
      <c r="P154" s="135">
        <v>4.7186432964346574</v>
      </c>
      <c r="Q154" s="135">
        <v>2.1396423912967379</v>
      </c>
      <c r="R154" s="135">
        <v>12.09882829680212</v>
      </c>
      <c r="S154" s="135">
        <v>11.952331301903239</v>
      </c>
      <c r="T154" s="135">
        <v>165.7944680172115</v>
      </c>
      <c r="U154" s="135">
        <v>29.00680827976575</v>
      </c>
      <c r="V154" s="135">
        <v>17.332034817284661</v>
      </c>
      <c r="W154" s="135">
        <v>243.03707199094441</v>
      </c>
      <c r="X154" s="135">
        <v>26.74877418674291</v>
      </c>
      <c r="Y154" s="135">
        <v>5.5834055826015776</v>
      </c>
    </row>
    <row r="155" spans="1:25" x14ac:dyDescent="0.25">
      <c r="A155" s="111">
        <v>44043</v>
      </c>
      <c r="B155" s="135">
        <v>732.05540229501617</v>
      </c>
      <c r="C155" s="135">
        <v>408.47093315879039</v>
      </c>
      <c r="D155" s="135">
        <v>229.6799624539421</v>
      </c>
      <c r="E155" s="135">
        <v>2460.7415815907648</v>
      </c>
      <c r="F155" s="135">
        <v>992.81561611994618</v>
      </c>
      <c r="G155" s="135">
        <v>557.10556608074182</v>
      </c>
      <c r="H155" s="135">
        <v>9758.734453169136</v>
      </c>
      <c r="I155" s="135">
        <v>1675.785734036042</v>
      </c>
      <c r="J155" s="135">
        <v>2198.6924168212749</v>
      </c>
      <c r="K155" s="135">
        <v>10800.410440980109</v>
      </c>
      <c r="L155" s="135">
        <v>1876.460226142269</v>
      </c>
      <c r="M155" s="135">
        <v>730.62850195186104</v>
      </c>
      <c r="N155" s="135">
        <v>7.5673142709143386</v>
      </c>
      <c r="O155" s="135">
        <v>2.309194973887609</v>
      </c>
      <c r="P155" s="135">
        <v>5.1905076260780953</v>
      </c>
      <c r="Q155" s="135">
        <v>1.9868107919183899</v>
      </c>
      <c r="R155" s="135">
        <v>13.5222198611318</v>
      </c>
      <c r="S155" s="135">
        <v>10.68305718134715</v>
      </c>
      <c r="T155" s="135">
        <v>168.2038927291662</v>
      </c>
      <c r="U155" s="135">
        <v>29.373983068117209</v>
      </c>
      <c r="V155" s="135">
        <v>14.85602984338683</v>
      </c>
      <c r="W155" s="135">
        <v>244.932361787838</v>
      </c>
      <c r="X155" s="135">
        <v>26.936961771406342</v>
      </c>
      <c r="Y155" s="135">
        <v>5.5834055826015776</v>
      </c>
    </row>
    <row r="156" spans="1:25" x14ac:dyDescent="0.25">
      <c r="A156" s="111">
        <v>44044</v>
      </c>
      <c r="B156" s="135">
        <v>734.46816916400348</v>
      </c>
      <c r="C156" s="135">
        <v>404.28017190988328</v>
      </c>
      <c r="D156" s="135">
        <v>232.1572501845701</v>
      </c>
      <c r="E156" s="135">
        <v>2460.7415815907648</v>
      </c>
      <c r="F156" s="135">
        <v>1110.245420177145</v>
      </c>
      <c r="G156" s="135">
        <v>556.47092902046381</v>
      </c>
      <c r="H156" s="135">
        <v>9586.0807220079823</v>
      </c>
      <c r="I156" s="135">
        <v>1676.887258401096</v>
      </c>
      <c r="J156" s="135">
        <v>2274.829569768634</v>
      </c>
      <c r="K156" s="135">
        <v>10605.635569888629</v>
      </c>
      <c r="L156" s="135">
        <v>1908.47302526668</v>
      </c>
      <c r="M156" s="135">
        <v>697.12806845625164</v>
      </c>
      <c r="N156" s="135">
        <v>7.5673142709143386</v>
      </c>
      <c r="O156" s="135">
        <v>2.5657721932084581</v>
      </c>
      <c r="P156" s="135">
        <v>5.1905076260780953</v>
      </c>
      <c r="Q156" s="135">
        <v>1.9868107919183899</v>
      </c>
      <c r="R156" s="135">
        <v>12.81052407896696</v>
      </c>
      <c r="S156" s="135">
        <v>10.4715114945878</v>
      </c>
      <c r="T156" s="135">
        <v>172.89250297945659</v>
      </c>
      <c r="U156" s="135">
        <v>27.905283914711379</v>
      </c>
      <c r="V156" s="135">
        <v>14.85602984338683</v>
      </c>
      <c r="W156" s="135">
        <v>240.76949312680389</v>
      </c>
      <c r="X156" s="135">
        <v>27.726304140411258</v>
      </c>
      <c r="Y156" s="135">
        <v>4.7857762136584956</v>
      </c>
    </row>
    <row r="157" spans="1:25" x14ac:dyDescent="0.25">
      <c r="A157" s="111">
        <v>44045</v>
      </c>
      <c r="B157" s="135">
        <v>734.13915550005072</v>
      </c>
      <c r="C157" s="135">
        <v>389.39869318927413</v>
      </c>
      <c r="D157" s="135">
        <v>230.26979286599641</v>
      </c>
      <c r="E157" s="135">
        <v>2460.7415815907648</v>
      </c>
      <c r="F157" s="135">
        <v>1107.3986370484849</v>
      </c>
      <c r="G157" s="135">
        <v>556.25938333370448</v>
      </c>
      <c r="H157" s="135">
        <v>9426.0384841589512</v>
      </c>
      <c r="I157" s="135">
        <v>1675.051384459339</v>
      </c>
      <c r="J157" s="135">
        <v>2366.4417538028529</v>
      </c>
      <c r="K157" s="135">
        <v>10646.993500813711</v>
      </c>
      <c r="L157" s="135">
        <v>1924.1082770924661</v>
      </c>
      <c r="M157" s="135">
        <v>663.62763496064224</v>
      </c>
      <c r="N157" s="135">
        <v>7.5673142709143386</v>
      </c>
      <c r="O157" s="135">
        <v>2.5657721932084581</v>
      </c>
      <c r="P157" s="135">
        <v>5.5444058733106738</v>
      </c>
      <c r="Q157" s="135">
        <v>1.9868107919183899</v>
      </c>
      <c r="R157" s="135">
        <v>12.09882829680212</v>
      </c>
      <c r="S157" s="135">
        <v>10.154192964448781</v>
      </c>
      <c r="T157" s="135">
        <v>171.394752482836</v>
      </c>
      <c r="U157" s="135">
        <v>25.702235184602639</v>
      </c>
      <c r="V157" s="135">
        <v>14.85602984338683</v>
      </c>
      <c r="W157" s="135">
        <v>240.29567067758049</v>
      </c>
      <c r="X157" s="135">
        <v>28.039950114850299</v>
      </c>
      <c r="Y157" s="135">
        <v>4.7857762136584956</v>
      </c>
    </row>
    <row r="158" spans="1:25" x14ac:dyDescent="0.25">
      <c r="A158" s="111">
        <v>44046</v>
      </c>
      <c r="B158" s="135">
        <v>462.70288273897592</v>
      </c>
      <c r="C158" s="135">
        <v>427.54317312830688</v>
      </c>
      <c r="D158" s="135">
        <v>229.2080981242986</v>
      </c>
      <c r="E158" s="135">
        <v>2792.538983841157</v>
      </c>
      <c r="F158" s="135">
        <v>1174.29804057198</v>
      </c>
      <c r="G158" s="135">
        <v>583.01991270876192</v>
      </c>
      <c r="H158" s="135">
        <v>9186.2681655260476</v>
      </c>
      <c r="I158" s="135">
        <v>1651.919372793197</v>
      </c>
      <c r="J158" s="135">
        <v>2405.4388321417441</v>
      </c>
      <c r="K158" s="135">
        <v>10422.1647486572</v>
      </c>
      <c r="L158" s="135">
        <v>1963.8001751577269</v>
      </c>
      <c r="M158" s="135">
        <v>659.63948811592684</v>
      </c>
      <c r="N158" s="135">
        <v>5.8125747298326429</v>
      </c>
      <c r="O158" s="135">
        <v>2.480246453434841</v>
      </c>
      <c r="P158" s="135">
        <v>6.370168450186692</v>
      </c>
      <c r="Q158" s="135">
        <v>5.8076007763770674</v>
      </c>
      <c r="R158" s="135">
        <v>10.67543673247245</v>
      </c>
      <c r="S158" s="135">
        <v>9.9426472776894368</v>
      </c>
      <c r="T158" s="135">
        <v>158.58790041028371</v>
      </c>
      <c r="U158" s="135">
        <v>24.23353603119682</v>
      </c>
      <c r="V158" s="135">
        <v>17.332034817284661</v>
      </c>
      <c r="W158" s="135">
        <v>238.50191426266329</v>
      </c>
      <c r="X158" s="135">
        <v>28.90770397746498</v>
      </c>
      <c r="Y158" s="135">
        <v>3.988146844715414</v>
      </c>
    </row>
    <row r="159" spans="1:25" x14ac:dyDescent="0.25">
      <c r="A159" s="111">
        <v>44047</v>
      </c>
      <c r="B159" s="135">
        <v>751.35753724691472</v>
      </c>
      <c r="C159" s="135">
        <v>437.97731338068809</v>
      </c>
      <c r="D159" s="135">
        <v>227.79250513536829</v>
      </c>
      <c r="E159" s="135">
        <v>3393.4728325968172</v>
      </c>
      <c r="F159" s="135">
        <v>1210.5945254623859</v>
      </c>
      <c r="G159" s="135">
        <v>596.02997244446181</v>
      </c>
      <c r="H159" s="135">
        <v>9005.4744860136943</v>
      </c>
      <c r="I159" s="135">
        <v>1729.760427923705</v>
      </c>
      <c r="J159" s="135">
        <v>2467.33895648919</v>
      </c>
      <c r="K159" s="135">
        <v>10787.24494578383</v>
      </c>
      <c r="L159" s="135">
        <v>1968.572821402108</v>
      </c>
      <c r="M159" s="135">
        <v>641.29401263023613</v>
      </c>
      <c r="N159" s="135">
        <v>7.4576430495967321</v>
      </c>
      <c r="O159" s="135">
        <v>2.7368236727556901</v>
      </c>
      <c r="P159" s="135">
        <v>5.6623719557215342</v>
      </c>
      <c r="Q159" s="135">
        <v>9.4755591614573973</v>
      </c>
      <c r="R159" s="135">
        <v>10.67543673247245</v>
      </c>
      <c r="S159" s="135">
        <v>9.6253287475504159</v>
      </c>
      <c r="T159" s="135">
        <v>158.67472652602979</v>
      </c>
      <c r="U159" s="135">
        <v>21.663312512736631</v>
      </c>
      <c r="V159" s="135">
        <v>11.76102362601454</v>
      </c>
      <c r="W159" s="135">
        <v>246.38767359616699</v>
      </c>
      <c r="X159" s="135">
        <v>29.284079146791829</v>
      </c>
      <c r="Y159" s="135">
        <v>4.7857762136584956</v>
      </c>
    </row>
    <row r="160" spans="1:25" x14ac:dyDescent="0.25">
      <c r="A160" s="111">
        <v>44048</v>
      </c>
      <c r="B160" s="135">
        <v>756.18307098488924</v>
      </c>
      <c r="C160" s="135">
        <v>476.12179331972101</v>
      </c>
      <c r="D160" s="135">
        <v>239.11724904681091</v>
      </c>
      <c r="E160" s="135">
        <v>3534.3835672236528</v>
      </c>
      <c r="F160" s="135">
        <v>1298.844802450827</v>
      </c>
      <c r="G160" s="135">
        <v>605.97261972215108</v>
      </c>
      <c r="H160" s="135">
        <v>8615.4949871400077</v>
      </c>
      <c r="I160" s="135">
        <v>1700.7536196439401</v>
      </c>
      <c r="J160" s="135">
        <v>2366.4417538028538</v>
      </c>
      <c r="K160" s="135">
        <v>10383.751285809451</v>
      </c>
      <c r="L160" s="135">
        <v>1999.8746896511241</v>
      </c>
      <c r="M160" s="135">
        <v>571.10262816324484</v>
      </c>
      <c r="N160" s="135">
        <v>7.238300606961519</v>
      </c>
      <c r="O160" s="135">
        <v>3.763132550039086</v>
      </c>
      <c r="P160" s="135">
        <v>6.134236285364973</v>
      </c>
      <c r="Q160" s="135">
        <v>8.8642327639440079</v>
      </c>
      <c r="R160" s="135">
        <v>14.23391564329664</v>
      </c>
      <c r="S160" s="135">
        <v>7.5098718799569451</v>
      </c>
      <c r="T160" s="135">
        <v>157.45916090558421</v>
      </c>
      <c r="U160" s="135">
        <v>30.842682221523031</v>
      </c>
      <c r="V160" s="135">
        <v>14.237028599912369</v>
      </c>
      <c r="W160" s="135">
        <v>241.0402488120744</v>
      </c>
      <c r="X160" s="135">
        <v>30.0263746196309</v>
      </c>
      <c r="Y160" s="135">
        <v>2.39288810682925</v>
      </c>
    </row>
    <row r="161" spans="1:25" x14ac:dyDescent="0.25">
      <c r="A161" s="111">
        <v>44049</v>
      </c>
      <c r="B161" s="135">
        <v>910.05179449349055</v>
      </c>
      <c r="C161" s="135">
        <v>470.7336717139832</v>
      </c>
      <c r="D161" s="135">
        <v>241.3586046126172</v>
      </c>
      <c r="E161" s="135">
        <v>3732.911814816126</v>
      </c>
      <c r="F161" s="135">
        <v>1352.9336818953541</v>
      </c>
      <c r="G161" s="135">
        <v>616.97299543363727</v>
      </c>
      <c r="H161" s="135">
        <v>8434.4408292804146</v>
      </c>
      <c r="I161" s="135">
        <v>1673.582685305933</v>
      </c>
      <c r="J161" s="135">
        <v>2482.1949863325781</v>
      </c>
      <c r="K161" s="135">
        <v>10224.750009634339</v>
      </c>
      <c r="L161" s="135">
        <v>2050.8682976620048</v>
      </c>
      <c r="M161" s="135">
        <v>591.04336238682197</v>
      </c>
      <c r="N161" s="135">
        <v>6.7996157216910964</v>
      </c>
      <c r="O161" s="135">
        <v>3.164452371623772</v>
      </c>
      <c r="P161" s="135">
        <v>6.4881345325975532</v>
      </c>
      <c r="Q161" s="135">
        <v>8.711401164565661</v>
      </c>
      <c r="R161" s="135">
        <v>14.23391564329664</v>
      </c>
      <c r="S161" s="135">
        <v>9.4137830607910704</v>
      </c>
      <c r="T161" s="135">
        <v>158.41424817879141</v>
      </c>
      <c r="U161" s="135">
        <v>27.170934338008468</v>
      </c>
      <c r="V161" s="135">
        <v>12.99902611296346</v>
      </c>
      <c r="W161" s="135">
        <v>244.6954505632263</v>
      </c>
      <c r="X161" s="135">
        <v>30.66934886723093</v>
      </c>
      <c r="Y161" s="135">
        <v>0.797629368943087</v>
      </c>
    </row>
    <row r="162" spans="1:25" x14ac:dyDescent="0.25">
      <c r="A162" s="111">
        <v>44050</v>
      </c>
      <c r="B162" s="135">
        <v>1029.154740844411</v>
      </c>
      <c r="C162" s="135">
        <v>495.79271346765279</v>
      </c>
      <c r="D162" s="135">
        <v>261.76673686969599</v>
      </c>
      <c r="E162" s="135">
        <v>3949.168527936487</v>
      </c>
      <c r="F162" s="135">
        <v>1439.7605673194651</v>
      </c>
      <c r="G162" s="135">
        <v>616.02103984322014</v>
      </c>
      <c r="H162" s="135">
        <v>8240.8402976955094</v>
      </c>
      <c r="I162" s="135">
        <v>1699.284920490534</v>
      </c>
      <c r="J162" s="135">
        <v>2496.4320149324899</v>
      </c>
      <c r="K162" s="135">
        <v>10151.882885835919</v>
      </c>
      <c r="L162" s="135">
        <v>2052.4103903696632</v>
      </c>
      <c r="M162" s="135">
        <v>563.92396384275719</v>
      </c>
      <c r="N162" s="135">
        <v>5.812574729832642</v>
      </c>
      <c r="O162" s="135">
        <v>4.1052355091335517</v>
      </c>
      <c r="P162" s="135">
        <v>5.7803380381323937</v>
      </c>
      <c r="Q162" s="135">
        <v>8.8642327639440079</v>
      </c>
      <c r="R162" s="135">
        <v>13.5222198611318</v>
      </c>
      <c r="S162" s="135">
        <v>8.5676003137536796</v>
      </c>
      <c r="T162" s="135">
        <v>158.39254164985491</v>
      </c>
      <c r="U162" s="135">
        <v>26.069409972954102</v>
      </c>
      <c r="V162" s="135">
        <v>15.475031086861289</v>
      </c>
      <c r="W162" s="135">
        <v>240.19413729560409</v>
      </c>
      <c r="X162" s="135">
        <v>31.401189474255361</v>
      </c>
      <c r="Y162" s="135">
        <v>1.5952587378861689</v>
      </c>
    </row>
    <row r="163" spans="1:25" x14ac:dyDescent="0.25">
      <c r="A163" s="111">
        <v>44051</v>
      </c>
      <c r="B163" s="135">
        <v>1028.387042295187</v>
      </c>
      <c r="C163" s="135">
        <v>504.43081318478801</v>
      </c>
      <c r="D163" s="135">
        <v>267.90097315506068</v>
      </c>
      <c r="E163" s="135">
        <v>3949.168527936487</v>
      </c>
      <c r="F163" s="135">
        <v>1409.157648686376</v>
      </c>
      <c r="G163" s="135">
        <v>615.70372131308125</v>
      </c>
      <c r="H163" s="135">
        <v>8190.6765093231907</v>
      </c>
      <c r="I163" s="135">
        <v>1680.926181072962</v>
      </c>
      <c r="J163" s="135">
        <v>2475.3859726543592</v>
      </c>
      <c r="K163" s="135">
        <v>10306.82282673197</v>
      </c>
      <c r="L163" s="135">
        <v>2102.9283019859781</v>
      </c>
      <c r="M163" s="135">
        <v>563.92396384275719</v>
      </c>
      <c r="N163" s="135">
        <v>5.7029035085150364</v>
      </c>
      <c r="O163" s="135">
        <v>4.0197097693599346</v>
      </c>
      <c r="P163" s="135">
        <v>6.7240666974192731</v>
      </c>
      <c r="Q163" s="135">
        <v>8.8642327639440079</v>
      </c>
      <c r="R163" s="135">
        <v>15.657307207626319</v>
      </c>
      <c r="S163" s="135">
        <v>7.5098718799569442</v>
      </c>
      <c r="T163" s="135">
        <v>157.5676935502668</v>
      </c>
      <c r="U163" s="135">
        <v>26.436584761305561</v>
      </c>
      <c r="V163" s="135">
        <v>15.475031086861289</v>
      </c>
      <c r="W163" s="135">
        <v>234.00060099504111</v>
      </c>
      <c r="X163" s="135">
        <v>31.443008937513898</v>
      </c>
      <c r="Y163" s="135">
        <v>2.39288810682925</v>
      </c>
    </row>
    <row r="164" spans="1:25" x14ac:dyDescent="0.25">
      <c r="A164" s="111">
        <v>44052</v>
      </c>
      <c r="B164" s="135">
        <v>1028.058028631234</v>
      </c>
      <c r="C164" s="135">
        <v>518.97018894630276</v>
      </c>
      <c r="D164" s="135">
        <v>294.44334169750408</v>
      </c>
      <c r="E164" s="135">
        <v>3949.168527936487</v>
      </c>
      <c r="F164" s="135">
        <v>1434.0670010621459</v>
      </c>
      <c r="G164" s="135">
        <v>649.44525835119714</v>
      </c>
      <c r="H164" s="135">
        <v>8176.675798159129</v>
      </c>
      <c r="I164" s="135">
        <v>1675.051384459339</v>
      </c>
      <c r="J164" s="135">
        <v>2663.5623506705938</v>
      </c>
      <c r="K164" s="135">
        <v>10212.396781493881</v>
      </c>
      <c r="L164" s="135">
        <v>2150.4561219793081</v>
      </c>
      <c r="M164" s="135">
        <v>581.47180995950498</v>
      </c>
      <c r="N164" s="135">
        <v>5.7029035085150364</v>
      </c>
      <c r="O164" s="135">
        <v>4.1052355091335508</v>
      </c>
      <c r="P164" s="135">
        <v>6.0162702029541153</v>
      </c>
      <c r="Q164" s="135">
        <v>8.8642327639440079</v>
      </c>
      <c r="R164" s="135">
        <v>13.5222198611318</v>
      </c>
      <c r="S164" s="135">
        <v>7.5098718799569442</v>
      </c>
      <c r="T164" s="135">
        <v>159.91199867541201</v>
      </c>
      <c r="U164" s="135">
        <v>22.03048730108808</v>
      </c>
      <c r="V164" s="135">
        <v>16.7130335738102</v>
      </c>
      <c r="W164" s="135">
        <v>235.04977927546429</v>
      </c>
      <c r="X164" s="135">
        <v>32.676683103640798</v>
      </c>
      <c r="Y164" s="135">
        <v>2.39288810682925</v>
      </c>
    </row>
    <row r="165" spans="1:25" x14ac:dyDescent="0.25">
      <c r="A165" s="111">
        <v>44053</v>
      </c>
      <c r="B165" s="135">
        <v>1480.5614877876769</v>
      </c>
      <c r="C165" s="135">
        <v>547.10815733182255</v>
      </c>
      <c r="D165" s="135">
        <v>306.23994993859009</v>
      </c>
      <c r="E165" s="135">
        <v>3962.312045483025</v>
      </c>
      <c r="F165" s="135">
        <v>1456.129570309256</v>
      </c>
      <c r="G165" s="135">
        <v>636.54097145887681</v>
      </c>
      <c r="H165" s="135">
        <v>8267.1486107665824</v>
      </c>
      <c r="I165" s="135">
        <v>1649.716324063088</v>
      </c>
      <c r="J165" s="135">
        <v>2665.4193544010168</v>
      </c>
      <c r="K165" s="135">
        <v>10395.393780276079</v>
      </c>
      <c r="L165" s="135">
        <v>2158.5638704185571</v>
      </c>
      <c r="M165" s="135">
        <v>575.09077500796036</v>
      </c>
      <c r="N165" s="135">
        <v>5.7029035085150364</v>
      </c>
      <c r="O165" s="135">
        <v>4.1907612489071671</v>
      </c>
      <c r="P165" s="135">
        <v>5.0725415436672359</v>
      </c>
      <c r="Q165" s="135">
        <v>15.89448633534797</v>
      </c>
      <c r="R165" s="135">
        <v>14.945611425461481</v>
      </c>
      <c r="S165" s="135">
        <v>9.308010217411395</v>
      </c>
      <c r="T165" s="135">
        <v>159.84687908860241</v>
      </c>
      <c r="U165" s="135">
        <v>24.23353603119682</v>
      </c>
      <c r="V165" s="135">
        <v>17.951036060759119</v>
      </c>
      <c r="W165" s="135">
        <v>239.85569268901591</v>
      </c>
      <c r="X165" s="135">
        <v>33.03214854133838</v>
      </c>
      <c r="Y165" s="135">
        <v>3.988146844715414</v>
      </c>
    </row>
    <row r="166" spans="1:25" x14ac:dyDescent="0.25">
      <c r="A166" s="111">
        <v>44054</v>
      </c>
      <c r="B166" s="135">
        <v>1109.872759734169</v>
      </c>
      <c r="C166" s="135">
        <v>574.04876536051154</v>
      </c>
      <c r="D166" s="135">
        <v>332.42842023380092</v>
      </c>
      <c r="E166" s="135">
        <v>3637.086402005903</v>
      </c>
      <c r="F166" s="135">
        <v>1515.200320228937</v>
      </c>
      <c r="G166" s="135">
        <v>687.10039059436076</v>
      </c>
      <c r="H166" s="135">
        <v>8034.1941422197497</v>
      </c>
      <c r="I166" s="135">
        <v>1620.709515783323</v>
      </c>
      <c r="J166" s="135">
        <v>2698.8454215486381</v>
      </c>
      <c r="K166" s="135">
        <v>10414.24514486304</v>
      </c>
      <c r="L166" s="135">
        <v>2202.7565882170179</v>
      </c>
      <c r="M166" s="135">
        <v>609.38883787251291</v>
      </c>
      <c r="N166" s="135">
        <v>2.6321093116220702</v>
      </c>
      <c r="O166" s="135">
        <v>3.8486582898127022</v>
      </c>
      <c r="P166" s="135">
        <v>5.1905076260780953</v>
      </c>
      <c r="Q166" s="135">
        <v>12.685022748402689</v>
      </c>
      <c r="R166" s="135">
        <v>16.369002989791149</v>
      </c>
      <c r="S166" s="135">
        <v>8.7791460005130268</v>
      </c>
      <c r="T166" s="135">
        <v>153.03102900253219</v>
      </c>
      <c r="U166" s="135">
        <v>24.600710819548279</v>
      </c>
      <c r="V166" s="135">
        <v>20.427041034656948</v>
      </c>
      <c r="W166" s="135">
        <v>243.91702796807371</v>
      </c>
      <c r="X166" s="135">
        <v>32.911917584470082</v>
      </c>
      <c r="Y166" s="135">
        <v>3.190517475772332</v>
      </c>
    </row>
    <row r="167" spans="1:25" x14ac:dyDescent="0.25">
      <c r="A167" s="111">
        <v>44055</v>
      </c>
      <c r="B167" s="135">
        <v>1619.6245964184011</v>
      </c>
      <c r="C167" s="135">
        <v>576.95664051281449</v>
      </c>
      <c r="D167" s="135">
        <v>343.28129981560011</v>
      </c>
      <c r="E167" s="135">
        <v>3670.556522269761</v>
      </c>
      <c r="F167" s="135">
        <v>1528.7225400900691</v>
      </c>
      <c r="G167" s="135">
        <v>699.58158611316219</v>
      </c>
      <c r="H167" s="135">
        <v>8107.8443949013936</v>
      </c>
      <c r="I167" s="135">
        <v>1644.2087022378159</v>
      </c>
      <c r="J167" s="135">
        <v>2778.6965819568431</v>
      </c>
      <c r="K167" s="135">
        <v>10346.65775692739</v>
      </c>
      <c r="L167" s="135">
        <v>2258.7789866847379</v>
      </c>
      <c r="M167" s="135">
        <v>696.33043908730883</v>
      </c>
      <c r="N167" s="135">
        <v>8.0059991561847621</v>
      </c>
      <c r="O167" s="135">
        <v>2.907875152302922</v>
      </c>
      <c r="P167" s="135">
        <v>5.1905076260780953</v>
      </c>
      <c r="Q167" s="135">
        <v>12.22652795026764</v>
      </c>
      <c r="R167" s="135">
        <v>16.369002989791149</v>
      </c>
      <c r="S167" s="135">
        <v>9.4137830607910669</v>
      </c>
      <c r="T167" s="135">
        <v>155.83117123534441</v>
      </c>
      <c r="U167" s="135">
        <v>14.319816745707501</v>
      </c>
      <c r="V167" s="135">
        <v>25.379050982452611</v>
      </c>
      <c r="W167" s="135">
        <v>235.04977927546429</v>
      </c>
      <c r="X167" s="135">
        <v>33.110560034948143</v>
      </c>
      <c r="Y167" s="135">
        <v>3.988146844715414</v>
      </c>
    </row>
    <row r="168" spans="1:25" x14ac:dyDescent="0.25">
      <c r="A168" s="111">
        <v>44056</v>
      </c>
      <c r="B168" s="135">
        <v>1317.6997241310321</v>
      </c>
      <c r="C168" s="135">
        <v>619.37740744052826</v>
      </c>
      <c r="D168" s="135">
        <v>357.55519578731412</v>
      </c>
      <c r="E168" s="135">
        <v>4199.6595193175981</v>
      </c>
      <c r="F168" s="135">
        <v>1517.3354075754321</v>
      </c>
      <c r="G168" s="135">
        <v>718.51492507812361</v>
      </c>
      <c r="H168" s="135">
        <v>7931.0447167133616</v>
      </c>
      <c r="I168" s="135">
        <v>1656.6926450417659</v>
      </c>
      <c r="J168" s="135">
        <v>2584.3301915058628</v>
      </c>
      <c r="K168" s="135">
        <v>10581.94444742747</v>
      </c>
      <c r="L168" s="135">
        <v>2269.3122639929829</v>
      </c>
      <c r="M168" s="135">
        <v>716.27117331088573</v>
      </c>
      <c r="N168" s="135">
        <v>8.554355262772793</v>
      </c>
      <c r="O168" s="135">
        <v>3.0789266318501549</v>
      </c>
      <c r="P168" s="135">
        <v>5.1905076260780953</v>
      </c>
      <c r="Q168" s="135">
        <v>16.047317934726319</v>
      </c>
      <c r="R168" s="135">
        <v>14.23391564329664</v>
      </c>
      <c r="S168" s="135">
        <v>9.4137830607910669</v>
      </c>
      <c r="T168" s="135">
        <v>151.8588764399596</v>
      </c>
      <c r="U168" s="135">
        <v>13.95264195735605</v>
      </c>
      <c r="V168" s="135">
        <v>34.045068391095029</v>
      </c>
      <c r="W168" s="135">
        <v>235.89589079193459</v>
      </c>
      <c r="X168" s="135">
        <v>33.743079416733551</v>
      </c>
      <c r="Y168" s="135">
        <v>4.7857762136584956</v>
      </c>
    </row>
    <row r="169" spans="1:25" x14ac:dyDescent="0.25">
      <c r="A169" s="111">
        <v>44057</v>
      </c>
      <c r="B169" s="135">
        <v>1495.5864451081891</v>
      </c>
      <c r="C169" s="135">
        <v>649.56799358061483</v>
      </c>
      <c r="D169" s="135">
        <v>360.150449600353</v>
      </c>
      <c r="E169" s="135">
        <v>4348.2118339133522</v>
      </c>
      <c r="F169" s="135">
        <v>1491.714359417497</v>
      </c>
      <c r="G169" s="135">
        <v>778.69967296115806</v>
      </c>
      <c r="H169" s="135">
        <v>8063.9103803338576</v>
      </c>
      <c r="I169" s="135">
        <v>1661.465917290335</v>
      </c>
      <c r="J169" s="135">
        <v>2679.65638300093</v>
      </c>
      <c r="K169" s="135">
        <v>10595.956054140221</v>
      </c>
      <c r="L169" s="135">
        <v>2286.0139121318621</v>
      </c>
      <c r="M169" s="135">
        <v>828.73691433186025</v>
      </c>
      <c r="N169" s="135">
        <v>8.3350128201375799</v>
      </c>
      <c r="O169" s="135">
        <v>2.9934008920765391</v>
      </c>
      <c r="P169" s="135">
        <v>5.1905076260780953</v>
      </c>
      <c r="Q169" s="135">
        <v>17.42280232913145</v>
      </c>
      <c r="R169" s="135">
        <v>13.5222198611318</v>
      </c>
      <c r="S169" s="135">
        <v>9.308010217411395</v>
      </c>
      <c r="T169" s="135">
        <v>153.94270321786641</v>
      </c>
      <c r="U169" s="135">
        <v>20.561788147682261</v>
      </c>
      <c r="V169" s="135">
        <v>35.902072121518401</v>
      </c>
      <c r="W169" s="135">
        <v>235.25284603941719</v>
      </c>
      <c r="X169" s="135">
        <v>34.07240768989454</v>
      </c>
      <c r="Y169" s="135">
        <v>3.988146844715414</v>
      </c>
    </row>
    <row r="170" spans="1:25" x14ac:dyDescent="0.25">
      <c r="A170" s="111">
        <v>44058</v>
      </c>
      <c r="B170" s="135">
        <v>1857.501475456289</v>
      </c>
      <c r="C170" s="135">
        <v>648.71273618287876</v>
      </c>
      <c r="D170" s="135">
        <v>393.41688484021552</v>
      </c>
      <c r="E170" s="135">
        <v>4348.2118339133522</v>
      </c>
      <c r="F170" s="135">
        <v>1467.516702823893</v>
      </c>
      <c r="G170" s="135">
        <v>805.56597517959506</v>
      </c>
      <c r="H170" s="135">
        <v>7884.5927447891891</v>
      </c>
      <c r="I170" s="135">
        <v>1672.84833572923</v>
      </c>
      <c r="J170" s="135">
        <v>2765.6975558438789</v>
      </c>
      <c r="K170" s="135">
        <v>10311.86565137013</v>
      </c>
      <c r="L170" s="135">
        <v>2284.0849893890618</v>
      </c>
      <c r="M170" s="135">
        <v>1005.013004868281</v>
      </c>
      <c r="N170" s="135">
        <v>8.4446840414551865</v>
      </c>
      <c r="O170" s="135">
        <v>2.907875152302922</v>
      </c>
      <c r="P170" s="135">
        <v>22.29558957565277</v>
      </c>
      <c r="Q170" s="135">
        <v>17.42280232913145</v>
      </c>
      <c r="R170" s="135">
        <v>10.67543673247245</v>
      </c>
      <c r="S170" s="135">
        <v>9.308010217411395</v>
      </c>
      <c r="T170" s="135">
        <v>153.0093224735956</v>
      </c>
      <c r="U170" s="135">
        <v>20.928962936033709</v>
      </c>
      <c r="V170" s="135">
        <v>40.235080825839603</v>
      </c>
      <c r="W170" s="135">
        <v>228.6193317502896</v>
      </c>
      <c r="X170" s="135">
        <v>34.506284621201893</v>
      </c>
      <c r="Y170" s="135">
        <v>5.5834055826015776</v>
      </c>
    </row>
    <row r="171" spans="1:25" x14ac:dyDescent="0.25">
      <c r="A171" s="111">
        <v>44059</v>
      </c>
      <c r="B171" s="135">
        <v>1853.8823251528081</v>
      </c>
      <c r="C171" s="135">
        <v>660.17318531254318</v>
      </c>
      <c r="D171" s="135">
        <v>395.06840999396752</v>
      </c>
      <c r="E171" s="135">
        <v>4348.2118339133522</v>
      </c>
      <c r="F171" s="135">
        <v>1460.399745002245</v>
      </c>
      <c r="G171" s="135">
        <v>810.11420744492102</v>
      </c>
      <c r="H171" s="135">
        <v>7778.5129378763704</v>
      </c>
      <c r="I171" s="135">
        <v>1706.6284162575639</v>
      </c>
      <c r="J171" s="135">
        <v>2581.8541865319648</v>
      </c>
      <c r="K171" s="135">
        <v>10314.94549729008</v>
      </c>
      <c r="L171" s="135">
        <v>2261.3299739435088</v>
      </c>
      <c r="M171" s="135">
        <v>1066.4304662768991</v>
      </c>
      <c r="N171" s="135">
        <v>8.4446840414551865</v>
      </c>
      <c r="O171" s="135">
        <v>2.8223494125293058</v>
      </c>
      <c r="P171" s="135">
        <v>22.531521740474489</v>
      </c>
      <c r="Q171" s="135">
        <v>17.42280232913145</v>
      </c>
      <c r="R171" s="135">
        <v>10.67543673247245</v>
      </c>
      <c r="S171" s="135">
        <v>9.308010217411395</v>
      </c>
      <c r="T171" s="135">
        <v>154.3117142097874</v>
      </c>
      <c r="U171" s="135">
        <v>21.663312512736621</v>
      </c>
      <c r="V171" s="135">
        <v>41.473083312788518</v>
      </c>
      <c r="W171" s="135">
        <v>230.2438658619127</v>
      </c>
      <c r="X171" s="135">
        <v>34.161274049318941</v>
      </c>
      <c r="Y171" s="135">
        <v>5.5834055826015776</v>
      </c>
    </row>
    <row r="172" spans="1:25" x14ac:dyDescent="0.25">
      <c r="A172" s="111">
        <v>44060</v>
      </c>
      <c r="B172" s="135">
        <v>1783.9120859521749</v>
      </c>
      <c r="C172" s="135">
        <v>700.6268602254637</v>
      </c>
      <c r="D172" s="135">
        <v>402.26434102102991</v>
      </c>
      <c r="E172" s="135">
        <v>5517.5264007570859</v>
      </c>
      <c r="F172" s="135">
        <v>1444.7424377946179</v>
      </c>
      <c r="G172" s="135">
        <v>799.21960457681473</v>
      </c>
      <c r="H172" s="135">
        <v>7465.4179644958704</v>
      </c>
      <c r="I172" s="135">
        <v>1681.6605306496649</v>
      </c>
      <c r="J172" s="135">
        <v>2422.7708669590302</v>
      </c>
      <c r="K172" s="135">
        <v>10224.411565027751</v>
      </c>
      <c r="L172" s="135">
        <v>2268.7372463731781</v>
      </c>
      <c r="M172" s="135">
        <v>1139.0147388507189</v>
      </c>
      <c r="N172" s="135">
        <v>11.076793353077729</v>
      </c>
      <c r="O172" s="135">
        <v>2.8223494125293058</v>
      </c>
      <c r="P172" s="135">
        <v>22.531521740474489</v>
      </c>
      <c r="Q172" s="135">
        <v>10.698211956484171</v>
      </c>
      <c r="R172" s="135">
        <v>12.09882829680212</v>
      </c>
      <c r="S172" s="135">
        <v>7.7214175667162914</v>
      </c>
      <c r="T172" s="135">
        <v>152.55348536592851</v>
      </c>
      <c r="U172" s="135">
        <v>20.56178814768225</v>
      </c>
      <c r="V172" s="135">
        <v>40.235080825839603</v>
      </c>
      <c r="W172" s="135">
        <v>229.60082110939521</v>
      </c>
      <c r="X172" s="135">
        <v>34.187411213855533</v>
      </c>
      <c r="Y172" s="135">
        <v>4.7857762136584956</v>
      </c>
    </row>
    <row r="173" spans="1:25" x14ac:dyDescent="0.25">
      <c r="A173" s="111">
        <v>44061</v>
      </c>
      <c r="B173" s="135">
        <v>1785.337811829304</v>
      </c>
      <c r="C173" s="135">
        <v>733.81084725762673</v>
      </c>
      <c r="D173" s="135">
        <v>400.96671411451052</v>
      </c>
      <c r="E173" s="135">
        <v>5744.0228310357952</v>
      </c>
      <c r="F173" s="135">
        <v>1371.4377722316401</v>
      </c>
      <c r="G173" s="135">
        <v>792.97900681741396</v>
      </c>
      <c r="H173" s="135">
        <v>7427.5400715016276</v>
      </c>
      <c r="I173" s="135">
        <v>1677.2544331894469</v>
      </c>
      <c r="J173" s="135">
        <v>2407.2958358721689</v>
      </c>
      <c r="K173" s="135">
        <v>10076.30820518478</v>
      </c>
      <c r="L173" s="135">
        <v>2287.6030517356862</v>
      </c>
      <c r="M173" s="135">
        <v>1263.4449204058401</v>
      </c>
      <c r="N173" s="135">
        <v>10.967122131760121</v>
      </c>
      <c r="O173" s="135">
        <v>2.8223494125293058</v>
      </c>
      <c r="P173" s="135">
        <v>22.413555658063629</v>
      </c>
      <c r="Q173" s="135">
        <v>13.602012344672771</v>
      </c>
      <c r="R173" s="135">
        <v>10.67543673247245</v>
      </c>
      <c r="S173" s="135">
        <v>7.6156447233366178</v>
      </c>
      <c r="T173" s="135">
        <v>158.21888941836261</v>
      </c>
      <c r="U173" s="135">
        <v>20.928962936033709</v>
      </c>
      <c r="V173" s="135">
        <v>45.806092017109727</v>
      </c>
      <c r="W173" s="135">
        <v>232.24068904078271</v>
      </c>
      <c r="X173" s="135">
        <v>35.53086147103609</v>
      </c>
      <c r="Y173" s="135">
        <v>4.7857762136584956</v>
      </c>
    </row>
    <row r="174" spans="1:25" x14ac:dyDescent="0.25">
      <c r="A174" s="111">
        <v>44062</v>
      </c>
      <c r="B174" s="135">
        <v>1279.2051254485521</v>
      </c>
      <c r="C174" s="135">
        <v>756.6462197771823</v>
      </c>
      <c r="D174" s="135">
        <v>420.54908379471323</v>
      </c>
      <c r="E174" s="135">
        <v>6278.780597260632</v>
      </c>
      <c r="F174" s="135">
        <v>1305.25006449031</v>
      </c>
      <c r="G174" s="135">
        <v>772.14175667161828</v>
      </c>
      <c r="H174" s="135">
        <v>7215.5324033785446</v>
      </c>
      <c r="I174" s="135">
        <v>1651.919372793197</v>
      </c>
      <c r="J174" s="135">
        <v>2372.0127649941251</v>
      </c>
      <c r="K174" s="135">
        <v>9878.0811991061055</v>
      </c>
      <c r="L174" s="135">
        <v>2301.5759798969461</v>
      </c>
      <c r="M174" s="135">
        <v>1312.100311911368</v>
      </c>
      <c r="N174" s="135">
        <v>5.812574729832642</v>
      </c>
      <c r="O174" s="135">
        <v>3.0789266318501549</v>
      </c>
      <c r="P174" s="135">
        <v>22.059657410831051</v>
      </c>
      <c r="Q174" s="135">
        <v>33.317288664479541</v>
      </c>
      <c r="R174" s="135">
        <v>7.8286536038130938</v>
      </c>
      <c r="S174" s="135">
        <v>7.1925533498179224</v>
      </c>
      <c r="T174" s="135">
        <v>154.9194970200102</v>
      </c>
      <c r="U174" s="135">
        <v>23.866361242845361</v>
      </c>
      <c r="V174" s="135">
        <v>42.71108579973744</v>
      </c>
      <c r="W174" s="135">
        <v>233.49293408515891</v>
      </c>
      <c r="X174" s="135">
        <v>35.719049055699521</v>
      </c>
      <c r="Y174" s="135">
        <v>3.988146844715414</v>
      </c>
    </row>
    <row r="175" spans="1:25" x14ac:dyDescent="0.25">
      <c r="A175" s="111">
        <v>44063</v>
      </c>
      <c r="B175" s="135">
        <v>1276.0246600303419</v>
      </c>
      <c r="C175" s="135">
        <v>770.67244110005527</v>
      </c>
      <c r="D175" s="135">
        <v>458.06229800136651</v>
      </c>
      <c r="E175" s="135">
        <v>6200.6836499782967</v>
      </c>
      <c r="F175" s="135">
        <v>1284.6108868075289</v>
      </c>
      <c r="G175" s="135">
        <v>777.74771737074104</v>
      </c>
      <c r="H175" s="135">
        <v>7052.2124796600983</v>
      </c>
      <c r="I175" s="135">
        <v>1601.983601577399</v>
      </c>
      <c r="J175" s="135">
        <v>2467.9579577326649</v>
      </c>
      <c r="K175" s="135">
        <v>9378.2662040967389</v>
      </c>
      <c r="L175" s="135">
        <v>2324.2996307450539</v>
      </c>
      <c r="M175" s="135">
        <v>1465.24515074844</v>
      </c>
      <c r="N175" s="135">
        <v>4.0578351887509472</v>
      </c>
      <c r="O175" s="135">
        <v>3.934184029586318</v>
      </c>
      <c r="P175" s="135">
        <v>22.059657410831051</v>
      </c>
      <c r="Q175" s="135">
        <v>31.788972670696069</v>
      </c>
      <c r="R175" s="135">
        <v>8.5403493859779314</v>
      </c>
      <c r="S175" s="135">
        <v>5.9232792292618388</v>
      </c>
      <c r="T175" s="135">
        <v>155.114855780439</v>
      </c>
      <c r="U175" s="135">
        <v>23.13201166614245</v>
      </c>
      <c r="V175" s="135">
        <v>37.140074608467323</v>
      </c>
      <c r="W175" s="135">
        <v>231.52995536694769</v>
      </c>
      <c r="X175" s="135">
        <v>35.593590665923912</v>
      </c>
      <c r="Y175" s="135">
        <v>3.190517475772332</v>
      </c>
    </row>
    <row r="176" spans="1:25" x14ac:dyDescent="0.25">
      <c r="A176" s="111">
        <v>44064</v>
      </c>
      <c r="B176" s="135">
        <v>2327.1136451382772</v>
      </c>
      <c r="C176" s="135">
        <v>790.08678402866622</v>
      </c>
      <c r="D176" s="135">
        <v>502.06364674061717</v>
      </c>
      <c r="E176" s="135">
        <v>6608.591188719105</v>
      </c>
      <c r="F176" s="135">
        <v>1251.872880827947</v>
      </c>
      <c r="G176" s="135">
        <v>734.69817011521377</v>
      </c>
      <c r="H176" s="135">
        <v>6712.0494646957459</v>
      </c>
      <c r="I176" s="135">
        <v>1595.374455387072</v>
      </c>
      <c r="J176" s="135">
        <v>2340.4437015769272</v>
      </c>
      <c r="K176" s="135">
        <v>8691.5959417900594</v>
      </c>
      <c r="L176" s="135">
        <v>2351.1895456202951</v>
      </c>
      <c r="M176" s="135">
        <v>1504.328989826651</v>
      </c>
      <c r="N176" s="135">
        <v>10.309094803854491</v>
      </c>
      <c r="O176" s="135">
        <v>3.0789266318501549</v>
      </c>
      <c r="P176" s="135">
        <v>22.767453905296211</v>
      </c>
      <c r="Q176" s="135">
        <v>33.775783462614577</v>
      </c>
      <c r="R176" s="135">
        <v>8.5403493859779314</v>
      </c>
      <c r="S176" s="135">
        <v>4.9713236388447752</v>
      </c>
      <c r="T176" s="135">
        <v>150.05723453822759</v>
      </c>
      <c r="U176" s="135">
        <v>16.522865475816239</v>
      </c>
      <c r="V176" s="135">
        <v>37.75907585194178</v>
      </c>
      <c r="W176" s="135">
        <v>231.32688860299481</v>
      </c>
      <c r="X176" s="135">
        <v>35.326991587650717</v>
      </c>
      <c r="Y176" s="135">
        <v>3.988146844715414</v>
      </c>
    </row>
    <row r="177" spans="1:25" x14ac:dyDescent="0.25">
      <c r="A177" s="111">
        <v>44065</v>
      </c>
      <c r="B177" s="135">
        <v>2361.0020525254172</v>
      </c>
      <c r="C177" s="135">
        <v>801.63275889810427</v>
      </c>
      <c r="D177" s="135">
        <v>554.20465516621721</v>
      </c>
      <c r="E177" s="135">
        <v>6608.591188719105</v>
      </c>
      <c r="F177" s="135">
        <v>1204.9009592050679</v>
      </c>
      <c r="G177" s="135">
        <v>763.8914748880037</v>
      </c>
      <c r="H177" s="135">
        <v>6640.1357343290238</v>
      </c>
      <c r="I177" s="135">
        <v>1565.633297530605</v>
      </c>
      <c r="J177" s="135">
        <v>2227.7854752645749</v>
      </c>
      <c r="K177" s="135">
        <v>8977.7847011209924</v>
      </c>
      <c r="L177" s="135">
        <v>2378.4192436345111</v>
      </c>
      <c r="M177" s="135">
        <v>1501.936101719821</v>
      </c>
      <c r="N177" s="135">
        <v>11.186464574395339</v>
      </c>
      <c r="O177" s="135">
        <v>3.1644523716237711</v>
      </c>
      <c r="P177" s="135">
        <v>4.4827111316129402</v>
      </c>
      <c r="Q177" s="135">
        <v>33.775783462614577</v>
      </c>
      <c r="R177" s="135">
        <v>8.5403493859779314</v>
      </c>
      <c r="S177" s="135">
        <v>6.5579162895398797</v>
      </c>
      <c r="T177" s="135">
        <v>148.92849503352809</v>
      </c>
      <c r="U177" s="135">
        <v>15.421341110761871</v>
      </c>
      <c r="V177" s="135">
        <v>32.807065904146121</v>
      </c>
      <c r="W177" s="135">
        <v>237.5204249035578</v>
      </c>
      <c r="X177" s="135">
        <v>35.15971373461656</v>
      </c>
      <c r="Y177" s="135">
        <v>3.190517475772332</v>
      </c>
    </row>
    <row r="178" spans="1:25" x14ac:dyDescent="0.25">
      <c r="A178" s="111">
        <v>44066</v>
      </c>
      <c r="B178" s="135">
        <v>2878.2115322592472</v>
      </c>
      <c r="C178" s="135">
        <v>811.38269323229656</v>
      </c>
      <c r="D178" s="135">
        <v>640.55582749096652</v>
      </c>
      <c r="E178" s="135">
        <v>6608.591188719105</v>
      </c>
      <c r="F178" s="135">
        <v>1200.6307845120789</v>
      </c>
      <c r="G178" s="135">
        <v>757.1220129117047</v>
      </c>
      <c r="H178" s="135">
        <v>6477.9228435863406</v>
      </c>
      <c r="I178" s="135">
        <v>1552.782179938303</v>
      </c>
      <c r="J178" s="135">
        <v>2236.4514926732181</v>
      </c>
      <c r="K178" s="135">
        <v>8988.6149285318133</v>
      </c>
      <c r="L178" s="135">
        <v>2397.7450630928629</v>
      </c>
      <c r="M178" s="135">
        <v>1501.936101719821</v>
      </c>
      <c r="N178" s="135">
        <v>11.29613579571294</v>
      </c>
      <c r="O178" s="135">
        <v>3.4210295909446198</v>
      </c>
      <c r="P178" s="135">
        <v>4.8366093788455196</v>
      </c>
      <c r="Q178" s="135">
        <v>33.775783462614577</v>
      </c>
      <c r="R178" s="135">
        <v>7.1169578216482554</v>
      </c>
      <c r="S178" s="135">
        <v>6.6636891329195516</v>
      </c>
      <c r="T178" s="135">
        <v>146.302005032208</v>
      </c>
      <c r="U178" s="135">
        <v>16.15569068746478</v>
      </c>
      <c r="V178" s="135">
        <v>32.807065904146121</v>
      </c>
      <c r="W178" s="135">
        <v>233.2560228605472</v>
      </c>
      <c r="X178" s="135">
        <v>34.610833279348242</v>
      </c>
      <c r="Y178" s="135">
        <v>3.190517475772332</v>
      </c>
    </row>
    <row r="179" spans="1:25" x14ac:dyDescent="0.25">
      <c r="A179" s="111">
        <v>44067</v>
      </c>
      <c r="B179" s="135">
        <v>2713.4853578402031</v>
      </c>
      <c r="C179" s="135">
        <v>805.82352014701155</v>
      </c>
      <c r="D179" s="135">
        <v>715.22835765704076</v>
      </c>
      <c r="E179" s="135">
        <v>7084.3559575838981</v>
      </c>
      <c r="F179" s="135">
        <v>1206.3243507693969</v>
      </c>
      <c r="G179" s="135">
        <v>784.51717934704016</v>
      </c>
      <c r="H179" s="135">
        <v>6538.2452875009558</v>
      </c>
      <c r="I179" s="135">
        <v>1552.782179938303</v>
      </c>
      <c r="J179" s="135">
        <v>2202.4064242821232</v>
      </c>
      <c r="K179" s="135">
        <v>8910.9418913198351</v>
      </c>
      <c r="L179" s="135">
        <v>2428.884880921752</v>
      </c>
      <c r="M179" s="135">
        <v>1564.151192497382</v>
      </c>
      <c r="N179" s="135">
        <v>10.309094803854491</v>
      </c>
      <c r="O179" s="135">
        <v>3.4210295909446198</v>
      </c>
      <c r="P179" s="135">
        <v>4.8366093788455196</v>
      </c>
      <c r="Q179" s="135">
        <v>34.539941459506323</v>
      </c>
      <c r="R179" s="135">
        <v>2.8467831286592249</v>
      </c>
      <c r="S179" s="135">
        <v>6.7694619762992261</v>
      </c>
      <c r="T179" s="135">
        <v>146.21517891646189</v>
      </c>
      <c r="U179" s="135">
        <v>15.421341110761871</v>
      </c>
      <c r="V179" s="135">
        <v>32.188064660671657</v>
      </c>
      <c r="W179" s="135">
        <v>229.22853204214829</v>
      </c>
      <c r="X179" s="135">
        <v>34.464465157943359</v>
      </c>
      <c r="Y179" s="135">
        <v>3.190517475772332</v>
      </c>
    </row>
    <row r="180" spans="1:25" x14ac:dyDescent="0.25">
      <c r="A180" s="111">
        <v>44068</v>
      </c>
      <c r="B180" s="135">
        <v>3055.7692395724512</v>
      </c>
      <c r="C180" s="135">
        <v>809.33007547772991</v>
      </c>
      <c r="D180" s="135">
        <v>771.26224680219912</v>
      </c>
      <c r="E180" s="135">
        <v>7390.4776511387272</v>
      </c>
      <c r="F180" s="135">
        <v>1142.9834261567271</v>
      </c>
      <c r="G180" s="135">
        <v>794.5655994681091</v>
      </c>
      <c r="H180" s="135">
        <v>6388.7090096572047</v>
      </c>
      <c r="I180" s="135">
        <v>1543.2356354411661</v>
      </c>
      <c r="J180" s="135">
        <v>2197.4544143343269</v>
      </c>
      <c r="K180" s="135">
        <v>8888.9429918916067</v>
      </c>
      <c r="L180" s="135">
        <v>2390.4737039187848</v>
      </c>
      <c r="M180" s="135">
        <v>1497.150325506163</v>
      </c>
      <c r="N180" s="135">
        <v>12.173505566253789</v>
      </c>
      <c r="O180" s="135">
        <v>3.4210295909446198</v>
      </c>
      <c r="P180" s="135">
        <v>4.7186432964346592</v>
      </c>
      <c r="Q180" s="135">
        <v>38.819226242100036</v>
      </c>
      <c r="R180" s="135">
        <v>2.1350873464943869</v>
      </c>
      <c r="S180" s="135">
        <v>7.1925533498179206</v>
      </c>
      <c r="T180" s="135">
        <v>144.3484174279204</v>
      </c>
      <c r="U180" s="135">
        <v>23.499186454493909</v>
      </c>
      <c r="V180" s="135">
        <v>22.903046008554789</v>
      </c>
      <c r="W180" s="135">
        <v>226.48713072878439</v>
      </c>
      <c r="X180" s="135">
        <v>33.816263477436003</v>
      </c>
      <c r="Y180" s="135">
        <v>3.190517475772332</v>
      </c>
    </row>
    <row r="181" spans="1:25" x14ac:dyDescent="0.25">
      <c r="A181" s="111">
        <v>44069</v>
      </c>
      <c r="B181" s="135">
        <v>3630.3367680553879</v>
      </c>
      <c r="C181" s="135">
        <v>795.73148285372486</v>
      </c>
      <c r="D181" s="135">
        <v>856.66969046766167</v>
      </c>
      <c r="E181" s="135">
        <v>7485.9974007501942</v>
      </c>
      <c r="F181" s="135">
        <v>1068.2553690294189</v>
      </c>
      <c r="G181" s="135">
        <v>819.52799050571207</v>
      </c>
      <c r="H181" s="135">
        <v>6338.1979168219004</v>
      </c>
      <c r="I181" s="135">
        <v>1519.3692741983209</v>
      </c>
      <c r="J181" s="135">
        <v>2198.0734155778009</v>
      </c>
      <c r="K181" s="135">
        <v>8816.6173794637216</v>
      </c>
      <c r="L181" s="135">
        <v>2474.1910419294718</v>
      </c>
      <c r="M181" s="135">
        <v>1554.579640070064</v>
      </c>
      <c r="N181" s="135">
        <v>12.283176787571399</v>
      </c>
      <c r="O181" s="135">
        <v>3.0789266318501549</v>
      </c>
      <c r="P181" s="135">
        <v>5.4264397908998188</v>
      </c>
      <c r="Q181" s="135">
        <v>26.592698291832271</v>
      </c>
      <c r="R181" s="135">
        <v>1.4233915643295489</v>
      </c>
      <c r="S181" s="135">
        <v>7.1925533498179206</v>
      </c>
      <c r="T181" s="135">
        <v>141.5699817240446</v>
      </c>
      <c r="U181" s="135">
        <v>21.663312512736631</v>
      </c>
      <c r="V181" s="135">
        <v>-55.710111912701372</v>
      </c>
      <c r="W181" s="135">
        <v>222.18888422511489</v>
      </c>
      <c r="X181" s="135">
        <v>34.532421785738492</v>
      </c>
      <c r="Y181" s="135">
        <v>3.190517475772332</v>
      </c>
    </row>
    <row r="182" spans="1:25" x14ac:dyDescent="0.25">
      <c r="A182" s="111">
        <v>44070</v>
      </c>
      <c r="B182" s="135">
        <v>4298.015163436974</v>
      </c>
      <c r="C182" s="135">
        <v>793.59333935938446</v>
      </c>
      <c r="D182" s="135">
        <v>923.79239135944078</v>
      </c>
      <c r="E182" s="135">
        <v>7886.2633595220841</v>
      </c>
      <c r="F182" s="135">
        <v>926.62790837861633</v>
      </c>
      <c r="G182" s="135">
        <v>855.490757254801</v>
      </c>
      <c r="H182" s="135">
        <v>6380.3737025455766</v>
      </c>
      <c r="I182" s="135">
        <v>1589.132483985097</v>
      </c>
      <c r="J182" s="135">
        <v>2056.32213082215</v>
      </c>
      <c r="K182" s="135">
        <v>8779.7946062669325</v>
      </c>
      <c r="L182" s="135">
        <v>2517.9237456320889</v>
      </c>
      <c r="M182" s="135">
        <v>1539.4246820601461</v>
      </c>
      <c r="N182" s="135">
        <v>15.463642205781969</v>
      </c>
      <c r="O182" s="135">
        <v>2.3091949738876081</v>
      </c>
      <c r="P182" s="135">
        <v>5.3084737084889593</v>
      </c>
      <c r="Q182" s="135">
        <v>27.968182686237391</v>
      </c>
      <c r="R182" s="135">
        <v>3.5584789108240629</v>
      </c>
      <c r="S182" s="135">
        <v>7.8271904100959633</v>
      </c>
      <c r="T182" s="135">
        <v>142.26459065001359</v>
      </c>
      <c r="U182" s="135">
        <v>20.56178814768225</v>
      </c>
      <c r="V182" s="135">
        <v>-56.948114399650287</v>
      </c>
      <c r="W182" s="135">
        <v>214.74310288017591</v>
      </c>
      <c r="X182" s="135">
        <v>34.919251820879971</v>
      </c>
      <c r="Y182" s="135">
        <v>3.190517475772332</v>
      </c>
    </row>
    <row r="183" spans="1:25" x14ac:dyDescent="0.25">
      <c r="A183" s="111">
        <v>44071</v>
      </c>
      <c r="B183" s="135">
        <v>3435.1219941100499</v>
      </c>
      <c r="C183" s="135">
        <v>778.02765472058638</v>
      </c>
      <c r="D183" s="135">
        <v>984.308991636212</v>
      </c>
      <c r="E183" s="135">
        <v>8135.5316981081687</v>
      </c>
      <c r="F183" s="135">
        <v>714.54256529349448</v>
      </c>
      <c r="G183" s="135">
        <v>881.19355819606176</v>
      </c>
      <c r="H183" s="135">
        <v>6326.8236956591581</v>
      </c>
      <c r="I183" s="135">
        <v>1562.328724435441</v>
      </c>
      <c r="J183" s="135">
        <v>1892.905802544893</v>
      </c>
      <c r="K183" s="135">
        <v>9221.701729089069</v>
      </c>
      <c r="L183" s="135">
        <v>2552.403893088755</v>
      </c>
      <c r="M183" s="135">
        <v>1458.066486427952</v>
      </c>
      <c r="N183" s="135">
        <v>9.5413962546312483</v>
      </c>
      <c r="O183" s="135">
        <v>2.052617754566759</v>
      </c>
      <c r="P183" s="135">
        <v>5.3084737084889593</v>
      </c>
      <c r="Q183" s="135">
        <v>26.439866692453911</v>
      </c>
      <c r="R183" s="135">
        <v>3.5584789108240629</v>
      </c>
      <c r="S183" s="135">
        <v>8.5676003137536778</v>
      </c>
      <c r="T183" s="135">
        <v>139.35591577251861</v>
      </c>
      <c r="U183" s="135">
        <v>20.56178814768225</v>
      </c>
      <c r="V183" s="135">
        <v>-61.281123103971488</v>
      </c>
      <c r="W183" s="135">
        <v>208.0080552090719</v>
      </c>
      <c r="X183" s="135">
        <v>35.316536721836087</v>
      </c>
      <c r="Y183" s="135">
        <v>2.39288810682925</v>
      </c>
    </row>
    <row r="184" spans="1:25" x14ac:dyDescent="0.25">
      <c r="A184" s="111">
        <v>44072</v>
      </c>
      <c r="B184" s="135">
        <v>3033.286639202342</v>
      </c>
      <c r="C184" s="135">
        <v>767.50798872843166</v>
      </c>
      <c r="D184" s="135">
        <v>1028.3103403754631</v>
      </c>
      <c r="E184" s="135">
        <v>8135.5316981081687</v>
      </c>
      <c r="F184" s="135">
        <v>600.67124014712033</v>
      </c>
      <c r="G184" s="135">
        <v>862.15444638772055</v>
      </c>
      <c r="H184" s="135">
        <v>6382.2404640341183</v>
      </c>
      <c r="I184" s="135">
        <v>1555.7195782451149</v>
      </c>
      <c r="J184" s="135">
        <v>1938.0928933185289</v>
      </c>
      <c r="K184" s="135">
        <v>8927.8641216492433</v>
      </c>
      <c r="L184" s="135">
        <v>2602.17950923223</v>
      </c>
      <c r="M184" s="135">
        <v>1533.8412764775439</v>
      </c>
      <c r="N184" s="135">
        <v>8.6640264840903995</v>
      </c>
      <c r="O184" s="135">
        <v>2.3091949738876081</v>
      </c>
      <c r="P184" s="135">
        <v>5.0725415436672394</v>
      </c>
      <c r="Q184" s="135">
        <v>26.439866692453911</v>
      </c>
      <c r="R184" s="135">
        <v>3.5584789108240629</v>
      </c>
      <c r="S184" s="135">
        <v>7.932963253475636</v>
      </c>
      <c r="T184" s="135">
        <v>138.83495907804189</v>
      </c>
      <c r="U184" s="135">
        <v>18.725914205924969</v>
      </c>
      <c r="V184" s="135">
        <v>-60.043120617022574</v>
      </c>
      <c r="W184" s="135">
        <v>203.47289748079081</v>
      </c>
      <c r="X184" s="135">
        <v>35.504724306499519</v>
      </c>
      <c r="Y184" s="135">
        <v>0.797629368943087</v>
      </c>
    </row>
    <row r="185" spans="1:25" x14ac:dyDescent="0.25">
      <c r="A185" s="111">
        <v>44073</v>
      </c>
      <c r="B185" s="135">
        <v>3703.5971438955498</v>
      </c>
      <c r="C185" s="135">
        <v>753.5672931453322</v>
      </c>
      <c r="D185" s="135">
        <v>1046.7130492315571</v>
      </c>
      <c r="E185" s="135">
        <v>8135.5316981081687</v>
      </c>
      <c r="F185" s="135">
        <v>560.10458056372454</v>
      </c>
      <c r="G185" s="135">
        <v>933.44534282562051</v>
      </c>
      <c r="H185" s="135">
        <v>6398.7808390837527</v>
      </c>
      <c r="I185" s="135">
        <v>1601.9836015773981</v>
      </c>
      <c r="J185" s="135">
        <v>1922.617862231667</v>
      </c>
      <c r="K185" s="135">
        <v>8682.0518038842765</v>
      </c>
      <c r="L185" s="135">
        <v>2691.5895216789859</v>
      </c>
      <c r="M185" s="135">
        <v>1525.8649827881129</v>
      </c>
      <c r="N185" s="135">
        <v>9.6510674759488531</v>
      </c>
      <c r="O185" s="135">
        <v>2.1381434943403752</v>
      </c>
      <c r="P185" s="135">
        <v>4.7186432964346592</v>
      </c>
      <c r="Q185" s="135">
        <v>26.439866692453911</v>
      </c>
      <c r="R185" s="135">
        <v>3.5584789108240629</v>
      </c>
      <c r="S185" s="135">
        <v>7.4040990365772688</v>
      </c>
      <c r="T185" s="135">
        <v>135.7960450269278</v>
      </c>
      <c r="U185" s="135">
        <v>22.03048730108808</v>
      </c>
      <c r="V185" s="135">
        <v>-60.662121860497031</v>
      </c>
      <c r="W185" s="135">
        <v>205.9096986482254</v>
      </c>
      <c r="X185" s="135">
        <v>36.210427748987357</v>
      </c>
      <c r="Y185" s="135">
        <v>0.797629368943087</v>
      </c>
    </row>
    <row r="186" spans="1:25" x14ac:dyDescent="0.25">
      <c r="A186" s="111">
        <v>44074</v>
      </c>
      <c r="B186" s="135">
        <v>3814.6940910902849</v>
      </c>
      <c r="C186" s="135">
        <v>742.36342123498855</v>
      </c>
      <c r="D186" s="135">
        <v>1051.7855907752239</v>
      </c>
      <c r="E186" s="135">
        <v>8775.8960995034431</v>
      </c>
      <c r="F186" s="135">
        <v>730.19987250112092</v>
      </c>
      <c r="G186" s="135">
        <v>979.35075685239894</v>
      </c>
      <c r="H186" s="135">
        <v>6317.7069535058154</v>
      </c>
      <c r="I186" s="135">
        <v>1693.0429490885599</v>
      </c>
      <c r="J186" s="135">
        <v>1946.139909483697</v>
      </c>
      <c r="K186" s="135">
        <v>9659.5813610928053</v>
      </c>
      <c r="L186" s="135">
        <v>2738.3541364678472</v>
      </c>
      <c r="M186" s="135">
        <v>1549.793863856406</v>
      </c>
      <c r="N186" s="135">
        <v>10.85745091044252</v>
      </c>
      <c r="O186" s="135">
        <v>2.3091949738876081</v>
      </c>
      <c r="P186" s="135">
        <v>4.9545754612563799</v>
      </c>
      <c r="Q186" s="135">
        <v>33.928615061992922</v>
      </c>
      <c r="R186" s="135">
        <v>-5.6935662573188326</v>
      </c>
      <c r="S186" s="135">
        <v>7.1925533498179206</v>
      </c>
      <c r="T186" s="135">
        <v>138.63960031761309</v>
      </c>
      <c r="U186" s="135">
        <v>38.553352776903601</v>
      </c>
      <c r="V186" s="135">
        <v>-62.519125590920403</v>
      </c>
      <c r="W186" s="135">
        <v>205.50356512031959</v>
      </c>
      <c r="X186" s="135">
        <v>36.058832194675162</v>
      </c>
      <c r="Y186" s="135">
        <v>5.2021878868150189E-15</v>
      </c>
    </row>
    <row r="187" spans="1:25" x14ac:dyDescent="0.25">
      <c r="A187" s="111">
        <v>44075</v>
      </c>
      <c r="B187" s="135">
        <v>4002.5608932073442</v>
      </c>
      <c r="C187" s="135">
        <v>721.15303777113161</v>
      </c>
      <c r="D187" s="135">
        <v>1063.464232933899</v>
      </c>
      <c r="E187" s="135">
        <v>8928.4220356830319</v>
      </c>
      <c r="F187" s="135">
        <v>671.12912258143933</v>
      </c>
      <c r="G187" s="135">
        <v>991.09154246754281</v>
      </c>
      <c r="H187" s="135">
        <v>6427.9544139744476</v>
      </c>
      <c r="I187" s="135">
        <v>1738.9397976324919</v>
      </c>
      <c r="J187" s="135">
        <v>1881.763780162353</v>
      </c>
      <c r="K187" s="135">
        <v>9508.1273996446125</v>
      </c>
      <c r="L187" s="135">
        <v>2848.8254760981849</v>
      </c>
      <c r="M187" s="135">
        <v>1544.210458273805</v>
      </c>
      <c r="N187" s="135">
        <v>11.62514945966576</v>
      </c>
      <c r="O187" s="135">
        <v>2.223669234113991</v>
      </c>
      <c r="P187" s="135">
        <v>5.4264397908998188</v>
      </c>
      <c r="Q187" s="135">
        <v>34.845604658263007</v>
      </c>
      <c r="R187" s="135">
        <v>-2.1350873464946409</v>
      </c>
      <c r="S187" s="135">
        <v>5.8175063858821634</v>
      </c>
      <c r="T187" s="135">
        <v>134.90607734053009</v>
      </c>
      <c r="U187" s="135">
        <v>30.108332644820109</v>
      </c>
      <c r="V187" s="135">
        <v>-61.281123103971481</v>
      </c>
      <c r="W187" s="135">
        <v>203.60827532342611</v>
      </c>
      <c r="X187" s="135">
        <v>36.466571961445908</v>
      </c>
      <c r="Y187" s="135">
        <v>0.797629368943087</v>
      </c>
    </row>
    <row r="188" spans="1:25" x14ac:dyDescent="0.25">
      <c r="A188" s="111">
        <v>44076</v>
      </c>
      <c r="B188" s="135">
        <v>4177.3768199876076</v>
      </c>
      <c r="C188" s="135">
        <v>718.50173983814955</v>
      </c>
      <c r="D188" s="135">
        <v>1058.7455896374649</v>
      </c>
      <c r="E188" s="135">
        <v>9124.8106408842104</v>
      </c>
      <c r="F188" s="135">
        <v>503.88061377270242</v>
      </c>
      <c r="G188" s="135">
        <v>1039.7470504221931</v>
      </c>
      <c r="H188" s="135">
        <v>6331.5991320251942</v>
      </c>
      <c r="I188" s="135">
        <v>1791.078617578399</v>
      </c>
      <c r="J188" s="135">
        <v>1783.3425824499141</v>
      </c>
      <c r="K188" s="135">
        <v>9500.444707075063</v>
      </c>
      <c r="L188" s="135">
        <v>2839.3951871333852</v>
      </c>
      <c r="M188" s="135">
        <v>1544.210458273805</v>
      </c>
      <c r="N188" s="135">
        <v>13.92824510733549</v>
      </c>
      <c r="O188" s="135">
        <v>3.1644523716237711</v>
      </c>
      <c r="P188" s="135">
        <v>4.6006772140237997</v>
      </c>
      <c r="Q188" s="135">
        <v>34.081446661371267</v>
      </c>
      <c r="R188" s="135">
        <v>2.8467831286592258</v>
      </c>
      <c r="S188" s="135">
        <v>5.1828693256041216</v>
      </c>
      <c r="T188" s="135">
        <v>131.23767395025661</v>
      </c>
      <c r="U188" s="135">
        <v>30.475507433171561</v>
      </c>
      <c r="V188" s="135">
        <v>11.761023626014561</v>
      </c>
      <c r="W188" s="135">
        <v>206.95887692864861</v>
      </c>
      <c r="X188" s="135">
        <v>36.090196792119073</v>
      </c>
      <c r="Y188" s="135">
        <v>0.797629368943087</v>
      </c>
    </row>
    <row r="189" spans="1:25" x14ac:dyDescent="0.25">
      <c r="A189" s="111">
        <v>44077</v>
      </c>
      <c r="B189" s="135">
        <v>4282.9902061164621</v>
      </c>
      <c r="C189" s="135">
        <v>707.21234218803215</v>
      </c>
      <c r="D189" s="135">
        <v>1057.329996648534</v>
      </c>
      <c r="E189" s="135">
        <v>9017.9813529187468</v>
      </c>
      <c r="F189" s="135">
        <v>548.71744804908724</v>
      </c>
      <c r="G189" s="135">
        <v>1062.276666062063</v>
      </c>
      <c r="H189" s="135">
        <v>6126.255368285626</v>
      </c>
      <c r="I189" s="135">
        <v>1827.0617468368409</v>
      </c>
      <c r="J189" s="135">
        <v>1884.2397851362509</v>
      </c>
      <c r="K189" s="135">
        <v>9484.808566250691</v>
      </c>
      <c r="L189" s="135">
        <v>2871.1518420453381</v>
      </c>
      <c r="M189" s="135">
        <v>1604.032660944536</v>
      </c>
      <c r="N189" s="135">
        <v>12.94120411547703</v>
      </c>
      <c r="O189" s="135">
        <v>2.7368236727556892</v>
      </c>
      <c r="P189" s="135">
        <v>5.1905076260780998</v>
      </c>
      <c r="Q189" s="135">
        <v>36.373920652046493</v>
      </c>
      <c r="R189" s="135">
        <v>8.5403493859779314</v>
      </c>
      <c r="S189" s="135">
        <v>5.2886421689837944</v>
      </c>
      <c r="T189" s="135">
        <v>130.3477062638589</v>
      </c>
      <c r="U189" s="135">
        <v>33.045730951631761</v>
      </c>
      <c r="V189" s="135">
        <v>9.2850186521167242</v>
      </c>
      <c r="W189" s="135">
        <v>201.88220782982651</v>
      </c>
      <c r="X189" s="135">
        <v>36.294066675504432</v>
      </c>
      <c r="Y189" s="135">
        <v>1.5952587378861689</v>
      </c>
    </row>
    <row r="190" spans="1:25" x14ac:dyDescent="0.25">
      <c r="A190" s="111">
        <v>44078</v>
      </c>
      <c r="B190" s="135">
        <v>4480.8370893734227</v>
      </c>
      <c r="C190" s="135">
        <v>697.63345933338701</v>
      </c>
      <c r="D190" s="135">
        <v>1089.416771064288</v>
      </c>
      <c r="E190" s="135">
        <v>9124.5049776854539</v>
      </c>
      <c r="F190" s="135">
        <v>730.91156828328587</v>
      </c>
      <c r="G190" s="135">
        <v>1132.5098340661659</v>
      </c>
      <c r="H190" s="135">
        <v>6220.5919430437834</v>
      </c>
      <c r="I190" s="135">
        <v>1910.7775985809731</v>
      </c>
      <c r="J190" s="135">
        <v>1994.4220064747039</v>
      </c>
      <c r="K190" s="135">
        <v>9713.2925201583439</v>
      </c>
      <c r="L190" s="135">
        <v>2923.2170738022191</v>
      </c>
      <c r="M190" s="135">
        <v>1706.1292201692499</v>
      </c>
      <c r="N190" s="135">
        <v>12.72186167284182</v>
      </c>
      <c r="O190" s="135">
        <v>3.1644523716237711</v>
      </c>
      <c r="P190" s="135">
        <v>5.4264397908998188</v>
      </c>
      <c r="Q190" s="135">
        <v>62.202460946987138</v>
      </c>
      <c r="R190" s="135">
        <v>9.9637409503076082</v>
      </c>
      <c r="S190" s="135">
        <v>5.394415012363468</v>
      </c>
      <c r="T190" s="135">
        <v>130.21746709023969</v>
      </c>
      <c r="U190" s="135">
        <v>33.780080528334672</v>
      </c>
      <c r="V190" s="135">
        <v>9.2850186521167277</v>
      </c>
      <c r="W190" s="135">
        <v>202.9990750315674</v>
      </c>
      <c r="X190" s="135">
        <v>36.649532113202021</v>
      </c>
      <c r="Y190" s="135">
        <v>1.5952587378861689</v>
      </c>
    </row>
    <row r="191" spans="1:25" x14ac:dyDescent="0.25">
      <c r="A191" s="111">
        <v>44079</v>
      </c>
      <c r="B191" s="135">
        <v>4476.9985966273071</v>
      </c>
      <c r="C191" s="135">
        <v>703.27815815844565</v>
      </c>
      <c r="D191" s="135">
        <v>1118.9082916670029</v>
      </c>
      <c r="E191" s="135">
        <v>9124.5049776854539</v>
      </c>
      <c r="F191" s="135">
        <v>730.91156828328587</v>
      </c>
      <c r="G191" s="135">
        <v>1207.0796886488361</v>
      </c>
      <c r="H191" s="135">
        <v>6161.9626083862167</v>
      </c>
      <c r="I191" s="135">
        <v>1971.728613447315</v>
      </c>
      <c r="J191" s="135">
        <v>1996.8980114486019</v>
      </c>
      <c r="K191" s="135">
        <v>9369.7374000107211</v>
      </c>
      <c r="L191" s="135">
        <v>2985.2719298449829</v>
      </c>
      <c r="M191" s="135">
        <v>1676.6169335183561</v>
      </c>
      <c r="N191" s="135">
        <v>12.612190451524221</v>
      </c>
      <c r="O191" s="135">
        <v>2.5657721932084572</v>
      </c>
      <c r="P191" s="135">
        <v>7.1959310270627146</v>
      </c>
      <c r="Q191" s="135">
        <v>62.202460946987138</v>
      </c>
      <c r="R191" s="135">
        <v>9.9637409503076082</v>
      </c>
      <c r="S191" s="135">
        <v>5.394415012363468</v>
      </c>
      <c r="T191" s="135">
        <v>126.41882452634709</v>
      </c>
      <c r="U191" s="135">
        <v>35.61595447009195</v>
      </c>
      <c r="V191" s="135">
        <v>9.2850186521167277</v>
      </c>
      <c r="W191" s="135">
        <v>201.06994077401501</v>
      </c>
      <c r="X191" s="135">
        <v>37.261141763358147</v>
      </c>
      <c r="Y191" s="135">
        <v>1.5952587378861689</v>
      </c>
    </row>
    <row r="192" spans="1:25" x14ac:dyDescent="0.25">
      <c r="A192" s="111">
        <v>44080</v>
      </c>
      <c r="B192" s="135">
        <v>3282.020969150672</v>
      </c>
      <c r="C192" s="135">
        <v>720.38330611316883</v>
      </c>
      <c r="D192" s="135">
        <v>1110.7686319806539</v>
      </c>
      <c r="E192" s="135">
        <v>9124.5049776854539</v>
      </c>
      <c r="F192" s="135">
        <v>730.91156828328587</v>
      </c>
      <c r="G192" s="135">
        <v>1341.728518271161</v>
      </c>
      <c r="H192" s="135">
        <v>6076.3954713184166</v>
      </c>
      <c r="I192" s="135">
        <v>1983.11103188621</v>
      </c>
      <c r="J192" s="135">
        <v>2058.1791345525739</v>
      </c>
      <c r="K192" s="135">
        <v>9314.3340179122406</v>
      </c>
      <c r="L192" s="135">
        <v>3049.517080275913</v>
      </c>
      <c r="M192" s="135">
        <v>1679.0098216251849</v>
      </c>
      <c r="N192" s="135">
        <v>11.29613579571294</v>
      </c>
      <c r="O192" s="135">
        <v>2.5657721932084572</v>
      </c>
      <c r="P192" s="135">
        <v>7.5498292742952957</v>
      </c>
      <c r="Q192" s="135">
        <v>62.202460946987138</v>
      </c>
      <c r="R192" s="135">
        <v>9.9637409503076082</v>
      </c>
      <c r="S192" s="135">
        <v>5.5001878557431416</v>
      </c>
      <c r="T192" s="135">
        <v>128.4375317174443</v>
      </c>
      <c r="U192" s="135">
        <v>29.373983068117191</v>
      </c>
      <c r="V192" s="135">
        <v>8.0470161651678094</v>
      </c>
      <c r="W192" s="135">
        <v>197.04244995561609</v>
      </c>
      <c r="X192" s="135">
        <v>37.496376244187438</v>
      </c>
      <c r="Y192" s="135">
        <v>2.39288810682925</v>
      </c>
    </row>
    <row r="193" spans="1:25" x14ac:dyDescent="0.25">
      <c r="A193" s="111">
        <v>44081</v>
      </c>
      <c r="B193" s="135">
        <v>5133.380856213179</v>
      </c>
      <c r="C193" s="135">
        <v>754.67912776238893</v>
      </c>
      <c r="D193" s="135">
        <v>1128.9354086719261</v>
      </c>
      <c r="E193" s="135">
        <v>9581.1657966279563</v>
      </c>
      <c r="F193" s="135">
        <v>839.08932717234109</v>
      </c>
      <c r="G193" s="135">
        <v>1504.830242762617</v>
      </c>
      <c r="H193" s="135">
        <v>5861.5225413757134</v>
      </c>
      <c r="I193" s="135">
        <v>1933.1752606704119</v>
      </c>
      <c r="J193" s="135">
        <v>2186.9313931952611</v>
      </c>
      <c r="K193" s="135">
        <v>8106.4929059204806</v>
      </c>
      <c r="L193" s="135">
        <v>3080.2962052341982</v>
      </c>
      <c r="M193" s="135">
        <v>1693.3671502661609</v>
      </c>
      <c r="N193" s="135">
        <v>8.7736977054080079</v>
      </c>
      <c r="O193" s="135">
        <v>2.3947207136612239</v>
      </c>
      <c r="P193" s="135">
        <v>8.2576257687604535</v>
      </c>
      <c r="Q193" s="135">
        <v>64.49493493766235</v>
      </c>
      <c r="R193" s="135">
        <v>20.639177682780179</v>
      </c>
      <c r="S193" s="135">
        <v>5.6059606991228161</v>
      </c>
      <c r="T193" s="135">
        <v>121.7953338628663</v>
      </c>
      <c r="U193" s="135">
        <v>15.788515899113319</v>
      </c>
      <c r="V193" s="135">
        <v>8.6660174086422703</v>
      </c>
      <c r="W193" s="135">
        <v>188.81824601552421</v>
      </c>
      <c r="X193" s="135">
        <v>39.137790177085087</v>
      </c>
      <c r="Y193" s="135">
        <v>10.369181796260071</v>
      </c>
    </row>
    <row r="194" spans="1:25" x14ac:dyDescent="0.25">
      <c r="A194" s="111">
        <v>44082</v>
      </c>
      <c r="B194" s="135">
        <v>5296.3522910911406</v>
      </c>
      <c r="C194" s="135">
        <v>764.77116505567574</v>
      </c>
      <c r="D194" s="135">
        <v>1175.414045141805</v>
      </c>
      <c r="E194" s="135">
        <v>9710.9198245001735</v>
      </c>
      <c r="F194" s="135">
        <v>844.07119764749507</v>
      </c>
      <c r="G194" s="135">
        <v>1628.055605299937</v>
      </c>
      <c r="H194" s="135">
        <v>5495.4202243322088</v>
      </c>
      <c r="I194" s="135">
        <v>1860.841827365175</v>
      </c>
      <c r="J194" s="135">
        <v>2261.8305436556711</v>
      </c>
      <c r="K194" s="135">
        <v>7145.9871124233368</v>
      </c>
      <c r="L194" s="135">
        <v>3139.6223412993431</v>
      </c>
      <c r="M194" s="135">
        <v>1945.418030852175</v>
      </c>
      <c r="N194" s="135">
        <v>10.418766025172101</v>
      </c>
      <c r="O194" s="135">
        <v>2.480246453434841</v>
      </c>
      <c r="P194" s="135">
        <v>8.4935579335821725</v>
      </c>
      <c r="Q194" s="135">
        <v>67.551566925229295</v>
      </c>
      <c r="R194" s="135">
        <v>17.792394554120829</v>
      </c>
      <c r="S194" s="135">
        <v>8.6733731571333514</v>
      </c>
      <c r="T194" s="135">
        <v>108.293872864345</v>
      </c>
      <c r="U194" s="135">
        <v>18.35873941757351</v>
      </c>
      <c r="V194" s="135">
        <v>9.2850186521167277</v>
      </c>
      <c r="W194" s="135">
        <v>164.75483448710739</v>
      </c>
      <c r="X194" s="135">
        <v>39.503710480597313</v>
      </c>
      <c r="Y194" s="135">
        <v>10.369181796260071</v>
      </c>
    </row>
    <row r="195" spans="1:25" x14ac:dyDescent="0.25">
      <c r="A195" s="111">
        <v>44083</v>
      </c>
      <c r="B195" s="135">
        <v>5485.864161527963</v>
      </c>
      <c r="C195" s="135">
        <v>771.61322423756508</v>
      </c>
      <c r="D195" s="135">
        <v>1187.682517712534</v>
      </c>
      <c r="E195" s="135">
        <v>9754.476830323003</v>
      </c>
      <c r="F195" s="135">
        <v>959.36591435819889</v>
      </c>
      <c r="G195" s="135">
        <v>1749.8001480299411</v>
      </c>
      <c r="H195" s="135">
        <v>5377.9010766698393</v>
      </c>
      <c r="I195" s="135">
        <v>1812.3747553027829</v>
      </c>
      <c r="J195" s="135">
        <v>2339.8247003334518</v>
      </c>
      <c r="K195" s="135">
        <v>6769.7043988186406</v>
      </c>
      <c r="L195" s="135">
        <v>3201.5778761168681</v>
      </c>
      <c r="M195" s="135">
        <v>2085.0031704172138</v>
      </c>
      <c r="N195" s="135">
        <v>11.405807017030551</v>
      </c>
      <c r="O195" s="135">
        <v>1.7105147954722939</v>
      </c>
      <c r="P195" s="135">
        <v>9.4372865928690519</v>
      </c>
      <c r="Q195" s="135">
        <v>66.328914130202506</v>
      </c>
      <c r="R195" s="135">
        <v>15.65730720762631</v>
      </c>
      <c r="S195" s="135">
        <v>8.4618274703740042</v>
      </c>
      <c r="T195" s="135">
        <v>111.5498522048244</v>
      </c>
      <c r="U195" s="135">
        <v>18.35873941757351</v>
      </c>
      <c r="V195" s="135">
        <v>11.761023626014561</v>
      </c>
      <c r="W195" s="135">
        <v>161.06578827529671</v>
      </c>
      <c r="X195" s="135">
        <v>40.178049325641247</v>
      </c>
      <c r="Y195" s="135">
        <v>10.369181796260071</v>
      </c>
    </row>
    <row r="196" spans="1:25" x14ac:dyDescent="0.25">
      <c r="A196" s="111">
        <v>44084</v>
      </c>
      <c r="B196" s="135">
        <v>5685.9044692112784</v>
      </c>
      <c r="C196" s="135">
        <v>796.15911155259289</v>
      </c>
      <c r="D196" s="135">
        <v>1211.275734194706</v>
      </c>
      <c r="E196" s="135">
        <v>10030.33786720092</v>
      </c>
      <c r="F196" s="135">
        <v>1042.634320871485</v>
      </c>
      <c r="G196" s="135">
        <v>1875.0351945914749</v>
      </c>
      <c r="H196" s="135">
        <v>5351.4191113672723</v>
      </c>
      <c r="I196" s="135">
        <v>1763.90768324039</v>
      </c>
      <c r="J196" s="135">
        <v>2490.86100374122</v>
      </c>
      <c r="K196" s="135">
        <v>6660.8606133398953</v>
      </c>
      <c r="L196" s="135">
        <v>3270.63226482253</v>
      </c>
      <c r="M196" s="135">
        <v>2293.1844357113582</v>
      </c>
      <c r="N196" s="135">
        <v>10.63810846780731</v>
      </c>
      <c r="O196" s="135">
        <v>1.967092014793143</v>
      </c>
      <c r="P196" s="135">
        <v>9.4372865928690519</v>
      </c>
      <c r="Q196" s="135">
        <v>71.066693710931276</v>
      </c>
      <c r="R196" s="135">
        <v>7.8286536038130938</v>
      </c>
      <c r="S196" s="135">
        <v>8.5676003137536778</v>
      </c>
      <c r="T196" s="135">
        <v>108.0116879881701</v>
      </c>
      <c r="U196" s="135">
        <v>16.522865475816239</v>
      </c>
      <c r="V196" s="135">
        <v>11.1420223825401</v>
      </c>
      <c r="W196" s="135">
        <v>166.10861291346001</v>
      </c>
      <c r="X196" s="135">
        <v>40.768749244168099</v>
      </c>
      <c r="Y196" s="135">
        <v>10.369181796260071</v>
      </c>
    </row>
    <row r="197" spans="1:25" x14ac:dyDescent="0.25">
      <c r="A197" s="111">
        <v>44085</v>
      </c>
      <c r="B197" s="135">
        <v>5746.2236409359612</v>
      </c>
      <c r="C197" s="135">
        <v>808.38929234022009</v>
      </c>
      <c r="D197" s="135">
        <v>1197.5916686350461</v>
      </c>
      <c r="E197" s="135">
        <v>10291.221407339761</v>
      </c>
      <c r="F197" s="135">
        <v>1081.777588890551</v>
      </c>
      <c r="G197" s="135">
        <v>2044.1659711555731</v>
      </c>
      <c r="H197" s="135">
        <v>5277.595206454137</v>
      </c>
      <c r="I197" s="135">
        <v>1769.7824798540139</v>
      </c>
      <c r="J197" s="135">
        <v>2700.702425279062</v>
      </c>
      <c r="K197" s="135">
        <v>6442.7330643938394</v>
      </c>
      <c r="L197" s="135">
        <v>3328.8554125442311</v>
      </c>
      <c r="M197" s="135">
        <v>2471.055784985665</v>
      </c>
      <c r="N197" s="135">
        <v>17.43772418949888</v>
      </c>
      <c r="O197" s="135">
        <v>1.7960405352459099</v>
      </c>
      <c r="P197" s="135">
        <v>9.3193205104581924</v>
      </c>
      <c r="Q197" s="135">
        <v>50.281596195476077</v>
      </c>
      <c r="R197" s="135">
        <v>7.8286536038130938</v>
      </c>
      <c r="S197" s="135">
        <v>8.1445089402349851</v>
      </c>
      <c r="T197" s="135">
        <v>113.3949071644294</v>
      </c>
      <c r="U197" s="135">
        <v>15.788515899113319</v>
      </c>
      <c r="V197" s="135">
        <v>11.1420223825401</v>
      </c>
      <c r="W197" s="135">
        <v>165.6347904642366</v>
      </c>
      <c r="X197" s="135">
        <v>41.354221729787653</v>
      </c>
      <c r="Y197" s="135">
        <v>11.964440534146229</v>
      </c>
    </row>
    <row r="198" spans="1:25" x14ac:dyDescent="0.25">
      <c r="A198" s="111">
        <v>44086</v>
      </c>
      <c r="B198" s="135">
        <v>5763.6613651254602</v>
      </c>
      <c r="C198" s="135">
        <v>834.64569445072027</v>
      </c>
      <c r="D198" s="135">
        <v>1174.8242147297501</v>
      </c>
      <c r="E198" s="135">
        <v>10291.221407339761</v>
      </c>
      <c r="F198" s="135">
        <v>1081.777588890551</v>
      </c>
      <c r="G198" s="135">
        <v>2222.287439406944</v>
      </c>
      <c r="H198" s="135">
        <v>5212.8880436943437</v>
      </c>
      <c r="I198" s="135">
        <v>1787.4068696948841</v>
      </c>
      <c r="J198" s="135">
        <v>2880.2127858866538</v>
      </c>
      <c r="K198" s="135">
        <v>6521.3875909649214</v>
      </c>
      <c r="L198" s="135">
        <v>3348.4060116175979</v>
      </c>
      <c r="M198" s="135">
        <v>2878.64439251558</v>
      </c>
      <c r="N198" s="135">
        <v>17.547395410816481</v>
      </c>
      <c r="O198" s="135">
        <v>1.967092014793143</v>
      </c>
      <c r="P198" s="135">
        <v>8.139659686349594</v>
      </c>
      <c r="Q198" s="135">
        <v>50.281596195476077</v>
      </c>
      <c r="R198" s="135">
        <v>7.8286536038130938</v>
      </c>
      <c r="S198" s="135">
        <v>7.8271904100959642</v>
      </c>
      <c r="T198" s="135">
        <v>111.8971566678089</v>
      </c>
      <c r="U198" s="135">
        <v>14.686991534058951</v>
      </c>
      <c r="V198" s="135">
        <v>10.52302113906565</v>
      </c>
      <c r="W198" s="135">
        <v>169.45921451868259</v>
      </c>
      <c r="X198" s="135">
        <v>41.610365942246197</v>
      </c>
      <c r="Y198" s="135">
        <v>15.154958009918561</v>
      </c>
    </row>
    <row r="199" spans="1:25" x14ac:dyDescent="0.25">
      <c r="A199" s="111">
        <v>44087</v>
      </c>
      <c r="B199" s="135">
        <v>5775.396185806444</v>
      </c>
      <c r="C199" s="135">
        <v>856.02712939412436</v>
      </c>
      <c r="D199" s="135">
        <v>1193.6987879154881</v>
      </c>
      <c r="E199" s="135">
        <v>10291.221407339761</v>
      </c>
      <c r="F199" s="135">
        <v>1081.777588890551</v>
      </c>
      <c r="G199" s="135">
        <v>2258.4617518427922</v>
      </c>
      <c r="H199" s="135">
        <v>5279.2014895954417</v>
      </c>
      <c r="I199" s="135">
        <v>1785.938170541478</v>
      </c>
      <c r="J199" s="135">
        <v>3149.4783267980429</v>
      </c>
      <c r="K199" s="135">
        <v>6529.7471727476486</v>
      </c>
      <c r="L199" s="135">
        <v>2873.7446487673669</v>
      </c>
      <c r="M199" s="135">
        <v>3101.1829864506999</v>
      </c>
      <c r="N199" s="135">
        <v>17.766737853451701</v>
      </c>
      <c r="O199" s="135">
        <v>2.052617754566759</v>
      </c>
      <c r="P199" s="135">
        <v>8.139659686349594</v>
      </c>
      <c r="Q199" s="135">
        <v>50.281596195476077</v>
      </c>
      <c r="R199" s="135">
        <v>7.8286536038130938</v>
      </c>
      <c r="S199" s="135">
        <v>8.1445089402349851</v>
      </c>
      <c r="T199" s="135">
        <v>111.3544934443956</v>
      </c>
      <c r="U199" s="135">
        <v>14.686991534058951</v>
      </c>
      <c r="V199" s="135">
        <v>11.1420223825401</v>
      </c>
      <c r="W199" s="135">
        <v>168.3761917776005</v>
      </c>
      <c r="X199" s="135">
        <v>36.299294108411758</v>
      </c>
      <c r="Y199" s="135">
        <v>15.95258737886164</v>
      </c>
    </row>
    <row r="200" spans="1:25" x14ac:dyDescent="0.25">
      <c r="A200" s="111">
        <v>44088</v>
      </c>
      <c r="B200" s="135">
        <v>6095.7458232751706</v>
      </c>
      <c r="C200" s="135">
        <v>820.70499886762093</v>
      </c>
      <c r="D200" s="135">
        <v>1176.947604213146</v>
      </c>
      <c r="E200" s="135">
        <v>10420.211277215079</v>
      </c>
      <c r="F200" s="135">
        <v>673.97590571009846</v>
      </c>
      <c r="G200" s="135">
        <v>2223.8740320576389</v>
      </c>
      <c r="H200" s="135">
        <v>5492.4030168100326</v>
      </c>
      <c r="I200" s="135">
        <v>1809.0701822076201</v>
      </c>
      <c r="J200" s="135">
        <v>3427.4098851180752</v>
      </c>
      <c r="K200" s="135">
        <v>6694.9758296839791</v>
      </c>
      <c r="L200" s="135">
        <v>2958.7531627061621</v>
      </c>
      <c r="M200" s="135">
        <v>3174.5648883934641</v>
      </c>
      <c r="N200" s="135">
        <v>23.579312583284811</v>
      </c>
      <c r="O200" s="135">
        <v>2.1381434943403761</v>
      </c>
      <c r="P200" s="135">
        <v>8.375591851171313</v>
      </c>
      <c r="Q200" s="135">
        <v>50.740090993611112</v>
      </c>
      <c r="R200" s="135">
        <v>6.4052620394834179</v>
      </c>
      <c r="S200" s="135">
        <v>8.7791460005130268</v>
      </c>
      <c r="T200" s="135">
        <v>114.7190054295577</v>
      </c>
      <c r="U200" s="135">
        <v>12.851117592301669</v>
      </c>
      <c r="V200" s="135">
        <v>11.1420223825401</v>
      </c>
      <c r="W200" s="135">
        <v>170.77914848437629</v>
      </c>
      <c r="X200" s="135">
        <v>36.31497640713372</v>
      </c>
      <c r="Y200" s="135">
        <v>8.773923058373903</v>
      </c>
    </row>
    <row r="201" spans="1:25" x14ac:dyDescent="0.25">
      <c r="A201" s="111">
        <v>44089</v>
      </c>
      <c r="B201" s="135">
        <v>6263.9814767763792</v>
      </c>
      <c r="C201" s="135">
        <v>860.13236490325801</v>
      </c>
      <c r="D201" s="135">
        <v>1160.432352675625</v>
      </c>
      <c r="E201" s="135">
        <v>10492.50062372104</v>
      </c>
      <c r="F201" s="135">
        <v>1165.7576911860019</v>
      </c>
      <c r="G201" s="135">
        <v>2291.8859703507692</v>
      </c>
      <c r="H201" s="135">
        <v>5759.4584423161523</v>
      </c>
      <c r="I201" s="135">
        <v>1885.8097129730741</v>
      </c>
      <c r="J201" s="135">
        <v>3499.8330306045859</v>
      </c>
      <c r="K201" s="135">
        <v>7452.2117924642862</v>
      </c>
      <c r="L201" s="135">
        <v>3399.0389267578739</v>
      </c>
      <c r="M201" s="135">
        <v>3369.186454415576</v>
      </c>
      <c r="N201" s="135">
        <v>24.676024796460869</v>
      </c>
      <c r="O201" s="135">
        <v>2.6512979329820729</v>
      </c>
      <c r="P201" s="135">
        <v>8.2576257687604535</v>
      </c>
      <c r="Q201" s="135">
        <v>62.660955745122187</v>
      </c>
      <c r="R201" s="135">
        <v>9.2520451681427698</v>
      </c>
      <c r="S201" s="135">
        <v>8.2502817836146569</v>
      </c>
      <c r="T201" s="135">
        <v>133.017609323052</v>
      </c>
      <c r="U201" s="135">
        <v>10.648068862192931</v>
      </c>
      <c r="V201" s="135">
        <v>11.1420223825401</v>
      </c>
      <c r="W201" s="135">
        <v>191.39042502559411</v>
      </c>
      <c r="X201" s="135">
        <v>42.739491450226751</v>
      </c>
      <c r="Y201" s="135">
        <v>7.976293689430821</v>
      </c>
    </row>
    <row r="202" spans="1:25" x14ac:dyDescent="0.25">
      <c r="A202" s="111">
        <v>44090</v>
      </c>
      <c r="B202" s="135">
        <v>6372.9946707660793</v>
      </c>
      <c r="C202" s="135">
        <v>892.5466202774586</v>
      </c>
      <c r="D202" s="135">
        <v>1163.027606488665</v>
      </c>
      <c r="E202" s="135">
        <v>10848.139755474451</v>
      </c>
      <c r="F202" s="135">
        <v>1206.3243507693981</v>
      </c>
      <c r="G202" s="135">
        <v>2432.7753977324942</v>
      </c>
      <c r="H202" s="135">
        <v>5857.2680617041542</v>
      </c>
      <c r="I202" s="135">
        <v>1913.714996887785</v>
      </c>
      <c r="J202" s="135">
        <v>3873.0907804196841</v>
      </c>
      <c r="K202" s="135">
        <v>7486.1916309657336</v>
      </c>
      <c r="L202" s="135">
        <v>3410.3249544047731</v>
      </c>
      <c r="M202" s="135">
        <v>3581.355866554436</v>
      </c>
      <c r="N202" s="135">
        <v>26.43076433754257</v>
      </c>
      <c r="O202" s="135">
        <v>2.6512979329820729</v>
      </c>
      <c r="P202" s="135">
        <v>8.0216936039387328</v>
      </c>
      <c r="Q202" s="135">
        <v>93.991433617683342</v>
      </c>
      <c r="R202" s="135">
        <v>12.81052407896696</v>
      </c>
      <c r="S202" s="135">
        <v>9.5195559041707405</v>
      </c>
      <c r="T202" s="135">
        <v>128.15534684126939</v>
      </c>
      <c r="U202" s="135">
        <v>9.9137192854900196</v>
      </c>
      <c r="V202" s="135">
        <v>11.1420223825401</v>
      </c>
      <c r="W202" s="135">
        <v>188.41211248761849</v>
      </c>
      <c r="X202" s="135">
        <v>42.53039413393406</v>
      </c>
      <c r="Y202" s="135">
        <v>8.773923058373903</v>
      </c>
    </row>
    <row r="203" spans="1:25" x14ac:dyDescent="0.25">
      <c r="A203" s="111">
        <v>44091</v>
      </c>
      <c r="B203" s="135">
        <v>6521.599175651435</v>
      </c>
      <c r="C203" s="135">
        <v>932.14503779264305</v>
      </c>
      <c r="D203" s="135">
        <v>1161.376081334912</v>
      </c>
      <c r="E203" s="135">
        <v>10928.682008346839</v>
      </c>
      <c r="F203" s="135">
        <v>1203.477567640738</v>
      </c>
      <c r="G203" s="135">
        <v>2483.123271181219</v>
      </c>
      <c r="H203" s="135">
        <v>6041.1657748544303</v>
      </c>
      <c r="I203" s="135">
        <v>1964.7522924686371</v>
      </c>
      <c r="J203" s="135">
        <v>4585.5612116587854</v>
      </c>
      <c r="K203" s="135">
        <v>7342.2172953231402</v>
      </c>
      <c r="L203" s="135">
        <v>3409.6610704255431</v>
      </c>
      <c r="M203" s="135">
        <v>3673.8808733518331</v>
      </c>
      <c r="N203" s="135">
        <v>30.159585862341171</v>
      </c>
      <c r="O203" s="135">
        <v>2.6512979329820729</v>
      </c>
      <c r="P203" s="135">
        <v>8.375591851171313</v>
      </c>
      <c r="Q203" s="135">
        <v>107.8991091611129</v>
      </c>
      <c r="R203" s="135">
        <v>14.945611425461481</v>
      </c>
      <c r="S203" s="135">
        <v>10.259965807828451</v>
      </c>
      <c r="T203" s="135">
        <v>127.3522052706178</v>
      </c>
      <c r="U203" s="135">
        <v>19.093088994276432</v>
      </c>
      <c r="V203" s="135">
        <v>11.761023626014561</v>
      </c>
      <c r="W203" s="135">
        <v>183.20006554616111</v>
      </c>
      <c r="X203" s="135">
        <v>42.347433982177947</v>
      </c>
      <c r="Y203" s="135">
        <v>7.976293689430821</v>
      </c>
    </row>
    <row r="204" spans="1:25" x14ac:dyDescent="0.25">
      <c r="A204" s="111">
        <v>44092</v>
      </c>
      <c r="B204" s="135">
        <v>6917.073599722723</v>
      </c>
      <c r="C204" s="135">
        <v>984.57231627386989</v>
      </c>
      <c r="D204" s="135">
        <v>1195.704211316473</v>
      </c>
      <c r="E204" s="135">
        <v>11265.828516575481</v>
      </c>
      <c r="F204" s="135">
        <v>1232.657094709497</v>
      </c>
      <c r="G204" s="135">
        <v>2565.9434075475028</v>
      </c>
      <c r="H204" s="135">
        <v>6083.9276368593937</v>
      </c>
      <c r="I204" s="135">
        <v>1931.7065615170061</v>
      </c>
      <c r="J204" s="135">
        <v>5021.3380870648043</v>
      </c>
      <c r="K204" s="135">
        <v>7209.5131650799294</v>
      </c>
      <c r="L204" s="135">
        <v>3387.533346928868</v>
      </c>
      <c r="M204" s="135">
        <v>3855.740369470856</v>
      </c>
      <c r="N204" s="135">
        <v>38.384927461161617</v>
      </c>
      <c r="O204" s="135">
        <v>3.2499781113973869</v>
      </c>
      <c r="P204" s="135">
        <v>8.375591851171313</v>
      </c>
      <c r="Q204" s="135">
        <v>114.3180363350035</v>
      </c>
      <c r="R204" s="135">
        <v>13.5222198611318</v>
      </c>
      <c r="S204" s="135">
        <v>12.4811955188016</v>
      </c>
      <c r="T204" s="135">
        <v>121.3612032841357</v>
      </c>
      <c r="U204" s="135">
        <v>22.764836877790991</v>
      </c>
      <c r="V204" s="135">
        <v>11.1420223825401</v>
      </c>
      <c r="W204" s="135">
        <v>182.65855417562011</v>
      </c>
      <c r="X204" s="135">
        <v>42.587895895914542</v>
      </c>
      <c r="Y204" s="135">
        <v>10.369181796260071</v>
      </c>
    </row>
    <row r="205" spans="1:25" x14ac:dyDescent="0.25">
      <c r="A205" s="111">
        <v>44093</v>
      </c>
      <c r="B205" s="135">
        <v>6917.073599722723</v>
      </c>
      <c r="C205" s="135">
        <v>1036.1443373573611</v>
      </c>
      <c r="D205" s="135">
        <v>1211.74759852435</v>
      </c>
      <c r="E205" s="135">
        <v>11265.828516575481</v>
      </c>
      <c r="F205" s="135">
        <v>1232.657094709497</v>
      </c>
      <c r="G205" s="135">
        <v>2663.7832876737011</v>
      </c>
      <c r="H205" s="135">
        <v>6272.9915038965646</v>
      </c>
      <c r="I205" s="135">
        <v>1982.009507521155</v>
      </c>
      <c r="J205" s="135">
        <v>5119.1402835337694</v>
      </c>
      <c r="K205" s="135">
        <v>7193.7416464129219</v>
      </c>
      <c r="L205" s="135">
        <v>3378.296472981639</v>
      </c>
      <c r="M205" s="135">
        <v>3811.0731248100419</v>
      </c>
      <c r="N205" s="135">
        <v>38.384927461161617</v>
      </c>
      <c r="O205" s="135">
        <v>3.0789266318501549</v>
      </c>
      <c r="P205" s="135">
        <v>10.498981334566791</v>
      </c>
      <c r="Q205" s="135">
        <v>114.3180363350035</v>
      </c>
      <c r="R205" s="135">
        <v>13.5222198611318</v>
      </c>
      <c r="S205" s="135">
        <v>14.385106699635729</v>
      </c>
      <c r="T205" s="135">
        <v>121.3177902262627</v>
      </c>
      <c r="U205" s="135">
        <v>20.928962936033709</v>
      </c>
      <c r="V205" s="135">
        <v>12.999026112963479</v>
      </c>
      <c r="W205" s="135">
        <v>180.12021962620901</v>
      </c>
      <c r="X205" s="135">
        <v>42.687217121153573</v>
      </c>
      <c r="Y205" s="135">
        <v>8.7739230583739047</v>
      </c>
    </row>
    <row r="206" spans="1:25" x14ac:dyDescent="0.25">
      <c r="A206" s="111">
        <v>44094</v>
      </c>
      <c r="B206" s="135">
        <v>6917.073599722723</v>
      </c>
      <c r="C206" s="135">
        <v>1045.808745951779</v>
      </c>
      <c r="D206" s="135">
        <v>1227.2011553201719</v>
      </c>
      <c r="E206" s="135">
        <v>11265.828516575481</v>
      </c>
      <c r="F206" s="135">
        <v>1232.657094709497</v>
      </c>
      <c r="G206" s="135">
        <v>2723.9680355567361</v>
      </c>
      <c r="H206" s="135">
        <v>6311.3252339984756</v>
      </c>
      <c r="I206" s="135">
        <v>2032.312453525305</v>
      </c>
      <c r="J206" s="135">
        <v>5471.97099231421</v>
      </c>
      <c r="K206" s="135">
        <v>7248.6035171408603</v>
      </c>
      <c r="L206" s="135">
        <v>2897.001497772023</v>
      </c>
      <c r="M206" s="135">
        <v>3937.0985651030492</v>
      </c>
      <c r="N206" s="135">
        <v>38.384927461161617</v>
      </c>
      <c r="O206" s="135">
        <v>3.0789266318501549</v>
      </c>
      <c r="P206" s="135">
        <v>11.44270999385367</v>
      </c>
      <c r="Q206" s="135">
        <v>114.3180363350035</v>
      </c>
      <c r="R206" s="135">
        <v>13.5222198611318</v>
      </c>
      <c r="S206" s="135">
        <v>15.760153663571479</v>
      </c>
      <c r="T206" s="135">
        <v>118.0401043568467</v>
      </c>
      <c r="U206" s="135">
        <v>23.132011666142439</v>
      </c>
      <c r="V206" s="135">
        <v>14.23702859991239</v>
      </c>
      <c r="W206" s="135">
        <v>178.36030767195069</v>
      </c>
      <c r="X206" s="135">
        <v>36.748853338441052</v>
      </c>
      <c r="Y206" s="135">
        <v>7.9762936894308227</v>
      </c>
    </row>
    <row r="207" spans="1:25" x14ac:dyDescent="0.25">
      <c r="A207" s="111">
        <v>44095</v>
      </c>
      <c r="B207" s="135">
        <v>7612.2794716550279</v>
      </c>
      <c r="C207" s="135">
        <v>1055.2165773268771</v>
      </c>
      <c r="D207" s="135">
        <v>1267.545555504686</v>
      </c>
      <c r="E207" s="135">
        <v>11880.822872473949</v>
      </c>
      <c r="F207" s="135">
        <v>1232.657094709497</v>
      </c>
      <c r="G207" s="135">
        <v>2908.7531929410252</v>
      </c>
      <c r="H207" s="135">
        <v>6582.1141824816796</v>
      </c>
      <c r="I207" s="135">
        <v>2028.64070564179</v>
      </c>
      <c r="J207" s="135">
        <v>5624.2452982089262</v>
      </c>
      <c r="K207" s="135">
        <v>7189.5787777518881</v>
      </c>
      <c r="L207" s="135">
        <v>2913.4783662958871</v>
      </c>
      <c r="M207" s="135">
        <v>4081.4694808817471</v>
      </c>
      <c r="N207" s="135">
        <v>42.113748985960228</v>
      </c>
      <c r="O207" s="135">
        <v>2.907875152302922</v>
      </c>
      <c r="P207" s="135">
        <v>11.796608241086251</v>
      </c>
      <c r="Q207" s="135">
        <v>124.55775349335271</v>
      </c>
      <c r="R207" s="135">
        <v>13.5222198611318</v>
      </c>
      <c r="S207" s="135">
        <v>15.97169935033083</v>
      </c>
      <c r="T207" s="135">
        <v>116.6074734470358</v>
      </c>
      <c r="U207" s="135">
        <v>21.663312512736621</v>
      </c>
      <c r="V207" s="135">
        <v>14.23702859991239</v>
      </c>
      <c r="W207" s="135">
        <v>178.22492982931541</v>
      </c>
      <c r="X207" s="135">
        <v>37.146138239397182</v>
      </c>
      <c r="Y207" s="135">
        <v>7.9762936894308227</v>
      </c>
    </row>
    <row r="208" spans="1:25" x14ac:dyDescent="0.25">
      <c r="A208" s="111">
        <v>44096</v>
      </c>
      <c r="B208" s="135">
        <v>7852.0207614553146</v>
      </c>
      <c r="C208" s="135">
        <v>1060.3481217132939</v>
      </c>
      <c r="D208" s="135">
        <v>1286.656060855245</v>
      </c>
      <c r="E208" s="135">
        <v>12088.97951082725</v>
      </c>
      <c r="F208" s="135">
        <v>1488.1558805066741</v>
      </c>
      <c r="G208" s="135">
        <v>3101.5770864221699</v>
      </c>
      <c r="H208" s="135">
        <v>6596.0931871168068</v>
      </c>
      <c r="I208" s="135">
        <v>2024.2346081815731</v>
      </c>
      <c r="J208" s="135">
        <v>6456.8019706820724</v>
      </c>
      <c r="K208" s="135">
        <v>7076.9105682186964</v>
      </c>
      <c r="L208" s="135">
        <v>2834.8577753698341</v>
      </c>
      <c r="M208" s="135">
        <v>3986.5515859775201</v>
      </c>
      <c r="N208" s="135">
        <v>45.403885625488407</v>
      </c>
      <c r="O208" s="135">
        <v>3.2499781113973869</v>
      </c>
      <c r="P208" s="135">
        <v>12.386438653140541</v>
      </c>
      <c r="Q208" s="135">
        <v>137.54843944051231</v>
      </c>
      <c r="R208" s="135">
        <v>13.5222198611318</v>
      </c>
      <c r="S208" s="135">
        <v>17.02942778412757</v>
      </c>
      <c r="T208" s="135">
        <v>108.6411773273295</v>
      </c>
      <c r="U208" s="135">
        <v>19.46026378262788</v>
      </c>
      <c r="V208" s="135">
        <v>15.475031086861311</v>
      </c>
      <c r="W208" s="135">
        <v>168.74848084484751</v>
      </c>
      <c r="X208" s="135">
        <v>35.90723664036296</v>
      </c>
      <c r="Y208" s="135">
        <v>11.16681116520315</v>
      </c>
    </row>
    <row r="209" spans="1:25" x14ac:dyDescent="0.25">
      <c r="A209" s="111">
        <v>44097</v>
      </c>
      <c r="B209" s="135">
        <v>6810.0344877167399</v>
      </c>
      <c r="C209" s="135">
        <v>1039.650892688079</v>
      </c>
      <c r="D209" s="135">
        <v>1308.8336843484869</v>
      </c>
      <c r="E209" s="135">
        <v>12103.651344367579</v>
      </c>
      <c r="F209" s="135">
        <v>1552.2085009015091</v>
      </c>
      <c r="G209" s="135">
        <v>3332.9022948935158</v>
      </c>
      <c r="H209" s="135">
        <v>6587.8664126498616</v>
      </c>
      <c r="I209" s="135">
        <v>2029.007880430142</v>
      </c>
      <c r="J209" s="135">
        <v>6771.2546023670966</v>
      </c>
      <c r="K209" s="135">
        <v>5830.7575267611601</v>
      </c>
      <c r="L209" s="135">
        <v>2758.8143088670881</v>
      </c>
      <c r="M209" s="135">
        <v>3917.1578308794719</v>
      </c>
      <c r="N209" s="135">
        <v>40.359009444878538</v>
      </c>
      <c r="O209" s="135">
        <v>4.2762869886807824</v>
      </c>
      <c r="P209" s="135">
        <v>13.33016731242742</v>
      </c>
      <c r="Q209" s="135">
        <v>120.88979510827239</v>
      </c>
      <c r="R209" s="135">
        <v>11.38713251463729</v>
      </c>
      <c r="S209" s="135">
        <v>18.82756612158202</v>
      </c>
      <c r="T209" s="135">
        <v>111.1591346839669</v>
      </c>
      <c r="U209" s="135">
        <v>17.991564629222061</v>
      </c>
      <c r="V209" s="135">
        <v>14.85602984338685</v>
      </c>
      <c r="W209" s="135">
        <v>135.343998174598</v>
      </c>
      <c r="X209" s="135">
        <v>35.661547293719039</v>
      </c>
      <c r="Y209" s="135">
        <v>15.154958009918561</v>
      </c>
    </row>
    <row r="210" spans="1:25" x14ac:dyDescent="0.25">
      <c r="A210" s="111">
        <v>44098</v>
      </c>
      <c r="B210" s="135">
        <v>8750.7764201530954</v>
      </c>
      <c r="C210" s="135">
        <v>1051.7955477359319</v>
      </c>
      <c r="D210" s="135">
        <v>1332.780799077892</v>
      </c>
      <c r="E210" s="135">
        <v>12006.14478396419</v>
      </c>
      <c r="F210" s="135">
        <v>1710.9166603242679</v>
      </c>
      <c r="G210" s="135">
        <v>3675.500534600279</v>
      </c>
      <c r="H210" s="135">
        <v>6582.4397804157297</v>
      </c>
      <c r="I210" s="135">
        <v>2050.671192942878</v>
      </c>
      <c r="J210" s="135">
        <v>6680.2614195763517</v>
      </c>
      <c r="K210" s="135">
        <v>6847.275902648641</v>
      </c>
      <c r="L210" s="135">
        <v>2706.9790841581289</v>
      </c>
      <c r="M210" s="135">
        <v>3958.634558064512</v>
      </c>
      <c r="N210" s="135">
        <v>44.087830969677142</v>
      </c>
      <c r="O210" s="135">
        <v>5.1315443864169463</v>
      </c>
      <c r="P210" s="135">
        <v>14.50982813653602</v>
      </c>
      <c r="Q210" s="135">
        <v>108.96893035676131</v>
      </c>
      <c r="R210" s="135">
        <v>9.9637409503076082</v>
      </c>
      <c r="S210" s="135">
        <v>20.837250145795821</v>
      </c>
      <c r="T210" s="135">
        <v>112.11422195717419</v>
      </c>
      <c r="U210" s="135">
        <v>9.9137192854900213</v>
      </c>
      <c r="V210" s="135">
        <v>17.95103606075914</v>
      </c>
      <c r="W210" s="135">
        <v>164.92405679040149</v>
      </c>
      <c r="X210" s="135">
        <v>35.426312812889762</v>
      </c>
      <c r="Y210" s="135">
        <v>19.940734223577049</v>
      </c>
    </row>
    <row r="211" spans="1:25" x14ac:dyDescent="0.25">
      <c r="A211" s="111">
        <v>44099</v>
      </c>
      <c r="B211" s="135">
        <v>9056.2107715226284</v>
      </c>
      <c r="C211" s="135">
        <v>1066.078346278126</v>
      </c>
      <c r="D211" s="135">
        <v>1333.3706294899459</v>
      </c>
      <c r="E211" s="135">
        <v>11682.60028808023</v>
      </c>
      <c r="F211" s="135">
        <v>1911.6148708947519</v>
      </c>
      <c r="G211" s="135">
        <v>3945.3270580618259</v>
      </c>
      <c r="H211" s="135">
        <v>6702.5202984926091</v>
      </c>
      <c r="I211" s="135">
        <v>2093.9978179683499</v>
      </c>
      <c r="J211" s="135">
        <v>7011.4270848351871</v>
      </c>
      <c r="K211" s="135">
        <v>6580.378485893234</v>
      </c>
      <c r="L211" s="135">
        <v>2668.8972354283219</v>
      </c>
      <c r="M211" s="135">
        <v>3859.7285163155698</v>
      </c>
      <c r="N211" s="135">
        <v>43.649146084406723</v>
      </c>
      <c r="O211" s="135">
        <v>5.5591730852850274</v>
      </c>
      <c r="P211" s="135">
        <v>15.689488960644621</v>
      </c>
      <c r="Q211" s="135">
        <v>112.6368887418417</v>
      </c>
      <c r="R211" s="135">
        <v>10.67543673247245</v>
      </c>
      <c r="S211" s="135">
        <v>21.577660049453531</v>
      </c>
      <c r="T211" s="135">
        <v>112.4398198912221</v>
      </c>
      <c r="U211" s="135">
        <v>14.686991534058951</v>
      </c>
      <c r="V211" s="135">
        <v>19.808039791182519</v>
      </c>
      <c r="W211" s="135">
        <v>160.55812136541451</v>
      </c>
      <c r="X211" s="135">
        <v>34.872204924714119</v>
      </c>
      <c r="Y211" s="135">
        <v>18.345475485690891</v>
      </c>
    </row>
    <row r="212" spans="1:25" x14ac:dyDescent="0.25">
      <c r="A212" s="111">
        <v>44100</v>
      </c>
      <c r="B212" s="135">
        <v>9056.2107715226284</v>
      </c>
      <c r="C212" s="135">
        <v>1034.3482968221149</v>
      </c>
      <c r="D212" s="135">
        <v>1360.738760609265</v>
      </c>
      <c r="E212" s="135">
        <v>11682.60028808023</v>
      </c>
      <c r="F212" s="135">
        <v>1911.6148708947519</v>
      </c>
      <c r="G212" s="135">
        <v>4116.5732914935179</v>
      </c>
      <c r="H212" s="135">
        <v>6728.3727744560156</v>
      </c>
      <c r="I212" s="135">
        <v>2100.9741389470282</v>
      </c>
      <c r="J212" s="135">
        <v>7462.0599900845928</v>
      </c>
      <c r="K212" s="135">
        <v>6422.0202544706426</v>
      </c>
      <c r="L212" s="135">
        <v>2631.0349388806221</v>
      </c>
      <c r="M212" s="135">
        <v>3780.7632087902052</v>
      </c>
      <c r="N212" s="135">
        <v>43.649146084406723</v>
      </c>
      <c r="O212" s="135">
        <v>6.0723275239267247</v>
      </c>
      <c r="P212" s="135">
        <v>14.863726383768601</v>
      </c>
      <c r="Q212" s="135">
        <v>112.6368887418417</v>
      </c>
      <c r="R212" s="135">
        <v>10.67543673247245</v>
      </c>
      <c r="S212" s="135">
        <v>22.42384279649092</v>
      </c>
      <c r="T212" s="135">
        <v>113.047602701445</v>
      </c>
      <c r="U212" s="135">
        <v>15.788515899113319</v>
      </c>
      <c r="V212" s="135">
        <v>18.570037304233601</v>
      </c>
      <c r="W212" s="135">
        <v>164.95790125106029</v>
      </c>
      <c r="X212" s="135">
        <v>34.642197876792153</v>
      </c>
      <c r="Y212" s="135">
        <v>17.547846116747809</v>
      </c>
    </row>
    <row r="213" spans="1:25" x14ac:dyDescent="0.25">
      <c r="A213" s="111">
        <v>44101</v>
      </c>
      <c r="B213" s="135">
        <v>9056.2107715226284</v>
      </c>
      <c r="C213" s="135">
        <v>1058.2955039587271</v>
      </c>
      <c r="D213" s="135">
        <v>1381.8546893608091</v>
      </c>
      <c r="E213" s="135">
        <v>11682.60028808023</v>
      </c>
      <c r="F213" s="135">
        <v>1911.6148708947519</v>
      </c>
      <c r="G213" s="135">
        <v>4306.2239996732724</v>
      </c>
      <c r="H213" s="135">
        <v>6639.4411254030456</v>
      </c>
      <c r="I213" s="135">
        <v>2102.4428381004332</v>
      </c>
      <c r="J213" s="135">
        <v>7356.2107774504611</v>
      </c>
      <c r="K213" s="135">
        <v>6351.9283764462389</v>
      </c>
      <c r="L213" s="135">
        <v>3069.140863409983</v>
      </c>
      <c r="M213" s="135">
        <v>3813.4660129168719</v>
      </c>
      <c r="N213" s="135">
        <v>43.649146084406723</v>
      </c>
      <c r="O213" s="135">
        <v>6.3289047432475742</v>
      </c>
      <c r="P213" s="135">
        <v>15.09965854859032</v>
      </c>
      <c r="Q213" s="135">
        <v>112.6368887418417</v>
      </c>
      <c r="R213" s="135">
        <v>10.67543673247245</v>
      </c>
      <c r="S213" s="135">
        <v>22.318069953111241</v>
      </c>
      <c r="T213" s="135">
        <v>113.8941573299696</v>
      </c>
      <c r="U213" s="135">
        <v>15.421341110761871</v>
      </c>
      <c r="V213" s="135">
        <v>19.808039791182519</v>
      </c>
      <c r="W213" s="135">
        <v>164.01025635261351</v>
      </c>
      <c r="X213" s="135">
        <v>40.042136070050972</v>
      </c>
      <c r="Y213" s="135">
        <v>16.750216747804721</v>
      </c>
    </row>
    <row r="214" spans="1:25" x14ac:dyDescent="0.25">
      <c r="A214" s="111">
        <v>44102</v>
      </c>
      <c r="B214" s="135">
        <v>8648.4531706637699</v>
      </c>
      <c r="C214" s="135">
        <v>1117.906944580938</v>
      </c>
      <c r="D214" s="135">
        <v>1398.8418052279731</v>
      </c>
      <c r="E214" s="135">
        <v>11737.161169058299</v>
      </c>
      <c r="F214" s="135">
        <v>1911.6148708947519</v>
      </c>
      <c r="G214" s="135">
        <v>4271.9535984182576</v>
      </c>
      <c r="H214" s="135">
        <v>6223.7176832106352</v>
      </c>
      <c r="I214" s="135">
        <v>2198.275457860163</v>
      </c>
      <c r="J214" s="135">
        <v>7403.8738731979929</v>
      </c>
      <c r="K214" s="135">
        <v>6343.2641945175828</v>
      </c>
      <c r="L214" s="135">
        <v>3045.6487799244978</v>
      </c>
      <c r="M214" s="135">
        <v>3807.8826073342711</v>
      </c>
      <c r="N214" s="135">
        <v>41.126707994101771</v>
      </c>
      <c r="O214" s="135">
        <v>6.6710077023420391</v>
      </c>
      <c r="P214" s="135">
        <v>14.98169246617946</v>
      </c>
      <c r="Q214" s="135">
        <v>114.3180363350035</v>
      </c>
      <c r="R214" s="135">
        <v>10.67543673247245</v>
      </c>
      <c r="S214" s="135">
        <v>22.529615639870599</v>
      </c>
      <c r="T214" s="135">
        <v>113.0258961725084</v>
      </c>
      <c r="U214" s="135">
        <v>17.624389840870599</v>
      </c>
      <c r="V214" s="135">
        <v>22.90304600855481</v>
      </c>
      <c r="W214" s="135">
        <v>161.97958871308469</v>
      </c>
      <c r="X214" s="135">
        <v>38.594137154724073</v>
      </c>
      <c r="Y214" s="135">
        <v>18.345475485690891</v>
      </c>
    </row>
    <row r="215" spans="1:25" x14ac:dyDescent="0.25">
      <c r="A215" s="111">
        <v>44103</v>
      </c>
      <c r="B215" s="135">
        <v>8854.1963818555978</v>
      </c>
      <c r="C215" s="135">
        <v>1116.880635703654</v>
      </c>
      <c r="D215" s="135">
        <v>1429.0411223251531</v>
      </c>
      <c r="E215" s="135">
        <v>10086.732727371529</v>
      </c>
      <c r="F215" s="135">
        <v>2156.438219959457</v>
      </c>
      <c r="G215" s="135">
        <v>4506.451992190995</v>
      </c>
      <c r="H215" s="135">
        <v>6291.767651426655</v>
      </c>
      <c r="I215" s="135">
        <v>2357.9964907930471</v>
      </c>
      <c r="J215" s="135">
        <v>7359.3057836678327</v>
      </c>
      <c r="K215" s="135">
        <v>6300.4171073235248</v>
      </c>
      <c r="L215" s="135">
        <v>3030.6199103159611</v>
      </c>
      <c r="M215" s="135">
        <v>3779.1679500523201</v>
      </c>
      <c r="N215" s="135">
        <v>50.339090584780671</v>
      </c>
      <c r="O215" s="135">
        <v>6.67100770234204</v>
      </c>
      <c r="P215" s="135">
        <v>16.161353290288059</v>
      </c>
      <c r="Q215" s="135">
        <v>77.485620884821856</v>
      </c>
      <c r="R215" s="135">
        <v>14.23391564329664</v>
      </c>
      <c r="S215" s="135">
        <v>26.125892314779499</v>
      </c>
      <c r="T215" s="135">
        <v>112.8739504699527</v>
      </c>
      <c r="U215" s="135">
        <v>18.725914205924969</v>
      </c>
      <c r="V215" s="135">
        <v>28.47405719982493</v>
      </c>
      <c r="W215" s="135">
        <v>162.9949225328491</v>
      </c>
      <c r="X215" s="135">
        <v>39.085515848011887</v>
      </c>
      <c r="Y215" s="135">
        <v>19.940734223577049</v>
      </c>
    </row>
    <row r="216" spans="1:25" x14ac:dyDescent="0.25">
      <c r="A216" s="111">
        <v>44104</v>
      </c>
      <c r="B216" s="135">
        <v>10194.04969269279</v>
      </c>
      <c r="C216" s="135">
        <v>1187.781473975982</v>
      </c>
      <c r="D216" s="135">
        <v>1453.813999631433</v>
      </c>
      <c r="E216" s="135">
        <v>11558.959524183139</v>
      </c>
      <c r="F216" s="135">
        <v>2211.2387951861492</v>
      </c>
      <c r="G216" s="135">
        <v>4604.8207365340913</v>
      </c>
      <c r="H216" s="135">
        <v>6356.2794554260199</v>
      </c>
      <c r="I216" s="135">
        <v>2481.000044890784</v>
      </c>
      <c r="J216" s="135">
        <v>7158.7493807821083</v>
      </c>
      <c r="K216" s="135">
        <v>7431.2620713164806</v>
      </c>
      <c r="L216" s="135">
        <v>3032.256096815951</v>
      </c>
      <c r="M216" s="135">
        <v>3851.7522226261399</v>
      </c>
      <c r="N216" s="135">
        <v>56.700021421201818</v>
      </c>
      <c r="O216" s="135">
        <v>6.1578532637003418</v>
      </c>
      <c r="P216" s="135">
        <v>16.043387207877199</v>
      </c>
      <c r="Q216" s="135">
        <v>115.6935207294086</v>
      </c>
      <c r="R216" s="135">
        <v>12.098828296802131</v>
      </c>
      <c r="S216" s="135">
        <v>29.722168989688409</v>
      </c>
      <c r="T216" s="135">
        <v>109.57455807160029</v>
      </c>
      <c r="U216" s="135">
        <v>20.194613359330798</v>
      </c>
      <c r="V216" s="135">
        <v>35.283070878043972</v>
      </c>
      <c r="W216" s="135">
        <v>197.88856147208651</v>
      </c>
      <c r="X216" s="135">
        <v>39.357342359192401</v>
      </c>
      <c r="Y216" s="135">
        <v>17.547846116747809</v>
      </c>
    </row>
    <row r="217" spans="1:25" x14ac:dyDescent="0.25">
      <c r="A217" s="111">
        <v>44105</v>
      </c>
      <c r="B217" s="135">
        <v>8561.8129058228606</v>
      </c>
      <c r="C217" s="135">
        <v>1213.8668246069351</v>
      </c>
      <c r="D217" s="135">
        <v>1543.704154428508</v>
      </c>
      <c r="E217" s="135">
        <v>11370.365330550259</v>
      </c>
      <c r="F217" s="135">
        <v>2367.1001714802492</v>
      </c>
      <c r="G217" s="135">
        <v>4634.4371326803994</v>
      </c>
      <c r="H217" s="135">
        <v>6369.672383779859</v>
      </c>
      <c r="I217" s="135">
        <v>2637.783679516856</v>
      </c>
      <c r="J217" s="135">
        <v>7608.144283544565</v>
      </c>
      <c r="K217" s="135">
        <v>6409.8024041728122</v>
      </c>
      <c r="L217" s="135">
        <v>3008.3771832953248</v>
      </c>
      <c r="M217" s="135">
        <v>3884.455026752807</v>
      </c>
      <c r="N217" s="135">
        <v>52.97119989640322</v>
      </c>
      <c r="O217" s="135">
        <v>6.2433790034739589</v>
      </c>
      <c r="P217" s="135">
        <v>16.161353290288059</v>
      </c>
      <c r="Q217" s="135">
        <v>130.67101746848661</v>
      </c>
      <c r="R217" s="135">
        <v>10.67543673247245</v>
      </c>
      <c r="S217" s="135">
        <v>31.731853013902199</v>
      </c>
      <c r="T217" s="135">
        <v>108.35899245115461</v>
      </c>
      <c r="U217" s="135">
        <v>20.928962936033709</v>
      </c>
      <c r="V217" s="135">
        <v>35.90207212151843</v>
      </c>
      <c r="W217" s="135">
        <v>164.8902123297427</v>
      </c>
      <c r="X217" s="135">
        <v>39.116880445455813</v>
      </c>
      <c r="Y217" s="135">
        <v>15.154958009918561</v>
      </c>
    </row>
    <row r="218" spans="1:25" x14ac:dyDescent="0.25">
      <c r="A218" s="111">
        <v>44106</v>
      </c>
      <c r="B218" s="135">
        <v>8161.4032767922808</v>
      </c>
      <c r="C218" s="135">
        <v>1253.978396560761</v>
      </c>
      <c r="D218" s="135">
        <v>1612.9502448036831</v>
      </c>
      <c r="E218" s="135">
        <v>11225.633805938971</v>
      </c>
      <c r="F218" s="135">
        <v>2391.297828073853</v>
      </c>
      <c r="G218" s="135">
        <v>4644.4855528014687</v>
      </c>
      <c r="H218" s="135">
        <v>6454.78368373999</v>
      </c>
      <c r="I218" s="135">
        <v>2891.1342834793609</v>
      </c>
      <c r="J218" s="135">
        <v>8206.7184859843655</v>
      </c>
      <c r="K218" s="135">
        <v>5329.7918200893937</v>
      </c>
      <c r="L218" s="135">
        <v>2977.6085132028552</v>
      </c>
      <c r="M218" s="135">
        <v>3887.6455442285792</v>
      </c>
      <c r="N218" s="135">
        <v>51.43580279795674</v>
      </c>
      <c r="O218" s="135">
        <v>5.7302245648322616</v>
      </c>
      <c r="P218" s="135">
        <v>16.515251537520641</v>
      </c>
      <c r="Q218" s="135">
        <v>130.51818586910829</v>
      </c>
      <c r="R218" s="135">
        <v>10.67543673247245</v>
      </c>
      <c r="S218" s="135">
        <v>35.116584002051759</v>
      </c>
      <c r="T218" s="135">
        <v>107.3821986490108</v>
      </c>
      <c r="U218" s="135">
        <v>25.70223518460265</v>
      </c>
      <c r="V218" s="135">
        <v>42.092084556263003</v>
      </c>
      <c r="W218" s="135">
        <v>140.21760050946719</v>
      </c>
      <c r="X218" s="135">
        <v>39.012331787309463</v>
      </c>
      <c r="Y218" s="135">
        <v>13.5596992720324</v>
      </c>
    </row>
    <row r="219" spans="1:25" x14ac:dyDescent="0.25">
      <c r="A219" s="111">
        <v>44107</v>
      </c>
      <c r="B219" s="135">
        <v>8161.4032767922808</v>
      </c>
      <c r="C219" s="135">
        <v>1282.9716223440171</v>
      </c>
      <c r="D219" s="135">
        <v>1727.849209071861</v>
      </c>
      <c r="E219" s="135">
        <v>11225.633805938971</v>
      </c>
      <c r="F219" s="135">
        <v>2391.297828073853</v>
      </c>
      <c r="G219" s="135">
        <v>5366.9140730846393</v>
      </c>
      <c r="H219" s="135">
        <v>6567.0498513997209</v>
      </c>
      <c r="I219" s="135">
        <v>3157.703179822518</v>
      </c>
      <c r="J219" s="135">
        <v>9173.5984282914687</v>
      </c>
      <c r="K219" s="135">
        <v>6391.2556397317812</v>
      </c>
      <c r="L219" s="135">
        <v>2910.8489675435048</v>
      </c>
      <c r="M219" s="135">
        <v>4162.0300471449991</v>
      </c>
      <c r="N219" s="135">
        <v>51.43580279795674</v>
      </c>
      <c r="O219" s="135">
        <v>6.1578532637003436</v>
      </c>
      <c r="P219" s="135">
        <v>17.694912361629239</v>
      </c>
      <c r="Q219" s="135">
        <v>130.51818586910829</v>
      </c>
      <c r="R219" s="135">
        <v>10.67543673247245</v>
      </c>
      <c r="S219" s="135">
        <v>36.597403809367187</v>
      </c>
      <c r="T219" s="135">
        <v>106.2317526153747</v>
      </c>
      <c r="U219" s="135">
        <v>24.967885607899731</v>
      </c>
      <c r="V219" s="135">
        <v>43.330087043211918</v>
      </c>
      <c r="W219" s="135">
        <v>155.04147427802781</v>
      </c>
      <c r="X219" s="135">
        <v>38.05048413236306</v>
      </c>
      <c r="Y219" s="135">
        <v>17.547846116747809</v>
      </c>
    </row>
    <row r="220" spans="1:25" x14ac:dyDescent="0.25">
      <c r="A220" s="111">
        <v>44108</v>
      </c>
      <c r="B220" s="135">
        <v>8161.4032767922808</v>
      </c>
      <c r="C220" s="135">
        <v>1302.89911971127</v>
      </c>
      <c r="D220" s="135">
        <v>1823.637667989479</v>
      </c>
      <c r="E220" s="135">
        <v>11225.633805938971</v>
      </c>
      <c r="F220" s="135">
        <v>2391.297828073853</v>
      </c>
      <c r="G220" s="135">
        <v>7193.5053054082227</v>
      </c>
      <c r="H220" s="135">
        <v>6547.1232578359859</v>
      </c>
      <c r="I220" s="135">
        <v>3288.417404475636</v>
      </c>
      <c r="J220" s="135">
        <v>9938.6839652258986</v>
      </c>
      <c r="K220" s="135">
        <v>6192.8594113498129</v>
      </c>
      <c r="L220" s="135">
        <v>2481.310805549238</v>
      </c>
      <c r="M220" s="135">
        <v>4203.5067743300397</v>
      </c>
      <c r="N220" s="135">
        <v>51.43580279795674</v>
      </c>
      <c r="O220" s="135">
        <v>5.901276044379494</v>
      </c>
      <c r="P220" s="135">
        <v>17.812878444040091</v>
      </c>
      <c r="Q220" s="135">
        <v>130.51818586910829</v>
      </c>
      <c r="R220" s="135">
        <v>10.67543673247245</v>
      </c>
      <c r="S220" s="135">
        <v>38.289769303441972</v>
      </c>
      <c r="T220" s="135">
        <v>107.7729161698683</v>
      </c>
      <c r="U220" s="135">
        <v>24.967885607899731</v>
      </c>
      <c r="V220" s="135">
        <v>51.996104451854329</v>
      </c>
      <c r="W220" s="135">
        <v>156.05680809779221</v>
      </c>
      <c r="X220" s="135">
        <v>32.619181341660322</v>
      </c>
      <c r="Y220" s="135">
        <v>20.738363592520141</v>
      </c>
    </row>
    <row r="221" spans="1:25" x14ac:dyDescent="0.25">
      <c r="A221" s="111">
        <v>44109</v>
      </c>
      <c r="B221" s="135">
        <v>9142.6316939209009</v>
      </c>
      <c r="C221" s="135">
        <v>1372.003917448352</v>
      </c>
      <c r="D221" s="135">
        <v>1913.6457888689649</v>
      </c>
      <c r="E221" s="135">
        <v>9956.3673731017952</v>
      </c>
      <c r="F221" s="135">
        <v>2391.297828073853</v>
      </c>
      <c r="G221" s="135">
        <v>8097.7573434610522</v>
      </c>
      <c r="H221" s="135">
        <v>6682.6805310446134</v>
      </c>
      <c r="I221" s="135">
        <v>3324.76770852243</v>
      </c>
      <c r="J221" s="135">
        <v>10430.17095254462</v>
      </c>
      <c r="K221" s="135">
        <v>6151.9414584133056</v>
      </c>
      <c r="L221" s="135">
        <v>2501.4521045411311</v>
      </c>
      <c r="M221" s="135">
        <v>4358.2468719049966</v>
      </c>
      <c r="N221" s="135">
        <v>59.990158060730018</v>
      </c>
      <c r="O221" s="135">
        <v>7.3552136205309706</v>
      </c>
      <c r="P221" s="135">
        <v>17.812878444040091</v>
      </c>
      <c r="Q221" s="135">
        <v>124.4049218939744</v>
      </c>
      <c r="R221" s="135">
        <v>10.67543673247245</v>
      </c>
      <c r="S221" s="135">
        <v>38.924406363720017</v>
      </c>
      <c r="T221" s="135">
        <v>110.89865633672849</v>
      </c>
      <c r="U221" s="135">
        <v>24.23353603119682</v>
      </c>
      <c r="V221" s="135">
        <v>56.329113156175538</v>
      </c>
      <c r="W221" s="135">
        <v>156.259874861745</v>
      </c>
      <c r="X221" s="135">
        <v>33.283065320889627</v>
      </c>
      <c r="Y221" s="135">
        <v>22.3336223304063</v>
      </c>
    </row>
    <row r="222" spans="1:25" x14ac:dyDescent="0.25"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</row>
    <row r="223" spans="1:25" x14ac:dyDescent="0.25"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</row>
    <row r="224" spans="1:25" x14ac:dyDescent="0.25"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spans="2:25" x14ac:dyDescent="0.25"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spans="2:25" x14ac:dyDescent="0.25"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spans="2:25" x14ac:dyDescent="0.25"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spans="2:25" x14ac:dyDescent="0.25"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spans="2:25" x14ac:dyDescent="0.25"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spans="2:25" x14ac:dyDescent="0.25"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spans="2:25" x14ac:dyDescent="0.25"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spans="2:25" x14ac:dyDescent="0.25"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spans="2:25" x14ac:dyDescent="0.25"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spans="2:25" x14ac:dyDescent="0.25"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spans="2:25" x14ac:dyDescent="0.25"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spans="2:25" x14ac:dyDescent="0.25"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spans="2:25" x14ac:dyDescent="0.25"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spans="2:25" x14ac:dyDescent="0.25"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spans="2:25" x14ac:dyDescent="0.25"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spans="2:25" x14ac:dyDescent="0.25"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spans="2:25" x14ac:dyDescent="0.25"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spans="2:25" x14ac:dyDescent="0.25"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spans="2:25" x14ac:dyDescent="0.25"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spans="2:25" x14ac:dyDescent="0.25"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spans="2:25" x14ac:dyDescent="0.25"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spans="2:25" x14ac:dyDescent="0.25"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spans="2:25" x14ac:dyDescent="0.25"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spans="2:25" x14ac:dyDescent="0.25"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spans="2:25" x14ac:dyDescent="0.25"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spans="2:25" x14ac:dyDescent="0.25"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spans="2:25" x14ac:dyDescent="0.25"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spans="2:25" x14ac:dyDescent="0.25"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spans="2:25" x14ac:dyDescent="0.25"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spans="2:25" x14ac:dyDescent="0.25"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spans="2:25" x14ac:dyDescent="0.25"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spans="2:25" x14ac:dyDescent="0.25"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spans="2:25" x14ac:dyDescent="0.25"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spans="2:25" x14ac:dyDescent="0.25"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spans="2:25" x14ac:dyDescent="0.25"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spans="2:25" x14ac:dyDescent="0.25"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spans="2:25" x14ac:dyDescent="0.25"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spans="2:25" x14ac:dyDescent="0.25"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spans="2:25" x14ac:dyDescent="0.25"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spans="2:25" x14ac:dyDescent="0.25"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spans="2:25" x14ac:dyDescent="0.25"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spans="2:25" x14ac:dyDescent="0.25"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spans="2:25" x14ac:dyDescent="0.25"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spans="2:25" x14ac:dyDescent="0.25"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spans="2:25" x14ac:dyDescent="0.25"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spans="2:25" x14ac:dyDescent="0.25"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spans="2:25" x14ac:dyDescent="0.25"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spans="2:25" x14ac:dyDescent="0.25"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spans="2:25" x14ac:dyDescent="0.25"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spans="2:25" x14ac:dyDescent="0.25"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spans="2:25" x14ac:dyDescent="0.25"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spans="2:25" x14ac:dyDescent="0.25"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spans="2:25" x14ac:dyDescent="0.25"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spans="2:25" x14ac:dyDescent="0.25"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spans="2:25" x14ac:dyDescent="0.25"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spans="2:25" x14ac:dyDescent="0.25"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spans="2:25" x14ac:dyDescent="0.25"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spans="2:25" x14ac:dyDescent="0.25"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spans="2:25" x14ac:dyDescent="0.25"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spans="2:25" x14ac:dyDescent="0.25"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spans="2:25" x14ac:dyDescent="0.25"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spans="2:25" x14ac:dyDescent="0.25"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spans="2:25" x14ac:dyDescent="0.25"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spans="2:25" x14ac:dyDescent="0.25"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spans="2:25" x14ac:dyDescent="0.25"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spans="2:25" x14ac:dyDescent="0.25"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spans="2:25" x14ac:dyDescent="0.25"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spans="2:25" x14ac:dyDescent="0.25"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spans="2:25" x14ac:dyDescent="0.25"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spans="2:25" x14ac:dyDescent="0.25"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spans="2:25" x14ac:dyDescent="0.25"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spans="2:25" x14ac:dyDescent="0.25"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spans="2:25" x14ac:dyDescent="0.25"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spans="2:25" x14ac:dyDescent="0.25"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spans="2:25" x14ac:dyDescent="0.25"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spans="2:25" x14ac:dyDescent="0.25"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spans="2:25" x14ac:dyDescent="0.25"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spans="2:25" x14ac:dyDescent="0.25"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spans="2:25" x14ac:dyDescent="0.25"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spans="2:25" x14ac:dyDescent="0.25"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spans="2:25" x14ac:dyDescent="0.25"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spans="2:25" x14ac:dyDescent="0.25"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spans="2:25" x14ac:dyDescent="0.25"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spans="2:25" x14ac:dyDescent="0.25"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spans="2:25" x14ac:dyDescent="0.25"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spans="2:25" x14ac:dyDescent="0.25"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spans="2:25" x14ac:dyDescent="0.25"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spans="2:25" x14ac:dyDescent="0.25"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spans="2:25" x14ac:dyDescent="0.25"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spans="2:25" x14ac:dyDescent="0.25"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spans="2:25" x14ac:dyDescent="0.25"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spans="2:25" x14ac:dyDescent="0.25"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spans="2:25" x14ac:dyDescent="0.25"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spans="2:25" x14ac:dyDescent="0.25"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spans="2:25" x14ac:dyDescent="0.25"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spans="2:25" x14ac:dyDescent="0.25"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spans="2:25" x14ac:dyDescent="0.25"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spans="2:25" x14ac:dyDescent="0.25"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spans="2:25" x14ac:dyDescent="0.25"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spans="2:25" x14ac:dyDescent="0.25"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spans="2:25" x14ac:dyDescent="0.25"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spans="2:25" x14ac:dyDescent="0.25"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spans="2:25" x14ac:dyDescent="0.25"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spans="2:25" x14ac:dyDescent="0.25"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spans="2:25" x14ac:dyDescent="0.25"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spans="2:25" x14ac:dyDescent="0.25"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spans="2:25" x14ac:dyDescent="0.25"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spans="2:25" x14ac:dyDescent="0.25"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spans="2:25" x14ac:dyDescent="0.25"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spans="2:25" x14ac:dyDescent="0.25"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spans="2:25" x14ac:dyDescent="0.25"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spans="2:25" x14ac:dyDescent="0.25"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spans="2:25" x14ac:dyDescent="0.25"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spans="2:25" x14ac:dyDescent="0.25"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spans="2:25" x14ac:dyDescent="0.25"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spans="2:25" x14ac:dyDescent="0.25"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spans="2:25" x14ac:dyDescent="0.25"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spans="2:25" x14ac:dyDescent="0.25"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spans="2:25" x14ac:dyDescent="0.25"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spans="2:25" x14ac:dyDescent="0.25"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spans="2:25" x14ac:dyDescent="0.25"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spans="2:25" x14ac:dyDescent="0.25"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spans="2:25" x14ac:dyDescent="0.25"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spans="2:25" x14ac:dyDescent="0.25"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spans="2:25" x14ac:dyDescent="0.25"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spans="2:25" x14ac:dyDescent="0.25"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spans="2:25" x14ac:dyDescent="0.25"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spans="2:25" x14ac:dyDescent="0.25"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spans="2:25" x14ac:dyDescent="0.25"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spans="2:25" x14ac:dyDescent="0.25"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spans="2:25" x14ac:dyDescent="0.25"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spans="2:25" x14ac:dyDescent="0.25"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spans="2:25" x14ac:dyDescent="0.25"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spans="2:25" x14ac:dyDescent="0.25"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spans="2:25" x14ac:dyDescent="0.25"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spans="2:25" x14ac:dyDescent="0.25"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spans="2:25" x14ac:dyDescent="0.25"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spans="2:25" x14ac:dyDescent="0.25"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spans="2:25" x14ac:dyDescent="0.25"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spans="2:25" x14ac:dyDescent="0.25"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spans="2:25" x14ac:dyDescent="0.25"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spans="2:25" x14ac:dyDescent="0.25"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spans="2:25" x14ac:dyDescent="0.25"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spans="2:25" x14ac:dyDescent="0.25"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spans="2:25" x14ac:dyDescent="0.25"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spans="2:25" x14ac:dyDescent="0.25"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spans="2:25" x14ac:dyDescent="0.25"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spans="2:25" x14ac:dyDescent="0.25"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spans="2:25" x14ac:dyDescent="0.25"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spans="2:25" x14ac:dyDescent="0.25"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spans="2:25" x14ac:dyDescent="0.25"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spans="2:25" x14ac:dyDescent="0.25"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spans="2:25" x14ac:dyDescent="0.25"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spans="2:25" x14ac:dyDescent="0.25"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spans="2:25" x14ac:dyDescent="0.25"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spans="2:25" x14ac:dyDescent="0.25"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spans="2:25" x14ac:dyDescent="0.25"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spans="2:25" x14ac:dyDescent="0.25"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spans="2:25" x14ac:dyDescent="0.25"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spans="2:25" x14ac:dyDescent="0.25"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spans="2:25" x14ac:dyDescent="0.25"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spans="2:25" x14ac:dyDescent="0.25"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spans="2:25" x14ac:dyDescent="0.25"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spans="2:25" x14ac:dyDescent="0.25"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spans="2:25" x14ac:dyDescent="0.25"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spans="2:25" x14ac:dyDescent="0.25"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spans="2:25" x14ac:dyDescent="0.25"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spans="2:25" x14ac:dyDescent="0.25"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spans="2:25" x14ac:dyDescent="0.25"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spans="2:25" x14ac:dyDescent="0.25"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spans="2:25" x14ac:dyDescent="0.25"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spans="2:25" x14ac:dyDescent="0.25"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spans="2:25" x14ac:dyDescent="0.25"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spans="2:25" x14ac:dyDescent="0.25"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spans="2:25" x14ac:dyDescent="0.25"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spans="2:25" x14ac:dyDescent="0.25"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spans="2:25" x14ac:dyDescent="0.25"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spans="2:25" x14ac:dyDescent="0.25"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spans="2:25" x14ac:dyDescent="0.25"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spans="2:25" x14ac:dyDescent="0.25"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spans="2:25" x14ac:dyDescent="0.25"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spans="2:25" x14ac:dyDescent="0.25"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spans="2:25" x14ac:dyDescent="0.25"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spans="2:25" x14ac:dyDescent="0.25"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spans="2:25" x14ac:dyDescent="0.25"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spans="2:25" x14ac:dyDescent="0.25"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spans="2:25" x14ac:dyDescent="0.25"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spans="2:25" x14ac:dyDescent="0.25"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spans="2:25" x14ac:dyDescent="0.25"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spans="2:25" x14ac:dyDescent="0.25"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spans="2:25" x14ac:dyDescent="0.25"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spans="2:25" x14ac:dyDescent="0.25"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spans="2:25" x14ac:dyDescent="0.25"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spans="2:25" x14ac:dyDescent="0.25"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spans="2:25" x14ac:dyDescent="0.25"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spans="2:25" x14ac:dyDescent="0.25"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spans="2:25" x14ac:dyDescent="0.25"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spans="2:25" x14ac:dyDescent="0.25"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spans="2:25" x14ac:dyDescent="0.25"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spans="2:25" x14ac:dyDescent="0.25"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spans="2:25" x14ac:dyDescent="0.25"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spans="2:25" x14ac:dyDescent="0.25"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spans="2:25" x14ac:dyDescent="0.25"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spans="2:25" x14ac:dyDescent="0.25"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spans="2:25" x14ac:dyDescent="0.25"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spans="2:25" x14ac:dyDescent="0.25"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spans="2:25" x14ac:dyDescent="0.25"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spans="2:25" x14ac:dyDescent="0.25"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spans="2:25" x14ac:dyDescent="0.25"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spans="2:25" x14ac:dyDescent="0.25"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spans="2:25" x14ac:dyDescent="0.25"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spans="2:25" x14ac:dyDescent="0.25"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spans="2:25" x14ac:dyDescent="0.25"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spans="2:25" x14ac:dyDescent="0.25"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spans="2:25" x14ac:dyDescent="0.25"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spans="2:25" x14ac:dyDescent="0.25"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spans="2:25" x14ac:dyDescent="0.25"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spans="2:25" x14ac:dyDescent="0.25"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spans="2:25" x14ac:dyDescent="0.25"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spans="2:25" x14ac:dyDescent="0.25"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spans="2:25" x14ac:dyDescent="0.25"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spans="2:25" x14ac:dyDescent="0.25"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spans="2:25" x14ac:dyDescent="0.25"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spans="2:25" x14ac:dyDescent="0.25"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spans="2:25" x14ac:dyDescent="0.25"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spans="2:25" x14ac:dyDescent="0.25"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spans="2:25" x14ac:dyDescent="0.25"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spans="2:25" x14ac:dyDescent="0.25"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spans="2:25" x14ac:dyDescent="0.25"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spans="2:25" x14ac:dyDescent="0.25"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spans="2:25" x14ac:dyDescent="0.25"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spans="2:25" x14ac:dyDescent="0.25"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spans="2:25" x14ac:dyDescent="0.25"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spans="2:25" x14ac:dyDescent="0.25"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spans="2:25" x14ac:dyDescent="0.25"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spans="2:25" x14ac:dyDescent="0.25"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spans="2:25" x14ac:dyDescent="0.25"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spans="2:25" x14ac:dyDescent="0.25"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spans="2:25" x14ac:dyDescent="0.25"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spans="2:25" x14ac:dyDescent="0.25"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spans="2:25" x14ac:dyDescent="0.25"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spans="2:25" x14ac:dyDescent="0.25"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spans="2:25" x14ac:dyDescent="0.25"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spans="2:25" x14ac:dyDescent="0.25"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spans="2:25" x14ac:dyDescent="0.25"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spans="2:25" x14ac:dyDescent="0.25"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  <row r="471" spans="2:25" x14ac:dyDescent="0.25"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</row>
    <row r="472" spans="2:25" x14ac:dyDescent="0.25"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</row>
    <row r="473" spans="2:25" x14ac:dyDescent="0.25"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</row>
    <row r="474" spans="2:25" x14ac:dyDescent="0.25"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</row>
    <row r="475" spans="2:25" x14ac:dyDescent="0.25"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</row>
    <row r="476" spans="2:25" x14ac:dyDescent="0.25"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</row>
    <row r="477" spans="2:25" x14ac:dyDescent="0.25"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</row>
    <row r="478" spans="2:25" x14ac:dyDescent="0.25"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</row>
    <row r="479" spans="2:25" x14ac:dyDescent="0.25"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</row>
    <row r="480" spans="2:25" x14ac:dyDescent="0.25"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</row>
    <row r="481" spans="2:25" x14ac:dyDescent="0.25"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</row>
    <row r="482" spans="2:25" x14ac:dyDescent="0.25"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</row>
    <row r="483" spans="2:25" x14ac:dyDescent="0.25"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</row>
    <row r="484" spans="2:25" x14ac:dyDescent="0.25"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</row>
    <row r="485" spans="2:25" x14ac:dyDescent="0.25"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</row>
    <row r="486" spans="2:25" x14ac:dyDescent="0.25"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</row>
    <row r="487" spans="2:25" x14ac:dyDescent="0.25"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</row>
    <row r="488" spans="2:25" x14ac:dyDescent="0.25"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</row>
    <row r="489" spans="2:25" x14ac:dyDescent="0.25"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</row>
    <row r="490" spans="2:25" x14ac:dyDescent="0.25"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</row>
    <row r="491" spans="2:25" x14ac:dyDescent="0.25"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</row>
    <row r="492" spans="2:25" x14ac:dyDescent="0.25"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</row>
    <row r="493" spans="2:25" x14ac:dyDescent="0.25"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</row>
    <row r="494" spans="2:25" x14ac:dyDescent="0.25"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</row>
    <row r="495" spans="2:25" x14ac:dyDescent="0.25"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</row>
    <row r="496" spans="2:25" x14ac:dyDescent="0.25"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</row>
    <row r="497" spans="2:25" x14ac:dyDescent="0.25"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</row>
    <row r="498" spans="2:25" x14ac:dyDescent="0.25"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</row>
    <row r="499" spans="2:25" x14ac:dyDescent="0.25"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</row>
    <row r="500" spans="2:25" x14ac:dyDescent="0.25"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</row>
    <row r="501" spans="2:25" x14ac:dyDescent="0.25"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</row>
    <row r="502" spans="2:25" x14ac:dyDescent="0.25"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</row>
    <row r="503" spans="2:25" x14ac:dyDescent="0.25"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</row>
    <row r="504" spans="2:25" x14ac:dyDescent="0.25"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</row>
    <row r="505" spans="2:25" x14ac:dyDescent="0.25"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</row>
    <row r="506" spans="2:25" x14ac:dyDescent="0.25"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</row>
    <row r="507" spans="2:25" x14ac:dyDescent="0.25"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</row>
    <row r="508" spans="2:25" x14ac:dyDescent="0.25"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</row>
    <row r="509" spans="2:25" x14ac:dyDescent="0.25"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</row>
    <row r="510" spans="2:25" x14ac:dyDescent="0.25"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</row>
    <row r="511" spans="2:25" x14ac:dyDescent="0.25"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</row>
    <row r="512" spans="2:25" x14ac:dyDescent="0.25"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</row>
    <row r="513" spans="2:25" x14ac:dyDescent="0.25"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</row>
    <row r="514" spans="2:25" x14ac:dyDescent="0.25"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</row>
    <row r="515" spans="2:25" x14ac:dyDescent="0.25"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</row>
    <row r="516" spans="2:25" x14ac:dyDescent="0.25"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</row>
    <row r="517" spans="2:25" x14ac:dyDescent="0.25"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</row>
    <row r="518" spans="2:25" x14ac:dyDescent="0.25"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</row>
    <row r="519" spans="2:25" x14ac:dyDescent="0.25"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</row>
    <row r="520" spans="2:25" x14ac:dyDescent="0.25"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</row>
    <row r="521" spans="2:25" x14ac:dyDescent="0.25"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</row>
    <row r="522" spans="2:25" x14ac:dyDescent="0.25"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</row>
    <row r="523" spans="2:25" x14ac:dyDescent="0.25"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</row>
    <row r="524" spans="2:25" x14ac:dyDescent="0.25"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</row>
    <row r="525" spans="2:25" x14ac:dyDescent="0.25"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</row>
    <row r="526" spans="2:25" x14ac:dyDescent="0.25"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</row>
    <row r="527" spans="2:25" x14ac:dyDescent="0.25"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</row>
    <row r="528" spans="2:25" x14ac:dyDescent="0.25"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</row>
    <row r="529" spans="2:25" x14ac:dyDescent="0.25"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</row>
    <row r="530" spans="2:25" x14ac:dyDescent="0.25"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</row>
    <row r="531" spans="2:25" x14ac:dyDescent="0.25"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</row>
    <row r="532" spans="2:25" x14ac:dyDescent="0.25"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</row>
    <row r="533" spans="2:25" x14ac:dyDescent="0.25"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</row>
    <row r="534" spans="2:25" x14ac:dyDescent="0.25"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</row>
    <row r="535" spans="2:25" x14ac:dyDescent="0.25"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</row>
    <row r="536" spans="2:25" x14ac:dyDescent="0.25"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</row>
    <row r="537" spans="2:25" x14ac:dyDescent="0.25"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</row>
    <row r="538" spans="2:25" x14ac:dyDescent="0.25"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</row>
    <row r="539" spans="2:25" x14ac:dyDescent="0.25"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849C-46CD-4622-96E3-9C3A4C2943C0}">
  <sheetPr codeName="Sheet11"/>
  <dimension ref="A1:E94"/>
  <sheetViews>
    <sheetView topLeftCell="A67" workbookViewId="0">
      <selection activeCell="B92" sqref="B92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6" bestFit="1" customWidth="1"/>
    <col min="4" max="4" width="19.42578125" bestFit="1" customWidth="1"/>
    <col min="5" max="5" width="20.5703125" bestFit="1" customWidth="1"/>
  </cols>
  <sheetData>
    <row r="1" spans="1:5" x14ac:dyDescent="0.25">
      <c r="A1" s="122" t="s">
        <v>225</v>
      </c>
      <c r="B1" t="s">
        <v>226</v>
      </c>
    </row>
    <row r="3" spans="1:5" x14ac:dyDescent="0.25">
      <c r="A3" s="122" t="s">
        <v>102</v>
      </c>
      <c r="B3" t="s">
        <v>331</v>
      </c>
      <c r="C3" t="s">
        <v>330</v>
      </c>
      <c r="D3" t="s">
        <v>328</v>
      </c>
      <c r="E3" t="s">
        <v>327</v>
      </c>
    </row>
    <row r="4" spans="1:5" x14ac:dyDescent="0.25">
      <c r="A4" s="136" t="s">
        <v>159</v>
      </c>
      <c r="B4" s="121">
        <v>27.81825780885428</v>
      </c>
      <c r="C4" s="121">
        <v>362.80085279228138</v>
      </c>
      <c r="D4" s="121">
        <v>298.30572198388461</v>
      </c>
      <c r="E4" s="121">
        <v>7.238300606961519</v>
      </c>
    </row>
    <row r="5" spans="1:5" x14ac:dyDescent="0.25">
      <c r="A5" s="136" t="s">
        <v>173</v>
      </c>
      <c r="B5" s="121">
        <v>26.760529375057541</v>
      </c>
      <c r="C5" s="121">
        <v>289.5002723301676</v>
      </c>
      <c r="D5" s="121">
        <v>378.14637110310161</v>
      </c>
      <c r="E5" s="121">
        <v>10.41876602517209</v>
      </c>
    </row>
    <row r="6" spans="1:5" x14ac:dyDescent="0.25">
      <c r="A6" s="136" t="s">
        <v>187</v>
      </c>
      <c r="B6" s="121">
        <v>25.173936724362441</v>
      </c>
      <c r="C6" s="121">
        <v>275.11516563053198</v>
      </c>
      <c r="D6" s="121">
        <v>280.53898413043231</v>
      </c>
      <c r="E6" s="121">
        <v>10.967122131760121</v>
      </c>
    </row>
    <row r="7" spans="1:5" x14ac:dyDescent="0.25">
      <c r="A7" s="136" t="s">
        <v>201</v>
      </c>
      <c r="B7" s="121">
        <v>23.587344073667332</v>
      </c>
      <c r="C7" s="121">
        <v>274.1632100401149</v>
      </c>
      <c r="D7" s="121">
        <v>262.55290383434487</v>
      </c>
      <c r="E7" s="121">
        <v>10.638108467807299</v>
      </c>
    </row>
    <row r="8" spans="1:5" x14ac:dyDescent="0.25">
      <c r="A8" s="136" t="s">
        <v>215</v>
      </c>
      <c r="B8" s="121">
        <v>22.529615639870599</v>
      </c>
      <c r="C8" s="121">
        <v>286.96172408905539</v>
      </c>
      <c r="D8" s="121">
        <v>340.63881341248037</v>
      </c>
      <c r="E8" s="121">
        <v>10.5284372464897</v>
      </c>
    </row>
    <row r="9" spans="1:5" x14ac:dyDescent="0.25">
      <c r="A9" s="136" t="s">
        <v>130</v>
      </c>
      <c r="B9" s="121">
        <v>22.42384279649092</v>
      </c>
      <c r="C9" s="121">
        <v>260.30696755737767</v>
      </c>
      <c r="D9" s="121">
        <v>289.42235305715838</v>
      </c>
      <c r="E9" s="121">
        <v>10.41876602517209</v>
      </c>
    </row>
    <row r="10" spans="1:5" x14ac:dyDescent="0.25">
      <c r="A10" s="136" t="s">
        <v>145</v>
      </c>
      <c r="B10" s="121">
        <v>21.366114362694191</v>
      </c>
      <c r="C10" s="121">
        <v>279.13453367895949</v>
      </c>
      <c r="D10" s="121">
        <v>297.86703709861399</v>
      </c>
      <c r="E10" s="121">
        <v>8.9930401480432156</v>
      </c>
    </row>
    <row r="11" spans="1:5" x14ac:dyDescent="0.25">
      <c r="A11" s="136" t="s">
        <v>160</v>
      </c>
      <c r="B11" s="121">
        <v>18.08715621792431</v>
      </c>
      <c r="C11" s="121">
        <v>339.42505440537349</v>
      </c>
      <c r="D11" s="121">
        <v>198.61458180618061</v>
      </c>
      <c r="E11" s="121">
        <v>18.863450066627749</v>
      </c>
    </row>
    <row r="12" spans="1:5" x14ac:dyDescent="0.25">
      <c r="A12" s="136" t="s">
        <v>174</v>
      </c>
      <c r="B12" s="121">
        <v>17.346746314266589</v>
      </c>
      <c r="C12" s="121">
        <v>406.90812848160527</v>
      </c>
      <c r="D12" s="121">
        <v>274.83608062191678</v>
      </c>
      <c r="E12" s="121">
        <v>16.01199831237</v>
      </c>
    </row>
    <row r="13" spans="1:5" x14ac:dyDescent="0.25">
      <c r="A13" s="136" t="s">
        <v>188</v>
      </c>
      <c r="B13" s="121">
        <v>16.5005635672292</v>
      </c>
      <c r="C13" s="121">
        <v>407.96585691540213</v>
      </c>
      <c r="D13" s="121">
        <v>279.22292947462103</v>
      </c>
      <c r="E13" s="121">
        <v>15.02495732051154</v>
      </c>
    </row>
    <row r="14" spans="1:5" x14ac:dyDescent="0.25">
      <c r="A14" s="136" t="s">
        <v>202</v>
      </c>
      <c r="B14" s="121">
        <v>15.654380820191809</v>
      </c>
      <c r="C14" s="121">
        <v>428.69733421781808</v>
      </c>
      <c r="D14" s="121">
        <v>290.95775015560491</v>
      </c>
      <c r="E14" s="121">
        <v>15.02495732051154</v>
      </c>
    </row>
    <row r="15" spans="1:5" x14ac:dyDescent="0.25">
      <c r="A15" s="136" t="s">
        <v>216</v>
      </c>
      <c r="B15" s="121">
        <v>15.86592650695116</v>
      </c>
      <c r="C15" s="121">
        <v>442.87089523069437</v>
      </c>
      <c r="D15" s="121">
        <v>290.40939404901678</v>
      </c>
      <c r="E15" s="121">
        <v>15.02495732051154</v>
      </c>
    </row>
    <row r="16" spans="1:5" x14ac:dyDescent="0.25">
      <c r="A16" s="136" t="s">
        <v>131</v>
      </c>
      <c r="B16" s="121">
        <v>15.86592650695116</v>
      </c>
      <c r="C16" s="121">
        <v>461.6984613522763</v>
      </c>
      <c r="D16" s="121">
        <v>309.60185777959788</v>
      </c>
      <c r="E16" s="121">
        <v>15.13462854182915</v>
      </c>
    </row>
    <row r="17" spans="1:5" x14ac:dyDescent="0.25">
      <c r="A17" s="136" t="s">
        <v>146</v>
      </c>
      <c r="B17" s="121">
        <v>13.856242482737359</v>
      </c>
      <c r="C17" s="121">
        <v>531.40276513948118</v>
      </c>
      <c r="D17" s="121">
        <v>265.40435558860281</v>
      </c>
      <c r="E17" s="121">
        <v>13.92824510733548</v>
      </c>
    </row>
    <row r="18" spans="1:5" x14ac:dyDescent="0.25">
      <c r="A18" s="136" t="s">
        <v>161</v>
      </c>
      <c r="B18" s="121">
        <v>12.9042868923203</v>
      </c>
      <c r="C18" s="121">
        <v>521.67166354855124</v>
      </c>
      <c r="D18" s="121">
        <v>388.45546590695659</v>
      </c>
      <c r="E18" s="121">
        <v>4.935204959291795</v>
      </c>
    </row>
    <row r="19" spans="1:5" x14ac:dyDescent="0.25">
      <c r="A19" s="136" t="s">
        <v>175</v>
      </c>
      <c r="B19" s="121">
        <v>11.317694241625199</v>
      </c>
      <c r="C19" s="121">
        <v>521.56589070517157</v>
      </c>
      <c r="D19" s="121">
        <v>304.33763915635291</v>
      </c>
      <c r="E19" s="121">
        <v>4.0578351887509481</v>
      </c>
    </row>
    <row r="20" spans="1:5" x14ac:dyDescent="0.25">
      <c r="A20" s="136" t="s">
        <v>189</v>
      </c>
      <c r="B20" s="121">
        <v>11.952331301903239</v>
      </c>
      <c r="C20" s="121">
        <v>540.07613829661454</v>
      </c>
      <c r="D20" s="121">
        <v>328.79432151017897</v>
      </c>
      <c r="E20" s="121">
        <v>3.509479082162918</v>
      </c>
    </row>
    <row r="21" spans="1:5" x14ac:dyDescent="0.25">
      <c r="A21" s="136" t="s">
        <v>203</v>
      </c>
      <c r="B21" s="121">
        <v>12.586968362181279</v>
      </c>
      <c r="C21" s="121">
        <v>540.81654820027222</v>
      </c>
      <c r="D21" s="121">
        <v>338.44538898612831</v>
      </c>
      <c r="E21" s="121">
        <v>3.8384927461157359</v>
      </c>
    </row>
    <row r="22" spans="1:5" x14ac:dyDescent="0.25">
      <c r="A22" s="136" t="s">
        <v>217</v>
      </c>
      <c r="B22" s="121">
        <v>12.26964983204226</v>
      </c>
      <c r="C22" s="121">
        <v>548.85528429712735</v>
      </c>
      <c r="D22" s="121">
        <v>339.76144364193948</v>
      </c>
      <c r="E22" s="121">
        <v>3.8384927461157359</v>
      </c>
    </row>
    <row r="23" spans="1:5" x14ac:dyDescent="0.25">
      <c r="A23" s="136" t="s">
        <v>132</v>
      </c>
      <c r="B23" s="121">
        <v>11.529239928384539</v>
      </c>
      <c r="C23" s="121">
        <v>554.143926466111</v>
      </c>
      <c r="D23" s="121">
        <v>402.60305345692768</v>
      </c>
      <c r="E23" s="121">
        <v>2.961122975574888</v>
      </c>
    </row>
    <row r="24" spans="1:5" x14ac:dyDescent="0.25">
      <c r="A24" s="136" t="s">
        <v>147</v>
      </c>
      <c r="B24" s="121">
        <v>11.10614855486585</v>
      </c>
      <c r="C24" s="121">
        <v>470.05451597927038</v>
      </c>
      <c r="D24" s="121">
        <v>459.19340365681239</v>
      </c>
      <c r="E24" s="121">
        <v>5.8125747298326429</v>
      </c>
    </row>
    <row r="25" spans="1:5" x14ac:dyDescent="0.25">
      <c r="A25" s="136" t="s">
        <v>162</v>
      </c>
      <c r="B25" s="121">
        <v>12.9042868923203</v>
      </c>
      <c r="C25" s="121">
        <v>472.38151853362331</v>
      </c>
      <c r="D25" s="121">
        <v>471.91526532965469</v>
      </c>
      <c r="E25" s="121">
        <v>4.9352049592917959</v>
      </c>
    </row>
    <row r="26" spans="1:5" x14ac:dyDescent="0.25">
      <c r="A26" s="136" t="s">
        <v>176</v>
      </c>
      <c r="B26" s="121">
        <v>11.952331301903239</v>
      </c>
      <c r="C26" s="121">
        <v>485.92044248622148</v>
      </c>
      <c r="D26" s="121">
        <v>519.51257538149571</v>
      </c>
      <c r="E26" s="121">
        <v>5.5932322871974316</v>
      </c>
    </row>
    <row r="27" spans="1:5" x14ac:dyDescent="0.25">
      <c r="A27" s="136" t="s">
        <v>190</v>
      </c>
      <c r="B27" s="121">
        <v>10.68305718134715</v>
      </c>
      <c r="C27" s="121">
        <v>494.48804279997512</v>
      </c>
      <c r="D27" s="121">
        <v>545.06596994849792</v>
      </c>
      <c r="E27" s="121">
        <v>7.5673142709143386</v>
      </c>
    </row>
    <row r="28" spans="1:5" x14ac:dyDescent="0.25">
      <c r="A28" s="136" t="s">
        <v>204</v>
      </c>
      <c r="B28" s="121">
        <v>10.4715114945878</v>
      </c>
      <c r="C28" s="121">
        <v>488.14167219719468</v>
      </c>
      <c r="D28" s="121">
        <v>553.72999643258879</v>
      </c>
      <c r="E28" s="121">
        <v>7.5673142709143386</v>
      </c>
    </row>
    <row r="29" spans="1:5" x14ac:dyDescent="0.25">
      <c r="A29" s="136" t="s">
        <v>218</v>
      </c>
      <c r="B29" s="121">
        <v>10.154192964448781</v>
      </c>
      <c r="C29" s="121">
        <v>490.15135622140849</v>
      </c>
      <c r="D29" s="121">
        <v>554.16868131785918</v>
      </c>
      <c r="E29" s="121">
        <v>7.5673142709143386</v>
      </c>
    </row>
    <row r="30" spans="1:5" x14ac:dyDescent="0.25">
      <c r="A30" s="136" t="s">
        <v>133</v>
      </c>
      <c r="B30" s="121">
        <v>9.9426472776894368</v>
      </c>
      <c r="C30" s="121">
        <v>501.25750477627417</v>
      </c>
      <c r="D30" s="121">
        <v>594.74703320537344</v>
      </c>
      <c r="E30" s="121">
        <v>5.8125747298326429</v>
      </c>
    </row>
    <row r="31" spans="1:5" x14ac:dyDescent="0.25">
      <c r="A31" s="136" t="s">
        <v>148</v>
      </c>
      <c r="B31" s="121">
        <v>9.6253287475504159</v>
      </c>
      <c r="C31" s="121">
        <v>512.04633480100085</v>
      </c>
      <c r="D31" s="121">
        <v>619.20371555919962</v>
      </c>
      <c r="E31" s="121">
        <v>7.4576430495967321</v>
      </c>
    </row>
    <row r="32" spans="1:5" x14ac:dyDescent="0.25">
      <c r="A32" s="136" t="s">
        <v>163</v>
      </c>
      <c r="B32" s="121">
        <v>7.5098718799569451</v>
      </c>
      <c r="C32" s="121">
        <v>537.11449868198349</v>
      </c>
      <c r="D32" s="121">
        <v>501.19748142145562</v>
      </c>
      <c r="E32" s="121">
        <v>7.238300606961519</v>
      </c>
    </row>
    <row r="33" spans="1:5" x14ac:dyDescent="0.25">
      <c r="A33" s="136" t="s">
        <v>177</v>
      </c>
      <c r="B33" s="121">
        <v>9.4137830607910704</v>
      </c>
      <c r="C33" s="121">
        <v>545.25900762221829</v>
      </c>
      <c r="D33" s="121">
        <v>547.14972315353259</v>
      </c>
      <c r="E33" s="121">
        <v>6.7996157216910964</v>
      </c>
    </row>
    <row r="34" spans="1:5" x14ac:dyDescent="0.25">
      <c r="A34" s="136" t="s">
        <v>191</v>
      </c>
      <c r="B34" s="121">
        <v>8.5676003137536796</v>
      </c>
      <c r="C34" s="121">
        <v>557.10556608074182</v>
      </c>
      <c r="D34" s="121">
        <v>732.05540229501617</v>
      </c>
      <c r="E34" s="121">
        <v>5.812574729832642</v>
      </c>
    </row>
    <row r="35" spans="1:5" x14ac:dyDescent="0.25">
      <c r="A35" s="136" t="s">
        <v>205</v>
      </c>
      <c r="B35" s="121">
        <v>7.5098718799569442</v>
      </c>
      <c r="C35" s="121">
        <v>556.47092902046381</v>
      </c>
      <c r="D35" s="121">
        <v>734.46816916400348</v>
      </c>
      <c r="E35" s="121">
        <v>5.7029035085150364</v>
      </c>
    </row>
    <row r="36" spans="1:5" x14ac:dyDescent="0.25">
      <c r="A36" s="136" t="s">
        <v>219</v>
      </c>
      <c r="B36" s="121">
        <v>7.5098718799569442</v>
      </c>
      <c r="C36" s="121">
        <v>556.25938333370448</v>
      </c>
      <c r="D36" s="121">
        <v>734.13915550005072</v>
      </c>
      <c r="E36" s="121">
        <v>5.7029035085150364</v>
      </c>
    </row>
    <row r="37" spans="1:5" x14ac:dyDescent="0.25">
      <c r="A37" s="136" t="s">
        <v>134</v>
      </c>
      <c r="B37" s="121">
        <v>9.308010217411395</v>
      </c>
      <c r="C37" s="121">
        <v>583.01991270876192</v>
      </c>
      <c r="D37" s="121">
        <v>462.70288273897592</v>
      </c>
      <c r="E37" s="121">
        <v>5.7029035085150364</v>
      </c>
    </row>
    <row r="38" spans="1:5" x14ac:dyDescent="0.25">
      <c r="A38" s="136" t="s">
        <v>149</v>
      </c>
      <c r="B38" s="121">
        <v>8.7791460005130268</v>
      </c>
      <c r="C38" s="121">
        <v>596.02997244446181</v>
      </c>
      <c r="D38" s="121">
        <v>751.35753724691472</v>
      </c>
      <c r="E38" s="121">
        <v>2.6321093116220702</v>
      </c>
    </row>
    <row r="39" spans="1:5" x14ac:dyDescent="0.25">
      <c r="A39" s="136" t="s">
        <v>164</v>
      </c>
      <c r="B39" s="121">
        <v>9.4137830607910669</v>
      </c>
      <c r="C39" s="121">
        <v>605.97261972215108</v>
      </c>
      <c r="D39" s="121">
        <v>756.18307098488924</v>
      </c>
      <c r="E39" s="121">
        <v>8.0059991561847621</v>
      </c>
    </row>
    <row r="40" spans="1:5" x14ac:dyDescent="0.25">
      <c r="A40" s="136" t="s">
        <v>178</v>
      </c>
      <c r="B40" s="121">
        <v>9.4137830607910669</v>
      </c>
      <c r="C40" s="121">
        <v>616.97299543363727</v>
      </c>
      <c r="D40" s="121">
        <v>910.05179449349055</v>
      </c>
      <c r="E40" s="121">
        <v>8.554355262772793</v>
      </c>
    </row>
    <row r="41" spans="1:5" x14ac:dyDescent="0.25">
      <c r="A41" s="136" t="s">
        <v>192</v>
      </c>
      <c r="B41" s="121">
        <v>9.308010217411395</v>
      </c>
      <c r="C41" s="121">
        <v>616.02103984322014</v>
      </c>
      <c r="D41" s="121">
        <v>1029.154740844411</v>
      </c>
      <c r="E41" s="121">
        <v>8.3350128201375799</v>
      </c>
    </row>
    <row r="42" spans="1:5" x14ac:dyDescent="0.25">
      <c r="A42" s="136" t="s">
        <v>206</v>
      </c>
      <c r="B42" s="121">
        <v>9.308010217411395</v>
      </c>
      <c r="C42" s="121">
        <v>615.70372131308125</v>
      </c>
      <c r="D42" s="121">
        <v>1028.387042295187</v>
      </c>
      <c r="E42" s="121">
        <v>8.4446840414551865</v>
      </c>
    </row>
    <row r="43" spans="1:5" x14ac:dyDescent="0.25">
      <c r="A43" s="136" t="s">
        <v>220</v>
      </c>
      <c r="B43" s="121">
        <v>9.308010217411395</v>
      </c>
      <c r="C43" s="121">
        <v>649.44525835119714</v>
      </c>
      <c r="D43" s="121">
        <v>1028.058028631234</v>
      </c>
      <c r="E43" s="121">
        <v>8.4446840414551865</v>
      </c>
    </row>
    <row r="44" spans="1:5" x14ac:dyDescent="0.25">
      <c r="A44" s="136" t="s">
        <v>135</v>
      </c>
      <c r="B44" s="121">
        <v>7.7214175667162914</v>
      </c>
      <c r="C44" s="121">
        <v>636.54097145887681</v>
      </c>
      <c r="D44" s="121">
        <v>1480.5614877876769</v>
      </c>
      <c r="E44" s="121">
        <v>11.076793353077729</v>
      </c>
    </row>
    <row r="45" spans="1:5" x14ac:dyDescent="0.25">
      <c r="A45" s="136" t="s">
        <v>150</v>
      </c>
      <c r="B45" s="121">
        <v>7.6156447233366178</v>
      </c>
      <c r="C45" s="121">
        <v>687.10039059436076</v>
      </c>
      <c r="D45" s="121">
        <v>1109.872759734169</v>
      </c>
      <c r="E45" s="121">
        <v>10.967122131760121</v>
      </c>
    </row>
    <row r="46" spans="1:5" x14ac:dyDescent="0.25">
      <c r="A46" s="136" t="s">
        <v>165</v>
      </c>
      <c r="B46" s="121">
        <v>7.1925533498179224</v>
      </c>
      <c r="C46" s="121">
        <v>699.58158611316219</v>
      </c>
      <c r="D46" s="121">
        <v>1619.6245964184011</v>
      </c>
      <c r="E46" s="121">
        <v>5.812574729832642</v>
      </c>
    </row>
    <row r="47" spans="1:5" x14ac:dyDescent="0.25">
      <c r="A47" s="136" t="s">
        <v>179</v>
      </c>
      <c r="B47" s="121">
        <v>5.9232792292618388</v>
      </c>
      <c r="C47" s="121">
        <v>718.51492507812361</v>
      </c>
      <c r="D47" s="121">
        <v>1317.6997241310321</v>
      </c>
      <c r="E47" s="121">
        <v>4.0578351887509472</v>
      </c>
    </row>
    <row r="48" spans="1:5" x14ac:dyDescent="0.25">
      <c r="A48" s="136" t="s">
        <v>193</v>
      </c>
      <c r="B48" s="121">
        <v>4.9713236388447752</v>
      </c>
      <c r="C48" s="121">
        <v>778.69967296115806</v>
      </c>
      <c r="D48" s="121">
        <v>1495.5864451081891</v>
      </c>
      <c r="E48" s="121">
        <v>10.309094803854491</v>
      </c>
    </row>
    <row r="49" spans="1:5" x14ac:dyDescent="0.25">
      <c r="A49" s="136" t="s">
        <v>207</v>
      </c>
      <c r="B49" s="121">
        <v>6.5579162895398797</v>
      </c>
      <c r="C49" s="121">
        <v>805.56597517959506</v>
      </c>
      <c r="D49" s="121">
        <v>1857.501475456289</v>
      </c>
      <c r="E49" s="121">
        <v>11.186464574395339</v>
      </c>
    </row>
    <row r="50" spans="1:5" x14ac:dyDescent="0.25">
      <c r="A50" s="136" t="s">
        <v>221</v>
      </c>
      <c r="B50" s="121">
        <v>6.6636891329195516</v>
      </c>
      <c r="C50" s="121">
        <v>810.11420744492102</v>
      </c>
      <c r="D50" s="121">
        <v>1853.8823251528081</v>
      </c>
      <c r="E50" s="121">
        <v>11.29613579571294</v>
      </c>
    </row>
    <row r="51" spans="1:5" x14ac:dyDescent="0.25">
      <c r="A51" s="136" t="s">
        <v>136</v>
      </c>
      <c r="B51" s="121">
        <v>6.7694619762992261</v>
      </c>
      <c r="C51" s="121">
        <v>799.21960457681473</v>
      </c>
      <c r="D51" s="121">
        <v>1783.9120859521749</v>
      </c>
      <c r="E51" s="121">
        <v>10.309094803854491</v>
      </c>
    </row>
    <row r="52" spans="1:5" x14ac:dyDescent="0.25">
      <c r="A52" s="136" t="s">
        <v>151</v>
      </c>
      <c r="B52" s="121">
        <v>7.1925533498179206</v>
      </c>
      <c r="C52" s="121">
        <v>792.97900681741396</v>
      </c>
      <c r="D52" s="121">
        <v>1785.337811829304</v>
      </c>
      <c r="E52" s="121">
        <v>12.173505566253789</v>
      </c>
    </row>
    <row r="53" spans="1:5" x14ac:dyDescent="0.25">
      <c r="A53" s="136" t="s">
        <v>166</v>
      </c>
      <c r="B53" s="121">
        <v>7.1925533498179206</v>
      </c>
      <c r="C53" s="121">
        <v>772.14175667161828</v>
      </c>
      <c r="D53" s="121">
        <v>1279.2051254485521</v>
      </c>
      <c r="E53" s="121">
        <v>12.283176787571399</v>
      </c>
    </row>
    <row r="54" spans="1:5" x14ac:dyDescent="0.25">
      <c r="A54" s="136" t="s">
        <v>180</v>
      </c>
      <c r="B54" s="121">
        <v>7.8271904100959633</v>
      </c>
      <c r="C54" s="121">
        <v>777.74771737074104</v>
      </c>
      <c r="D54" s="121">
        <v>1276.0246600303419</v>
      </c>
      <c r="E54" s="121">
        <v>15.463642205781969</v>
      </c>
    </row>
    <row r="55" spans="1:5" x14ac:dyDescent="0.25">
      <c r="A55" s="136" t="s">
        <v>194</v>
      </c>
      <c r="B55" s="121">
        <v>8.5676003137536778</v>
      </c>
      <c r="C55" s="121">
        <v>734.69817011521377</v>
      </c>
      <c r="D55" s="121">
        <v>2327.1136451382772</v>
      </c>
      <c r="E55" s="121">
        <v>9.5413962546312483</v>
      </c>
    </row>
    <row r="56" spans="1:5" x14ac:dyDescent="0.25">
      <c r="A56" s="136" t="s">
        <v>208</v>
      </c>
      <c r="B56" s="121">
        <v>7.932963253475636</v>
      </c>
      <c r="C56" s="121">
        <v>763.8914748880037</v>
      </c>
      <c r="D56" s="121">
        <v>2361.0020525254172</v>
      </c>
      <c r="E56" s="121">
        <v>8.6640264840903995</v>
      </c>
    </row>
    <row r="57" spans="1:5" x14ac:dyDescent="0.25">
      <c r="A57" s="136" t="s">
        <v>222</v>
      </c>
      <c r="B57" s="121">
        <v>7.4040990365772688</v>
      </c>
      <c r="C57" s="121">
        <v>757.1220129117047</v>
      </c>
      <c r="D57" s="121">
        <v>2878.2115322592472</v>
      </c>
      <c r="E57" s="121">
        <v>9.6510674759488531</v>
      </c>
    </row>
    <row r="58" spans="1:5" x14ac:dyDescent="0.25">
      <c r="A58" s="136" t="s">
        <v>137</v>
      </c>
      <c r="B58" s="121">
        <v>7.1925533498179206</v>
      </c>
      <c r="C58" s="121">
        <v>784.51717934704016</v>
      </c>
      <c r="D58" s="121">
        <v>2713.4853578402031</v>
      </c>
      <c r="E58" s="121">
        <v>10.85745091044252</v>
      </c>
    </row>
    <row r="59" spans="1:5" x14ac:dyDescent="0.25">
      <c r="A59" s="136" t="s">
        <v>152</v>
      </c>
      <c r="B59" s="121">
        <v>5.8175063858821634</v>
      </c>
      <c r="C59" s="121">
        <v>794.5655994681091</v>
      </c>
      <c r="D59" s="121">
        <v>3055.7692395724512</v>
      </c>
      <c r="E59" s="121">
        <v>11.62514945966576</v>
      </c>
    </row>
    <row r="60" spans="1:5" x14ac:dyDescent="0.25">
      <c r="A60" s="136" t="s">
        <v>167</v>
      </c>
      <c r="B60" s="121">
        <v>5.1828693256041216</v>
      </c>
      <c r="C60" s="121">
        <v>819.52799050571207</v>
      </c>
      <c r="D60" s="121">
        <v>3630.3367680553879</v>
      </c>
      <c r="E60" s="121">
        <v>13.92824510733549</v>
      </c>
    </row>
    <row r="61" spans="1:5" x14ac:dyDescent="0.25">
      <c r="A61" s="136" t="s">
        <v>181</v>
      </c>
      <c r="B61" s="121">
        <v>5.2886421689837944</v>
      </c>
      <c r="C61" s="121">
        <v>855.490757254801</v>
      </c>
      <c r="D61" s="121">
        <v>4298.015163436974</v>
      </c>
      <c r="E61" s="121">
        <v>12.94120411547703</v>
      </c>
    </row>
    <row r="62" spans="1:5" x14ac:dyDescent="0.25">
      <c r="A62" s="136" t="s">
        <v>195</v>
      </c>
      <c r="B62" s="121">
        <v>5.394415012363468</v>
      </c>
      <c r="C62" s="121">
        <v>881.19355819606176</v>
      </c>
      <c r="D62" s="121">
        <v>3435.1219941100499</v>
      </c>
      <c r="E62" s="121">
        <v>12.72186167284182</v>
      </c>
    </row>
    <row r="63" spans="1:5" x14ac:dyDescent="0.25">
      <c r="A63" s="136" t="s">
        <v>209</v>
      </c>
      <c r="B63" s="121">
        <v>5.394415012363468</v>
      </c>
      <c r="C63" s="121">
        <v>862.15444638772055</v>
      </c>
      <c r="D63" s="121">
        <v>3033.286639202342</v>
      </c>
      <c r="E63" s="121">
        <v>12.612190451524221</v>
      </c>
    </row>
    <row r="64" spans="1:5" x14ac:dyDescent="0.25">
      <c r="A64" s="136" t="s">
        <v>223</v>
      </c>
      <c r="B64" s="121">
        <v>5.5001878557431416</v>
      </c>
      <c r="C64" s="121">
        <v>933.44534282562051</v>
      </c>
      <c r="D64" s="121">
        <v>3703.5971438955498</v>
      </c>
      <c r="E64" s="121">
        <v>11.29613579571294</v>
      </c>
    </row>
    <row r="65" spans="1:5" x14ac:dyDescent="0.25">
      <c r="A65" s="136" t="s">
        <v>138</v>
      </c>
      <c r="B65" s="121">
        <v>5.6059606991228161</v>
      </c>
      <c r="C65" s="121">
        <v>979.35075685239894</v>
      </c>
      <c r="D65" s="121">
        <v>3814.6940910902849</v>
      </c>
      <c r="E65" s="121">
        <v>8.7736977054080079</v>
      </c>
    </row>
    <row r="66" spans="1:5" x14ac:dyDescent="0.25">
      <c r="A66" s="136" t="s">
        <v>153</v>
      </c>
      <c r="B66" s="121">
        <v>8.6733731571333514</v>
      </c>
      <c r="C66" s="121">
        <v>991.09154246754281</v>
      </c>
      <c r="D66" s="121">
        <v>4002.5608932073442</v>
      </c>
      <c r="E66" s="121">
        <v>10.418766025172101</v>
      </c>
    </row>
    <row r="67" spans="1:5" x14ac:dyDescent="0.25">
      <c r="A67" s="136" t="s">
        <v>168</v>
      </c>
      <c r="B67" s="121">
        <v>8.4618274703740042</v>
      </c>
      <c r="C67" s="121">
        <v>1039.7470504221931</v>
      </c>
      <c r="D67" s="121">
        <v>4177.3768199876076</v>
      </c>
      <c r="E67" s="121">
        <v>11.405807017030551</v>
      </c>
    </row>
    <row r="68" spans="1:5" x14ac:dyDescent="0.25">
      <c r="A68" s="136" t="s">
        <v>182</v>
      </c>
      <c r="B68" s="121">
        <v>8.5676003137536778</v>
      </c>
      <c r="C68" s="121">
        <v>1062.276666062063</v>
      </c>
      <c r="D68" s="121">
        <v>4282.9902061164621</v>
      </c>
      <c r="E68" s="121">
        <v>10.63810846780731</v>
      </c>
    </row>
    <row r="69" spans="1:5" x14ac:dyDescent="0.25">
      <c r="A69" s="136" t="s">
        <v>196</v>
      </c>
      <c r="B69" s="121">
        <v>8.1445089402349851</v>
      </c>
      <c r="C69" s="121">
        <v>1132.5098340661659</v>
      </c>
      <c r="D69" s="121">
        <v>4480.8370893734227</v>
      </c>
      <c r="E69" s="121">
        <v>17.43772418949888</v>
      </c>
    </row>
    <row r="70" spans="1:5" x14ac:dyDescent="0.25">
      <c r="A70" s="136" t="s">
        <v>210</v>
      </c>
      <c r="B70" s="121">
        <v>7.8271904100959642</v>
      </c>
      <c r="C70" s="121">
        <v>1207.0796886488361</v>
      </c>
      <c r="D70" s="121">
        <v>4476.9985966273071</v>
      </c>
      <c r="E70" s="121">
        <v>17.547395410816481</v>
      </c>
    </row>
    <row r="71" spans="1:5" x14ac:dyDescent="0.25">
      <c r="A71" s="136" t="s">
        <v>224</v>
      </c>
      <c r="B71" s="121">
        <v>8.1445089402349851</v>
      </c>
      <c r="C71" s="121">
        <v>1341.728518271161</v>
      </c>
      <c r="D71" s="121">
        <v>3282.020969150672</v>
      </c>
      <c r="E71" s="121">
        <v>17.766737853451701</v>
      </c>
    </row>
    <row r="72" spans="1:5" x14ac:dyDescent="0.25">
      <c r="A72" s="136" t="s">
        <v>139</v>
      </c>
      <c r="B72" s="121">
        <v>8.7791460005130268</v>
      </c>
      <c r="C72" s="121">
        <v>1504.830242762617</v>
      </c>
      <c r="D72" s="121">
        <v>5133.380856213179</v>
      </c>
      <c r="E72" s="121">
        <v>23.579312583284811</v>
      </c>
    </row>
    <row r="73" spans="1:5" x14ac:dyDescent="0.25">
      <c r="A73" s="136" t="s">
        <v>154</v>
      </c>
      <c r="B73" s="121">
        <v>8.2502817836146569</v>
      </c>
      <c r="C73" s="121">
        <v>1628.055605299937</v>
      </c>
      <c r="D73" s="121">
        <v>5296.3522910911406</v>
      </c>
      <c r="E73" s="121">
        <v>24.676024796460869</v>
      </c>
    </row>
    <row r="74" spans="1:5" x14ac:dyDescent="0.25">
      <c r="A74" s="136" t="s">
        <v>229</v>
      </c>
      <c r="B74" s="121">
        <v>9.5195559041707405</v>
      </c>
      <c r="C74" s="121">
        <v>1749.8001480299411</v>
      </c>
      <c r="D74" s="121">
        <v>5485.864161527963</v>
      </c>
      <c r="E74" s="121">
        <v>26.43076433754257</v>
      </c>
    </row>
    <row r="75" spans="1:5" x14ac:dyDescent="0.25">
      <c r="A75" s="136" t="s">
        <v>323</v>
      </c>
      <c r="B75" s="121">
        <v>10.259965807828451</v>
      </c>
      <c r="C75" s="121">
        <v>1875.0351945914749</v>
      </c>
      <c r="D75" s="121">
        <v>5685.9044692112784</v>
      </c>
      <c r="E75" s="121">
        <v>30.159585862341171</v>
      </c>
    </row>
    <row r="76" spans="1:5" x14ac:dyDescent="0.25">
      <c r="A76" s="136" t="s">
        <v>324</v>
      </c>
      <c r="B76" s="121">
        <v>12.4811955188016</v>
      </c>
      <c r="C76" s="121">
        <v>2044.1659711555731</v>
      </c>
      <c r="D76" s="121">
        <v>5746.2236409359612</v>
      </c>
      <c r="E76" s="121">
        <v>38.384927461161617</v>
      </c>
    </row>
    <row r="77" spans="1:5" x14ac:dyDescent="0.25">
      <c r="A77" s="136" t="s">
        <v>325</v>
      </c>
      <c r="B77" s="121">
        <v>14.385106699635729</v>
      </c>
      <c r="C77" s="121">
        <v>2222.287439406944</v>
      </c>
      <c r="D77" s="121">
        <v>5763.6613651254602</v>
      </c>
      <c r="E77" s="121">
        <v>38.384927461161617</v>
      </c>
    </row>
    <row r="78" spans="1:5" x14ac:dyDescent="0.25">
      <c r="A78" s="136" t="s">
        <v>326</v>
      </c>
      <c r="B78" s="121">
        <v>15.760153663571479</v>
      </c>
      <c r="C78" s="121">
        <v>2258.4617518427922</v>
      </c>
      <c r="D78" s="121">
        <v>5775.396185806444</v>
      </c>
      <c r="E78" s="121">
        <v>38.384927461161617</v>
      </c>
    </row>
    <row r="79" spans="1:5" x14ac:dyDescent="0.25">
      <c r="A79" s="136" t="s">
        <v>329</v>
      </c>
      <c r="B79" s="121">
        <v>15.97169935033083</v>
      </c>
      <c r="C79" s="121">
        <v>2223.8740320576389</v>
      </c>
      <c r="D79" s="121">
        <v>6095.7458232751706</v>
      </c>
      <c r="E79" s="121">
        <v>42.113748985960228</v>
      </c>
    </row>
    <row r="80" spans="1:5" x14ac:dyDescent="0.25">
      <c r="A80" s="136" t="s">
        <v>332</v>
      </c>
      <c r="B80" s="121">
        <v>17.02942778412757</v>
      </c>
      <c r="C80" s="121">
        <v>2291.8859703507692</v>
      </c>
      <c r="D80" s="121">
        <v>6263.9814767763792</v>
      </c>
      <c r="E80" s="121">
        <v>45.403885625488407</v>
      </c>
    </row>
    <row r="81" spans="1:5" x14ac:dyDescent="0.25">
      <c r="A81" s="136" t="s">
        <v>333</v>
      </c>
      <c r="B81" s="121">
        <v>18.82756612158202</v>
      </c>
      <c r="C81" s="121">
        <v>2432.7753977324942</v>
      </c>
      <c r="D81" s="121">
        <v>6372.9946707660793</v>
      </c>
      <c r="E81" s="121">
        <v>40.359009444878538</v>
      </c>
    </row>
    <row r="82" spans="1:5" x14ac:dyDescent="0.25">
      <c r="A82" s="136" t="s">
        <v>334</v>
      </c>
      <c r="B82" s="121">
        <v>20.837250145795821</v>
      </c>
      <c r="C82" s="121">
        <v>2483.123271181219</v>
      </c>
      <c r="D82" s="121">
        <v>6521.599175651435</v>
      </c>
      <c r="E82" s="121">
        <v>44.087830969677142</v>
      </c>
    </row>
    <row r="83" spans="1:5" x14ac:dyDescent="0.25">
      <c r="A83" s="136" t="s">
        <v>335</v>
      </c>
      <c r="B83" s="121">
        <v>21.577660049453531</v>
      </c>
      <c r="C83" s="121">
        <v>2565.9434075475028</v>
      </c>
      <c r="D83" s="121">
        <v>6917.073599722723</v>
      </c>
      <c r="E83" s="121">
        <v>43.649146084406723</v>
      </c>
    </row>
    <row r="84" spans="1:5" x14ac:dyDescent="0.25">
      <c r="A84" s="136" t="s">
        <v>336</v>
      </c>
      <c r="B84" s="121">
        <v>22.42384279649092</v>
      </c>
      <c r="C84" s="121">
        <v>2663.7832876737011</v>
      </c>
      <c r="D84" s="121">
        <v>6917.073599722723</v>
      </c>
      <c r="E84" s="121">
        <v>43.649146084406723</v>
      </c>
    </row>
    <row r="85" spans="1:5" x14ac:dyDescent="0.25">
      <c r="A85" s="136" t="s">
        <v>337</v>
      </c>
      <c r="B85" s="121">
        <v>22.318069953111241</v>
      </c>
      <c r="C85" s="121">
        <v>2723.9680355567361</v>
      </c>
      <c r="D85" s="121">
        <v>6917.073599722723</v>
      </c>
      <c r="E85" s="121">
        <v>43.649146084406723</v>
      </c>
    </row>
    <row r="86" spans="1:5" x14ac:dyDescent="0.25">
      <c r="A86" s="136" t="s">
        <v>338</v>
      </c>
      <c r="B86" s="121">
        <v>22.529615639870599</v>
      </c>
      <c r="C86" s="121">
        <v>2908.7531929410252</v>
      </c>
      <c r="D86" s="121">
        <v>7612.2794716550279</v>
      </c>
      <c r="E86" s="121">
        <v>41.126707994101771</v>
      </c>
    </row>
    <row r="87" spans="1:5" x14ac:dyDescent="0.25">
      <c r="A87" s="136" t="s">
        <v>339</v>
      </c>
      <c r="B87" s="121">
        <v>26.125892314779499</v>
      </c>
      <c r="C87" s="121">
        <v>3101.5770864221699</v>
      </c>
      <c r="D87" s="121">
        <v>7852.0207614553146</v>
      </c>
      <c r="E87" s="121">
        <v>50.339090584780671</v>
      </c>
    </row>
    <row r="88" spans="1:5" x14ac:dyDescent="0.25">
      <c r="A88" s="136" t="s">
        <v>340</v>
      </c>
      <c r="B88" s="121">
        <v>29.722168989688409</v>
      </c>
      <c r="C88" s="121">
        <v>3332.9022948935158</v>
      </c>
      <c r="D88" s="121">
        <v>6810.0344877167399</v>
      </c>
      <c r="E88" s="121">
        <v>56.700021421201818</v>
      </c>
    </row>
    <row r="89" spans="1:5" x14ac:dyDescent="0.25">
      <c r="A89" s="136" t="s">
        <v>344</v>
      </c>
      <c r="B89" s="121">
        <v>31.731853013902199</v>
      </c>
      <c r="C89" s="121">
        <v>3675.500534600279</v>
      </c>
      <c r="D89" s="121">
        <v>8750.7764201530954</v>
      </c>
      <c r="E89" s="121">
        <v>52.97119989640322</v>
      </c>
    </row>
    <row r="90" spans="1:5" x14ac:dyDescent="0.25">
      <c r="A90" s="136" t="s">
        <v>345</v>
      </c>
      <c r="B90" s="121">
        <v>35.116584002051759</v>
      </c>
      <c r="C90" s="121">
        <v>3945.3270580618259</v>
      </c>
      <c r="D90" s="121">
        <v>9056.2107715226284</v>
      </c>
      <c r="E90" s="121">
        <v>51.43580279795674</v>
      </c>
    </row>
    <row r="91" spans="1:5" x14ac:dyDescent="0.25">
      <c r="A91" s="136" t="s">
        <v>346</v>
      </c>
      <c r="B91" s="121">
        <v>36.597403809367187</v>
      </c>
      <c r="C91" s="121">
        <v>4116.5732914935179</v>
      </c>
      <c r="D91" s="121">
        <v>9056.2107715226284</v>
      </c>
      <c r="E91" s="121">
        <v>51.43580279795674</v>
      </c>
    </row>
    <row r="92" spans="1:5" x14ac:dyDescent="0.25">
      <c r="A92" s="136" t="s">
        <v>349</v>
      </c>
      <c r="B92" s="121">
        <v>38.289769303441972</v>
      </c>
      <c r="C92" s="121">
        <v>4306.2239996732724</v>
      </c>
      <c r="D92" s="121">
        <v>9056.2107715226284</v>
      </c>
      <c r="E92" s="121">
        <v>51.43580279795674</v>
      </c>
    </row>
    <row r="93" spans="1:5" x14ac:dyDescent="0.25">
      <c r="A93" s="136" t="s">
        <v>350</v>
      </c>
      <c r="B93" s="121">
        <v>38.924406363720017</v>
      </c>
      <c r="C93" s="121">
        <v>4271.9535984182576</v>
      </c>
      <c r="D93" s="121">
        <v>8648.4531706637699</v>
      </c>
      <c r="E93" s="121">
        <v>59.990158060730018</v>
      </c>
    </row>
    <row r="94" spans="1:5" x14ac:dyDescent="0.25">
      <c r="A94" s="136" t="s">
        <v>343</v>
      </c>
      <c r="B94" s="121">
        <v>1219.7724298544067</v>
      </c>
      <c r="C94" s="121">
        <v>103769.29418037593</v>
      </c>
      <c r="D94" s="121">
        <v>248238.50635675318</v>
      </c>
      <c r="E94" s="121">
        <v>1596.1549550563952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sheetPr codeName="Sheet12"/>
  <dimension ref="A1:R93"/>
  <sheetViews>
    <sheetView topLeftCell="B1" workbookViewId="0">
      <selection activeCell="H29" sqref="H29"/>
    </sheetView>
  </sheetViews>
  <sheetFormatPr defaultRowHeight="15" x14ac:dyDescent="0.25"/>
  <cols>
    <col min="2" max="3" width="16.28515625" customWidth="1"/>
    <col min="6" max="6" width="12.5703125" customWidth="1"/>
    <col min="7" max="7" width="11" bestFit="1" customWidth="1"/>
    <col min="8" max="8" width="7.5703125" bestFit="1" customWidth="1"/>
    <col min="10" max="10" width="12" bestFit="1" customWidth="1"/>
  </cols>
  <sheetData>
    <row r="1" spans="1:11" x14ac:dyDescent="0.25">
      <c r="A1" s="38" t="s">
        <v>51</v>
      </c>
      <c r="B1" s="39"/>
      <c r="C1" s="40"/>
    </row>
    <row r="2" spans="1:11" ht="15.75" thickBot="1" x14ac:dyDescent="0.3">
      <c r="A2" s="41"/>
      <c r="B2" s="39"/>
      <c r="C2" s="40"/>
    </row>
    <row r="3" spans="1:11" ht="16.5" thickTop="1" thickBot="1" x14ac:dyDescent="0.3">
      <c r="A3" s="42" t="s">
        <v>52</v>
      </c>
      <c r="B3" s="42" t="s">
        <v>106</v>
      </c>
      <c r="C3" s="42" t="s">
        <v>107</v>
      </c>
    </row>
    <row r="4" spans="1:11" ht="15.75" thickTop="1" x14ac:dyDescent="0.25">
      <c r="A4" s="39">
        <v>0</v>
      </c>
      <c r="B4" s="43">
        <v>382332</v>
      </c>
      <c r="C4" s="43">
        <v>362931</v>
      </c>
      <c r="F4" s="1" t="s">
        <v>54</v>
      </c>
    </row>
    <row r="5" spans="1:11" x14ac:dyDescent="0.25">
      <c r="A5" s="39">
        <v>1</v>
      </c>
      <c r="B5" s="43">
        <v>395273</v>
      </c>
      <c r="C5" s="43">
        <v>375341</v>
      </c>
      <c r="F5" s="44" t="s">
        <v>49</v>
      </c>
      <c r="G5" s="45">
        <f>SUM(B4:C4)</f>
        <v>745263</v>
      </c>
      <c r="J5" t="s">
        <v>53</v>
      </c>
      <c r="K5" t="b">
        <f>SUM(G5:G11)=SUM(B4:C93)</f>
        <v>1</v>
      </c>
    </row>
    <row r="6" spans="1:11" x14ac:dyDescent="0.25">
      <c r="A6" s="39">
        <v>2</v>
      </c>
      <c r="B6" s="43">
        <v>408684</v>
      </c>
      <c r="C6" s="43">
        <v>387630</v>
      </c>
      <c r="F6" s="15" t="s">
        <v>42</v>
      </c>
      <c r="G6" s="46">
        <f>SUM(B5:C18)</f>
        <v>11166183</v>
      </c>
    </row>
    <row r="7" spans="1:11" x14ac:dyDescent="0.25">
      <c r="A7" s="39">
        <v>3</v>
      </c>
      <c r="B7" s="43">
        <v>408882</v>
      </c>
      <c r="C7" s="43">
        <v>388301</v>
      </c>
      <c r="F7" s="15" t="s">
        <v>43</v>
      </c>
      <c r="G7" s="46">
        <f>SUM(B19:C48)</f>
        <v>25209983</v>
      </c>
    </row>
    <row r="8" spans="1:11" x14ac:dyDescent="0.25">
      <c r="A8" s="39">
        <v>4</v>
      </c>
      <c r="B8" s="43">
        <v>412553</v>
      </c>
      <c r="C8" s="43">
        <v>392101</v>
      </c>
      <c r="F8" s="15" t="s">
        <v>44</v>
      </c>
      <c r="G8" s="46">
        <f>SUM(B49:C68)</f>
        <v>17148564</v>
      </c>
    </row>
    <row r="9" spans="1:11" x14ac:dyDescent="0.25">
      <c r="A9" s="39">
        <v>5</v>
      </c>
      <c r="B9" s="43">
        <v>421934</v>
      </c>
      <c r="C9" s="43">
        <v>401270</v>
      </c>
      <c r="F9" s="15" t="s">
        <v>45</v>
      </c>
      <c r="G9" s="46">
        <f>SUM(B69:C78)</f>
        <v>6648031</v>
      </c>
    </row>
    <row r="10" spans="1:11" x14ac:dyDescent="0.25">
      <c r="A10" s="39">
        <v>6</v>
      </c>
      <c r="B10" s="43">
        <v>434333</v>
      </c>
      <c r="C10" s="43">
        <v>414348</v>
      </c>
      <c r="F10" s="15" t="s">
        <v>46</v>
      </c>
      <c r="G10" s="46">
        <f>SUM(B79:C88)</f>
        <v>3909034</v>
      </c>
    </row>
    <row r="11" spans="1:11" x14ac:dyDescent="0.25">
      <c r="A11" s="39">
        <v>7</v>
      </c>
      <c r="B11" s="43">
        <v>427809</v>
      </c>
      <c r="C11" s="43">
        <v>408199</v>
      </c>
      <c r="F11" s="31" t="s">
        <v>47</v>
      </c>
      <c r="G11" s="47">
        <f>SUM(B89:C93)</f>
        <v>1024468</v>
      </c>
    </row>
    <row r="12" spans="1:11" x14ac:dyDescent="0.25">
      <c r="A12" s="39">
        <v>8</v>
      </c>
      <c r="B12" s="43">
        <v>419161</v>
      </c>
      <c r="C12" s="43">
        <v>400663</v>
      </c>
      <c r="F12" s="57" t="s">
        <v>61</v>
      </c>
      <c r="G12" s="47">
        <f>SUM(G5:G11)</f>
        <v>65851526</v>
      </c>
    </row>
    <row r="13" spans="1:11" x14ac:dyDescent="0.25">
      <c r="A13" s="39">
        <v>9</v>
      </c>
      <c r="B13" s="43">
        <v>414994</v>
      </c>
      <c r="C13" s="43">
        <v>395813</v>
      </c>
    </row>
    <row r="14" spans="1:11" x14ac:dyDescent="0.25">
      <c r="A14" s="39">
        <v>10</v>
      </c>
      <c r="B14" s="43">
        <v>418348</v>
      </c>
      <c r="C14" s="43">
        <v>398640</v>
      </c>
    </row>
    <row r="15" spans="1:11" x14ac:dyDescent="0.25">
      <c r="A15" s="39">
        <v>11</v>
      </c>
      <c r="B15" s="43">
        <v>405604</v>
      </c>
      <c r="C15" s="43">
        <v>384526</v>
      </c>
    </row>
    <row r="16" spans="1:11" x14ac:dyDescent="0.25">
      <c r="A16" s="39">
        <v>12</v>
      </c>
      <c r="B16" s="43">
        <v>396531</v>
      </c>
      <c r="C16" s="43">
        <v>377837</v>
      </c>
    </row>
    <row r="17" spans="1:18" x14ac:dyDescent="0.25">
      <c r="A17" s="39">
        <v>13</v>
      </c>
      <c r="B17" s="43">
        <v>381466</v>
      </c>
      <c r="C17" s="43">
        <v>363458</v>
      </c>
    </row>
    <row r="18" spans="1:18" x14ac:dyDescent="0.25">
      <c r="A18" s="39">
        <v>14</v>
      </c>
      <c r="B18" s="43">
        <v>375311</v>
      </c>
      <c r="C18" s="43">
        <v>357173</v>
      </c>
      <c r="F18" s="1" t="s">
        <v>108</v>
      </c>
      <c r="H18" t="s">
        <v>118</v>
      </c>
      <c r="I18" t="s">
        <v>117</v>
      </c>
      <c r="J18" t="s">
        <v>116</v>
      </c>
      <c r="K18" t="s">
        <v>119</v>
      </c>
      <c r="L18" t="s">
        <v>121</v>
      </c>
    </row>
    <row r="19" spans="1:18" x14ac:dyDescent="0.25">
      <c r="A19" s="39">
        <v>15</v>
      </c>
      <c r="B19" s="43">
        <v>365807</v>
      </c>
      <c r="C19" s="43">
        <v>346926</v>
      </c>
      <c r="F19" s="123" t="s">
        <v>105</v>
      </c>
      <c r="G19" s="45">
        <f>SUM(B4:C8)</f>
        <v>3914028</v>
      </c>
      <c r="H19" s="14">
        <v>349</v>
      </c>
      <c r="I19" s="125">
        <f t="shared" ref="I19:I29" si="0">H19/G19</f>
        <v>8.9166454608909294E-5</v>
      </c>
      <c r="J19" s="14">
        <f>1/I19</f>
        <v>11214.97994269341</v>
      </c>
      <c r="K19">
        <v>5</v>
      </c>
      <c r="L19" s="128">
        <f>G19/$G$29</f>
        <v>5.9437164751504769E-2</v>
      </c>
      <c r="M19" s="126"/>
      <c r="N19" s="126" t="str">
        <f>F19</f>
        <v>&lt;5</v>
      </c>
      <c r="O19">
        <f>H19</f>
        <v>349</v>
      </c>
      <c r="Q19" s="126" t="str">
        <f>F19</f>
        <v>&lt;5</v>
      </c>
      <c r="R19" s="125">
        <f>I19</f>
        <v>8.9166454608909294E-5</v>
      </c>
    </row>
    <row r="20" spans="1:18" x14ac:dyDescent="0.25">
      <c r="A20" s="39">
        <v>16</v>
      </c>
      <c r="B20" s="43">
        <v>360771</v>
      </c>
      <c r="C20" s="43">
        <v>341812</v>
      </c>
      <c r="F20" s="124" t="s">
        <v>23</v>
      </c>
      <c r="G20" s="46">
        <f>SUM(B9:C13)</f>
        <v>4138524</v>
      </c>
      <c r="H20" s="14">
        <v>311</v>
      </c>
      <c r="I20" s="125">
        <f t="shared" si="0"/>
        <v>7.5147564687313637E-5</v>
      </c>
      <c r="J20" s="14">
        <f t="shared" ref="J20:J29" si="1">1/I20</f>
        <v>13307.15112540193</v>
      </c>
      <c r="K20">
        <v>5</v>
      </c>
      <c r="L20" s="128">
        <f t="shared" ref="L20:L29" si="2">G20/$G$29</f>
        <v>6.284628848236562E-2</v>
      </c>
      <c r="N20" s="126" t="str">
        <f t="shared" ref="N20:N28" si="3">F20</f>
        <v>5-9</v>
      </c>
      <c r="O20">
        <f t="shared" ref="O20:O28" si="4">H20</f>
        <v>311</v>
      </c>
      <c r="Q20" s="126" t="str">
        <f t="shared" ref="Q20:Q29" si="5">F20</f>
        <v>5-9</v>
      </c>
      <c r="R20" s="125">
        <f t="shared" ref="R20:R28" si="6">I20</f>
        <v>7.5147564687313637E-5</v>
      </c>
    </row>
    <row r="21" spans="1:18" x14ac:dyDescent="0.25">
      <c r="A21" s="39">
        <v>17</v>
      </c>
      <c r="B21" s="43">
        <v>371195</v>
      </c>
      <c r="C21" s="43">
        <v>353628</v>
      </c>
      <c r="F21" s="124" t="s">
        <v>109</v>
      </c>
      <c r="G21" s="46">
        <f>SUM(B14:C23)</f>
        <v>7528144</v>
      </c>
      <c r="H21" s="14">
        <v>1818</v>
      </c>
      <c r="I21" s="125">
        <f t="shared" si="0"/>
        <v>2.4149378651630468E-4</v>
      </c>
      <c r="J21" s="14">
        <f t="shared" si="1"/>
        <v>4140.893289328933</v>
      </c>
      <c r="K21">
        <v>10</v>
      </c>
      <c r="L21" s="128">
        <f t="shared" si="2"/>
        <v>0.11431996275986073</v>
      </c>
      <c r="N21" s="126" t="str">
        <f t="shared" si="3"/>
        <v>10-19</v>
      </c>
      <c r="O21">
        <f t="shared" si="4"/>
        <v>1818</v>
      </c>
      <c r="Q21" s="126" t="str">
        <f t="shared" si="5"/>
        <v>10-19</v>
      </c>
      <c r="R21" s="125">
        <f t="shared" si="6"/>
        <v>2.4149378651630468E-4</v>
      </c>
    </row>
    <row r="22" spans="1:18" x14ac:dyDescent="0.25">
      <c r="A22" s="39">
        <v>18</v>
      </c>
      <c r="B22" s="43">
        <v>384777</v>
      </c>
      <c r="C22" s="43">
        <v>362219</v>
      </c>
      <c r="F22" s="124" t="s">
        <v>110</v>
      </c>
      <c r="G22" s="46">
        <f>SUM(B24:C33)</f>
        <v>8711750</v>
      </c>
      <c r="H22" s="14">
        <v>3995</v>
      </c>
      <c r="I22" s="125">
        <f t="shared" si="0"/>
        <v>4.5857606106694982E-4</v>
      </c>
      <c r="J22" s="14">
        <f t="shared" si="1"/>
        <v>2180.6633291614517</v>
      </c>
      <c r="K22">
        <v>10</v>
      </c>
      <c r="L22" s="128">
        <f t="shared" si="2"/>
        <v>0.13229382110294605</v>
      </c>
      <c r="N22" s="126" t="str">
        <f t="shared" si="3"/>
        <v>20-29</v>
      </c>
      <c r="O22">
        <f t="shared" si="4"/>
        <v>3995</v>
      </c>
      <c r="Q22" s="126" t="str">
        <f t="shared" si="5"/>
        <v>20-29</v>
      </c>
      <c r="R22" s="125">
        <f t="shared" si="6"/>
        <v>4.5857606106694982E-4</v>
      </c>
    </row>
    <row r="23" spans="1:18" x14ac:dyDescent="0.25">
      <c r="A23" s="39">
        <v>19</v>
      </c>
      <c r="B23" s="43">
        <v>401688</v>
      </c>
      <c r="C23" s="43">
        <v>380427</v>
      </c>
      <c r="F23" s="124" t="s">
        <v>111</v>
      </c>
      <c r="G23" s="46">
        <f>SUM(B34:C43)</f>
        <v>8835591</v>
      </c>
      <c r="H23" s="14">
        <v>2560</v>
      </c>
      <c r="I23" s="125">
        <f t="shared" si="0"/>
        <v>2.8973726828233676E-4</v>
      </c>
      <c r="J23" s="14">
        <f t="shared" si="1"/>
        <v>3451.4027343749999</v>
      </c>
      <c r="K23">
        <v>10</v>
      </c>
      <c r="L23" s="128">
        <f t="shared" si="2"/>
        <v>0.1341744305211697</v>
      </c>
      <c r="N23" s="126" t="str">
        <f t="shared" si="3"/>
        <v>30-39</v>
      </c>
      <c r="O23">
        <f t="shared" si="4"/>
        <v>2560</v>
      </c>
      <c r="Q23" s="126" t="str">
        <f t="shared" si="5"/>
        <v>30-39</v>
      </c>
      <c r="R23" s="125">
        <f t="shared" si="6"/>
        <v>2.8973726828233676E-4</v>
      </c>
    </row>
    <row r="24" spans="1:18" x14ac:dyDescent="0.25">
      <c r="A24" s="39">
        <v>20</v>
      </c>
      <c r="B24" s="43">
        <v>411122</v>
      </c>
      <c r="C24" s="43">
        <v>388931</v>
      </c>
      <c r="F24" s="124" t="s">
        <v>112</v>
      </c>
      <c r="G24" s="46">
        <f>SUM(B44:C53)</f>
        <v>8500792</v>
      </c>
      <c r="H24" s="14">
        <v>1754</v>
      </c>
      <c r="I24" s="125">
        <f t="shared" si="0"/>
        <v>2.0633371572907559E-4</v>
      </c>
      <c r="J24" s="14">
        <f t="shared" si="1"/>
        <v>4846.5176738882556</v>
      </c>
      <c r="K24">
        <v>10</v>
      </c>
      <c r="L24" s="128">
        <f t="shared" si="2"/>
        <v>0.12909028106653139</v>
      </c>
      <c r="N24" s="126" t="str">
        <f t="shared" si="3"/>
        <v>40-49</v>
      </c>
      <c r="O24">
        <f t="shared" si="4"/>
        <v>1754</v>
      </c>
      <c r="Q24" s="126" t="str">
        <f t="shared" si="5"/>
        <v>40-49</v>
      </c>
      <c r="R24" s="125">
        <f t="shared" si="6"/>
        <v>2.0633371572907559E-4</v>
      </c>
    </row>
    <row r="25" spans="1:18" x14ac:dyDescent="0.25">
      <c r="A25" s="39">
        <v>21</v>
      </c>
      <c r="B25" s="43">
        <v>426309</v>
      </c>
      <c r="C25" s="43">
        <v>402450</v>
      </c>
      <c r="F25" s="124" t="s">
        <v>113</v>
      </c>
      <c r="G25" s="46">
        <f>SUM(B54:C63)</f>
        <v>8968055</v>
      </c>
      <c r="H25" s="14">
        <v>1473</v>
      </c>
      <c r="I25" s="125">
        <f t="shared" si="0"/>
        <v>1.6424966171594622E-4</v>
      </c>
      <c r="J25" s="14">
        <f t="shared" si="1"/>
        <v>6088.2926001357773</v>
      </c>
      <c r="K25">
        <v>10</v>
      </c>
      <c r="L25" s="128">
        <f t="shared" si="2"/>
        <v>0.13618598603166768</v>
      </c>
      <c r="N25" s="126" t="str">
        <f t="shared" si="3"/>
        <v>50-59</v>
      </c>
      <c r="O25">
        <f t="shared" si="4"/>
        <v>1473</v>
      </c>
      <c r="Q25" s="126" t="str">
        <f t="shared" si="5"/>
        <v>50-59</v>
      </c>
      <c r="R25" s="125">
        <f t="shared" si="6"/>
        <v>1.6424966171594622E-4</v>
      </c>
    </row>
    <row r="26" spans="1:18" x14ac:dyDescent="0.25">
      <c r="A26" s="39">
        <v>22</v>
      </c>
      <c r="B26" s="43">
        <v>432658</v>
      </c>
      <c r="C26" s="43">
        <v>405362</v>
      </c>
      <c r="F26" s="124" t="s">
        <v>114</v>
      </c>
      <c r="G26" s="46">
        <f>SUM(B64:C73)</f>
        <v>7069544</v>
      </c>
      <c r="H26" s="14">
        <v>800</v>
      </c>
      <c r="I26" s="125">
        <f t="shared" si="0"/>
        <v>1.1316147123491982E-4</v>
      </c>
      <c r="J26" s="14">
        <f t="shared" si="1"/>
        <v>8836.93</v>
      </c>
      <c r="K26">
        <v>10</v>
      </c>
      <c r="L26" s="128">
        <f t="shared" si="2"/>
        <v>0.10735581131407645</v>
      </c>
      <c r="N26" s="126" t="str">
        <f t="shared" si="3"/>
        <v>60-69</v>
      </c>
      <c r="O26">
        <f t="shared" si="4"/>
        <v>800</v>
      </c>
      <c r="Q26" s="126" t="str">
        <f t="shared" si="5"/>
        <v>60-69</v>
      </c>
      <c r="R26" s="125">
        <f t="shared" si="6"/>
        <v>1.1316147123491982E-4</v>
      </c>
    </row>
    <row r="27" spans="1:18" x14ac:dyDescent="0.25">
      <c r="A27" s="39">
        <v>23</v>
      </c>
      <c r="B27" s="43">
        <v>433554</v>
      </c>
      <c r="C27" s="43">
        <v>411037</v>
      </c>
      <c r="F27" s="124" t="s">
        <v>115</v>
      </c>
      <c r="G27" s="46">
        <f>SUM(B74:C83)</f>
        <v>5487167</v>
      </c>
      <c r="H27" s="14">
        <v>355</v>
      </c>
      <c r="I27" s="125">
        <f t="shared" si="0"/>
        <v>6.4696408911921215E-5</v>
      </c>
      <c r="J27" s="14">
        <f t="shared" si="1"/>
        <v>15456.808450704226</v>
      </c>
      <c r="K27">
        <v>10</v>
      </c>
      <c r="L27" s="128">
        <f t="shared" si="2"/>
        <v>8.3326345390993678E-2</v>
      </c>
      <c r="N27" s="126" t="str">
        <f t="shared" si="3"/>
        <v>70-79</v>
      </c>
      <c r="O27">
        <f t="shared" si="4"/>
        <v>355</v>
      </c>
      <c r="Q27" s="126" t="str">
        <f t="shared" si="5"/>
        <v>70-79</v>
      </c>
      <c r="R27" s="125">
        <f t="shared" si="6"/>
        <v>6.4696408911921215E-5</v>
      </c>
    </row>
    <row r="28" spans="1:18" x14ac:dyDescent="0.25">
      <c r="A28" s="39">
        <v>24</v>
      </c>
      <c r="B28" s="43">
        <v>447422</v>
      </c>
      <c r="C28" s="43">
        <v>425730</v>
      </c>
      <c r="F28" s="127" t="s">
        <v>120</v>
      </c>
      <c r="G28" s="46">
        <f>SUM(B84:C93)</f>
        <v>2697931</v>
      </c>
      <c r="H28" s="14">
        <v>405</v>
      </c>
      <c r="I28" s="125">
        <f t="shared" si="0"/>
        <v>1.5011503259349481E-4</v>
      </c>
      <c r="J28" s="14">
        <f t="shared" si="1"/>
        <v>6661.5580246913578</v>
      </c>
      <c r="K28">
        <v>10</v>
      </c>
      <c r="L28" s="128">
        <f t="shared" si="2"/>
        <v>4.0969908578883961E-2</v>
      </c>
      <c r="N28" s="126" t="str">
        <f t="shared" si="3"/>
        <v>80+</v>
      </c>
      <c r="O28">
        <f t="shared" si="4"/>
        <v>405</v>
      </c>
      <c r="Q28" s="126" t="str">
        <f t="shared" si="5"/>
        <v>80+</v>
      </c>
      <c r="R28" s="125">
        <f t="shared" si="6"/>
        <v>1.5011503259349481E-4</v>
      </c>
    </row>
    <row r="29" spans="1:18" x14ac:dyDescent="0.25">
      <c r="A29" s="39">
        <v>25</v>
      </c>
      <c r="B29" s="43">
        <v>447101</v>
      </c>
      <c r="C29" s="43">
        <v>431409</v>
      </c>
      <c r="F29" s="57" t="s">
        <v>61</v>
      </c>
      <c r="G29" s="47">
        <f>SUM(G19:G28)</f>
        <v>65851526</v>
      </c>
      <c r="H29" s="14">
        <f>SUM(H19:H28)</f>
        <v>13820</v>
      </c>
      <c r="I29" s="125">
        <f t="shared" si="0"/>
        <v>2.0986605534395664E-4</v>
      </c>
      <c r="J29" s="14">
        <f t="shared" si="1"/>
        <v>4764.9439942112876</v>
      </c>
      <c r="K29">
        <v>90</v>
      </c>
      <c r="L29" s="128">
        <f t="shared" si="2"/>
        <v>1</v>
      </c>
      <c r="N29" t="s">
        <v>61</v>
      </c>
      <c r="O29" s="14">
        <f>H29</f>
        <v>13820</v>
      </c>
      <c r="Q29" s="126" t="str">
        <f t="shared" si="5"/>
        <v>TOTAL</v>
      </c>
      <c r="R29" s="125">
        <f>SUM(R19:R28)</f>
        <v>1.8526774253471718E-3</v>
      </c>
    </row>
    <row r="30" spans="1:18" x14ac:dyDescent="0.25">
      <c r="A30" s="39">
        <v>26</v>
      </c>
      <c r="B30" s="43">
        <v>457870</v>
      </c>
      <c r="C30" s="43">
        <v>450115</v>
      </c>
    </row>
    <row r="31" spans="1:18" x14ac:dyDescent="0.25">
      <c r="A31" s="39">
        <v>27</v>
      </c>
      <c r="B31" s="43">
        <v>470965</v>
      </c>
      <c r="C31" s="43">
        <v>456180</v>
      </c>
      <c r="F31" s="130" t="s">
        <v>122</v>
      </c>
      <c r="G31" t="s">
        <v>123</v>
      </c>
      <c r="H31" t="s">
        <v>124</v>
      </c>
    </row>
    <row r="32" spans="1:18" x14ac:dyDescent="0.25">
      <c r="A32" s="39">
        <v>28</v>
      </c>
      <c r="B32" s="43">
        <v>462696</v>
      </c>
      <c r="C32" s="43">
        <v>447914</v>
      </c>
      <c r="F32" s="126" t="str">
        <f>F19</f>
        <v>&lt;5</v>
      </c>
      <c r="G32">
        <f>O19/$O$29</f>
        <v>2.5253256150506512E-2</v>
      </c>
      <c r="H32" s="129">
        <f>R19/$R$29</f>
        <v>4.8128429368755575E-2</v>
      </c>
    </row>
    <row r="33" spans="1:8" x14ac:dyDescent="0.25">
      <c r="A33" s="39">
        <v>29</v>
      </c>
      <c r="B33" s="43">
        <v>454070</v>
      </c>
      <c r="C33" s="43">
        <v>448855</v>
      </c>
      <c r="F33" s="126" t="str">
        <f t="shared" ref="F33:F41" si="7">F20</f>
        <v>5-9</v>
      </c>
      <c r="G33">
        <f t="shared" ref="G33:G41" si="8">O20/$O$29</f>
        <v>2.2503617945007236E-2</v>
      </c>
      <c r="H33" s="129">
        <f t="shared" ref="H33:H41" si="9">R20/$R$29</f>
        <v>4.0561602175959902E-2</v>
      </c>
    </row>
    <row r="34" spans="1:8" x14ac:dyDescent="0.25">
      <c r="A34" s="39">
        <v>30</v>
      </c>
      <c r="B34" s="43">
        <v>455376</v>
      </c>
      <c r="C34" s="43">
        <v>455763</v>
      </c>
      <c r="F34" s="126" t="str">
        <f t="shared" si="7"/>
        <v>10-19</v>
      </c>
      <c r="G34">
        <f t="shared" si="8"/>
        <v>0.13154848046309697</v>
      </c>
      <c r="H34" s="129">
        <f t="shared" si="9"/>
        <v>0.13034853407956398</v>
      </c>
    </row>
    <row r="35" spans="1:8" x14ac:dyDescent="0.25">
      <c r="A35" s="39">
        <v>31</v>
      </c>
      <c r="B35" s="43">
        <v>439884</v>
      </c>
      <c r="C35" s="43">
        <v>448522</v>
      </c>
      <c r="F35" s="126" t="str">
        <f t="shared" si="7"/>
        <v>20-29</v>
      </c>
      <c r="G35">
        <f t="shared" si="8"/>
        <v>0.28907380607814759</v>
      </c>
      <c r="H35" s="129">
        <f t="shared" si="9"/>
        <v>0.2475207258387237</v>
      </c>
    </row>
    <row r="36" spans="1:8" x14ac:dyDescent="0.25">
      <c r="A36" s="39">
        <v>32</v>
      </c>
      <c r="B36" s="43">
        <v>448165</v>
      </c>
      <c r="C36" s="43">
        <v>447555</v>
      </c>
      <c r="F36" s="126" t="str">
        <f t="shared" si="7"/>
        <v>30-39</v>
      </c>
      <c r="G36">
        <f t="shared" si="8"/>
        <v>0.18523878437047755</v>
      </c>
      <c r="H36" s="129">
        <f t="shared" si="9"/>
        <v>0.15638840540632329</v>
      </c>
    </row>
    <row r="37" spans="1:8" x14ac:dyDescent="0.25">
      <c r="A37" s="39">
        <v>33</v>
      </c>
      <c r="B37" s="43">
        <v>447012</v>
      </c>
      <c r="C37" s="43">
        <v>447937</v>
      </c>
      <c r="F37" s="126" t="str">
        <f t="shared" si="7"/>
        <v>40-49</v>
      </c>
      <c r="G37">
        <f t="shared" si="8"/>
        <v>0.12691751085383501</v>
      </c>
      <c r="H37" s="129">
        <f t="shared" si="9"/>
        <v>0.11137055642074922</v>
      </c>
    </row>
    <row r="38" spans="1:8" x14ac:dyDescent="0.25">
      <c r="A38" s="39">
        <v>34</v>
      </c>
      <c r="B38" s="43">
        <v>433650</v>
      </c>
      <c r="C38" s="43">
        <v>439493</v>
      </c>
      <c r="F38" s="126" t="str">
        <f t="shared" si="7"/>
        <v>50-59</v>
      </c>
      <c r="G38">
        <f t="shared" si="8"/>
        <v>0.10658465991316932</v>
      </c>
      <c r="H38" s="129">
        <f t="shared" si="9"/>
        <v>8.8655293937727767E-2</v>
      </c>
    </row>
    <row r="39" spans="1:8" x14ac:dyDescent="0.25">
      <c r="A39" s="39">
        <v>35</v>
      </c>
      <c r="B39" s="43">
        <v>435220</v>
      </c>
      <c r="C39" s="43">
        <v>443562</v>
      </c>
      <c r="F39" s="126" t="str">
        <f t="shared" si="7"/>
        <v>60-69</v>
      </c>
      <c r="G39">
        <f t="shared" si="8"/>
        <v>5.7887120115774238E-2</v>
      </c>
      <c r="H39" s="129">
        <f t="shared" si="9"/>
        <v>6.1079964427004647E-2</v>
      </c>
    </row>
    <row r="40" spans="1:8" x14ac:dyDescent="0.25">
      <c r="A40" s="39">
        <v>36</v>
      </c>
      <c r="B40" s="43">
        <v>433790</v>
      </c>
      <c r="C40" s="43">
        <v>444015</v>
      </c>
      <c r="F40" s="126" t="str">
        <f t="shared" si="7"/>
        <v>70-79</v>
      </c>
      <c r="G40">
        <f t="shared" si="8"/>
        <v>2.5687409551374819E-2</v>
      </c>
      <c r="H40" s="129">
        <f t="shared" si="9"/>
        <v>3.4920492918403108E-2</v>
      </c>
    </row>
    <row r="41" spans="1:8" x14ac:dyDescent="0.25">
      <c r="A41" s="39">
        <v>37</v>
      </c>
      <c r="B41" s="43">
        <v>438225</v>
      </c>
      <c r="C41" s="43">
        <v>446006</v>
      </c>
      <c r="F41" s="126" t="str">
        <f t="shared" si="7"/>
        <v>80+</v>
      </c>
      <c r="G41">
        <f t="shared" si="8"/>
        <v>2.9305354558610709E-2</v>
      </c>
      <c r="H41" s="129">
        <f t="shared" si="9"/>
        <v>8.1025995426788802E-2</v>
      </c>
    </row>
    <row r="42" spans="1:8" x14ac:dyDescent="0.25">
      <c r="A42" s="39">
        <v>38</v>
      </c>
      <c r="B42" s="43">
        <v>438053</v>
      </c>
      <c r="C42" s="43">
        <v>445383</v>
      </c>
    </row>
    <row r="43" spans="1:8" x14ac:dyDescent="0.25">
      <c r="A43" s="39">
        <v>39</v>
      </c>
      <c r="B43" s="43">
        <v>422038</v>
      </c>
      <c r="C43" s="43">
        <v>425942</v>
      </c>
    </row>
    <row r="44" spans="1:8" x14ac:dyDescent="0.25">
      <c r="A44" s="39">
        <v>40</v>
      </c>
      <c r="B44" s="43">
        <v>393518</v>
      </c>
      <c r="C44" s="43">
        <v>397469</v>
      </c>
    </row>
    <row r="45" spans="1:8" x14ac:dyDescent="0.25">
      <c r="A45" s="39">
        <v>41</v>
      </c>
      <c r="B45" s="43">
        <v>387736</v>
      </c>
      <c r="C45" s="43">
        <v>390564</v>
      </c>
    </row>
    <row r="46" spans="1:8" x14ac:dyDescent="0.25">
      <c r="A46" s="39">
        <v>42</v>
      </c>
      <c r="B46" s="43">
        <v>393134</v>
      </c>
      <c r="C46" s="43">
        <v>400468</v>
      </c>
    </row>
    <row r="47" spans="1:8" x14ac:dyDescent="0.25">
      <c r="A47" s="39">
        <v>43</v>
      </c>
      <c r="B47" s="43">
        <v>400211</v>
      </c>
      <c r="C47" s="43">
        <v>407912</v>
      </c>
    </row>
    <row r="48" spans="1:8" x14ac:dyDescent="0.25">
      <c r="A48" s="39">
        <v>44</v>
      </c>
      <c r="B48" s="43">
        <v>407039</v>
      </c>
      <c r="C48" s="43">
        <v>415341</v>
      </c>
    </row>
    <row r="49" spans="1:3" x14ac:dyDescent="0.25">
      <c r="A49" s="39">
        <v>45</v>
      </c>
      <c r="B49" s="43">
        <v>425447</v>
      </c>
      <c r="C49" s="43">
        <v>433399</v>
      </c>
    </row>
    <row r="50" spans="1:3" x14ac:dyDescent="0.25">
      <c r="A50" s="39">
        <v>46</v>
      </c>
      <c r="B50" s="43">
        <v>443536</v>
      </c>
      <c r="C50" s="43">
        <v>452204</v>
      </c>
    </row>
    <row r="51" spans="1:3" x14ac:dyDescent="0.25">
      <c r="A51" s="39">
        <v>47</v>
      </c>
      <c r="B51" s="43">
        <v>454593</v>
      </c>
      <c r="C51" s="43">
        <v>470036</v>
      </c>
    </row>
    <row r="52" spans="1:3" x14ac:dyDescent="0.25">
      <c r="A52" s="39">
        <v>48</v>
      </c>
      <c r="B52" s="43">
        <v>444402</v>
      </c>
      <c r="C52" s="43">
        <v>458544</v>
      </c>
    </row>
    <row r="53" spans="1:3" x14ac:dyDescent="0.25">
      <c r="A53" s="39">
        <v>49</v>
      </c>
      <c r="B53" s="43">
        <v>455038</v>
      </c>
      <c r="C53" s="43">
        <v>470201</v>
      </c>
    </row>
    <row r="54" spans="1:3" x14ac:dyDescent="0.25">
      <c r="A54" s="39">
        <v>50</v>
      </c>
      <c r="B54" s="43">
        <v>455264</v>
      </c>
      <c r="C54" s="43">
        <v>470090</v>
      </c>
    </row>
    <row r="55" spans="1:3" x14ac:dyDescent="0.25">
      <c r="A55" s="39">
        <v>51</v>
      </c>
      <c r="B55" s="43">
        <v>463020</v>
      </c>
      <c r="C55" s="43">
        <v>474274</v>
      </c>
    </row>
    <row r="56" spans="1:3" x14ac:dyDescent="0.25">
      <c r="A56" s="39">
        <v>52</v>
      </c>
      <c r="B56" s="43">
        <v>459687</v>
      </c>
      <c r="C56" s="43">
        <v>476094</v>
      </c>
    </row>
    <row r="57" spans="1:3" x14ac:dyDescent="0.25">
      <c r="A57" s="39">
        <v>53</v>
      </c>
      <c r="B57" s="43">
        <v>463433</v>
      </c>
      <c r="C57" s="43">
        <v>479358</v>
      </c>
    </row>
    <row r="58" spans="1:3" x14ac:dyDescent="0.25">
      <c r="A58" s="39">
        <v>54</v>
      </c>
      <c r="B58" s="43">
        <v>458773</v>
      </c>
      <c r="C58" s="43">
        <v>474242</v>
      </c>
    </row>
    <row r="59" spans="1:3" x14ac:dyDescent="0.25">
      <c r="A59" s="39">
        <v>55</v>
      </c>
      <c r="B59" s="43">
        <v>449077</v>
      </c>
      <c r="C59" s="43">
        <v>463241</v>
      </c>
    </row>
    <row r="60" spans="1:3" x14ac:dyDescent="0.25">
      <c r="A60" s="39">
        <v>56</v>
      </c>
      <c r="B60" s="43">
        <v>439605</v>
      </c>
      <c r="C60" s="43">
        <v>451605</v>
      </c>
    </row>
    <row r="61" spans="1:3" x14ac:dyDescent="0.25">
      <c r="A61" s="39">
        <v>57</v>
      </c>
      <c r="B61" s="43">
        <v>424184</v>
      </c>
      <c r="C61" s="43">
        <v>436233</v>
      </c>
    </row>
    <row r="62" spans="1:3" x14ac:dyDescent="0.25">
      <c r="A62" s="39">
        <v>58</v>
      </c>
      <c r="B62" s="43">
        <v>405958</v>
      </c>
      <c r="C62" s="43">
        <v>418441</v>
      </c>
    </row>
    <row r="63" spans="1:3" x14ac:dyDescent="0.25">
      <c r="A63" s="39">
        <v>59</v>
      </c>
      <c r="B63" s="43">
        <v>395941</v>
      </c>
      <c r="C63" s="43">
        <v>409535</v>
      </c>
    </row>
    <row r="64" spans="1:3" x14ac:dyDescent="0.25">
      <c r="A64" s="39">
        <v>60</v>
      </c>
      <c r="B64" s="43">
        <v>386958</v>
      </c>
      <c r="C64" s="43">
        <v>400174</v>
      </c>
    </row>
    <row r="65" spans="1:3" x14ac:dyDescent="0.25">
      <c r="A65" s="39">
        <v>61</v>
      </c>
      <c r="B65" s="43">
        <v>371615</v>
      </c>
      <c r="C65" s="43">
        <v>385286</v>
      </c>
    </row>
    <row r="66" spans="1:3" x14ac:dyDescent="0.25">
      <c r="A66" s="39">
        <v>62</v>
      </c>
      <c r="B66" s="43">
        <v>357493</v>
      </c>
      <c r="C66" s="43">
        <v>370916</v>
      </c>
    </row>
    <row r="67" spans="1:3" x14ac:dyDescent="0.25">
      <c r="A67" s="39">
        <v>63</v>
      </c>
      <c r="B67" s="43">
        <v>342516</v>
      </c>
      <c r="C67" s="43">
        <v>357872</v>
      </c>
    </row>
    <row r="68" spans="1:3" x14ac:dyDescent="0.25">
      <c r="A68" s="39">
        <v>64</v>
      </c>
      <c r="B68" s="43">
        <v>341152</v>
      </c>
      <c r="C68" s="43">
        <v>359127</v>
      </c>
    </row>
    <row r="69" spans="1:3" x14ac:dyDescent="0.25">
      <c r="A69" s="39">
        <v>65</v>
      </c>
      <c r="B69" s="43">
        <v>335697</v>
      </c>
      <c r="C69" s="43">
        <v>352953</v>
      </c>
    </row>
    <row r="70" spans="1:3" x14ac:dyDescent="0.25">
      <c r="A70" s="39">
        <v>66</v>
      </c>
      <c r="B70" s="43">
        <v>323224</v>
      </c>
      <c r="C70" s="43">
        <v>343286</v>
      </c>
    </row>
    <row r="71" spans="1:3" x14ac:dyDescent="0.25">
      <c r="A71" s="39">
        <v>67</v>
      </c>
      <c r="B71" s="43">
        <v>323633</v>
      </c>
      <c r="C71" s="43">
        <v>345174</v>
      </c>
    </row>
    <row r="72" spans="1:3" x14ac:dyDescent="0.25">
      <c r="A72" s="39">
        <v>68</v>
      </c>
      <c r="B72" s="43">
        <v>327472</v>
      </c>
      <c r="C72" s="43">
        <v>351835</v>
      </c>
    </row>
    <row r="73" spans="1:3" x14ac:dyDescent="0.25">
      <c r="A73" s="39">
        <v>69</v>
      </c>
      <c r="B73" s="43">
        <v>334709</v>
      </c>
      <c r="C73" s="43">
        <v>358452</v>
      </c>
    </row>
    <row r="74" spans="1:3" x14ac:dyDescent="0.25">
      <c r="A74" s="39">
        <v>70</v>
      </c>
      <c r="B74" s="43">
        <v>349268</v>
      </c>
      <c r="C74" s="43">
        <v>376645</v>
      </c>
    </row>
    <row r="75" spans="1:3" x14ac:dyDescent="0.25">
      <c r="A75" s="39">
        <v>71</v>
      </c>
      <c r="B75" s="43">
        <v>375924</v>
      </c>
      <c r="C75" s="43">
        <v>405199</v>
      </c>
    </row>
    <row r="76" spans="1:3" x14ac:dyDescent="0.25">
      <c r="A76" s="39">
        <v>72</v>
      </c>
      <c r="B76" s="43">
        <v>286543</v>
      </c>
      <c r="C76" s="43">
        <v>312740</v>
      </c>
    </row>
    <row r="77" spans="1:3" x14ac:dyDescent="0.25">
      <c r="A77" s="39">
        <v>73</v>
      </c>
      <c r="B77" s="43">
        <v>273933</v>
      </c>
      <c r="C77" s="43">
        <v>302019</v>
      </c>
    </row>
    <row r="78" spans="1:3" x14ac:dyDescent="0.25">
      <c r="A78" s="39">
        <v>74</v>
      </c>
      <c r="B78" s="43">
        <v>270187</v>
      </c>
      <c r="C78" s="43">
        <v>299138</v>
      </c>
    </row>
    <row r="79" spans="1:3" x14ac:dyDescent="0.25">
      <c r="A79" s="39">
        <v>75</v>
      </c>
      <c r="B79" s="43">
        <v>246316</v>
      </c>
      <c r="C79" s="43">
        <v>278921</v>
      </c>
    </row>
    <row r="80" spans="1:3" x14ac:dyDescent="0.25">
      <c r="A80" s="39">
        <v>76</v>
      </c>
      <c r="B80" s="43">
        <v>215728</v>
      </c>
      <c r="C80" s="43">
        <v>249132</v>
      </c>
    </row>
    <row r="81" spans="1:3" x14ac:dyDescent="0.25">
      <c r="A81" s="39">
        <v>77</v>
      </c>
      <c r="B81" s="43">
        <v>189863</v>
      </c>
      <c r="C81" s="43">
        <v>223746</v>
      </c>
    </row>
    <row r="82" spans="1:3" x14ac:dyDescent="0.25">
      <c r="A82" s="39">
        <v>78</v>
      </c>
      <c r="B82" s="43">
        <v>192839</v>
      </c>
      <c r="C82" s="43">
        <v>228622</v>
      </c>
    </row>
    <row r="83" spans="1:3" x14ac:dyDescent="0.25">
      <c r="A83" s="39">
        <v>79</v>
      </c>
      <c r="B83" s="43">
        <v>186251</v>
      </c>
      <c r="C83" s="43">
        <v>224153</v>
      </c>
    </row>
    <row r="84" spans="1:3" x14ac:dyDescent="0.25">
      <c r="A84" s="39">
        <v>80</v>
      </c>
      <c r="B84" s="43">
        <v>175626</v>
      </c>
      <c r="C84" s="43">
        <v>214793</v>
      </c>
    </row>
    <row r="85" spans="1:3" x14ac:dyDescent="0.25">
      <c r="A85" s="39">
        <v>81</v>
      </c>
      <c r="B85" s="43">
        <v>160475</v>
      </c>
      <c r="C85" s="43">
        <v>202210</v>
      </c>
    </row>
    <row r="86" spans="1:3" x14ac:dyDescent="0.25">
      <c r="A86" s="39">
        <v>82</v>
      </c>
      <c r="B86" s="43">
        <v>146314</v>
      </c>
      <c r="C86" s="43">
        <v>189402</v>
      </c>
    </row>
    <row r="87" spans="1:3" x14ac:dyDescent="0.25">
      <c r="A87" s="39">
        <v>83</v>
      </c>
      <c r="B87" s="43">
        <v>132941</v>
      </c>
      <c r="C87" s="43">
        <v>175985</v>
      </c>
    </row>
    <row r="88" spans="1:3" x14ac:dyDescent="0.25">
      <c r="A88" s="39">
        <v>84</v>
      </c>
      <c r="B88" s="43">
        <v>116050</v>
      </c>
      <c r="C88" s="43">
        <v>159667</v>
      </c>
    </row>
    <row r="89" spans="1:3" x14ac:dyDescent="0.25">
      <c r="A89" s="39">
        <v>85</v>
      </c>
      <c r="B89" s="43">
        <v>103669</v>
      </c>
      <c r="C89" s="43">
        <v>147771</v>
      </c>
    </row>
    <row r="90" spans="1:3" x14ac:dyDescent="0.25">
      <c r="A90" s="39">
        <v>86</v>
      </c>
      <c r="B90" s="43">
        <v>93155</v>
      </c>
      <c r="C90" s="43">
        <v>138433</v>
      </c>
    </row>
    <row r="91" spans="1:3" x14ac:dyDescent="0.25">
      <c r="A91" s="39">
        <v>87</v>
      </c>
      <c r="B91" s="43">
        <v>81174</v>
      </c>
      <c r="C91" s="43">
        <v>126713</v>
      </c>
    </row>
    <row r="92" spans="1:3" x14ac:dyDescent="0.25">
      <c r="A92" s="39">
        <v>88</v>
      </c>
      <c r="B92" s="43">
        <v>68110</v>
      </c>
      <c r="C92" s="43">
        <v>113032</v>
      </c>
    </row>
    <row r="93" spans="1:3" x14ac:dyDescent="0.25">
      <c r="A93" s="39">
        <v>89</v>
      </c>
      <c r="B93" s="43">
        <v>55652</v>
      </c>
      <c r="C93" s="43">
        <v>96759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5" t="s">
        <v>13</v>
      </c>
    </row>
    <row r="3" spans="2:3" x14ac:dyDescent="0.25">
      <c r="B3" t="s">
        <v>19</v>
      </c>
    </row>
    <row r="5" spans="2:3" x14ac:dyDescent="0.25">
      <c r="B5" s="1" t="s">
        <v>11</v>
      </c>
    </row>
    <row r="6" spans="2:3" x14ac:dyDescent="0.25">
      <c r="B6">
        <v>1</v>
      </c>
      <c r="C6" t="s">
        <v>15</v>
      </c>
    </row>
    <row r="7" spans="2:3" x14ac:dyDescent="0.25">
      <c r="B7">
        <f>B6+1</f>
        <v>2</v>
      </c>
      <c r="C7" t="s">
        <v>16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17</v>
      </c>
    </row>
    <row r="10" spans="2:3" x14ac:dyDescent="0.25">
      <c r="B10">
        <f>B9+1</f>
        <v>5</v>
      </c>
      <c r="C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 t="e">
        <f t="shared" ref="B1:H1" si="0">MATCH(B3,country_names, 0)</f>
        <v>#REF!</v>
      </c>
      <c r="C1" t="e">
        <f t="shared" si="0"/>
        <v>#REF!</v>
      </c>
      <c r="D1" t="e">
        <f t="shared" si="0"/>
        <v>#REF!</v>
      </c>
      <c r="E1" t="e">
        <f t="shared" si="0"/>
        <v>#REF!</v>
      </c>
      <c r="F1" t="e">
        <f t="shared" si="0"/>
        <v>#REF!</v>
      </c>
      <c r="G1" t="e">
        <f t="shared" si="0"/>
        <v>#REF!</v>
      </c>
      <c r="H1" t="e">
        <f t="shared" si="0"/>
        <v>#REF!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4">
        <v>1</v>
      </c>
      <c r="K4" s="3"/>
      <c r="M4" t="s">
        <v>0</v>
      </c>
      <c r="N4">
        <v>12</v>
      </c>
    </row>
    <row r="5" spans="1:14" x14ac:dyDescent="0.25">
      <c r="A5" s="4">
        <f>A4+1</f>
        <v>2</v>
      </c>
      <c r="B5" t="e">
        <f ca="1">IF($A5+B$2&gt;MAX(day_offset), OFFSET(B5,-1,0),OFFSET(#REF!, B$2+$A5,B$1))</f>
        <v>#REF!</v>
      </c>
      <c r="C5" t="e">
        <f ca="1">IF($A5+C$2&gt;MAX(day_offset), OFFSET(C5,-1,0),OFFSET(#REF!, C$2+$A5,C$1))</f>
        <v>#REF!</v>
      </c>
      <c r="D5" t="e">
        <f ca="1">IF($A5+D$2&gt;MAX(day_offset), OFFSET(D5,-1,0),OFFSET(#REF!, D$2+$A5,D$1))</f>
        <v>#REF!</v>
      </c>
      <c r="E5" t="e">
        <f ca="1">IF($A5+E$2&gt;MAX(day_offset), OFFSET(E5,-1,0),OFFSET(#REF!, E$2+$A5,E$1))</f>
        <v>#REF!</v>
      </c>
      <c r="F5" t="e">
        <f ca="1">IF($A5+F$2&gt;MAX(day_offset), OFFSET(F5,-1,0),OFFSET(#REF!, F$2+$A5,F$1))</f>
        <v>#REF!</v>
      </c>
      <c r="G5" t="e">
        <f ca="1">IF($A5+G$2&gt;MAX(day_offset), OFFSET(G5,-1,0),OFFSET(#REF!, G$2+$A5,G$1))</f>
        <v>#REF!</v>
      </c>
      <c r="H5" t="e">
        <f ca="1">IF($A5+H$2&gt;MAX(day_offset), OFFSET(H5,-1,0),OFFSET(#REF!, H$2+$A5,H$1))</f>
        <v>#REF!</v>
      </c>
      <c r="M5" t="s">
        <v>1</v>
      </c>
      <c r="N5">
        <v>20</v>
      </c>
    </row>
    <row r="6" spans="1:14" x14ac:dyDescent="0.25">
      <c r="A6" s="4">
        <f t="shared" ref="A6:A69" si="2">A5+1</f>
        <v>3</v>
      </c>
      <c r="B6" t="e">
        <f ca="1">IF($A6+B$2&gt;MAX(day_offset), OFFSET(B6,-1,0),OFFSET(#REF!, B$2+$A6,B$1))</f>
        <v>#REF!</v>
      </c>
      <c r="C6" t="e">
        <f ca="1">IF($A6+C$2&gt;MAX(day_offset), OFFSET(C6,-1,0),OFFSET(#REF!, C$2+$A6,C$1))</f>
        <v>#REF!</v>
      </c>
      <c r="D6" t="e">
        <f ca="1">IF($A6+D$2&gt;MAX(day_offset), OFFSET(D6,-1,0),OFFSET(#REF!, D$2+$A6,D$1))</f>
        <v>#REF!</v>
      </c>
      <c r="E6" t="e">
        <f ca="1">IF($A6+E$2&gt;MAX(day_offset), OFFSET(E6,-1,0),OFFSET(#REF!, E$2+$A6,E$1))</f>
        <v>#REF!</v>
      </c>
      <c r="F6" t="e">
        <f ca="1">IF($A6+F$2&gt;MAX(day_offset), OFFSET(F6,-1,0),OFFSET(#REF!, F$2+$A6,F$1))</f>
        <v>#REF!</v>
      </c>
      <c r="G6" t="e">
        <f ca="1">IF($A6+G$2&gt;MAX(day_offset), OFFSET(G6,-1,0),OFFSET(#REF!, G$2+$A6,G$1))</f>
        <v>#REF!</v>
      </c>
      <c r="H6" t="e">
        <f ca="1">IF($A6+H$2&gt;MAX(day_offset), OFFSET(H6,-1,0),OFFSET(#REF!, H$2+$A6,H$1))</f>
        <v>#REF!</v>
      </c>
      <c r="M6" t="s">
        <v>2</v>
      </c>
      <c r="N6">
        <v>0</v>
      </c>
    </row>
    <row r="7" spans="1:14" x14ac:dyDescent="0.25">
      <c r="A7" s="4">
        <f t="shared" si="2"/>
        <v>4</v>
      </c>
      <c r="B7" t="e">
        <f ca="1">IF($A7+B$2&gt;MAX(day_offset), OFFSET(B7,-1,0),OFFSET(#REF!, B$2+$A7,B$1))</f>
        <v>#REF!</v>
      </c>
      <c r="C7" t="e">
        <f ca="1">IF($A7+C$2&gt;MAX(day_offset), OFFSET(C7,-1,0),OFFSET(#REF!, C$2+$A7,C$1))</f>
        <v>#REF!</v>
      </c>
      <c r="D7" t="e">
        <f ca="1">IF($A7+D$2&gt;MAX(day_offset), OFFSET(D7,-1,0),OFFSET(#REF!, D$2+$A7,D$1))</f>
        <v>#REF!</v>
      </c>
      <c r="E7" t="e">
        <f ca="1">IF($A7+E$2&gt;MAX(day_offset), OFFSET(E7,-1,0),OFFSET(#REF!, E$2+$A7,E$1))</f>
        <v>#REF!</v>
      </c>
      <c r="F7" t="e">
        <f ca="1">IF($A7+F$2&gt;MAX(day_offset), OFFSET(F7,-1,0),OFFSET(#REF!, F$2+$A7,F$1))</f>
        <v>#REF!</v>
      </c>
      <c r="G7" t="e">
        <f ca="1">IF($A7+G$2&gt;MAX(day_offset), OFFSET(G7,-1,0),OFFSET(#REF!, G$2+$A7,G$1))</f>
        <v>#REF!</v>
      </c>
      <c r="H7" t="e">
        <f ca="1">IF($A7+H$2&gt;MAX(day_offset), OFFSET(H7,-1,0),OFFSET(#REF!, H$2+$A7,H$1))</f>
        <v>#REF!</v>
      </c>
      <c r="M7" t="s">
        <v>3</v>
      </c>
      <c r="N7">
        <v>3</v>
      </c>
    </row>
    <row r="8" spans="1:14" x14ac:dyDescent="0.25">
      <c r="A8" s="4">
        <f t="shared" si="2"/>
        <v>5</v>
      </c>
      <c r="B8" t="e">
        <f ca="1">IF($A8+B$2&gt;MAX(day_offset), OFFSET(B8,-1,0),OFFSET(#REF!, B$2+$A8,B$1))</f>
        <v>#REF!</v>
      </c>
      <c r="C8" t="e">
        <f ca="1">IF($A8+C$2&gt;MAX(day_offset), OFFSET(C8,-1,0),OFFSET(#REF!, C$2+$A8,C$1))</f>
        <v>#REF!</v>
      </c>
      <c r="D8" t="e">
        <f ca="1">IF($A8+D$2&gt;MAX(day_offset), OFFSET(D8,-1,0),OFFSET(#REF!, D$2+$A8,D$1))</f>
        <v>#REF!</v>
      </c>
      <c r="E8" t="e">
        <f ca="1">IF($A8+E$2&gt;MAX(day_offset), OFFSET(E8,-1,0),OFFSET(#REF!, E$2+$A8,E$1))</f>
        <v>#REF!</v>
      </c>
      <c r="F8" t="e">
        <f ca="1">IF($A8+F$2&gt;MAX(day_offset), OFFSET(F8,-1,0),OFFSET(#REF!, F$2+$A8,F$1))</f>
        <v>#REF!</v>
      </c>
      <c r="G8" t="e">
        <f ca="1">IF($A8+G$2&gt;MAX(day_offset), OFFSET(G8,-1,0),OFFSET(#REF!, G$2+$A8,G$1))</f>
        <v>#REF!</v>
      </c>
      <c r="H8" t="e">
        <f ca="1">IF($A8+H$2&gt;MAX(day_offset), OFFSET(H8,-1,0),OFFSET(#REF!, H$2+$A8,H$1))</f>
        <v>#REF!</v>
      </c>
      <c r="M8" t="s">
        <v>4</v>
      </c>
      <c r="N8">
        <v>18</v>
      </c>
    </row>
    <row r="9" spans="1:14" x14ac:dyDescent="0.25">
      <c r="A9" s="4">
        <f t="shared" si="2"/>
        <v>6</v>
      </c>
      <c r="B9" t="e">
        <f ca="1">IF($A9+B$2&gt;MAX(day_offset), OFFSET(B9,-1,0),OFFSET(#REF!, B$2+$A9,B$1))</f>
        <v>#REF!</v>
      </c>
      <c r="C9" t="e">
        <f ca="1">IF($A9+C$2&gt;MAX(day_offset), OFFSET(C9,-1,0),OFFSET(#REF!, C$2+$A9,C$1))</f>
        <v>#REF!</v>
      </c>
      <c r="D9" t="e">
        <f ca="1">IF($A9+D$2&gt;MAX(day_offset), OFFSET(D9,-1,0),OFFSET(#REF!, D$2+$A9,D$1))</f>
        <v>#REF!</v>
      </c>
      <c r="E9" t="e">
        <f ca="1">IF($A9+E$2&gt;MAX(day_offset), OFFSET(E9,-1,0),OFFSET(#REF!, E$2+$A9,E$1))</f>
        <v>#REF!</v>
      </c>
      <c r="F9" t="e">
        <f ca="1">IF($A9+F$2&gt;MAX(day_offset), OFFSET(F9,-1,0),OFFSET(#REF!, F$2+$A9,F$1))</f>
        <v>#REF!</v>
      </c>
      <c r="G9" t="e">
        <f ca="1">IF($A9+G$2&gt;MAX(day_offset), OFFSET(G9,-1,0),OFFSET(#REF!, G$2+$A9,G$1))</f>
        <v>#REF!</v>
      </c>
      <c r="H9" t="e">
        <f ca="1">IF($A9+H$2&gt;MAX(day_offset), OFFSET(H9,-1,0),OFFSET(#REF!, H$2+$A9,H$1))</f>
        <v>#REF!</v>
      </c>
      <c r="M9" t="s">
        <v>14</v>
      </c>
      <c r="N9">
        <v>16</v>
      </c>
    </row>
    <row r="10" spans="1:14" x14ac:dyDescent="0.25">
      <c r="A10" s="4">
        <f t="shared" si="2"/>
        <v>7</v>
      </c>
      <c r="B10" t="e">
        <f ca="1">IF($A10+B$2&gt;MAX(day_offset), OFFSET(B10,-1,0),OFFSET(#REF!, B$2+$A10,B$1))</f>
        <v>#REF!</v>
      </c>
      <c r="C10" t="e">
        <f ca="1">IF($A10+C$2&gt;MAX(day_offset), OFFSET(C10,-1,0),OFFSET(#REF!, C$2+$A10,C$1))</f>
        <v>#REF!</v>
      </c>
      <c r="D10" t="e">
        <f ca="1">IF($A10+D$2&gt;MAX(day_offset), OFFSET(D10,-1,0),OFFSET(#REF!, D$2+$A10,D$1))</f>
        <v>#REF!</v>
      </c>
      <c r="E10" t="e">
        <f ca="1">IF($A10+E$2&gt;MAX(day_offset), OFFSET(E10,-1,0),OFFSET(#REF!, E$2+$A10,E$1))</f>
        <v>#REF!</v>
      </c>
      <c r="F10" t="e">
        <f ca="1">IF($A10+F$2&gt;MAX(day_offset), OFFSET(F10,-1,0),OFFSET(#REF!, F$2+$A10,F$1))</f>
        <v>#REF!</v>
      </c>
      <c r="G10" t="e">
        <f ca="1">IF($A10+G$2&gt;MAX(day_offset), OFFSET(G10,-1,0),OFFSET(#REF!, G$2+$A10,G$1))</f>
        <v>#REF!</v>
      </c>
      <c r="H10" t="e">
        <f ca="1">IF($A10+H$2&gt;MAX(day_offset), OFFSET(H10,-1,0),OFFSET(#REF!, H$2+$A10,H$1))</f>
        <v>#REF!</v>
      </c>
      <c r="M10" t="s">
        <v>5</v>
      </c>
      <c r="N10">
        <v>22</v>
      </c>
    </row>
    <row r="11" spans="1:14" x14ac:dyDescent="0.25">
      <c r="A11" s="4">
        <f t="shared" si="2"/>
        <v>8</v>
      </c>
      <c r="B11" t="e">
        <f ca="1">IF($A11+B$2&gt;MAX(day_offset), OFFSET(B11,-1,0),OFFSET(#REF!, B$2+$A11,B$1))</f>
        <v>#REF!</v>
      </c>
      <c r="C11" t="e">
        <f ca="1">IF($A11+C$2&gt;MAX(day_offset), OFFSET(C11,-1,0),OFFSET(#REF!, C$2+$A11,C$1))</f>
        <v>#REF!</v>
      </c>
      <c r="D11" t="e">
        <f ca="1">IF($A11+D$2&gt;MAX(day_offset), OFFSET(D11,-1,0),OFFSET(#REF!, D$2+$A11,D$1))</f>
        <v>#REF!</v>
      </c>
      <c r="E11" t="e">
        <f ca="1">IF($A11+E$2&gt;MAX(day_offset), OFFSET(E11,-1,0),OFFSET(#REF!, E$2+$A11,E$1))</f>
        <v>#REF!</v>
      </c>
      <c r="F11" t="e">
        <f ca="1">IF($A11+F$2&gt;MAX(day_offset), OFFSET(F11,-1,0),OFFSET(#REF!, F$2+$A11,F$1))</f>
        <v>#REF!</v>
      </c>
      <c r="G11" t="e">
        <f ca="1">IF($A11+G$2&gt;MAX(day_offset), OFFSET(G11,-1,0),OFFSET(#REF!, G$2+$A11,G$1))</f>
        <v>#REF!</v>
      </c>
      <c r="H11" t="e">
        <f ca="1">IF($A11+H$2&gt;MAX(day_offset), OFFSET(H11,-1,0),OFFSET(#REF!, H$2+$A11,H$1))</f>
        <v>#REF!</v>
      </c>
    </row>
    <row r="12" spans="1:14" x14ac:dyDescent="0.25">
      <c r="A12" s="4">
        <f t="shared" si="2"/>
        <v>9</v>
      </c>
      <c r="B12" t="e">
        <f ca="1">IF($A12+B$2&gt;MAX(day_offset), OFFSET(B12,-1,0),OFFSET(#REF!, B$2+$A12,B$1))</f>
        <v>#REF!</v>
      </c>
      <c r="C12" t="e">
        <f ca="1">IF($A12+C$2&gt;MAX(day_offset), OFFSET(C12,-1,0),OFFSET(#REF!, C$2+$A12,C$1))</f>
        <v>#REF!</v>
      </c>
      <c r="D12" t="e">
        <f ca="1">IF($A12+D$2&gt;MAX(day_offset), OFFSET(D12,-1,0),OFFSET(#REF!, D$2+$A12,D$1))</f>
        <v>#REF!</v>
      </c>
      <c r="E12" t="e">
        <f ca="1">IF($A12+E$2&gt;MAX(day_offset), OFFSET(E12,-1,0),OFFSET(#REF!, E$2+$A12,E$1))</f>
        <v>#REF!</v>
      </c>
      <c r="F12" t="e">
        <f ca="1">IF($A12+F$2&gt;MAX(day_offset), OFFSET(F12,-1,0),OFFSET(#REF!, F$2+$A12,F$1))</f>
        <v>#REF!</v>
      </c>
      <c r="G12" t="e">
        <f ca="1">IF($A12+G$2&gt;MAX(day_offset), OFFSET(G12,-1,0),OFFSET(#REF!, G$2+$A12,G$1))</f>
        <v>#REF!</v>
      </c>
      <c r="H12" t="e">
        <f ca="1">IF($A12+H$2&gt;MAX(day_offset), OFFSET(H12,-1,0),OFFSET(#REF!, H$2+$A12,H$1))</f>
        <v>#REF!</v>
      </c>
    </row>
    <row r="13" spans="1:14" x14ac:dyDescent="0.25">
      <c r="A13" s="4">
        <f t="shared" si="2"/>
        <v>10</v>
      </c>
      <c r="B13" t="e">
        <f ca="1">IF($A13+B$2&gt;MAX(day_offset), OFFSET(B13,-1,0),OFFSET(#REF!, B$2+$A13,B$1))</f>
        <v>#REF!</v>
      </c>
      <c r="C13" t="e">
        <f ca="1">IF($A13+C$2&gt;MAX(day_offset), OFFSET(C13,-1,0),OFFSET(#REF!, C$2+$A13,C$1))</f>
        <v>#REF!</v>
      </c>
      <c r="D13" t="e">
        <f ca="1">IF($A13+D$2&gt;MAX(day_offset), OFFSET(D13,-1,0),OFFSET(#REF!, D$2+$A13,D$1))</f>
        <v>#REF!</v>
      </c>
      <c r="E13" t="e">
        <f ca="1">IF($A13+E$2&gt;MAX(day_offset), OFFSET(E13,-1,0),OFFSET(#REF!, E$2+$A13,E$1))</f>
        <v>#REF!</v>
      </c>
      <c r="F13" t="e">
        <f ca="1">IF($A13+F$2&gt;MAX(day_offset), OFFSET(F13,-1,0),OFFSET(#REF!, F$2+$A13,F$1))</f>
        <v>#REF!</v>
      </c>
      <c r="G13" t="e">
        <f ca="1">IF($A13+G$2&gt;MAX(day_offset), OFFSET(G13,-1,0),OFFSET(#REF!, G$2+$A13,G$1))</f>
        <v>#REF!</v>
      </c>
      <c r="H13" t="e">
        <f ca="1">IF($A13+H$2&gt;MAX(day_offset), OFFSET(H13,-1,0),OFFSET(#REF!, H$2+$A13,H$1))</f>
        <v>#REF!</v>
      </c>
    </row>
    <row r="14" spans="1:14" x14ac:dyDescent="0.25">
      <c r="A14" s="4">
        <f t="shared" si="2"/>
        <v>11</v>
      </c>
      <c r="B14" t="e">
        <f ca="1">IF($A14+B$2&gt;MAX(day_offset), OFFSET(B14,-1,0),OFFSET(#REF!, B$2+$A14,B$1))</f>
        <v>#REF!</v>
      </c>
      <c r="C14" t="e">
        <f ca="1">IF($A14+C$2&gt;MAX(day_offset), OFFSET(C14,-1,0),OFFSET(#REF!, C$2+$A14,C$1))</f>
        <v>#REF!</v>
      </c>
      <c r="D14" t="e">
        <f ca="1">IF($A14+D$2&gt;MAX(day_offset), OFFSET(D14,-1,0),OFFSET(#REF!, D$2+$A14,D$1))</f>
        <v>#REF!</v>
      </c>
      <c r="E14" t="e">
        <f ca="1">IF($A14+E$2&gt;MAX(day_offset), OFFSET(E14,-1,0),OFFSET(#REF!, E$2+$A14,E$1))</f>
        <v>#REF!</v>
      </c>
      <c r="F14" t="e">
        <f ca="1">IF($A14+F$2&gt;MAX(day_offset), OFFSET(F14,-1,0),OFFSET(#REF!, F$2+$A14,F$1))</f>
        <v>#REF!</v>
      </c>
      <c r="G14" t="e">
        <f ca="1">IF($A14+G$2&gt;MAX(day_offset), OFFSET(G14,-1,0),OFFSET(#REF!, G$2+$A14,G$1))</f>
        <v>#REF!</v>
      </c>
      <c r="H14" t="e">
        <f ca="1">IF($A14+H$2&gt;MAX(day_offset), OFFSET(H14,-1,0),OFFSET(#REF!, H$2+$A14,H$1))</f>
        <v>#REF!</v>
      </c>
    </row>
    <row r="15" spans="1:14" x14ac:dyDescent="0.25">
      <c r="A15" s="4">
        <f t="shared" si="2"/>
        <v>12</v>
      </c>
      <c r="B15" t="e">
        <f ca="1">IF($A15+B$2&gt;MAX(day_offset), OFFSET(B15,-1,0),OFFSET(#REF!, B$2+$A15,B$1))</f>
        <v>#REF!</v>
      </c>
      <c r="C15" t="e">
        <f ca="1">IF($A15+C$2&gt;MAX(day_offset), OFFSET(C15,-1,0),OFFSET(#REF!, C$2+$A15,C$1))</f>
        <v>#REF!</v>
      </c>
      <c r="D15" t="e">
        <f ca="1">IF($A15+D$2&gt;MAX(day_offset), OFFSET(D15,-1,0),OFFSET(#REF!, D$2+$A15,D$1))</f>
        <v>#REF!</v>
      </c>
      <c r="E15" t="e">
        <f ca="1">IF($A15+E$2&gt;MAX(day_offset), OFFSET(E15,-1,0),OFFSET(#REF!, E$2+$A15,E$1))</f>
        <v>#REF!</v>
      </c>
      <c r="F15" t="e">
        <f ca="1">IF($A15+F$2&gt;MAX(day_offset), OFFSET(F15,-1,0),OFFSET(#REF!, F$2+$A15,F$1))</f>
        <v>#REF!</v>
      </c>
      <c r="G15" t="e">
        <f ca="1">IF($A15+G$2&gt;MAX(day_offset), OFFSET(G15,-1,0),OFFSET(#REF!, G$2+$A15,G$1))</f>
        <v>#REF!</v>
      </c>
      <c r="H15" t="e">
        <f ca="1">IF($A15+H$2&gt;MAX(day_offset), OFFSET(H15,-1,0),OFFSET(#REF!, H$2+$A15,H$1))</f>
        <v>#REF!</v>
      </c>
    </row>
    <row r="16" spans="1:14" x14ac:dyDescent="0.25">
      <c r="A16" s="4">
        <f t="shared" si="2"/>
        <v>13</v>
      </c>
      <c r="B16" t="e">
        <f ca="1">IF($A16+B$2&gt;MAX(day_offset), OFFSET(B16,-1,0),OFFSET(#REF!, B$2+$A16,B$1))</f>
        <v>#REF!</v>
      </c>
      <c r="C16" t="e">
        <f ca="1">IF($A16+C$2&gt;MAX(day_offset), OFFSET(C16,-1,0),OFFSET(#REF!, C$2+$A16,C$1))</f>
        <v>#REF!</v>
      </c>
      <c r="D16" t="e">
        <f ca="1">IF($A16+D$2&gt;MAX(day_offset), OFFSET(D16,-1,0),OFFSET(#REF!, D$2+$A16,D$1))</f>
        <v>#REF!</v>
      </c>
      <c r="E16" t="e">
        <f ca="1">IF($A16+E$2&gt;MAX(day_offset), OFFSET(E16,-1,0),OFFSET(#REF!, E$2+$A16,E$1))</f>
        <v>#REF!</v>
      </c>
      <c r="F16" t="e">
        <f ca="1">IF($A16+F$2&gt;MAX(day_offset), OFFSET(F16,-1,0),OFFSET(#REF!, F$2+$A16,F$1))</f>
        <v>#REF!</v>
      </c>
      <c r="G16" t="e">
        <f ca="1">IF($A16+G$2&gt;MAX(day_offset), OFFSET(G16,-1,0),OFFSET(#REF!, G$2+$A16,G$1))</f>
        <v>#REF!</v>
      </c>
      <c r="H16" t="e">
        <f ca="1">IF($A16+H$2&gt;MAX(day_offset), OFFSET(H16,-1,0),OFFSET(#REF!, H$2+$A16,H$1))</f>
        <v>#REF!</v>
      </c>
    </row>
    <row r="17" spans="1:8" x14ac:dyDescent="0.25">
      <c r="A17" s="4">
        <f t="shared" si="2"/>
        <v>14</v>
      </c>
      <c r="B17" t="e">
        <f ca="1">IF($A17+B$2&gt;MAX(day_offset), OFFSET(B17,-1,0),OFFSET(#REF!, B$2+$A17,B$1))</f>
        <v>#REF!</v>
      </c>
      <c r="C17" t="e">
        <f ca="1">IF($A17+C$2&gt;MAX(day_offset), OFFSET(C17,-1,0),OFFSET(#REF!, C$2+$A17,C$1))</f>
        <v>#REF!</v>
      </c>
      <c r="D17" t="e">
        <f ca="1">IF($A17+D$2&gt;MAX(day_offset), OFFSET(D17,-1,0),OFFSET(#REF!, D$2+$A17,D$1))</f>
        <v>#REF!</v>
      </c>
      <c r="E17" t="e">
        <f ca="1">IF($A17+E$2&gt;MAX(day_offset), OFFSET(E17,-1,0),OFFSET(#REF!, E$2+$A17,E$1))</f>
        <v>#REF!</v>
      </c>
      <c r="F17" t="e">
        <f ca="1">IF($A17+F$2&gt;MAX(day_offset), OFFSET(F17,-1,0),OFFSET(#REF!, F$2+$A17,F$1))</f>
        <v>#REF!</v>
      </c>
      <c r="G17" t="e">
        <f ca="1">IF($A17+G$2&gt;MAX(day_offset), OFFSET(G17,-1,0),OFFSET(#REF!, G$2+$A17,G$1))</f>
        <v>#REF!</v>
      </c>
      <c r="H17" t="e">
        <f ca="1">IF($A17+H$2&gt;MAX(day_offset), OFFSET(H17,-1,0),OFFSET(#REF!, H$2+$A17,H$1))</f>
        <v>#REF!</v>
      </c>
    </row>
    <row r="18" spans="1:8" x14ac:dyDescent="0.25">
      <c r="A18" s="4">
        <f t="shared" si="2"/>
        <v>15</v>
      </c>
      <c r="B18" t="e">
        <f ca="1">IF($A18+B$2&gt;MAX(day_offset), OFFSET(B18,-1,0),OFFSET(#REF!, B$2+$A18,B$1))</f>
        <v>#REF!</v>
      </c>
      <c r="C18" t="e">
        <f ca="1">IF($A18+C$2&gt;MAX(day_offset), OFFSET(C18,-1,0),OFFSET(#REF!, C$2+$A18,C$1))</f>
        <v>#REF!</v>
      </c>
      <c r="D18" t="e">
        <f ca="1">IF($A18+D$2&gt;MAX(day_offset), OFFSET(D18,-1,0),OFFSET(#REF!, D$2+$A18,D$1))</f>
        <v>#REF!</v>
      </c>
      <c r="E18" t="e">
        <f ca="1">IF($A18+E$2&gt;MAX(day_offset), OFFSET(E18,-1,0),OFFSET(#REF!, E$2+$A18,E$1))</f>
        <v>#REF!</v>
      </c>
      <c r="F18" t="e">
        <f ca="1">IF($A18+F$2&gt;MAX(day_offset), OFFSET(F18,-1,0),OFFSET(#REF!, F$2+$A18,F$1))</f>
        <v>#REF!</v>
      </c>
      <c r="G18" t="e">
        <f ca="1">IF($A18+G$2&gt;MAX(day_offset), OFFSET(G18,-1,0),OFFSET(#REF!, G$2+$A18,G$1))</f>
        <v>#REF!</v>
      </c>
      <c r="H18" t="e">
        <f ca="1">IF($A18+H$2&gt;MAX(day_offset), OFFSET(H18,-1,0),OFFSET(#REF!, H$2+$A18,H$1))</f>
        <v>#REF!</v>
      </c>
    </row>
    <row r="19" spans="1:8" x14ac:dyDescent="0.25">
      <c r="A19" s="4">
        <f t="shared" si="2"/>
        <v>16</v>
      </c>
      <c r="B19" t="e">
        <f ca="1">IF($A19+B$2&gt;MAX(day_offset), OFFSET(B19,-1,0),OFFSET(#REF!, B$2+$A19,B$1))</f>
        <v>#REF!</v>
      </c>
      <c r="C19" t="e">
        <f ca="1">IF($A19+C$2&gt;MAX(day_offset), OFFSET(C19,-1,0),OFFSET(#REF!, C$2+$A19,C$1))</f>
        <v>#REF!</v>
      </c>
      <c r="D19" t="e">
        <f ca="1">IF($A19+D$2&gt;MAX(day_offset), OFFSET(D19,-1,0),OFFSET(#REF!, D$2+$A19,D$1))</f>
        <v>#REF!</v>
      </c>
      <c r="E19" t="e">
        <f ca="1">IF($A19+E$2&gt;MAX(day_offset), OFFSET(E19,-1,0),OFFSET(#REF!, E$2+$A19,E$1))</f>
        <v>#REF!</v>
      </c>
      <c r="F19" t="e">
        <f ca="1">IF($A19+F$2&gt;MAX(day_offset), OFFSET(F19,-1,0),OFFSET(#REF!, F$2+$A19,F$1))</f>
        <v>#REF!</v>
      </c>
      <c r="G19" t="e">
        <f ca="1">IF($A19+G$2&gt;MAX(day_offset), OFFSET(G19,-1,0),OFFSET(#REF!, G$2+$A19,G$1))</f>
        <v>#REF!</v>
      </c>
      <c r="H19" t="e">
        <f ca="1">IF($A19+H$2&gt;MAX(day_offset), OFFSET(H19,-1,0),OFFSET(#REF!, H$2+$A19,H$1))</f>
        <v>#REF!</v>
      </c>
    </row>
    <row r="20" spans="1:8" x14ac:dyDescent="0.25">
      <c r="A20" s="4">
        <f t="shared" si="2"/>
        <v>17</v>
      </c>
      <c r="B20" t="e">
        <f ca="1">IF($A20+B$2&gt;MAX(day_offset), OFFSET(B20,-1,0),OFFSET(#REF!, B$2+$A20,B$1))</f>
        <v>#REF!</v>
      </c>
      <c r="C20" t="e">
        <f ca="1">IF($A20+C$2&gt;MAX(day_offset), OFFSET(C20,-1,0),OFFSET(#REF!, C$2+$A20,C$1))</f>
        <v>#REF!</v>
      </c>
      <c r="D20" t="e">
        <f ca="1">IF($A20+D$2&gt;MAX(day_offset), OFFSET(D20,-1,0),OFFSET(#REF!, D$2+$A20,D$1))</f>
        <v>#REF!</v>
      </c>
      <c r="E20" t="e">
        <f ca="1">IF($A20+E$2&gt;MAX(day_offset), OFFSET(E20,-1,0),OFFSET(#REF!, E$2+$A20,E$1))</f>
        <v>#REF!</v>
      </c>
      <c r="F20" t="e">
        <f ca="1">IF($A20+F$2&gt;MAX(day_offset), OFFSET(F20,-1,0),OFFSET(#REF!, F$2+$A20,F$1))</f>
        <v>#REF!</v>
      </c>
      <c r="G20" t="e">
        <f ca="1">IF($A20+G$2&gt;MAX(day_offset), OFFSET(G20,-1,0),OFFSET(#REF!, G$2+$A20,G$1))</f>
        <v>#REF!</v>
      </c>
      <c r="H20" t="e">
        <f ca="1">IF($A20+H$2&gt;MAX(day_offset), OFFSET(H20,-1,0),OFFSET(#REF!, H$2+$A20,H$1))</f>
        <v>#REF!</v>
      </c>
    </row>
    <row r="21" spans="1:8" x14ac:dyDescent="0.25">
      <c r="A21" s="4">
        <f t="shared" si="2"/>
        <v>18</v>
      </c>
      <c r="B21" t="e">
        <f ca="1">IF($A21+B$2&gt;MAX(day_offset), OFFSET(B21,-1,0),OFFSET(#REF!, B$2+$A21,B$1))</f>
        <v>#REF!</v>
      </c>
      <c r="C21" t="e">
        <f ca="1">IF($A21+C$2&gt;MAX(day_offset), OFFSET(C21,-1,0),OFFSET(#REF!, C$2+$A21,C$1))</f>
        <v>#REF!</v>
      </c>
      <c r="D21" t="e">
        <f ca="1">IF($A21+D$2&gt;MAX(day_offset), OFFSET(D21,-1,0),OFFSET(#REF!, D$2+$A21,D$1))</f>
        <v>#REF!</v>
      </c>
      <c r="E21" t="e">
        <f ca="1">IF($A21+E$2&gt;MAX(day_offset), OFFSET(E21,-1,0),OFFSET(#REF!, E$2+$A21,E$1))</f>
        <v>#REF!</v>
      </c>
      <c r="F21" t="e">
        <f ca="1">IF($A21+F$2&gt;MAX(day_offset), OFFSET(F21,-1,0),OFFSET(#REF!, F$2+$A21,F$1))</f>
        <v>#REF!</v>
      </c>
      <c r="G21" t="e">
        <f ca="1">IF($A21+G$2&gt;MAX(day_offset), OFFSET(G21,-1,0),OFFSET(#REF!, G$2+$A21,G$1))</f>
        <v>#REF!</v>
      </c>
      <c r="H21" t="e">
        <f ca="1">IF($A21+H$2&gt;MAX(day_offset), OFFSET(H21,-1,0),OFFSET(#REF!, H$2+$A21,H$1))</f>
        <v>#REF!</v>
      </c>
    </row>
    <row r="22" spans="1:8" x14ac:dyDescent="0.25">
      <c r="A22" s="4">
        <f t="shared" si="2"/>
        <v>19</v>
      </c>
      <c r="B22" t="e">
        <f ca="1">IF($A22+B$2&gt;MAX(day_offset), OFFSET(B22,-1,0),OFFSET(#REF!, B$2+$A22,B$1))</f>
        <v>#REF!</v>
      </c>
      <c r="C22" t="e">
        <f ca="1">IF($A22+C$2&gt;MAX(day_offset), OFFSET(C22,-1,0),OFFSET(#REF!, C$2+$A22,C$1))</f>
        <v>#REF!</v>
      </c>
      <c r="D22" t="e">
        <f ca="1">IF($A22+D$2&gt;MAX(day_offset), OFFSET(D22,-1,0),OFFSET(#REF!, D$2+$A22,D$1))</f>
        <v>#REF!</v>
      </c>
      <c r="E22" t="e">
        <f ca="1">IF($A22+E$2&gt;MAX(day_offset), OFFSET(E22,-1,0),OFFSET(#REF!, E$2+$A22,E$1))</f>
        <v>#REF!</v>
      </c>
      <c r="F22" t="e">
        <f ca="1">IF($A22+F$2&gt;MAX(day_offset), OFFSET(F22,-1,0),OFFSET(#REF!, F$2+$A22,F$1))</f>
        <v>#REF!</v>
      </c>
      <c r="G22" t="e">
        <f ca="1">IF($A22+G$2&gt;MAX(day_offset), OFFSET(G22,-1,0),OFFSET(#REF!, G$2+$A22,G$1))</f>
        <v>#REF!</v>
      </c>
      <c r="H22" t="e">
        <f ca="1">IF($A22+H$2&gt;MAX(day_offset), OFFSET(H22,-1,0),OFFSET(#REF!, H$2+$A22,H$1))</f>
        <v>#REF!</v>
      </c>
    </row>
    <row r="23" spans="1:8" x14ac:dyDescent="0.25">
      <c r="A23" s="4">
        <f t="shared" si="2"/>
        <v>20</v>
      </c>
      <c r="B23" t="e">
        <f ca="1">IF($A23+B$2&gt;MAX(day_offset), OFFSET(B23,-1,0),OFFSET(#REF!, B$2+$A23,B$1))</f>
        <v>#REF!</v>
      </c>
      <c r="C23" t="e">
        <f ca="1">IF($A23+C$2&gt;MAX(day_offset), OFFSET(C23,-1,0),OFFSET(#REF!, C$2+$A23,C$1))</f>
        <v>#REF!</v>
      </c>
      <c r="D23" t="e">
        <f ca="1">IF($A23+D$2&gt;MAX(day_offset), OFFSET(D23,-1,0),OFFSET(#REF!, D$2+$A23,D$1))</f>
        <v>#REF!</v>
      </c>
      <c r="E23" t="e">
        <f ca="1">IF($A23+E$2&gt;MAX(day_offset), OFFSET(E23,-1,0),OFFSET(#REF!, E$2+$A23,E$1))</f>
        <v>#REF!</v>
      </c>
      <c r="F23" t="e">
        <f ca="1">IF($A23+F$2&gt;MAX(day_offset), OFFSET(F23,-1,0),OFFSET(#REF!, F$2+$A23,F$1))</f>
        <v>#REF!</v>
      </c>
      <c r="G23" t="e">
        <f ca="1">IF($A23+G$2&gt;MAX(day_offset), OFFSET(G23,-1,0),OFFSET(#REF!, G$2+$A23,G$1))</f>
        <v>#REF!</v>
      </c>
      <c r="H23" t="e">
        <f ca="1">IF($A23+H$2&gt;MAX(day_offset), OFFSET(H23,-1,0),OFFSET(#REF!, H$2+$A23,H$1))</f>
        <v>#REF!</v>
      </c>
    </row>
    <row r="24" spans="1:8" x14ac:dyDescent="0.25">
      <c r="A24" s="4">
        <f t="shared" si="2"/>
        <v>21</v>
      </c>
      <c r="B24" t="e">
        <f ca="1">IF($A24+B$2&gt;MAX(day_offset), OFFSET(B24,-1,0),OFFSET(#REF!, B$2+$A24,B$1))</f>
        <v>#REF!</v>
      </c>
      <c r="C24" t="e">
        <f ca="1">IF($A24+C$2&gt;MAX(day_offset), OFFSET(C24,-1,0),OFFSET(#REF!, C$2+$A24,C$1))</f>
        <v>#REF!</v>
      </c>
      <c r="D24" t="e">
        <f ca="1">IF($A24+D$2&gt;MAX(day_offset), OFFSET(D24,-1,0),OFFSET(#REF!, D$2+$A24,D$1))</f>
        <v>#REF!</v>
      </c>
      <c r="E24" t="e">
        <f ca="1">IF($A24+E$2&gt;MAX(day_offset), OFFSET(E24,-1,0),OFFSET(#REF!, E$2+$A24,E$1))</f>
        <v>#REF!</v>
      </c>
      <c r="F24" t="e">
        <f ca="1">IF($A24+F$2&gt;MAX(day_offset), OFFSET(F24,-1,0),OFFSET(#REF!, F$2+$A24,F$1))</f>
        <v>#REF!</v>
      </c>
      <c r="G24" t="e">
        <f ca="1">IF($A24+G$2&gt;MAX(day_offset), OFFSET(G24,-1,0),OFFSET(#REF!, G$2+$A24,G$1))</f>
        <v>#REF!</v>
      </c>
      <c r="H24" t="e">
        <f ca="1">IF($A24+H$2&gt;MAX(day_offset), OFFSET(H24,-1,0),OFFSET(#REF!, H$2+$A24,H$1))</f>
        <v>#REF!</v>
      </c>
    </row>
    <row r="25" spans="1:8" x14ac:dyDescent="0.25">
      <c r="A25" s="4">
        <f t="shared" si="2"/>
        <v>22</v>
      </c>
      <c r="B25" t="e">
        <f ca="1">IF($A25+B$2&gt;MAX(day_offset), OFFSET(B25,-1,0),OFFSET(#REF!, B$2+$A25,B$1))</f>
        <v>#REF!</v>
      </c>
      <c r="C25" t="e">
        <f ca="1">IF($A25+C$2&gt;MAX(day_offset), OFFSET(C25,-1,0),OFFSET(#REF!, C$2+$A25,C$1))</f>
        <v>#REF!</v>
      </c>
      <c r="D25" t="e">
        <f ca="1">IF($A25+D$2&gt;MAX(day_offset), OFFSET(D25,-1,0),OFFSET(#REF!, D$2+$A25,D$1))</f>
        <v>#REF!</v>
      </c>
      <c r="E25" t="e">
        <f ca="1">IF($A25+E$2&gt;MAX(day_offset), OFFSET(E25,-1,0),OFFSET(#REF!, E$2+$A25,E$1))</f>
        <v>#REF!</v>
      </c>
      <c r="F25" t="e">
        <f ca="1">IF($A25+F$2&gt;MAX(day_offset), OFFSET(F25,-1,0),OFFSET(#REF!, F$2+$A25,F$1))</f>
        <v>#REF!</v>
      </c>
      <c r="G25" t="e">
        <f ca="1">IF($A25+G$2&gt;MAX(day_offset), OFFSET(G25,-1,0),OFFSET(#REF!, G$2+$A25,G$1))</f>
        <v>#REF!</v>
      </c>
      <c r="H25" t="e">
        <f ca="1">IF($A25+H$2&gt;MAX(day_offset), OFFSET(H25,-1,0),OFFSET(#REF!, H$2+$A25,H$1))</f>
        <v>#REF!</v>
      </c>
    </row>
    <row r="26" spans="1:8" x14ac:dyDescent="0.25">
      <c r="A26" s="4">
        <f t="shared" si="2"/>
        <v>23</v>
      </c>
      <c r="B26" t="e">
        <f ca="1">IF($A26+B$2&gt;MAX(day_offset), OFFSET(B26,-1,0),OFFSET(#REF!, B$2+$A26,B$1))</f>
        <v>#REF!</v>
      </c>
      <c r="C26" t="e">
        <f ca="1">IF($A26+C$2&gt;MAX(day_offset), OFFSET(C26,-1,0),OFFSET(#REF!, C$2+$A26,C$1))</f>
        <v>#REF!</v>
      </c>
      <c r="D26" t="e">
        <f ca="1">IF($A26+D$2&gt;MAX(day_offset), OFFSET(D26,-1,0),OFFSET(#REF!, D$2+$A26,D$1))</f>
        <v>#REF!</v>
      </c>
      <c r="E26" t="e">
        <f ca="1">IF($A26+E$2&gt;MAX(day_offset), OFFSET(E26,-1,0),OFFSET(#REF!, E$2+$A26,E$1))</f>
        <v>#REF!</v>
      </c>
      <c r="F26" t="e">
        <f ca="1">IF($A26+F$2&gt;MAX(day_offset), OFFSET(F26,-1,0),OFFSET(#REF!, F$2+$A26,F$1))</f>
        <v>#REF!</v>
      </c>
      <c r="G26" t="e">
        <f ca="1">IF($A26+G$2&gt;MAX(day_offset), OFFSET(G26,-1,0),OFFSET(#REF!, G$2+$A26,G$1))</f>
        <v>#REF!</v>
      </c>
      <c r="H26" t="e">
        <f ca="1">IF($A26+H$2&gt;MAX(day_offset), OFFSET(H26,-1,0),OFFSET(#REF!, H$2+$A26,H$1))</f>
        <v>#REF!</v>
      </c>
    </row>
    <row r="27" spans="1:8" x14ac:dyDescent="0.25">
      <c r="A27" s="4">
        <f t="shared" si="2"/>
        <v>24</v>
      </c>
      <c r="B27" t="e">
        <f ca="1">IF($A27+B$2&gt;MAX(day_offset), OFFSET(B27,-1,0),OFFSET(#REF!, B$2+$A27,B$1))</f>
        <v>#REF!</v>
      </c>
      <c r="C27" t="e">
        <f ca="1">IF($A27+C$2&gt;MAX(day_offset), OFFSET(C27,-1,0),OFFSET(#REF!, C$2+$A27,C$1))</f>
        <v>#REF!</v>
      </c>
      <c r="D27" t="e">
        <f ca="1">IF($A27+D$2&gt;MAX(day_offset), OFFSET(D27,-1,0),OFFSET(#REF!, D$2+$A27,D$1))</f>
        <v>#REF!</v>
      </c>
      <c r="E27" t="e">
        <f ca="1">IF($A27+E$2&gt;MAX(day_offset), OFFSET(E27,-1,0),OFFSET(#REF!, E$2+$A27,E$1))</f>
        <v>#REF!</v>
      </c>
      <c r="F27" t="e">
        <f ca="1">IF($A27+F$2&gt;MAX(day_offset), OFFSET(F27,-1,0),OFFSET(#REF!, F$2+$A27,F$1))</f>
        <v>#REF!</v>
      </c>
      <c r="G27" t="e">
        <f ca="1">IF($A27+G$2&gt;MAX(day_offset), OFFSET(G27,-1,0),OFFSET(#REF!, G$2+$A27,G$1))</f>
        <v>#REF!</v>
      </c>
      <c r="H27" t="e">
        <f ca="1">IF($A27+H$2&gt;MAX(day_offset), OFFSET(H27,-1,0),OFFSET(#REF!, H$2+$A27,H$1))</f>
        <v>#REF!</v>
      </c>
    </row>
    <row r="28" spans="1:8" x14ac:dyDescent="0.25">
      <c r="A28" s="4">
        <f t="shared" si="2"/>
        <v>25</v>
      </c>
      <c r="B28" t="e">
        <f ca="1">IF($A28+B$2&gt;MAX(day_offset), OFFSET(B28,-1,0),OFFSET(#REF!, B$2+$A28,B$1))</f>
        <v>#REF!</v>
      </c>
      <c r="C28" t="e">
        <f ca="1">IF($A28+C$2&gt;MAX(day_offset), OFFSET(C28,-1,0),OFFSET(#REF!, C$2+$A28,C$1))</f>
        <v>#REF!</v>
      </c>
      <c r="D28" t="e">
        <f ca="1">IF($A28+D$2&gt;MAX(day_offset), OFFSET(D28,-1,0),OFFSET(#REF!, D$2+$A28,D$1))</f>
        <v>#REF!</v>
      </c>
      <c r="E28" t="e">
        <f ca="1">IF($A28+E$2&gt;MAX(day_offset), OFFSET(E28,-1,0),OFFSET(#REF!, E$2+$A28,E$1))</f>
        <v>#REF!</v>
      </c>
      <c r="F28" t="e">
        <f ca="1">IF($A28+F$2&gt;MAX(day_offset), OFFSET(F28,-1,0),OFFSET(#REF!, F$2+$A28,F$1))</f>
        <v>#REF!</v>
      </c>
      <c r="G28" t="e">
        <f ca="1">IF($A28+G$2&gt;MAX(day_offset), OFFSET(G28,-1,0),OFFSET(#REF!, G$2+$A28,G$1))</f>
        <v>#REF!</v>
      </c>
      <c r="H28" t="e">
        <f ca="1">IF($A28+H$2&gt;MAX(day_offset), OFFSET(H28,-1,0),OFFSET(#REF!, H$2+$A28,H$1))</f>
        <v>#REF!</v>
      </c>
    </row>
    <row r="29" spans="1:8" x14ac:dyDescent="0.25">
      <c r="A29" s="4">
        <f t="shared" si="2"/>
        <v>26</v>
      </c>
      <c r="B29" t="e">
        <f ca="1">IF($A29+B$2&gt;MAX(day_offset), OFFSET(B29,-1,0),OFFSET(#REF!, B$2+$A29,B$1))</f>
        <v>#REF!</v>
      </c>
      <c r="C29" t="e">
        <f ca="1">IF($A29+C$2&gt;MAX(day_offset), OFFSET(C29,-1,0),OFFSET(#REF!, C$2+$A29,C$1))</f>
        <v>#REF!</v>
      </c>
      <c r="D29" t="e">
        <f ca="1">IF($A29+D$2&gt;MAX(day_offset), OFFSET(D29,-1,0),OFFSET(#REF!, D$2+$A29,D$1))</f>
        <v>#REF!</v>
      </c>
      <c r="E29" t="e">
        <f ca="1">IF($A29+E$2&gt;MAX(day_offset), OFFSET(E29,-1,0),OFFSET(#REF!, E$2+$A29,E$1))</f>
        <v>#REF!</v>
      </c>
      <c r="F29" t="e">
        <f ca="1">IF($A29+F$2&gt;MAX(day_offset), OFFSET(F29,-1,0),OFFSET(#REF!, F$2+$A29,F$1))</f>
        <v>#REF!</v>
      </c>
      <c r="G29" t="e">
        <f ca="1">IF($A29+G$2&gt;MAX(day_offset), OFFSET(G29,-1,0),OFFSET(#REF!, G$2+$A29,G$1))</f>
        <v>#REF!</v>
      </c>
      <c r="H29" t="e">
        <f ca="1">IF($A29+H$2&gt;MAX(day_offset), OFFSET(H29,-1,0),OFFSET(#REF!, H$2+$A29,H$1))</f>
        <v>#REF!</v>
      </c>
    </row>
    <row r="30" spans="1:8" x14ac:dyDescent="0.25">
      <c r="A30" s="4">
        <f t="shared" si="2"/>
        <v>27</v>
      </c>
      <c r="B30" t="e">
        <f ca="1">IF($A30+B$2&gt;MAX(day_offset), OFFSET(B30,-1,0),OFFSET(#REF!, B$2+$A30,B$1))</f>
        <v>#REF!</v>
      </c>
      <c r="C30" t="e">
        <f ca="1">IF($A30+C$2&gt;MAX(day_offset), OFFSET(C30,-1,0),OFFSET(#REF!, C$2+$A30,C$1))</f>
        <v>#REF!</v>
      </c>
      <c r="D30" t="e">
        <f ca="1">IF($A30+D$2&gt;MAX(day_offset), OFFSET(D30,-1,0),OFFSET(#REF!, D$2+$A30,D$1))</f>
        <v>#REF!</v>
      </c>
      <c r="E30" t="e">
        <f ca="1">IF($A30+E$2&gt;MAX(day_offset), OFFSET(E30,-1,0),OFFSET(#REF!, E$2+$A30,E$1))</f>
        <v>#REF!</v>
      </c>
      <c r="F30" t="e">
        <f ca="1">IF($A30+F$2&gt;MAX(day_offset), OFFSET(F30,-1,0),OFFSET(#REF!, F$2+$A30,F$1))</f>
        <v>#REF!</v>
      </c>
      <c r="G30" t="e">
        <f ca="1">IF($A30+G$2&gt;MAX(day_offset), OFFSET(G30,-1,0),OFFSET(#REF!, G$2+$A30,G$1))</f>
        <v>#REF!</v>
      </c>
      <c r="H30" t="e">
        <f ca="1">IF($A30+H$2&gt;MAX(day_offset), OFFSET(H30,-1,0),OFFSET(#REF!, H$2+$A30,H$1))</f>
        <v>#REF!</v>
      </c>
    </row>
    <row r="31" spans="1:8" x14ac:dyDescent="0.25">
      <c r="A31" s="4">
        <f t="shared" si="2"/>
        <v>28</v>
      </c>
      <c r="B31" t="e">
        <f ca="1">IF($A31+B$2&gt;MAX(day_offset), OFFSET(B31,-1,0),OFFSET(#REF!, B$2+$A31,B$1))</f>
        <v>#REF!</v>
      </c>
      <c r="C31" t="e">
        <f ca="1">IF($A31+C$2&gt;MAX(day_offset), OFFSET(C31,-1,0),OFFSET(#REF!, C$2+$A31,C$1))</f>
        <v>#REF!</v>
      </c>
      <c r="D31" t="e">
        <f ca="1">IF($A31+D$2&gt;MAX(day_offset), OFFSET(D31,-1,0),OFFSET(#REF!, D$2+$A31,D$1))</f>
        <v>#REF!</v>
      </c>
      <c r="E31" t="e">
        <f ca="1">IF($A31+E$2&gt;MAX(day_offset), OFFSET(E31,-1,0),OFFSET(#REF!, E$2+$A31,E$1))</f>
        <v>#REF!</v>
      </c>
      <c r="F31" t="e">
        <f ca="1">IF($A31+F$2&gt;MAX(day_offset), OFFSET(F31,-1,0),OFFSET(#REF!, F$2+$A31,F$1))</f>
        <v>#REF!</v>
      </c>
      <c r="G31" t="e">
        <f ca="1">IF($A31+G$2&gt;MAX(day_offset), OFFSET(G31,-1,0),OFFSET(#REF!, G$2+$A31,G$1))</f>
        <v>#REF!</v>
      </c>
      <c r="H31" t="e">
        <f ca="1">IF($A31+H$2&gt;MAX(day_offset), OFFSET(H31,-1,0),OFFSET(#REF!, H$2+$A31,H$1))</f>
        <v>#REF!</v>
      </c>
    </row>
    <row r="32" spans="1:8" x14ac:dyDescent="0.25">
      <c r="A32" s="4">
        <f t="shared" si="2"/>
        <v>29</v>
      </c>
      <c r="B32" t="e">
        <f ca="1">IF($A32+B$2&gt;MAX(day_offset), OFFSET(B32,-1,0),OFFSET(#REF!, B$2+$A32,B$1))</f>
        <v>#REF!</v>
      </c>
      <c r="C32" t="e">
        <f ca="1">IF($A32+C$2&gt;MAX(day_offset), OFFSET(C32,-1,0),OFFSET(#REF!, C$2+$A32,C$1))</f>
        <v>#REF!</v>
      </c>
      <c r="D32" t="e">
        <f ca="1">IF($A32+D$2&gt;MAX(day_offset), OFFSET(D32,-1,0),OFFSET(#REF!, D$2+$A32,D$1))</f>
        <v>#REF!</v>
      </c>
      <c r="E32" t="e">
        <f ca="1">IF($A32+E$2&gt;MAX(day_offset), OFFSET(E32,-1,0),OFFSET(#REF!, E$2+$A32,E$1))</f>
        <v>#REF!</v>
      </c>
      <c r="F32" t="e">
        <f ca="1">IF($A32+F$2&gt;MAX(day_offset), OFFSET(F32,-1,0),OFFSET(#REF!, F$2+$A32,F$1))</f>
        <v>#REF!</v>
      </c>
      <c r="G32" t="e">
        <f ca="1">IF($A32+G$2&gt;MAX(day_offset), OFFSET(G32,-1,0),OFFSET(#REF!, G$2+$A32,G$1))</f>
        <v>#REF!</v>
      </c>
      <c r="H32" t="e">
        <f ca="1">IF($A32+H$2&gt;MAX(day_offset), OFFSET(H32,-1,0),OFFSET(#REF!, H$2+$A32,H$1))</f>
        <v>#REF!</v>
      </c>
    </row>
    <row r="33" spans="1:8" x14ac:dyDescent="0.25">
      <c r="A33" s="4">
        <f t="shared" si="2"/>
        <v>30</v>
      </c>
      <c r="B33" t="e">
        <f ca="1">IF($A33+B$2&gt;MAX(day_offset), OFFSET(B33,-1,0),OFFSET(#REF!, B$2+$A33,B$1))</f>
        <v>#REF!</v>
      </c>
      <c r="C33" t="e">
        <f ca="1">IF($A33+C$2&gt;MAX(day_offset), OFFSET(C33,-1,0),OFFSET(#REF!, C$2+$A33,C$1))</f>
        <v>#REF!</v>
      </c>
      <c r="D33" t="e">
        <f ca="1">IF($A33+D$2&gt;MAX(day_offset), OFFSET(D33,-1,0),OFFSET(#REF!, D$2+$A33,D$1))</f>
        <v>#REF!</v>
      </c>
      <c r="E33" t="e">
        <f ca="1">IF($A33+E$2&gt;MAX(day_offset), OFFSET(E33,-1,0),OFFSET(#REF!, E$2+$A33,E$1))</f>
        <v>#REF!</v>
      </c>
      <c r="F33" t="e">
        <f ca="1">IF($A33+F$2&gt;MAX(day_offset), OFFSET(F33,-1,0),OFFSET(#REF!, F$2+$A33,F$1))</f>
        <v>#REF!</v>
      </c>
      <c r="G33" t="e">
        <f ca="1">IF($A33+G$2&gt;MAX(day_offset), OFFSET(G33,-1,0),OFFSET(#REF!, G$2+$A33,G$1))</f>
        <v>#REF!</v>
      </c>
      <c r="H33" t="e">
        <f ca="1">IF($A33+H$2&gt;MAX(day_offset), OFFSET(H33,-1,0),OFFSET(#REF!, H$2+$A33,H$1))</f>
        <v>#REF!</v>
      </c>
    </row>
    <row r="34" spans="1:8" x14ac:dyDescent="0.25">
      <c r="A34" s="4">
        <f t="shared" si="2"/>
        <v>31</v>
      </c>
      <c r="B34" t="e">
        <f ca="1">IF($A34+B$2&gt;MAX(day_offset), OFFSET(B34,-1,0),OFFSET(#REF!, B$2+$A34,B$1))</f>
        <v>#REF!</v>
      </c>
      <c r="C34" t="e">
        <f ca="1">IF($A34+C$2&gt;MAX(day_offset), OFFSET(C34,-1,0),OFFSET(#REF!, C$2+$A34,C$1))</f>
        <v>#REF!</v>
      </c>
      <c r="D34" t="e">
        <f ca="1">IF($A34+D$2&gt;MAX(day_offset), OFFSET(D34,-1,0),OFFSET(#REF!, D$2+$A34,D$1))</f>
        <v>#REF!</v>
      </c>
      <c r="E34" t="e">
        <f ca="1">IF($A34+E$2&gt;MAX(day_offset), OFFSET(E34,-1,0),OFFSET(#REF!, E$2+$A34,E$1))</f>
        <v>#REF!</v>
      </c>
      <c r="F34" t="e">
        <f ca="1">IF($A34+F$2&gt;MAX(day_offset), OFFSET(F34,-1,0),OFFSET(#REF!, F$2+$A34,F$1))</f>
        <v>#REF!</v>
      </c>
      <c r="G34" t="e">
        <f ca="1">IF($A34+G$2&gt;MAX(day_offset), OFFSET(G34,-1,0),OFFSET(#REF!, G$2+$A34,G$1))</f>
        <v>#REF!</v>
      </c>
      <c r="H34" t="e">
        <f ca="1">IF($A34+H$2&gt;MAX(day_offset), OFFSET(H34,-1,0),OFFSET(#REF!, H$2+$A34,H$1))</f>
        <v>#REF!</v>
      </c>
    </row>
    <row r="35" spans="1:8" x14ac:dyDescent="0.25">
      <c r="A35" s="4">
        <f t="shared" si="2"/>
        <v>32</v>
      </c>
      <c r="B35" t="e">
        <f ca="1">IF($A35+B$2&gt;MAX(day_offset), OFFSET(B35,-1,0),OFFSET(#REF!, B$2+$A35,B$1))</f>
        <v>#REF!</v>
      </c>
      <c r="C35" t="e">
        <f ca="1">IF($A35+C$2&gt;MAX(day_offset), OFFSET(C35,-1,0),OFFSET(#REF!, C$2+$A35,C$1))</f>
        <v>#REF!</v>
      </c>
      <c r="D35" t="e">
        <f ca="1">IF($A35+D$2&gt;MAX(day_offset), OFFSET(D35,-1,0),OFFSET(#REF!, D$2+$A35,D$1))</f>
        <v>#REF!</v>
      </c>
      <c r="E35" t="e">
        <f ca="1">IF($A35+E$2&gt;MAX(day_offset), OFFSET(E35,-1,0),OFFSET(#REF!, E$2+$A35,E$1))</f>
        <v>#REF!</v>
      </c>
      <c r="F35" t="e">
        <f ca="1">IF($A35+F$2&gt;MAX(day_offset), OFFSET(F35,-1,0),OFFSET(#REF!, F$2+$A35,F$1))</f>
        <v>#REF!</v>
      </c>
      <c r="G35" t="e">
        <f ca="1">IF($A35+G$2&gt;MAX(day_offset), OFFSET(G35,-1,0),OFFSET(#REF!, G$2+$A35,G$1))</f>
        <v>#REF!</v>
      </c>
      <c r="H35" t="e">
        <f ca="1">IF($A35+H$2&gt;MAX(day_offset), OFFSET(H35,-1,0),OFFSET(#REF!, H$2+$A35,H$1))</f>
        <v>#REF!</v>
      </c>
    </row>
    <row r="36" spans="1:8" x14ac:dyDescent="0.25">
      <c r="A36" s="4">
        <f t="shared" si="2"/>
        <v>33</v>
      </c>
      <c r="B36" t="e">
        <f ca="1">IF($A36+B$2&gt;MAX(day_offset), OFFSET(B36,-1,0),OFFSET(#REF!, B$2+$A36,B$1))</f>
        <v>#REF!</v>
      </c>
      <c r="C36" t="e">
        <f ca="1">IF($A36+C$2&gt;MAX(day_offset), OFFSET(C36,-1,0),OFFSET(#REF!, C$2+$A36,C$1))</f>
        <v>#REF!</v>
      </c>
      <c r="D36" t="e">
        <f ca="1">IF($A36+D$2&gt;MAX(day_offset), OFFSET(D36,-1,0),OFFSET(#REF!, D$2+$A36,D$1))</f>
        <v>#REF!</v>
      </c>
      <c r="E36" t="e">
        <f ca="1">IF($A36+E$2&gt;MAX(day_offset), OFFSET(E36,-1,0),OFFSET(#REF!, E$2+$A36,E$1))</f>
        <v>#REF!</v>
      </c>
      <c r="F36" t="e">
        <f ca="1">IF($A36+F$2&gt;MAX(day_offset), OFFSET(F36,-1,0),OFFSET(#REF!, F$2+$A36,F$1))</f>
        <v>#REF!</v>
      </c>
      <c r="G36" t="e">
        <f ca="1">IF($A36+G$2&gt;MAX(day_offset), OFFSET(G36,-1,0),OFFSET(#REF!, G$2+$A36,G$1))</f>
        <v>#REF!</v>
      </c>
      <c r="H36" t="e">
        <f ca="1">IF($A36+H$2&gt;MAX(day_offset), OFFSET(H36,-1,0),OFFSET(#REF!, H$2+$A36,H$1))</f>
        <v>#REF!</v>
      </c>
    </row>
    <row r="37" spans="1:8" x14ac:dyDescent="0.25">
      <c r="A37" s="4">
        <f t="shared" si="2"/>
        <v>34</v>
      </c>
      <c r="B37" t="e">
        <f ca="1">IF($A37+B$2&gt;MAX(day_offset), OFFSET(B37,-1,0),OFFSET(#REF!, B$2+$A37,B$1))</f>
        <v>#REF!</v>
      </c>
      <c r="C37" t="e">
        <f ca="1">IF($A37+C$2&gt;MAX(day_offset), OFFSET(C37,-1,0),OFFSET(#REF!, C$2+$A37,C$1))</f>
        <v>#REF!</v>
      </c>
      <c r="D37" t="e">
        <f ca="1">IF($A37+D$2&gt;MAX(day_offset), OFFSET(D37,-1,0),OFFSET(#REF!, D$2+$A37,D$1))</f>
        <v>#REF!</v>
      </c>
      <c r="E37" t="e">
        <f ca="1">IF($A37+E$2&gt;MAX(day_offset), OFFSET(E37,-1,0),OFFSET(#REF!, E$2+$A37,E$1))</f>
        <v>#REF!</v>
      </c>
      <c r="F37" t="e">
        <f ca="1">IF($A37+F$2&gt;MAX(day_offset), OFFSET(F37,-1,0),OFFSET(#REF!, F$2+$A37,F$1))</f>
        <v>#REF!</v>
      </c>
      <c r="G37" t="e">
        <f ca="1">IF($A37+G$2&gt;MAX(day_offset), OFFSET(G37,-1,0),OFFSET(#REF!, G$2+$A37,G$1))</f>
        <v>#REF!</v>
      </c>
      <c r="H37" t="e">
        <f ca="1">IF($A37+H$2&gt;MAX(day_offset), OFFSET(H37,-1,0),OFFSET(#REF!, H$2+$A37,H$1))</f>
        <v>#REF!</v>
      </c>
    </row>
    <row r="38" spans="1:8" x14ac:dyDescent="0.25">
      <c r="A38" s="4">
        <f t="shared" si="2"/>
        <v>35</v>
      </c>
      <c r="B38" t="e">
        <f ca="1">IF($A38+B$2&gt;MAX(day_offset), OFFSET(B38,-1,0),OFFSET(#REF!, B$2+$A38,B$1))</f>
        <v>#REF!</v>
      </c>
      <c r="C38" t="e">
        <f ca="1">IF($A38+C$2&gt;MAX(day_offset), OFFSET(C38,-1,0),OFFSET(#REF!, C$2+$A38,C$1))</f>
        <v>#REF!</v>
      </c>
      <c r="D38" t="e">
        <f ca="1">IF($A38+D$2&gt;MAX(day_offset), OFFSET(D38,-1,0),OFFSET(#REF!, D$2+$A38,D$1))</f>
        <v>#REF!</v>
      </c>
      <c r="E38" t="e">
        <f ca="1">IF($A38+E$2&gt;MAX(day_offset), OFFSET(E38,-1,0),OFFSET(#REF!, E$2+$A38,E$1))</f>
        <v>#REF!</v>
      </c>
      <c r="F38" t="e">
        <f ca="1">IF($A38+F$2&gt;MAX(day_offset), OFFSET(F38,-1,0),OFFSET(#REF!, F$2+$A38,F$1))</f>
        <v>#REF!</v>
      </c>
      <c r="G38" t="e">
        <f ca="1">IF($A38+G$2&gt;MAX(day_offset), OFFSET(G38,-1,0),OFFSET(#REF!, G$2+$A38,G$1))</f>
        <v>#REF!</v>
      </c>
      <c r="H38" t="e">
        <f ca="1">IF($A38+H$2&gt;MAX(day_offset), OFFSET(H38,-1,0),OFFSET(#REF!, H$2+$A38,H$1))</f>
        <v>#REF!</v>
      </c>
    </row>
    <row r="39" spans="1:8" x14ac:dyDescent="0.25">
      <c r="A39" s="4">
        <f t="shared" si="2"/>
        <v>36</v>
      </c>
      <c r="B39" t="e">
        <f ca="1">IF($A39+B$2&gt;MAX(day_offset), OFFSET(B39,-1,0),OFFSET(#REF!, B$2+$A39,B$1))</f>
        <v>#REF!</v>
      </c>
      <c r="C39" t="e">
        <f ca="1">IF($A39+C$2&gt;MAX(day_offset), OFFSET(C39,-1,0),OFFSET(#REF!, C$2+$A39,C$1))</f>
        <v>#REF!</v>
      </c>
      <c r="D39" t="e">
        <f ca="1">IF($A39+D$2&gt;MAX(day_offset), OFFSET(D39,-1,0),OFFSET(#REF!, D$2+$A39,D$1))</f>
        <v>#REF!</v>
      </c>
      <c r="E39" t="e">
        <f ca="1">IF($A39+E$2&gt;MAX(day_offset), OFFSET(E39,-1,0),OFFSET(#REF!, E$2+$A39,E$1))</f>
        <v>#REF!</v>
      </c>
      <c r="F39" t="e">
        <f ca="1">IF($A39+F$2&gt;MAX(day_offset), OFFSET(F39,-1,0),OFFSET(#REF!, F$2+$A39,F$1))</f>
        <v>#REF!</v>
      </c>
      <c r="G39" t="e">
        <f ca="1">IF($A39+G$2&gt;MAX(day_offset), OFFSET(G39,-1,0),OFFSET(#REF!, G$2+$A39,G$1))</f>
        <v>#REF!</v>
      </c>
      <c r="H39" t="e">
        <f ca="1">IF($A39+H$2&gt;MAX(day_offset), OFFSET(H39,-1,0),OFFSET(#REF!, H$2+$A39,H$1))</f>
        <v>#REF!</v>
      </c>
    </row>
    <row r="40" spans="1:8" x14ac:dyDescent="0.25">
      <c r="A40" s="4">
        <f t="shared" si="2"/>
        <v>37</v>
      </c>
      <c r="B40" t="e">
        <f ca="1">IF($A40+B$2&gt;MAX(day_offset), OFFSET(B40,-1,0),OFFSET(#REF!, B$2+$A40,B$1))</f>
        <v>#REF!</v>
      </c>
      <c r="C40" t="e">
        <f ca="1">IF($A40+C$2&gt;MAX(day_offset), OFFSET(C40,-1,0),OFFSET(#REF!, C$2+$A40,C$1))</f>
        <v>#REF!</v>
      </c>
      <c r="D40" t="e">
        <f ca="1">IF($A40+D$2&gt;MAX(day_offset), OFFSET(D40,-1,0),OFFSET(#REF!, D$2+$A40,D$1))</f>
        <v>#REF!</v>
      </c>
      <c r="E40" t="e">
        <f ca="1">IF($A40+E$2&gt;MAX(day_offset), OFFSET(E40,-1,0),OFFSET(#REF!, E$2+$A40,E$1))</f>
        <v>#REF!</v>
      </c>
      <c r="F40" t="e">
        <f ca="1">IF($A40+F$2&gt;MAX(day_offset), OFFSET(F40,-1,0),OFFSET(#REF!, F$2+$A40,F$1))</f>
        <v>#REF!</v>
      </c>
      <c r="G40" t="e">
        <f ca="1">IF($A40+G$2&gt;MAX(day_offset), OFFSET(G40,-1,0),OFFSET(#REF!, G$2+$A40,G$1))</f>
        <v>#REF!</v>
      </c>
      <c r="H40" t="e">
        <f ca="1">IF($A40+H$2&gt;MAX(day_offset), OFFSET(H40,-1,0),OFFSET(#REF!, H$2+$A40,H$1))</f>
        <v>#REF!</v>
      </c>
    </row>
    <row r="41" spans="1:8" x14ac:dyDescent="0.25">
      <c r="A41" s="4">
        <f t="shared" si="2"/>
        <v>38</v>
      </c>
      <c r="B41" t="e">
        <f ca="1">IF($A41+B$2&gt;MAX(day_offset), OFFSET(B41,-1,0),OFFSET(#REF!, B$2+$A41,B$1))</f>
        <v>#REF!</v>
      </c>
      <c r="C41" t="e">
        <f ca="1">IF($A41+C$2&gt;MAX(day_offset), OFFSET(C41,-1,0),OFFSET(#REF!, C$2+$A41,C$1))</f>
        <v>#REF!</v>
      </c>
      <c r="D41" t="e">
        <f ca="1">IF($A41+D$2&gt;MAX(day_offset), OFFSET(D41,-1,0),OFFSET(#REF!, D$2+$A41,D$1))</f>
        <v>#REF!</v>
      </c>
      <c r="E41" t="e">
        <f ca="1">IF($A41+E$2&gt;MAX(day_offset), OFFSET(E41,-1,0),OFFSET(#REF!, E$2+$A41,E$1))</f>
        <v>#REF!</v>
      </c>
      <c r="F41" t="e">
        <f ca="1">IF($A41+F$2&gt;MAX(day_offset), OFFSET(F41,-1,0),OFFSET(#REF!, F$2+$A41,F$1))</f>
        <v>#REF!</v>
      </c>
      <c r="G41" t="e">
        <f ca="1">IF($A41+G$2&gt;MAX(day_offset), OFFSET(G41,-1,0),OFFSET(#REF!, G$2+$A41,G$1))</f>
        <v>#REF!</v>
      </c>
      <c r="H41" t="e">
        <f ca="1">IF($A41+H$2&gt;MAX(day_offset), OFFSET(H41,-1,0),OFFSET(#REF!, H$2+$A41,H$1))</f>
        <v>#REF!</v>
      </c>
    </row>
    <row r="42" spans="1:8" x14ac:dyDescent="0.25">
      <c r="A42" s="4">
        <f t="shared" si="2"/>
        <v>39</v>
      </c>
      <c r="B42" t="e">
        <f ca="1">IF($A42+B$2&gt;MAX(day_offset), OFFSET(B42,-1,0),OFFSET(#REF!, B$2+$A42,B$1))</f>
        <v>#REF!</v>
      </c>
      <c r="C42" t="e">
        <f ca="1">IF($A42+C$2&gt;MAX(day_offset), OFFSET(C42,-1,0),OFFSET(#REF!, C$2+$A42,C$1))</f>
        <v>#REF!</v>
      </c>
      <c r="D42" t="e">
        <f ca="1">IF($A42+D$2&gt;MAX(day_offset), OFFSET(D42,-1,0),OFFSET(#REF!, D$2+$A42,D$1))</f>
        <v>#REF!</v>
      </c>
      <c r="E42" t="e">
        <f ca="1">IF($A42+E$2&gt;MAX(day_offset), OFFSET(E42,-1,0),OFFSET(#REF!, E$2+$A42,E$1))</f>
        <v>#REF!</v>
      </c>
      <c r="F42" t="e">
        <f ca="1">IF($A42+F$2&gt;MAX(day_offset), OFFSET(F42,-1,0),OFFSET(#REF!, F$2+$A42,F$1))</f>
        <v>#REF!</v>
      </c>
      <c r="G42" t="e">
        <f ca="1">IF($A42+G$2&gt;MAX(day_offset), OFFSET(G42,-1,0),OFFSET(#REF!, G$2+$A42,G$1))</f>
        <v>#REF!</v>
      </c>
      <c r="H42" t="e">
        <f ca="1">IF($A42+H$2&gt;MAX(day_offset), OFFSET(H42,-1,0),OFFSET(#REF!, H$2+$A42,H$1))</f>
        <v>#REF!</v>
      </c>
    </row>
    <row r="43" spans="1:8" x14ac:dyDescent="0.25">
      <c r="A43" s="4">
        <f t="shared" si="2"/>
        <v>40</v>
      </c>
      <c r="B43" t="e">
        <f ca="1">IF($A43+B$2&gt;MAX(day_offset), OFFSET(B43,-1,0),OFFSET(#REF!, B$2+$A43,B$1))</f>
        <v>#REF!</v>
      </c>
      <c r="C43" t="e">
        <f ca="1">IF($A43+C$2&gt;MAX(day_offset), OFFSET(C43,-1,0),OFFSET(#REF!, C$2+$A43,C$1))</f>
        <v>#REF!</v>
      </c>
      <c r="D43" t="e">
        <f ca="1">IF($A43+D$2&gt;MAX(day_offset), OFFSET(D43,-1,0),OFFSET(#REF!, D$2+$A43,D$1))</f>
        <v>#REF!</v>
      </c>
      <c r="E43" t="e">
        <f ca="1">IF($A43+E$2&gt;MAX(day_offset), OFFSET(E43,-1,0),OFFSET(#REF!, E$2+$A43,E$1))</f>
        <v>#REF!</v>
      </c>
      <c r="F43" t="e">
        <f ca="1">IF($A43+F$2&gt;MAX(day_offset), OFFSET(F43,-1,0),OFFSET(#REF!, F$2+$A43,F$1))</f>
        <v>#REF!</v>
      </c>
      <c r="G43" t="e">
        <f ca="1">IF($A43+G$2&gt;MAX(day_offset), OFFSET(G43,-1,0),OFFSET(#REF!, G$2+$A43,G$1))</f>
        <v>#REF!</v>
      </c>
      <c r="H43" t="e">
        <f ca="1">IF($A43+H$2&gt;MAX(day_offset), OFFSET(H43,-1,0),OFFSET(#REF!, H$2+$A43,H$1))</f>
        <v>#REF!</v>
      </c>
    </row>
    <row r="44" spans="1:8" x14ac:dyDescent="0.25">
      <c r="A44" s="4">
        <f t="shared" si="2"/>
        <v>41</v>
      </c>
      <c r="B44" t="e">
        <f ca="1">IF($A44+B$2&gt;MAX(day_offset), OFFSET(B44,-1,0),OFFSET(#REF!, B$2+$A44,B$1))</f>
        <v>#REF!</v>
      </c>
      <c r="C44" t="e">
        <f ca="1">IF($A44+C$2&gt;MAX(day_offset), OFFSET(C44,-1,0),OFFSET(#REF!, C$2+$A44,C$1))</f>
        <v>#REF!</v>
      </c>
      <c r="D44" t="e">
        <f ca="1">IF($A44+D$2&gt;MAX(day_offset), OFFSET(D44,-1,0),OFFSET(#REF!, D$2+$A44,D$1))</f>
        <v>#REF!</v>
      </c>
      <c r="E44" t="e">
        <f ca="1">IF($A44+E$2&gt;MAX(day_offset), OFFSET(E44,-1,0),OFFSET(#REF!, E$2+$A44,E$1))</f>
        <v>#REF!</v>
      </c>
      <c r="F44" t="e">
        <f ca="1">IF($A44+F$2&gt;MAX(day_offset), OFFSET(F44,-1,0),OFFSET(#REF!, F$2+$A44,F$1))</f>
        <v>#REF!</v>
      </c>
      <c r="G44" t="e">
        <f ca="1">IF($A44+G$2&gt;MAX(day_offset), OFFSET(G44,-1,0),OFFSET(#REF!, G$2+$A44,G$1))</f>
        <v>#REF!</v>
      </c>
      <c r="H44" t="e">
        <f ca="1">IF($A44+H$2&gt;MAX(day_offset), OFFSET(H44,-1,0),OFFSET(#REF!, H$2+$A44,H$1))</f>
        <v>#REF!</v>
      </c>
    </row>
    <row r="45" spans="1:8" x14ac:dyDescent="0.25">
      <c r="A45" s="4">
        <f t="shared" si="2"/>
        <v>42</v>
      </c>
      <c r="B45" t="e">
        <f ca="1">IF($A45+B$2&gt;MAX(day_offset), OFFSET(B45,-1,0),OFFSET(#REF!, B$2+$A45,B$1))</f>
        <v>#REF!</v>
      </c>
      <c r="C45" t="e">
        <f ca="1">IF($A45+C$2&gt;MAX(day_offset), OFFSET(C45,-1,0),OFFSET(#REF!, C$2+$A45,C$1))</f>
        <v>#REF!</v>
      </c>
      <c r="D45" t="e">
        <f ca="1">IF($A45+D$2&gt;MAX(day_offset), OFFSET(D45,-1,0),OFFSET(#REF!, D$2+$A45,D$1))</f>
        <v>#REF!</v>
      </c>
      <c r="E45" t="e">
        <f ca="1">IF($A45+E$2&gt;MAX(day_offset), OFFSET(E45,-1,0),OFFSET(#REF!, E$2+$A45,E$1))</f>
        <v>#REF!</v>
      </c>
      <c r="F45" t="e">
        <f ca="1">IF($A45+F$2&gt;MAX(day_offset), OFFSET(F45,-1,0),OFFSET(#REF!, F$2+$A45,F$1))</f>
        <v>#REF!</v>
      </c>
      <c r="G45" t="e">
        <f ca="1">IF($A45+G$2&gt;MAX(day_offset), OFFSET(G45,-1,0),OFFSET(#REF!, G$2+$A45,G$1))</f>
        <v>#REF!</v>
      </c>
      <c r="H45" t="e">
        <f ca="1">IF($A45+H$2&gt;MAX(day_offset), OFFSET(H45,-1,0),OFFSET(#REF!, H$2+$A45,H$1))</f>
        <v>#REF!</v>
      </c>
    </row>
    <row r="46" spans="1:8" x14ac:dyDescent="0.25">
      <c r="A46" s="4">
        <f t="shared" si="2"/>
        <v>43</v>
      </c>
      <c r="B46" t="e">
        <f ca="1">IF($A46+B$2&gt;MAX(day_offset), OFFSET(B46,-1,0),OFFSET(#REF!, B$2+$A46,B$1))</f>
        <v>#REF!</v>
      </c>
      <c r="C46" t="e">
        <f ca="1">IF($A46+C$2&gt;MAX(day_offset), OFFSET(C46,-1,0),OFFSET(#REF!, C$2+$A46,C$1))</f>
        <v>#REF!</v>
      </c>
      <c r="D46" t="e">
        <f ca="1">IF($A46+D$2&gt;MAX(day_offset), OFFSET(D46,-1,0),OFFSET(#REF!, D$2+$A46,D$1))</f>
        <v>#REF!</v>
      </c>
      <c r="E46" t="e">
        <f ca="1">IF($A46+E$2&gt;MAX(day_offset), OFFSET(E46,-1,0),OFFSET(#REF!, E$2+$A46,E$1))</f>
        <v>#REF!</v>
      </c>
      <c r="F46" t="e">
        <f ca="1">IF($A46+F$2&gt;MAX(day_offset), OFFSET(F46,-1,0),OFFSET(#REF!, F$2+$A46,F$1))</f>
        <v>#REF!</v>
      </c>
      <c r="G46" t="e">
        <f ca="1">IF($A46+G$2&gt;MAX(day_offset), OFFSET(G46,-1,0),OFFSET(#REF!, G$2+$A46,G$1))</f>
        <v>#REF!</v>
      </c>
      <c r="H46" t="e">
        <f ca="1">IF($A46+H$2&gt;MAX(day_offset), OFFSET(H46,-1,0),OFFSET(#REF!, H$2+$A46,H$1))</f>
        <v>#REF!</v>
      </c>
    </row>
    <row r="47" spans="1:8" x14ac:dyDescent="0.25">
      <c r="A47" s="4">
        <f t="shared" si="2"/>
        <v>44</v>
      </c>
      <c r="B47" t="e">
        <f ca="1">IF($A47+B$2&gt;MAX(day_offset), OFFSET(B47,-1,0),OFFSET(#REF!, B$2+$A47,B$1))</f>
        <v>#REF!</v>
      </c>
      <c r="C47" t="e">
        <f ca="1">IF($A47+C$2&gt;MAX(day_offset), OFFSET(C47,-1,0),OFFSET(#REF!, C$2+$A47,C$1))</f>
        <v>#REF!</v>
      </c>
      <c r="D47" t="e">
        <f ca="1">IF($A47+D$2&gt;MAX(day_offset), OFFSET(D47,-1,0),OFFSET(#REF!, D$2+$A47,D$1))</f>
        <v>#REF!</v>
      </c>
      <c r="E47" t="e">
        <f ca="1">IF($A47+E$2&gt;MAX(day_offset), OFFSET(E47,-1,0),OFFSET(#REF!, E$2+$A47,E$1))</f>
        <v>#REF!</v>
      </c>
      <c r="F47" t="e">
        <f ca="1">IF($A47+F$2&gt;MAX(day_offset), OFFSET(F47,-1,0),OFFSET(#REF!, F$2+$A47,F$1))</f>
        <v>#REF!</v>
      </c>
      <c r="G47" t="e">
        <f ca="1">IF($A47+G$2&gt;MAX(day_offset), OFFSET(G47,-1,0),OFFSET(#REF!, G$2+$A47,G$1))</f>
        <v>#REF!</v>
      </c>
      <c r="H47" t="e">
        <f ca="1">IF($A47+H$2&gt;MAX(day_offset), OFFSET(H47,-1,0),OFFSET(#REF!, H$2+$A47,H$1))</f>
        <v>#REF!</v>
      </c>
    </row>
    <row r="48" spans="1:8" x14ac:dyDescent="0.25">
      <c r="A48" s="4">
        <f t="shared" si="2"/>
        <v>45</v>
      </c>
      <c r="B48" t="e">
        <f ca="1">IF($A48+B$2&gt;MAX(day_offset), OFFSET(B48,-1,0),OFFSET(#REF!, B$2+$A48,B$1))</f>
        <v>#REF!</v>
      </c>
      <c r="C48" t="e">
        <f ca="1">IF($A48+C$2&gt;MAX(day_offset), OFFSET(C48,-1,0),OFFSET(#REF!, C$2+$A48,C$1))</f>
        <v>#REF!</v>
      </c>
      <c r="D48" t="e">
        <f ca="1">IF($A48+D$2&gt;MAX(day_offset), OFFSET(D48,-1,0),OFFSET(#REF!, D$2+$A48,D$1))</f>
        <v>#REF!</v>
      </c>
      <c r="E48" t="e">
        <f ca="1">IF($A48+E$2&gt;MAX(day_offset), OFFSET(E48,-1,0),OFFSET(#REF!, E$2+$A48,E$1))</f>
        <v>#REF!</v>
      </c>
      <c r="F48" t="e">
        <f ca="1">IF($A48+F$2&gt;MAX(day_offset), OFFSET(F48,-1,0),OFFSET(#REF!, F$2+$A48,F$1))</f>
        <v>#REF!</v>
      </c>
      <c r="G48" t="e">
        <f ca="1">IF($A48+G$2&gt;MAX(day_offset), OFFSET(G48,-1,0),OFFSET(#REF!, G$2+$A48,G$1))</f>
        <v>#REF!</v>
      </c>
      <c r="H48" t="e">
        <f ca="1">IF($A48+H$2&gt;MAX(day_offset), OFFSET(H48,-1,0),OFFSET(#REF!, H$2+$A48,H$1))</f>
        <v>#REF!</v>
      </c>
    </row>
    <row r="49" spans="1:8" x14ac:dyDescent="0.25">
      <c r="A49" s="4">
        <f t="shared" si="2"/>
        <v>46</v>
      </c>
      <c r="B49" t="e">
        <f ca="1">IF($A49+B$2&gt;MAX(day_offset), OFFSET(B49,-1,0),OFFSET(#REF!, B$2+$A49,B$1))</f>
        <v>#REF!</v>
      </c>
      <c r="C49" t="e">
        <f ca="1">IF($A49+C$2&gt;MAX(day_offset), OFFSET(C49,-1,0),OFFSET(#REF!, C$2+$A49,C$1))</f>
        <v>#REF!</v>
      </c>
      <c r="D49" t="e">
        <f ca="1">IF($A49+D$2&gt;MAX(day_offset), OFFSET(D49,-1,0),OFFSET(#REF!, D$2+$A49,D$1))</f>
        <v>#REF!</v>
      </c>
      <c r="E49" t="e">
        <f ca="1">IF($A49+E$2&gt;MAX(day_offset), OFFSET(E49,-1,0),OFFSET(#REF!, E$2+$A49,E$1))</f>
        <v>#REF!</v>
      </c>
      <c r="F49" t="e">
        <f ca="1">IF($A49+F$2&gt;MAX(day_offset), OFFSET(F49,-1,0),OFFSET(#REF!, F$2+$A49,F$1))</f>
        <v>#REF!</v>
      </c>
      <c r="G49" t="e">
        <f ca="1">IF($A49+G$2&gt;MAX(day_offset), OFFSET(G49,-1,0),OFFSET(#REF!, G$2+$A49,G$1))</f>
        <v>#REF!</v>
      </c>
      <c r="H49" t="e">
        <f ca="1">IF($A49+H$2&gt;MAX(day_offset), OFFSET(H49,-1,0),OFFSET(#REF!, H$2+$A49,H$1))</f>
        <v>#REF!</v>
      </c>
    </row>
    <row r="50" spans="1:8" x14ac:dyDescent="0.25">
      <c r="A50" s="4">
        <f t="shared" si="2"/>
        <v>47</v>
      </c>
      <c r="B50" t="e">
        <f ca="1">IF($A50+B$2&gt;MAX(day_offset), OFFSET(B50,-1,0),OFFSET(#REF!, B$2+$A50,B$1))</f>
        <v>#REF!</v>
      </c>
      <c r="C50" t="e">
        <f ca="1">IF($A50+C$2&gt;MAX(day_offset), OFFSET(C50,-1,0),OFFSET(#REF!, C$2+$A50,C$1))</f>
        <v>#REF!</v>
      </c>
      <c r="D50" t="e">
        <f ca="1">IF($A50+D$2&gt;MAX(day_offset), OFFSET(D50,-1,0),OFFSET(#REF!, D$2+$A50,D$1))</f>
        <v>#REF!</v>
      </c>
      <c r="E50" t="e">
        <f ca="1">IF($A50+E$2&gt;MAX(day_offset), OFFSET(E50,-1,0),OFFSET(#REF!, E$2+$A50,E$1))</f>
        <v>#REF!</v>
      </c>
      <c r="F50" t="e">
        <f ca="1">IF($A50+F$2&gt;MAX(day_offset), OFFSET(F50,-1,0),OFFSET(#REF!, F$2+$A50,F$1))</f>
        <v>#REF!</v>
      </c>
      <c r="G50" t="e">
        <f ca="1">IF($A50+G$2&gt;MAX(day_offset), OFFSET(G50,-1,0),OFFSET(#REF!, G$2+$A50,G$1))</f>
        <v>#REF!</v>
      </c>
      <c r="H50" t="e">
        <f ca="1">IF($A50+H$2&gt;MAX(day_offset), OFFSET(H50,-1,0),OFFSET(#REF!, H$2+$A50,H$1))</f>
        <v>#REF!</v>
      </c>
    </row>
    <row r="51" spans="1:8" x14ac:dyDescent="0.25">
      <c r="A51" s="4">
        <f t="shared" si="2"/>
        <v>48</v>
      </c>
      <c r="B51" t="e">
        <f ca="1">IF($A51+B$2&gt;MAX(day_offset), OFFSET(B51,-1,0),OFFSET(#REF!, B$2+$A51,B$1))</f>
        <v>#REF!</v>
      </c>
      <c r="C51" t="e">
        <f ca="1">IF($A51+C$2&gt;MAX(day_offset), OFFSET(C51,-1,0),OFFSET(#REF!, C$2+$A51,C$1))</f>
        <v>#REF!</v>
      </c>
      <c r="D51" t="e">
        <f ca="1">IF($A51+D$2&gt;MAX(day_offset), OFFSET(D51,-1,0),OFFSET(#REF!, D$2+$A51,D$1))</f>
        <v>#REF!</v>
      </c>
      <c r="E51" t="e">
        <f ca="1">IF($A51+E$2&gt;MAX(day_offset), OFFSET(E51,-1,0),OFFSET(#REF!, E$2+$A51,E$1))</f>
        <v>#REF!</v>
      </c>
      <c r="F51" t="e">
        <f ca="1">IF($A51+F$2&gt;MAX(day_offset), OFFSET(F51,-1,0),OFFSET(#REF!, F$2+$A51,F$1))</f>
        <v>#REF!</v>
      </c>
      <c r="G51" t="e">
        <f ca="1">IF($A51+G$2&gt;MAX(day_offset), OFFSET(G51,-1,0),OFFSET(#REF!, G$2+$A51,G$1))</f>
        <v>#REF!</v>
      </c>
      <c r="H51" t="e">
        <f ca="1">IF($A51+H$2&gt;MAX(day_offset), OFFSET(H51,-1,0),OFFSET(#REF!, H$2+$A51,H$1))</f>
        <v>#REF!</v>
      </c>
    </row>
    <row r="52" spans="1:8" x14ac:dyDescent="0.25">
      <c r="A52" s="4">
        <f t="shared" si="2"/>
        <v>49</v>
      </c>
      <c r="B52" t="e">
        <f ca="1">IF($A52+B$2&gt;MAX(day_offset), OFFSET(B52,-1,0),OFFSET(#REF!, B$2+$A52,B$1))</f>
        <v>#REF!</v>
      </c>
      <c r="C52" t="e">
        <f ca="1">IF($A52+C$2&gt;MAX(day_offset), OFFSET(C52,-1,0),OFFSET(#REF!, C$2+$A52,C$1))</f>
        <v>#REF!</v>
      </c>
      <c r="D52" t="e">
        <f ca="1">IF($A52+D$2&gt;MAX(day_offset), OFFSET(D52,-1,0),OFFSET(#REF!, D$2+$A52,D$1))</f>
        <v>#REF!</v>
      </c>
      <c r="E52" t="e">
        <f ca="1">IF($A52+E$2&gt;MAX(day_offset), OFFSET(E52,-1,0),OFFSET(#REF!, E$2+$A52,E$1))</f>
        <v>#REF!</v>
      </c>
      <c r="F52" t="e">
        <f ca="1">IF($A52+F$2&gt;MAX(day_offset), OFFSET(F52,-1,0),OFFSET(#REF!, F$2+$A52,F$1))</f>
        <v>#REF!</v>
      </c>
      <c r="G52" t="e">
        <f ca="1">IF($A52+G$2&gt;MAX(day_offset), OFFSET(G52,-1,0),OFFSET(#REF!, G$2+$A52,G$1))</f>
        <v>#REF!</v>
      </c>
      <c r="H52" t="e">
        <f ca="1">IF($A52+H$2&gt;MAX(day_offset), OFFSET(H52,-1,0),OFFSET(#REF!, H$2+$A52,H$1))</f>
        <v>#REF!</v>
      </c>
    </row>
    <row r="53" spans="1:8" x14ac:dyDescent="0.25">
      <c r="A53" s="4">
        <f t="shared" si="2"/>
        <v>50</v>
      </c>
      <c r="B53" t="e">
        <f ca="1">IF($A53+B$2&gt;MAX(day_offset), OFFSET(B53,-1,0),OFFSET(#REF!, B$2+$A53,B$1))</f>
        <v>#REF!</v>
      </c>
      <c r="C53" t="e">
        <f ca="1">IF($A53+C$2&gt;MAX(day_offset), OFFSET(C53,-1,0),OFFSET(#REF!, C$2+$A53,C$1))</f>
        <v>#REF!</v>
      </c>
      <c r="D53" t="e">
        <f ca="1">IF($A53+D$2&gt;MAX(day_offset), OFFSET(D53,-1,0),OFFSET(#REF!, D$2+$A53,D$1))</f>
        <v>#REF!</v>
      </c>
      <c r="E53" t="e">
        <f ca="1">IF($A53+E$2&gt;MAX(day_offset), OFFSET(E53,-1,0),OFFSET(#REF!, E$2+$A53,E$1))</f>
        <v>#REF!</v>
      </c>
      <c r="F53" t="e">
        <f ca="1">IF($A53+F$2&gt;MAX(day_offset), OFFSET(F53,-1,0),OFFSET(#REF!, F$2+$A53,F$1))</f>
        <v>#REF!</v>
      </c>
      <c r="G53" t="e">
        <f ca="1">IF($A53+G$2&gt;MAX(day_offset), OFFSET(G53,-1,0),OFFSET(#REF!, G$2+$A53,G$1))</f>
        <v>#REF!</v>
      </c>
      <c r="H53" t="e">
        <f ca="1">IF($A53+H$2&gt;MAX(day_offset), OFFSET(H53,-1,0),OFFSET(#REF!, H$2+$A53,H$1))</f>
        <v>#REF!</v>
      </c>
    </row>
    <row r="54" spans="1:8" x14ac:dyDescent="0.25">
      <c r="A54" s="4">
        <f t="shared" si="2"/>
        <v>51</v>
      </c>
      <c r="B54" t="e">
        <f ca="1">IF($A54+B$2&gt;MAX(day_offset), OFFSET(B54,-1,0),OFFSET(#REF!, B$2+$A54,B$1))</f>
        <v>#REF!</v>
      </c>
      <c r="C54" t="e">
        <f ca="1">IF($A54+C$2&gt;MAX(day_offset), OFFSET(C54,-1,0),OFFSET(#REF!, C$2+$A54,C$1))</f>
        <v>#REF!</v>
      </c>
      <c r="D54" t="e">
        <f ca="1">IF($A54+D$2&gt;MAX(day_offset), OFFSET(D54,-1,0),OFFSET(#REF!, D$2+$A54,D$1))</f>
        <v>#REF!</v>
      </c>
      <c r="E54" t="e">
        <f ca="1">IF($A54+E$2&gt;MAX(day_offset), OFFSET(E54,-1,0),OFFSET(#REF!, E$2+$A54,E$1))</f>
        <v>#REF!</v>
      </c>
      <c r="F54" t="e">
        <f ca="1">IF($A54+F$2&gt;MAX(day_offset), OFFSET(F54,-1,0),OFFSET(#REF!, F$2+$A54,F$1))</f>
        <v>#REF!</v>
      </c>
      <c r="G54" t="e">
        <f ca="1">IF($A54+G$2&gt;MAX(day_offset), OFFSET(G54,-1,0),OFFSET(#REF!, G$2+$A54,G$1))</f>
        <v>#REF!</v>
      </c>
      <c r="H54" t="e">
        <f ca="1">IF($A54+H$2&gt;MAX(day_offset), OFFSET(H54,-1,0),OFFSET(#REF!, H$2+$A54,H$1))</f>
        <v>#REF!</v>
      </c>
    </row>
    <row r="55" spans="1:8" x14ac:dyDescent="0.25">
      <c r="A55" s="4">
        <f t="shared" si="2"/>
        <v>52</v>
      </c>
      <c r="B55" t="e">
        <f ca="1">IF($A55+B$2&gt;MAX(day_offset), OFFSET(B55,-1,0),OFFSET(#REF!, B$2+$A55,B$1))</f>
        <v>#REF!</v>
      </c>
      <c r="C55" t="e">
        <f ca="1">IF($A55+C$2&gt;MAX(day_offset), OFFSET(C55,-1,0),OFFSET(#REF!, C$2+$A55,C$1))</f>
        <v>#REF!</v>
      </c>
      <c r="D55" t="e">
        <f ca="1">IF($A55+D$2&gt;MAX(day_offset), OFFSET(D55,-1,0),OFFSET(#REF!, D$2+$A55,D$1))</f>
        <v>#REF!</v>
      </c>
      <c r="E55" t="e">
        <f ca="1">IF($A55+E$2&gt;MAX(day_offset), OFFSET(E55,-1,0),OFFSET(#REF!, E$2+$A55,E$1))</f>
        <v>#REF!</v>
      </c>
      <c r="F55" t="e">
        <f ca="1">IF($A55+F$2&gt;MAX(day_offset), OFFSET(F55,-1,0),OFFSET(#REF!, F$2+$A55,F$1))</f>
        <v>#REF!</v>
      </c>
      <c r="G55" t="e">
        <f ca="1">IF($A55+G$2&gt;MAX(day_offset), OFFSET(G55,-1,0),OFFSET(#REF!, G$2+$A55,G$1))</f>
        <v>#REF!</v>
      </c>
      <c r="H55" t="e">
        <f ca="1">IF($A55+H$2&gt;MAX(day_offset), OFFSET(H55,-1,0),OFFSET(#REF!, H$2+$A55,H$1))</f>
        <v>#REF!</v>
      </c>
    </row>
    <row r="56" spans="1:8" x14ac:dyDescent="0.25">
      <c r="A56" s="4">
        <f t="shared" si="2"/>
        <v>53</v>
      </c>
      <c r="B56" t="e">
        <f ca="1">IF($A56+B$2&gt;MAX(day_offset), OFFSET(B56,-1,0),OFFSET(#REF!, B$2+$A56,B$1))</f>
        <v>#REF!</v>
      </c>
      <c r="C56" t="e">
        <f ca="1">IF($A56+C$2&gt;MAX(day_offset), OFFSET(C56,-1,0),OFFSET(#REF!, C$2+$A56,C$1))</f>
        <v>#REF!</v>
      </c>
      <c r="D56" t="e">
        <f ca="1">IF($A56+D$2&gt;MAX(day_offset), OFFSET(D56,-1,0),OFFSET(#REF!, D$2+$A56,D$1))</f>
        <v>#REF!</v>
      </c>
      <c r="E56" t="e">
        <f ca="1">IF($A56+E$2&gt;MAX(day_offset), OFFSET(E56,-1,0),OFFSET(#REF!, E$2+$A56,E$1))</f>
        <v>#REF!</v>
      </c>
      <c r="F56" t="e">
        <f ca="1">IF($A56+F$2&gt;MAX(day_offset), OFFSET(F56,-1,0),OFFSET(#REF!, F$2+$A56,F$1))</f>
        <v>#REF!</v>
      </c>
      <c r="G56" t="e">
        <f ca="1">IF($A56+G$2&gt;MAX(day_offset), OFFSET(G56,-1,0),OFFSET(#REF!, G$2+$A56,G$1))</f>
        <v>#REF!</v>
      </c>
      <c r="H56" t="e">
        <f ca="1">IF($A56+H$2&gt;MAX(day_offset), OFFSET(H56,-1,0),OFFSET(#REF!, H$2+$A56,H$1))</f>
        <v>#REF!</v>
      </c>
    </row>
    <row r="57" spans="1:8" x14ac:dyDescent="0.25">
      <c r="A57" s="4">
        <f t="shared" si="2"/>
        <v>54</v>
      </c>
      <c r="B57" t="e">
        <f ca="1">IF($A57+B$2&gt;MAX(day_offset), OFFSET(B57,-1,0),OFFSET(#REF!, B$2+$A57,B$1))</f>
        <v>#REF!</v>
      </c>
      <c r="C57" t="e">
        <f ca="1">IF($A57+C$2&gt;MAX(day_offset), OFFSET(C57,-1,0),OFFSET(#REF!, C$2+$A57,C$1))</f>
        <v>#REF!</v>
      </c>
      <c r="D57" t="e">
        <f ca="1">IF($A57+D$2&gt;MAX(day_offset), OFFSET(D57,-1,0),OFFSET(#REF!, D$2+$A57,D$1))</f>
        <v>#REF!</v>
      </c>
      <c r="E57" t="e">
        <f ca="1">IF($A57+E$2&gt;MAX(day_offset), OFFSET(E57,-1,0),OFFSET(#REF!, E$2+$A57,E$1))</f>
        <v>#REF!</v>
      </c>
      <c r="F57" t="e">
        <f ca="1">IF($A57+F$2&gt;MAX(day_offset), OFFSET(F57,-1,0),OFFSET(#REF!, F$2+$A57,F$1))</f>
        <v>#REF!</v>
      </c>
      <c r="G57" t="e">
        <f ca="1">IF($A57+G$2&gt;MAX(day_offset), OFFSET(G57,-1,0),OFFSET(#REF!, G$2+$A57,G$1))</f>
        <v>#REF!</v>
      </c>
      <c r="H57" t="e">
        <f ca="1">IF($A57+H$2&gt;MAX(day_offset), OFFSET(H57,-1,0),OFFSET(#REF!, H$2+$A57,H$1))</f>
        <v>#REF!</v>
      </c>
    </row>
    <row r="58" spans="1:8" x14ac:dyDescent="0.25">
      <c r="A58" s="4">
        <f t="shared" si="2"/>
        <v>55</v>
      </c>
      <c r="B58" t="e">
        <f ca="1">IF($A58+B$2&gt;MAX(day_offset), OFFSET(B58,-1,0),OFFSET(#REF!, B$2+$A58,B$1))</f>
        <v>#REF!</v>
      </c>
      <c r="C58" t="e">
        <f ca="1">IF($A58+C$2&gt;MAX(day_offset), OFFSET(C58,-1,0),OFFSET(#REF!, C$2+$A58,C$1))</f>
        <v>#REF!</v>
      </c>
      <c r="D58" t="e">
        <f ca="1">IF($A58+D$2&gt;MAX(day_offset), OFFSET(D58,-1,0),OFFSET(#REF!, D$2+$A58,D$1))</f>
        <v>#REF!</v>
      </c>
      <c r="E58" t="e">
        <f ca="1">IF($A58+E$2&gt;MAX(day_offset), OFFSET(E58,-1,0),OFFSET(#REF!, E$2+$A58,E$1))</f>
        <v>#REF!</v>
      </c>
      <c r="F58" t="e">
        <f ca="1">IF($A58+F$2&gt;MAX(day_offset), OFFSET(F58,-1,0),OFFSET(#REF!, F$2+$A58,F$1))</f>
        <v>#REF!</v>
      </c>
      <c r="G58" t="e">
        <f ca="1">IF($A58+G$2&gt;MAX(day_offset), OFFSET(G58,-1,0),OFFSET(#REF!, G$2+$A58,G$1))</f>
        <v>#REF!</v>
      </c>
      <c r="H58" t="e">
        <f ca="1">IF($A58+H$2&gt;MAX(day_offset), OFFSET(H58,-1,0),OFFSET(#REF!, H$2+$A58,H$1))</f>
        <v>#REF!</v>
      </c>
    </row>
    <row r="59" spans="1:8" x14ac:dyDescent="0.25">
      <c r="A59" s="4">
        <f t="shared" si="2"/>
        <v>56</v>
      </c>
      <c r="B59" t="e">
        <f ca="1">IF($A59+B$2&gt;MAX(day_offset), OFFSET(B59,-1,0),OFFSET(#REF!, B$2+$A59,B$1))</f>
        <v>#REF!</v>
      </c>
      <c r="C59" t="e">
        <f ca="1">IF($A59+C$2&gt;MAX(day_offset), OFFSET(C59,-1,0),OFFSET(#REF!, C$2+$A59,C$1))</f>
        <v>#REF!</v>
      </c>
      <c r="D59" t="e">
        <f ca="1">IF($A59+D$2&gt;MAX(day_offset), OFFSET(D59,-1,0),OFFSET(#REF!, D$2+$A59,D$1))</f>
        <v>#REF!</v>
      </c>
      <c r="E59" t="e">
        <f ca="1">IF($A59+E$2&gt;MAX(day_offset), OFFSET(E59,-1,0),OFFSET(#REF!, E$2+$A59,E$1))</f>
        <v>#REF!</v>
      </c>
      <c r="F59" t="e">
        <f ca="1">IF($A59+F$2&gt;MAX(day_offset), OFFSET(F59,-1,0),OFFSET(#REF!, F$2+$A59,F$1))</f>
        <v>#REF!</v>
      </c>
      <c r="G59" t="e">
        <f ca="1">IF($A59+G$2&gt;MAX(day_offset), OFFSET(G59,-1,0),OFFSET(#REF!, G$2+$A59,G$1))</f>
        <v>#REF!</v>
      </c>
      <c r="H59" t="e">
        <f ca="1">IF($A59+H$2&gt;MAX(day_offset), OFFSET(H59,-1,0),OFFSET(#REF!, H$2+$A59,H$1))</f>
        <v>#REF!</v>
      </c>
    </row>
    <row r="60" spans="1:8" x14ac:dyDescent="0.25">
      <c r="A60" s="4">
        <f t="shared" si="2"/>
        <v>57</v>
      </c>
      <c r="B60" t="e">
        <f ca="1">IF($A60+B$2&gt;MAX(day_offset), OFFSET(B60,-1,0),OFFSET(#REF!, B$2+$A60,B$1))</f>
        <v>#REF!</v>
      </c>
      <c r="C60" t="e">
        <f ca="1">IF($A60+C$2&gt;MAX(day_offset), OFFSET(C60,-1,0),OFFSET(#REF!, C$2+$A60,C$1))</f>
        <v>#REF!</v>
      </c>
      <c r="D60" t="e">
        <f ca="1">IF($A60+D$2&gt;MAX(day_offset), OFFSET(D60,-1,0),OFFSET(#REF!, D$2+$A60,D$1))</f>
        <v>#REF!</v>
      </c>
      <c r="E60" t="e">
        <f ca="1">IF($A60+E$2&gt;MAX(day_offset), OFFSET(E60,-1,0),OFFSET(#REF!, E$2+$A60,E$1))</f>
        <v>#REF!</v>
      </c>
      <c r="F60" t="e">
        <f ca="1">IF($A60+F$2&gt;MAX(day_offset), OFFSET(F60,-1,0),OFFSET(#REF!, F$2+$A60,F$1))</f>
        <v>#REF!</v>
      </c>
      <c r="G60" t="e">
        <f ca="1">IF($A60+G$2&gt;MAX(day_offset), OFFSET(G60,-1,0),OFFSET(#REF!, G$2+$A60,G$1))</f>
        <v>#REF!</v>
      </c>
      <c r="H60" t="e">
        <f ca="1">IF($A60+H$2&gt;MAX(day_offset), OFFSET(H60,-1,0),OFFSET(#REF!, H$2+$A60,H$1))</f>
        <v>#REF!</v>
      </c>
    </row>
    <row r="61" spans="1:8" x14ac:dyDescent="0.25">
      <c r="A61" s="4">
        <f t="shared" si="2"/>
        <v>58</v>
      </c>
      <c r="B61" t="e">
        <f ca="1">IF($A61+B$2&gt;MAX(day_offset), OFFSET(B61,-1,0),OFFSET(#REF!, B$2+$A61,B$1))</f>
        <v>#REF!</v>
      </c>
      <c r="C61" t="e">
        <f ca="1">IF($A61+C$2&gt;MAX(day_offset), OFFSET(C61,-1,0),OFFSET(#REF!, C$2+$A61,C$1))</f>
        <v>#REF!</v>
      </c>
      <c r="D61" t="e">
        <f ca="1">IF($A61+D$2&gt;MAX(day_offset), OFFSET(D61,-1,0),OFFSET(#REF!, D$2+$A61,D$1))</f>
        <v>#REF!</v>
      </c>
      <c r="E61" t="e">
        <f ca="1">IF($A61+E$2&gt;MAX(day_offset), OFFSET(E61,-1,0),OFFSET(#REF!, E$2+$A61,E$1))</f>
        <v>#REF!</v>
      </c>
      <c r="F61" t="e">
        <f ca="1">IF($A61+F$2&gt;MAX(day_offset), OFFSET(F61,-1,0),OFFSET(#REF!, F$2+$A61,F$1))</f>
        <v>#REF!</v>
      </c>
      <c r="G61" t="e">
        <f ca="1">IF($A61+G$2&gt;MAX(day_offset), OFFSET(G61,-1,0),OFFSET(#REF!, G$2+$A61,G$1))</f>
        <v>#REF!</v>
      </c>
      <c r="H61" t="e">
        <f ca="1">IF($A61+H$2&gt;MAX(day_offset), OFFSET(H61,-1,0),OFFSET(#REF!, H$2+$A61,H$1))</f>
        <v>#REF!</v>
      </c>
    </row>
    <row r="62" spans="1:8" x14ac:dyDescent="0.25">
      <c r="A62" s="4">
        <f t="shared" si="2"/>
        <v>59</v>
      </c>
      <c r="B62" t="e">
        <f ca="1">IF($A62+B$2&gt;MAX(day_offset), OFFSET(B62,-1,0),OFFSET(#REF!, B$2+$A62,B$1))</f>
        <v>#REF!</v>
      </c>
      <c r="C62" t="e">
        <f ca="1">IF($A62+C$2&gt;MAX(day_offset), OFFSET(C62,-1,0),OFFSET(#REF!, C$2+$A62,C$1))</f>
        <v>#REF!</v>
      </c>
      <c r="D62" t="e">
        <f ca="1">IF($A62+D$2&gt;MAX(day_offset), OFFSET(D62,-1,0),OFFSET(#REF!, D$2+$A62,D$1))</f>
        <v>#REF!</v>
      </c>
      <c r="E62" t="e">
        <f ca="1">IF($A62+E$2&gt;MAX(day_offset), OFFSET(E62,-1,0),OFFSET(#REF!, E$2+$A62,E$1))</f>
        <v>#REF!</v>
      </c>
      <c r="F62" t="e">
        <f ca="1">IF($A62+F$2&gt;MAX(day_offset), OFFSET(F62,-1,0),OFFSET(#REF!, F$2+$A62,F$1))</f>
        <v>#REF!</v>
      </c>
      <c r="G62" t="e">
        <f ca="1">IF($A62+G$2&gt;MAX(day_offset), OFFSET(G62,-1,0),OFFSET(#REF!, G$2+$A62,G$1))</f>
        <v>#REF!</v>
      </c>
      <c r="H62" t="e">
        <f ca="1">IF($A62+H$2&gt;MAX(day_offset), OFFSET(H62,-1,0),OFFSET(#REF!, H$2+$A62,H$1))</f>
        <v>#REF!</v>
      </c>
    </row>
    <row r="63" spans="1:8" x14ac:dyDescent="0.25">
      <c r="A63" s="4">
        <f t="shared" si="2"/>
        <v>60</v>
      </c>
      <c r="B63" t="e">
        <f ca="1">IF($A63+B$2&gt;MAX(day_offset), OFFSET(B63,-1,0),OFFSET(#REF!, B$2+$A63,B$1))</f>
        <v>#REF!</v>
      </c>
      <c r="C63" t="e">
        <f ca="1">IF($A63+C$2&gt;MAX(day_offset), OFFSET(C63,-1,0),OFFSET(#REF!, C$2+$A63,C$1))</f>
        <v>#REF!</v>
      </c>
      <c r="D63" t="e">
        <f ca="1">IF($A63+D$2&gt;MAX(day_offset), OFFSET(D63,-1,0),OFFSET(#REF!, D$2+$A63,D$1))</f>
        <v>#REF!</v>
      </c>
      <c r="E63" t="e">
        <f ca="1">IF($A63+E$2&gt;MAX(day_offset), OFFSET(E63,-1,0),OFFSET(#REF!, E$2+$A63,E$1))</f>
        <v>#REF!</v>
      </c>
      <c r="F63" t="e">
        <f ca="1">IF($A63+F$2&gt;MAX(day_offset), OFFSET(F63,-1,0),OFFSET(#REF!, F$2+$A63,F$1))</f>
        <v>#REF!</v>
      </c>
      <c r="G63" t="e">
        <f ca="1">IF($A63+G$2&gt;MAX(day_offset), OFFSET(G63,-1,0),OFFSET(#REF!, G$2+$A63,G$1))</f>
        <v>#REF!</v>
      </c>
      <c r="H63" t="e">
        <f ca="1">IF($A63+H$2&gt;MAX(day_offset), OFFSET(H63,-1,0),OFFSET(#REF!, H$2+$A63,H$1))</f>
        <v>#REF!</v>
      </c>
    </row>
    <row r="64" spans="1:8" x14ac:dyDescent="0.25">
      <c r="A64" s="4">
        <f t="shared" si="2"/>
        <v>61</v>
      </c>
      <c r="B64" t="e">
        <f ca="1">IF($A64+B$2&gt;MAX(day_offset), OFFSET(B64,-1,0),OFFSET(#REF!, B$2+$A64,B$1))</f>
        <v>#REF!</v>
      </c>
      <c r="C64" t="e">
        <f ca="1">IF($A64+C$2&gt;MAX(day_offset), OFFSET(C64,-1,0),OFFSET(#REF!, C$2+$A64,C$1))</f>
        <v>#REF!</v>
      </c>
      <c r="D64" t="e">
        <f ca="1">IF($A64+D$2&gt;MAX(day_offset), OFFSET(D64,-1,0),OFFSET(#REF!, D$2+$A64,D$1))</f>
        <v>#REF!</v>
      </c>
      <c r="E64" t="e">
        <f ca="1">IF($A64+E$2&gt;MAX(day_offset), OFFSET(E64,-1,0),OFFSET(#REF!, E$2+$A64,E$1))</f>
        <v>#REF!</v>
      </c>
      <c r="F64" t="e">
        <f ca="1">IF($A64+F$2&gt;MAX(day_offset), OFFSET(F64,-1,0),OFFSET(#REF!, F$2+$A64,F$1))</f>
        <v>#REF!</v>
      </c>
      <c r="G64" t="e">
        <f ca="1">IF($A64+G$2&gt;MAX(day_offset), OFFSET(G64,-1,0),OFFSET(#REF!, G$2+$A64,G$1))</f>
        <v>#REF!</v>
      </c>
      <c r="H64" t="e">
        <f ca="1">IF($A64+H$2&gt;MAX(day_offset), OFFSET(H64,-1,0),OFFSET(#REF!, H$2+$A64,H$1))</f>
        <v>#REF!</v>
      </c>
    </row>
    <row r="65" spans="1:8" x14ac:dyDescent="0.25">
      <c r="A65" s="4">
        <f t="shared" si="2"/>
        <v>62</v>
      </c>
      <c r="B65" t="e">
        <f ca="1">IF($A65+B$2&gt;MAX(day_offset), OFFSET(B65,-1,0),OFFSET(#REF!, B$2+$A65,B$1))</f>
        <v>#REF!</v>
      </c>
      <c r="C65" t="e">
        <f ca="1">IF($A65+C$2&gt;MAX(day_offset), OFFSET(C65,-1,0),OFFSET(#REF!, C$2+$A65,C$1))</f>
        <v>#REF!</v>
      </c>
      <c r="D65" t="e">
        <f ca="1">IF($A65+D$2&gt;MAX(day_offset), OFFSET(D65,-1,0),OFFSET(#REF!, D$2+$A65,D$1))</f>
        <v>#REF!</v>
      </c>
      <c r="E65" t="e">
        <f ca="1">IF($A65+E$2&gt;MAX(day_offset), OFFSET(E65,-1,0),OFFSET(#REF!, E$2+$A65,E$1))</f>
        <v>#REF!</v>
      </c>
      <c r="F65" t="e">
        <f ca="1">IF($A65+F$2&gt;MAX(day_offset), OFFSET(F65,-1,0),OFFSET(#REF!, F$2+$A65,F$1))</f>
        <v>#REF!</v>
      </c>
      <c r="G65" t="e">
        <f ca="1">IF($A65+G$2&gt;MAX(day_offset), OFFSET(G65,-1,0),OFFSET(#REF!, G$2+$A65,G$1))</f>
        <v>#REF!</v>
      </c>
      <c r="H65" t="e">
        <f ca="1">IF($A65+H$2&gt;MAX(day_offset), OFFSET(H65,-1,0),OFFSET(#REF!, H$2+$A65,H$1))</f>
        <v>#REF!</v>
      </c>
    </row>
    <row r="66" spans="1:8" x14ac:dyDescent="0.25">
      <c r="A66" s="4">
        <f t="shared" si="2"/>
        <v>63</v>
      </c>
      <c r="B66" t="e">
        <f ca="1">IF($A66+B$2&gt;MAX(day_offset), OFFSET(B66,-1,0),OFFSET(#REF!, B$2+$A66,B$1))</f>
        <v>#REF!</v>
      </c>
      <c r="C66" t="e">
        <f ca="1">IF($A66+C$2&gt;MAX(day_offset), OFFSET(C66,-1,0),OFFSET(#REF!, C$2+$A66,C$1))</f>
        <v>#REF!</v>
      </c>
      <c r="D66" t="e">
        <f ca="1">IF($A66+D$2&gt;MAX(day_offset), OFFSET(D66,-1,0),OFFSET(#REF!, D$2+$A66,D$1))</f>
        <v>#REF!</v>
      </c>
      <c r="E66" t="e">
        <f ca="1">IF($A66+E$2&gt;MAX(day_offset), OFFSET(E66,-1,0),OFFSET(#REF!, E$2+$A66,E$1))</f>
        <v>#REF!</v>
      </c>
      <c r="F66" t="e">
        <f ca="1">IF($A66+F$2&gt;MAX(day_offset), OFFSET(F66,-1,0),OFFSET(#REF!, F$2+$A66,F$1))</f>
        <v>#REF!</v>
      </c>
      <c r="G66" t="e">
        <f ca="1">IF($A66+G$2&gt;MAX(day_offset), OFFSET(G66,-1,0),OFFSET(#REF!, G$2+$A66,G$1))</f>
        <v>#REF!</v>
      </c>
      <c r="H66" t="e">
        <f ca="1">IF($A66+H$2&gt;MAX(day_offset), OFFSET(H66,-1,0),OFFSET(#REF!, H$2+$A66,H$1))</f>
        <v>#REF!</v>
      </c>
    </row>
    <row r="67" spans="1:8" x14ac:dyDescent="0.25">
      <c r="A67" s="4">
        <f t="shared" si="2"/>
        <v>64</v>
      </c>
      <c r="B67" t="e">
        <f ca="1">IF($A67+B$2&gt;MAX(day_offset), OFFSET(B67,-1,0),OFFSET(#REF!, B$2+$A67,B$1))</f>
        <v>#REF!</v>
      </c>
      <c r="C67" t="e">
        <f ca="1">IF($A67+C$2&gt;MAX(day_offset), OFFSET(C67,-1,0),OFFSET(#REF!, C$2+$A67,C$1))</f>
        <v>#REF!</v>
      </c>
      <c r="D67" t="e">
        <f ca="1">IF($A67+D$2&gt;MAX(day_offset), OFFSET(D67,-1,0),OFFSET(#REF!, D$2+$A67,D$1))</f>
        <v>#REF!</v>
      </c>
      <c r="E67" t="e">
        <f ca="1">IF($A67+E$2&gt;MAX(day_offset), OFFSET(E67,-1,0),OFFSET(#REF!, E$2+$A67,E$1))</f>
        <v>#REF!</v>
      </c>
      <c r="F67" t="e">
        <f ca="1">IF($A67+F$2&gt;MAX(day_offset), OFFSET(F67,-1,0),OFFSET(#REF!, F$2+$A67,F$1))</f>
        <v>#REF!</v>
      </c>
      <c r="G67" t="e">
        <f ca="1">IF($A67+G$2&gt;MAX(day_offset), OFFSET(G67,-1,0),OFFSET(#REF!, G$2+$A67,G$1))</f>
        <v>#REF!</v>
      </c>
      <c r="H67" t="e">
        <f ca="1">IF($A67+H$2&gt;MAX(day_offset), OFFSET(H67,-1,0),OFFSET(#REF!, H$2+$A67,H$1))</f>
        <v>#REF!</v>
      </c>
    </row>
    <row r="68" spans="1:8" x14ac:dyDescent="0.25">
      <c r="A68" s="4">
        <f t="shared" si="2"/>
        <v>65</v>
      </c>
      <c r="B68" t="e">
        <f ca="1">IF($A68+B$2&gt;MAX(day_offset), OFFSET(B68,-1,0),OFFSET(#REF!, B$2+$A68,B$1))</f>
        <v>#REF!</v>
      </c>
      <c r="C68" t="e">
        <f ca="1">IF($A68+C$2&gt;MAX(day_offset), OFFSET(C68,-1,0),OFFSET(#REF!, C$2+$A68,C$1))</f>
        <v>#REF!</v>
      </c>
      <c r="D68" t="e">
        <f ca="1">IF($A68+D$2&gt;MAX(day_offset), OFFSET(D68,-1,0),OFFSET(#REF!, D$2+$A68,D$1))</f>
        <v>#REF!</v>
      </c>
      <c r="E68" t="e">
        <f ca="1">IF($A68+E$2&gt;MAX(day_offset), OFFSET(E68,-1,0),OFFSET(#REF!, E$2+$A68,E$1))</f>
        <v>#REF!</v>
      </c>
      <c r="F68" t="e">
        <f ca="1">IF($A68+F$2&gt;MAX(day_offset), OFFSET(F68,-1,0),OFFSET(#REF!, F$2+$A68,F$1))</f>
        <v>#REF!</v>
      </c>
      <c r="G68" t="e">
        <f ca="1">IF($A68+G$2&gt;MAX(day_offset), OFFSET(G68,-1,0),OFFSET(#REF!, G$2+$A68,G$1))</f>
        <v>#REF!</v>
      </c>
      <c r="H68" t="e">
        <f ca="1">IF($A68+H$2&gt;MAX(day_offset), OFFSET(H68,-1,0),OFFSET(#REF!, H$2+$A68,H$1))</f>
        <v>#REF!</v>
      </c>
    </row>
    <row r="69" spans="1:8" x14ac:dyDescent="0.25">
      <c r="A69" s="4">
        <f t="shared" si="2"/>
        <v>66</v>
      </c>
      <c r="B69" t="e">
        <f ca="1">IF($A69+B$2&gt;MAX(day_offset), OFFSET(B69,-1,0),OFFSET(#REF!, B$2+$A69,B$1))</f>
        <v>#REF!</v>
      </c>
      <c r="C69" t="e">
        <f ca="1">IF($A69+C$2&gt;MAX(day_offset), OFFSET(C69,-1,0),OFFSET(#REF!, C$2+$A69,C$1))</f>
        <v>#REF!</v>
      </c>
      <c r="D69" t="e">
        <f ca="1">IF($A69+D$2&gt;MAX(day_offset), OFFSET(D69,-1,0),OFFSET(#REF!, D$2+$A69,D$1))</f>
        <v>#REF!</v>
      </c>
      <c r="E69" t="e">
        <f ca="1">IF($A69+E$2&gt;MAX(day_offset), OFFSET(E69,-1,0),OFFSET(#REF!, E$2+$A69,E$1))</f>
        <v>#REF!</v>
      </c>
      <c r="F69" t="e">
        <f ca="1">IF($A69+F$2&gt;MAX(day_offset), OFFSET(F69,-1,0),OFFSET(#REF!, F$2+$A69,F$1))</f>
        <v>#REF!</v>
      </c>
      <c r="G69" t="e">
        <f ca="1">IF($A69+G$2&gt;MAX(day_offset), OFFSET(G69,-1,0),OFFSET(#REF!, G$2+$A69,G$1))</f>
        <v>#REF!</v>
      </c>
      <c r="H69" t="e">
        <f ca="1">IF($A69+H$2&gt;MAX(day_offset), OFFSET(H69,-1,0),OFFSET(#REF!, H$2+$A69,H$1))</f>
        <v>#REF!</v>
      </c>
    </row>
    <row r="70" spans="1:8" x14ac:dyDescent="0.25">
      <c r="A70" s="4">
        <f t="shared" ref="A70:A81" si="3">A69+1</f>
        <v>67</v>
      </c>
      <c r="B70" t="e">
        <f ca="1">IF($A70+B$2&gt;MAX(day_offset), OFFSET(B70,-1,0),OFFSET(#REF!, B$2+$A70,B$1))</f>
        <v>#REF!</v>
      </c>
      <c r="C70" t="e">
        <f ca="1">IF($A70+C$2&gt;MAX(day_offset), OFFSET(C70,-1,0),OFFSET(#REF!, C$2+$A70,C$1))</f>
        <v>#REF!</v>
      </c>
      <c r="D70" t="e">
        <f ca="1">IF($A70+D$2&gt;MAX(day_offset), OFFSET(D70,-1,0),OFFSET(#REF!, D$2+$A70,D$1))</f>
        <v>#REF!</v>
      </c>
      <c r="E70" t="e">
        <f ca="1">IF($A70+E$2&gt;MAX(day_offset), OFFSET(E70,-1,0),OFFSET(#REF!, E$2+$A70,E$1))</f>
        <v>#REF!</v>
      </c>
      <c r="F70" t="e">
        <f ca="1">IF($A70+F$2&gt;MAX(day_offset), OFFSET(F70,-1,0),OFFSET(#REF!, F$2+$A70,F$1))</f>
        <v>#REF!</v>
      </c>
      <c r="G70" t="e">
        <f ca="1">IF($A70+G$2&gt;MAX(day_offset), OFFSET(G70,-1,0),OFFSET(#REF!, G$2+$A70,G$1))</f>
        <v>#REF!</v>
      </c>
      <c r="H70" t="e">
        <f ca="1">IF($A70+H$2&gt;MAX(day_offset), OFFSET(H70,-1,0),OFFSET(#REF!, H$2+$A70,H$1))</f>
        <v>#REF!</v>
      </c>
    </row>
    <row r="71" spans="1:8" x14ac:dyDescent="0.25">
      <c r="A71" s="4">
        <f t="shared" si="3"/>
        <v>68</v>
      </c>
      <c r="B71" t="e">
        <f ca="1">IF($A71+B$2&gt;MAX(day_offset), OFFSET(B71,-1,0),OFFSET(#REF!, B$2+$A71,B$1))</f>
        <v>#REF!</v>
      </c>
      <c r="C71" t="e">
        <f ca="1">IF($A71+C$2&gt;MAX(day_offset), OFFSET(C71,-1,0),OFFSET(#REF!, C$2+$A71,C$1))</f>
        <v>#REF!</v>
      </c>
      <c r="D71" t="e">
        <f ca="1">IF($A71+D$2&gt;MAX(day_offset), OFFSET(D71,-1,0),OFFSET(#REF!, D$2+$A71,D$1))</f>
        <v>#REF!</v>
      </c>
      <c r="E71" t="e">
        <f ca="1">IF($A71+E$2&gt;MAX(day_offset), OFFSET(E71,-1,0),OFFSET(#REF!, E$2+$A71,E$1))</f>
        <v>#REF!</v>
      </c>
      <c r="F71" t="e">
        <f ca="1">IF($A71+F$2&gt;MAX(day_offset), OFFSET(F71,-1,0),OFFSET(#REF!, F$2+$A71,F$1))</f>
        <v>#REF!</v>
      </c>
      <c r="G71" t="e">
        <f ca="1">IF($A71+G$2&gt;MAX(day_offset), OFFSET(G71,-1,0),OFFSET(#REF!, G$2+$A71,G$1))</f>
        <v>#REF!</v>
      </c>
      <c r="H71" t="e">
        <f ca="1">IF($A71+H$2&gt;MAX(day_offset), OFFSET(H71,-1,0),OFFSET(#REF!, H$2+$A71,H$1))</f>
        <v>#REF!</v>
      </c>
    </row>
    <row r="72" spans="1:8" x14ac:dyDescent="0.25">
      <c r="A72" s="4">
        <f t="shared" si="3"/>
        <v>69</v>
      </c>
      <c r="B72" t="e">
        <f ca="1">IF($A72+B$2&gt;MAX(day_offset), OFFSET(B72,-1,0),OFFSET(#REF!, B$2+$A72,B$1))</f>
        <v>#REF!</v>
      </c>
      <c r="C72" t="e">
        <f ca="1">IF($A72+C$2&gt;MAX(day_offset), OFFSET(C72,-1,0),OFFSET(#REF!, C$2+$A72,C$1))</f>
        <v>#REF!</v>
      </c>
      <c r="D72" t="e">
        <f ca="1">IF($A72+D$2&gt;MAX(day_offset), OFFSET(D72,-1,0),OFFSET(#REF!, D$2+$A72,D$1))</f>
        <v>#REF!</v>
      </c>
      <c r="E72" t="e">
        <f ca="1">IF($A72+E$2&gt;MAX(day_offset), OFFSET(E72,-1,0),OFFSET(#REF!, E$2+$A72,E$1))</f>
        <v>#REF!</v>
      </c>
      <c r="F72" t="e">
        <f ca="1">IF($A72+F$2&gt;MAX(day_offset), OFFSET(F72,-1,0),OFFSET(#REF!, F$2+$A72,F$1))</f>
        <v>#REF!</v>
      </c>
      <c r="G72" t="e">
        <f ca="1">IF($A72+G$2&gt;MAX(day_offset), OFFSET(G72,-1,0),OFFSET(#REF!, G$2+$A72,G$1))</f>
        <v>#REF!</v>
      </c>
      <c r="H72" t="e">
        <f ca="1">IF($A72+H$2&gt;MAX(day_offset), OFFSET(H72,-1,0),OFFSET(#REF!, H$2+$A72,H$1))</f>
        <v>#REF!</v>
      </c>
    </row>
    <row r="73" spans="1:8" x14ac:dyDescent="0.25">
      <c r="A73" s="4">
        <f t="shared" si="3"/>
        <v>70</v>
      </c>
      <c r="B73" t="e">
        <f ca="1">IF($A73+B$2&gt;MAX(day_offset), OFFSET(B73,-1,0),OFFSET(#REF!, B$2+$A73,B$1))</f>
        <v>#REF!</v>
      </c>
      <c r="C73" t="e">
        <f ca="1">IF($A73+C$2&gt;MAX(day_offset), OFFSET(C73,-1,0),OFFSET(#REF!, C$2+$A73,C$1))</f>
        <v>#REF!</v>
      </c>
      <c r="D73" t="e">
        <f ca="1">IF($A73+D$2&gt;MAX(day_offset), OFFSET(D73,-1,0),OFFSET(#REF!, D$2+$A73,D$1))</f>
        <v>#REF!</v>
      </c>
      <c r="E73" t="e">
        <f ca="1">IF($A73+E$2&gt;MAX(day_offset), OFFSET(E73,-1,0),OFFSET(#REF!, E$2+$A73,E$1))</f>
        <v>#REF!</v>
      </c>
      <c r="F73" t="e">
        <f ca="1">IF($A73+F$2&gt;MAX(day_offset), OFFSET(F73,-1,0),OFFSET(#REF!, F$2+$A73,F$1))</f>
        <v>#REF!</v>
      </c>
      <c r="G73" t="e">
        <f ca="1">IF($A73+G$2&gt;MAX(day_offset), OFFSET(G73,-1,0),OFFSET(#REF!, G$2+$A73,G$1))</f>
        <v>#REF!</v>
      </c>
      <c r="H73" t="e">
        <f ca="1">IF($A73+H$2&gt;MAX(day_offset), OFFSET(H73,-1,0),OFFSET(#REF!, H$2+$A73,H$1))</f>
        <v>#REF!</v>
      </c>
    </row>
    <row r="74" spans="1:8" x14ac:dyDescent="0.25">
      <c r="A74" s="4">
        <f t="shared" si="3"/>
        <v>71</v>
      </c>
      <c r="B74" t="e">
        <f ca="1">IF($A74+B$2&gt;MAX(day_offset), OFFSET(B74,-1,0),OFFSET(#REF!, B$2+$A74,B$1))</f>
        <v>#REF!</v>
      </c>
      <c r="C74" t="e">
        <f ca="1">IF($A74+C$2&gt;MAX(day_offset), OFFSET(C74,-1,0),OFFSET(#REF!, C$2+$A74,C$1))</f>
        <v>#REF!</v>
      </c>
      <c r="D74" t="e">
        <f ca="1">IF($A74+D$2&gt;MAX(day_offset), OFFSET(D74,-1,0),OFFSET(#REF!, D$2+$A74,D$1))</f>
        <v>#REF!</v>
      </c>
      <c r="E74" t="e">
        <f ca="1">IF($A74+E$2&gt;MAX(day_offset), OFFSET(E74,-1,0),OFFSET(#REF!, E$2+$A74,E$1))</f>
        <v>#REF!</v>
      </c>
      <c r="F74" t="e">
        <f ca="1">IF($A74+F$2&gt;MAX(day_offset), OFFSET(F74,-1,0),OFFSET(#REF!, F$2+$A74,F$1))</f>
        <v>#REF!</v>
      </c>
      <c r="G74" t="e">
        <f ca="1">IF($A74+G$2&gt;MAX(day_offset), OFFSET(G74,-1,0),OFFSET(#REF!, G$2+$A74,G$1))</f>
        <v>#REF!</v>
      </c>
      <c r="H74" t="e">
        <f ca="1">IF($A74+H$2&gt;MAX(day_offset), OFFSET(H74,-1,0),OFFSET(#REF!, H$2+$A74,H$1))</f>
        <v>#REF!</v>
      </c>
    </row>
    <row r="75" spans="1:8" x14ac:dyDescent="0.25">
      <c r="A75" s="4">
        <f t="shared" si="3"/>
        <v>72</v>
      </c>
      <c r="B75" t="e">
        <f ca="1">IF($A75+B$2&gt;MAX(day_offset), OFFSET(B75,-1,0),OFFSET(#REF!, B$2+$A75,B$1))</f>
        <v>#REF!</v>
      </c>
      <c r="C75" t="e">
        <f ca="1">IF($A75+C$2&gt;MAX(day_offset), OFFSET(C75,-1,0),OFFSET(#REF!, C$2+$A75,C$1))</f>
        <v>#REF!</v>
      </c>
      <c r="D75" t="e">
        <f ca="1">IF($A75+D$2&gt;MAX(day_offset), OFFSET(D75,-1,0),OFFSET(#REF!, D$2+$A75,D$1))</f>
        <v>#REF!</v>
      </c>
      <c r="E75" t="e">
        <f ca="1">IF($A75+E$2&gt;MAX(day_offset), OFFSET(E75,-1,0),OFFSET(#REF!, E$2+$A75,E$1))</f>
        <v>#REF!</v>
      </c>
      <c r="F75" t="e">
        <f ca="1">IF($A75+F$2&gt;MAX(day_offset), OFFSET(F75,-1,0),OFFSET(#REF!, F$2+$A75,F$1))</f>
        <v>#REF!</v>
      </c>
      <c r="G75" t="e">
        <f ca="1">IF($A75+G$2&gt;MAX(day_offset), OFFSET(G75,-1,0),OFFSET(#REF!, G$2+$A75,G$1))</f>
        <v>#REF!</v>
      </c>
      <c r="H75" t="e">
        <f ca="1">IF($A75+H$2&gt;MAX(day_offset), OFFSET(H75,-1,0),OFFSET(#REF!, H$2+$A75,H$1))</f>
        <v>#REF!</v>
      </c>
    </row>
    <row r="76" spans="1:8" x14ac:dyDescent="0.25">
      <c r="A76" s="4">
        <f t="shared" si="3"/>
        <v>73</v>
      </c>
      <c r="B76" t="e">
        <f ca="1">IF($A76+B$2&gt;MAX(day_offset), OFFSET(B76,-1,0),OFFSET(#REF!, B$2+$A76,B$1))</f>
        <v>#REF!</v>
      </c>
      <c r="C76" t="e">
        <f ca="1">IF($A76+C$2&gt;MAX(day_offset), OFFSET(C76,-1,0),OFFSET(#REF!, C$2+$A76,C$1))</f>
        <v>#REF!</v>
      </c>
      <c r="D76" t="e">
        <f ca="1">IF($A76+D$2&gt;MAX(day_offset), OFFSET(D76,-1,0),OFFSET(#REF!, D$2+$A76,D$1))</f>
        <v>#REF!</v>
      </c>
      <c r="E76" t="e">
        <f ca="1">IF($A76+E$2&gt;MAX(day_offset), OFFSET(E76,-1,0),OFFSET(#REF!, E$2+$A76,E$1))</f>
        <v>#REF!</v>
      </c>
      <c r="F76" t="e">
        <f ca="1">IF($A76+F$2&gt;MAX(day_offset), OFFSET(F76,-1,0),OFFSET(#REF!, F$2+$A76,F$1))</f>
        <v>#REF!</v>
      </c>
      <c r="G76" t="e">
        <f ca="1">IF($A76+G$2&gt;MAX(day_offset), OFFSET(G76,-1,0),OFFSET(#REF!, G$2+$A76,G$1))</f>
        <v>#REF!</v>
      </c>
      <c r="H76" t="e">
        <f ca="1">IF($A76+H$2&gt;MAX(day_offset), OFFSET(H76,-1,0),OFFSET(#REF!, H$2+$A76,H$1))</f>
        <v>#REF!</v>
      </c>
    </row>
    <row r="77" spans="1:8" x14ac:dyDescent="0.25">
      <c r="A77" s="4">
        <f t="shared" si="3"/>
        <v>74</v>
      </c>
      <c r="B77" t="e">
        <f ca="1">IF($A77+B$2&gt;MAX(day_offset), OFFSET(B77,-1,0),OFFSET(#REF!, B$2+$A77,B$1))</f>
        <v>#REF!</v>
      </c>
      <c r="C77" t="e">
        <f ca="1">IF($A77+C$2&gt;MAX(day_offset), OFFSET(C77,-1,0),OFFSET(#REF!, C$2+$A77,C$1))</f>
        <v>#REF!</v>
      </c>
      <c r="D77" t="e">
        <f ca="1">IF($A77+D$2&gt;MAX(day_offset), OFFSET(D77,-1,0),OFFSET(#REF!, D$2+$A77,D$1))</f>
        <v>#REF!</v>
      </c>
      <c r="E77" t="e">
        <f ca="1">IF($A77+E$2&gt;MAX(day_offset), OFFSET(E77,-1,0),OFFSET(#REF!, E$2+$A77,E$1))</f>
        <v>#REF!</v>
      </c>
      <c r="F77" t="e">
        <f ca="1">IF($A77+F$2&gt;MAX(day_offset), OFFSET(F77,-1,0),OFFSET(#REF!, F$2+$A77,F$1))</f>
        <v>#REF!</v>
      </c>
      <c r="G77" t="e">
        <f ca="1">IF($A77+G$2&gt;MAX(day_offset), OFFSET(G77,-1,0),OFFSET(#REF!, G$2+$A77,G$1))</f>
        <v>#REF!</v>
      </c>
      <c r="H77" t="e">
        <f ca="1">IF($A77+H$2&gt;MAX(day_offset), OFFSET(H77,-1,0),OFFSET(#REF!, H$2+$A77,H$1))</f>
        <v>#REF!</v>
      </c>
    </row>
    <row r="78" spans="1:8" x14ac:dyDescent="0.25">
      <c r="A78" s="4">
        <f t="shared" si="3"/>
        <v>75</v>
      </c>
      <c r="B78" t="e">
        <f ca="1">IF($A78+B$2&gt;MAX(day_offset), OFFSET(B78,-1,0),OFFSET(#REF!, B$2+$A78,B$1))</f>
        <v>#REF!</v>
      </c>
      <c r="C78" t="e">
        <f ca="1">IF($A78+C$2&gt;MAX(day_offset), OFFSET(C78,-1,0),OFFSET(#REF!, C$2+$A78,C$1))</f>
        <v>#REF!</v>
      </c>
      <c r="D78" t="e">
        <f ca="1">IF($A78+D$2&gt;MAX(day_offset), OFFSET(D78,-1,0),OFFSET(#REF!, D$2+$A78,D$1))</f>
        <v>#REF!</v>
      </c>
      <c r="E78" t="e">
        <f ca="1">IF($A78+E$2&gt;MAX(day_offset), OFFSET(E78,-1,0),OFFSET(#REF!, E$2+$A78,E$1))</f>
        <v>#REF!</v>
      </c>
      <c r="F78" t="e">
        <f ca="1">IF($A78+F$2&gt;MAX(day_offset), OFFSET(F78,-1,0),OFFSET(#REF!, F$2+$A78,F$1))</f>
        <v>#REF!</v>
      </c>
      <c r="G78" t="e">
        <f ca="1">IF($A78+G$2&gt;MAX(day_offset), OFFSET(G78,-1,0),OFFSET(#REF!, G$2+$A78,G$1))</f>
        <v>#REF!</v>
      </c>
      <c r="H78" t="e">
        <f ca="1">IF($A78+H$2&gt;MAX(day_offset), OFFSET(H78,-1,0),OFFSET(#REF!, H$2+$A78,H$1))</f>
        <v>#REF!</v>
      </c>
    </row>
    <row r="79" spans="1:8" x14ac:dyDescent="0.25">
      <c r="A79" s="4">
        <f t="shared" si="3"/>
        <v>76</v>
      </c>
      <c r="B79" t="e">
        <f ca="1">IF($A79+B$2&gt;MAX(day_offset), OFFSET(B79,-1,0),OFFSET(#REF!, B$2+$A79,B$1))</f>
        <v>#REF!</v>
      </c>
      <c r="C79" t="e">
        <f ca="1">IF($A79+C$2&gt;MAX(day_offset), OFFSET(C79,-1,0),OFFSET(#REF!, C$2+$A79,C$1))</f>
        <v>#REF!</v>
      </c>
      <c r="D79" t="e">
        <f ca="1">IF($A79+D$2&gt;MAX(day_offset), OFFSET(D79,-1,0),OFFSET(#REF!, D$2+$A79,D$1))</f>
        <v>#REF!</v>
      </c>
      <c r="E79" t="e">
        <f ca="1">IF($A79+E$2&gt;MAX(day_offset), OFFSET(E79,-1,0),OFFSET(#REF!, E$2+$A79,E$1))</f>
        <v>#REF!</v>
      </c>
      <c r="F79" t="e">
        <f ca="1">IF($A79+F$2&gt;MAX(day_offset), OFFSET(F79,-1,0),OFFSET(#REF!, F$2+$A79,F$1))</f>
        <v>#REF!</v>
      </c>
      <c r="G79" t="e">
        <f ca="1">IF($A79+G$2&gt;MAX(day_offset), OFFSET(G79,-1,0),OFFSET(#REF!, G$2+$A79,G$1))</f>
        <v>#REF!</v>
      </c>
      <c r="H79" t="e">
        <f ca="1">IF($A79+H$2&gt;MAX(day_offset), OFFSET(H79,-1,0),OFFSET(#REF!, H$2+$A79,H$1))</f>
        <v>#REF!</v>
      </c>
    </row>
    <row r="80" spans="1:8" x14ac:dyDescent="0.25">
      <c r="A80" s="4">
        <f t="shared" si="3"/>
        <v>77</v>
      </c>
      <c r="B80" t="e">
        <f ca="1">IF($A80+B$2&gt;MAX(day_offset), OFFSET(B80,-1,0),OFFSET(#REF!, B$2+$A80,B$1))</f>
        <v>#REF!</v>
      </c>
      <c r="C80" t="e">
        <f ca="1">IF($A80+C$2&gt;MAX(day_offset), OFFSET(C80,-1,0),OFFSET(#REF!, C$2+$A80,C$1))</f>
        <v>#REF!</v>
      </c>
      <c r="D80" t="e">
        <f ca="1">IF($A80+D$2&gt;MAX(day_offset), OFFSET(D80,-1,0),OFFSET(#REF!, D$2+$A80,D$1))</f>
        <v>#REF!</v>
      </c>
      <c r="E80" t="e">
        <f ca="1">IF($A80+E$2&gt;MAX(day_offset), OFFSET(E80,-1,0),OFFSET(#REF!, E$2+$A80,E$1))</f>
        <v>#REF!</v>
      </c>
      <c r="F80" t="e">
        <f ca="1">IF($A80+F$2&gt;MAX(day_offset), OFFSET(F80,-1,0),OFFSET(#REF!, F$2+$A80,F$1))</f>
        <v>#REF!</v>
      </c>
      <c r="G80" t="e">
        <f ca="1">IF($A80+G$2&gt;MAX(day_offset), OFFSET(G80,-1,0),OFFSET(#REF!, G$2+$A80,G$1))</f>
        <v>#REF!</v>
      </c>
      <c r="H80" t="e">
        <f ca="1">IF($A80+H$2&gt;MAX(day_offset), OFFSET(H80,-1,0),OFFSET(#REF!, H$2+$A80,H$1))</f>
        <v>#REF!</v>
      </c>
    </row>
    <row r="81" spans="1:8" x14ac:dyDescent="0.25">
      <c r="A81" s="4">
        <f t="shared" si="3"/>
        <v>78</v>
      </c>
      <c r="B81" t="e">
        <f ca="1">IF($A81+B$2&gt;MAX(day_offset), OFFSET(B81,-1,0),OFFSET(#REF!, B$2+$A81,B$1))</f>
        <v>#REF!</v>
      </c>
      <c r="C81" t="e">
        <f ca="1">IF($A81+C$2&gt;MAX(day_offset), OFFSET(C81,-1,0),OFFSET(#REF!, C$2+$A81,C$1))</f>
        <v>#REF!</v>
      </c>
      <c r="D81" t="e">
        <f ca="1">IF($A81+D$2&gt;MAX(day_offset), OFFSET(D81,-1,0),OFFSET(#REF!, D$2+$A81,D$1))</f>
        <v>#REF!</v>
      </c>
      <c r="E81" t="e">
        <f ca="1">IF($A81+E$2&gt;MAX(day_offset), OFFSET(E81,-1,0),OFFSET(#REF!, E$2+$A81,E$1))</f>
        <v>#REF!</v>
      </c>
      <c r="F81" t="e">
        <f ca="1">IF($A81+F$2&gt;MAX(day_offset), OFFSET(F81,-1,0),OFFSET(#REF!, F$2+$A81,F$1))</f>
        <v>#REF!</v>
      </c>
      <c r="G81" t="e">
        <f ca="1">IF($A81+G$2&gt;MAX(day_offset), OFFSET(G81,-1,0),OFFSET(#REF!, G$2+$A81,G$1))</f>
        <v>#REF!</v>
      </c>
      <c r="H81" t="e">
        <f ca="1">IF($A81+H$2&gt;MAX(day_offset), OFFSET(H81,-1,0),OFFSET(#REF!, H$2+$A81,H$1))</f>
        <v>#REF!</v>
      </c>
    </row>
    <row r="82" spans="1:8" x14ac:dyDescent="0.25">
      <c r="A8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sheetPr codeName="Sheet2"/>
  <dimension ref="A2:BB144"/>
  <sheetViews>
    <sheetView showGridLines="0" topLeftCell="N4" workbookViewId="0">
      <selection activeCell="AB77" sqref="AB77"/>
    </sheetView>
  </sheetViews>
  <sheetFormatPr defaultRowHeight="15" x14ac:dyDescent="0.25"/>
  <cols>
    <col min="2" max="2" width="13.28515625" hidden="1" customWidth="1"/>
    <col min="3" max="4" width="0" hidden="1" customWidth="1"/>
    <col min="23" max="23" width="10.140625" bestFit="1" customWidth="1"/>
  </cols>
  <sheetData>
    <row r="2" spans="1:53" ht="18.75" x14ac:dyDescent="0.3">
      <c r="A2" s="13" t="s">
        <v>56</v>
      </c>
    </row>
    <row r="3" spans="1:53" x14ac:dyDescent="0.25">
      <c r="A3" s="49" t="s">
        <v>20</v>
      </c>
      <c r="B3" s="5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53" x14ac:dyDescent="0.25">
      <c r="A4" s="89" t="s">
        <v>48</v>
      </c>
      <c r="B4" s="92">
        <v>1</v>
      </c>
      <c r="C4" s="92">
        <v>2</v>
      </c>
      <c r="D4" s="92">
        <v>3</v>
      </c>
      <c r="E4" s="92">
        <v>4</v>
      </c>
      <c r="F4" s="92">
        <v>5</v>
      </c>
      <c r="G4" s="92">
        <v>6</v>
      </c>
      <c r="H4" s="92">
        <v>7</v>
      </c>
      <c r="I4" s="92">
        <v>8</v>
      </c>
      <c r="J4" s="92">
        <v>9</v>
      </c>
      <c r="K4" s="92">
        <v>10</v>
      </c>
      <c r="L4" s="92">
        <v>11</v>
      </c>
      <c r="M4" s="92">
        <v>12</v>
      </c>
      <c r="N4" s="92">
        <v>13</v>
      </c>
      <c r="O4" s="92">
        <v>14</v>
      </c>
      <c r="P4" s="92">
        <v>15</v>
      </c>
      <c r="Q4" s="92">
        <v>16</v>
      </c>
      <c r="R4" s="92">
        <v>17</v>
      </c>
      <c r="S4" s="92">
        <v>18</v>
      </c>
      <c r="T4" s="92">
        <v>19</v>
      </c>
      <c r="U4" s="92">
        <v>20</v>
      </c>
      <c r="V4" s="92">
        <v>21</v>
      </c>
      <c r="W4" s="92">
        <v>22</v>
      </c>
      <c r="X4" s="92">
        <v>23</v>
      </c>
      <c r="Y4" s="92">
        <v>24</v>
      </c>
      <c r="Z4" s="92">
        <v>25</v>
      </c>
      <c r="AA4" s="92">
        <v>26</v>
      </c>
      <c r="AB4" s="92">
        <v>27</v>
      </c>
      <c r="AC4" s="92">
        <v>28</v>
      </c>
      <c r="AD4" s="92">
        <v>29</v>
      </c>
      <c r="AE4" s="92">
        <v>30</v>
      </c>
      <c r="AF4" s="92">
        <v>31</v>
      </c>
      <c r="AG4" s="92">
        <v>32</v>
      </c>
      <c r="AH4" s="92">
        <v>33</v>
      </c>
      <c r="AI4" s="92">
        <v>34</v>
      </c>
      <c r="AJ4" s="92">
        <v>35</v>
      </c>
      <c r="AK4" s="92">
        <v>36</v>
      </c>
      <c r="AL4" s="92">
        <v>37</v>
      </c>
      <c r="AM4" s="92">
        <v>38</v>
      </c>
      <c r="AN4" s="92">
        <v>39</v>
      </c>
      <c r="AO4" s="92">
        <v>40</v>
      </c>
      <c r="AP4" s="92">
        <v>41</v>
      </c>
      <c r="AQ4" s="92">
        <v>42</v>
      </c>
      <c r="AR4" s="92">
        <v>43</v>
      </c>
      <c r="AS4" s="92">
        <v>44</v>
      </c>
      <c r="AT4" s="92">
        <v>45</v>
      </c>
      <c r="AU4" s="92">
        <v>46</v>
      </c>
      <c r="AV4" s="92">
        <v>47</v>
      </c>
      <c r="AW4" s="92">
        <v>48</v>
      </c>
      <c r="AX4" s="92">
        <v>49</v>
      </c>
      <c r="AY4" s="92">
        <v>50</v>
      </c>
      <c r="AZ4" s="92">
        <v>51</v>
      </c>
      <c r="BA4" s="92">
        <v>52</v>
      </c>
    </row>
    <row r="5" spans="1:53" x14ac:dyDescent="0.25">
      <c r="A5" s="88" t="s">
        <v>21</v>
      </c>
      <c r="B5" s="86">
        <v>48</v>
      </c>
      <c r="C5" s="86">
        <v>50</v>
      </c>
      <c r="D5" s="86">
        <v>69</v>
      </c>
      <c r="E5" s="86">
        <v>53</v>
      </c>
      <c r="F5" s="86">
        <v>50</v>
      </c>
      <c r="G5" s="86">
        <v>30</v>
      </c>
      <c r="H5" s="86">
        <v>43</v>
      </c>
      <c r="I5" s="86">
        <v>51</v>
      </c>
      <c r="J5" s="86">
        <v>49</v>
      </c>
      <c r="K5" s="86">
        <v>56</v>
      </c>
      <c r="L5" s="86">
        <v>53</v>
      </c>
      <c r="M5" s="86">
        <v>44</v>
      </c>
      <c r="N5" s="86">
        <v>49</v>
      </c>
      <c r="O5" s="86">
        <v>51</v>
      </c>
      <c r="P5" s="95">
        <v>38</v>
      </c>
    </row>
    <row r="6" spans="1:53" x14ac:dyDescent="0.25">
      <c r="A6" s="90" t="s">
        <v>22</v>
      </c>
      <c r="B6" s="86">
        <v>8</v>
      </c>
      <c r="C6" s="86">
        <v>9</v>
      </c>
      <c r="D6" s="86">
        <v>7</v>
      </c>
      <c r="E6" s="86">
        <v>9</v>
      </c>
      <c r="F6" s="86">
        <v>6</v>
      </c>
      <c r="G6" s="86">
        <v>8</v>
      </c>
      <c r="H6" s="86">
        <v>6</v>
      </c>
      <c r="I6" s="86">
        <v>5</v>
      </c>
      <c r="J6" s="86">
        <v>7</v>
      </c>
      <c r="K6" s="86">
        <v>11</v>
      </c>
      <c r="L6" s="86">
        <v>13</v>
      </c>
      <c r="M6" s="86">
        <v>2</v>
      </c>
      <c r="N6" s="86">
        <v>8</v>
      </c>
      <c r="O6" s="86">
        <v>8</v>
      </c>
      <c r="P6" s="95">
        <v>6</v>
      </c>
    </row>
    <row r="7" spans="1:53" x14ac:dyDescent="0.25">
      <c r="A7" s="90" t="s">
        <v>23</v>
      </c>
      <c r="B7" s="7">
        <v>4</v>
      </c>
      <c r="C7" s="7">
        <v>8</v>
      </c>
      <c r="D7" s="7">
        <v>5</v>
      </c>
      <c r="E7" s="7">
        <v>4</v>
      </c>
      <c r="F7" s="7">
        <v>5</v>
      </c>
      <c r="G7" s="7">
        <v>4</v>
      </c>
      <c r="H7" s="7">
        <v>2</v>
      </c>
      <c r="I7" s="7">
        <v>6</v>
      </c>
      <c r="J7" s="7">
        <v>6</v>
      </c>
      <c r="K7" s="7">
        <v>2</v>
      </c>
      <c r="L7" s="7">
        <v>3</v>
      </c>
      <c r="M7" s="7">
        <v>6</v>
      </c>
      <c r="N7" s="7">
        <v>1</v>
      </c>
      <c r="O7" s="7">
        <v>5</v>
      </c>
      <c r="P7" s="95">
        <v>4</v>
      </c>
    </row>
    <row r="8" spans="1:53" x14ac:dyDescent="0.25">
      <c r="A8" s="88" t="s">
        <v>24</v>
      </c>
      <c r="B8" s="7">
        <v>4</v>
      </c>
      <c r="C8" s="7">
        <v>9</v>
      </c>
      <c r="D8" s="7">
        <v>4</v>
      </c>
      <c r="E8" s="7">
        <v>8</v>
      </c>
      <c r="F8" s="7">
        <v>4</v>
      </c>
      <c r="G8" s="7">
        <v>4</v>
      </c>
      <c r="H8" s="7">
        <v>4</v>
      </c>
      <c r="I8" s="7">
        <v>7</v>
      </c>
      <c r="J8" s="7">
        <v>7</v>
      </c>
      <c r="K8" s="7">
        <v>7</v>
      </c>
      <c r="L8" s="7">
        <v>6</v>
      </c>
      <c r="M8" s="7">
        <v>4</v>
      </c>
      <c r="N8" s="7">
        <v>4</v>
      </c>
      <c r="O8" s="7">
        <v>8</v>
      </c>
      <c r="P8" s="95">
        <v>4</v>
      </c>
    </row>
    <row r="9" spans="1:53" x14ac:dyDescent="0.25">
      <c r="A9" s="88" t="s">
        <v>25</v>
      </c>
      <c r="B9" s="7">
        <v>6</v>
      </c>
      <c r="C9" s="7">
        <v>16</v>
      </c>
      <c r="D9" s="7">
        <v>10</v>
      </c>
      <c r="E9" s="7">
        <v>15</v>
      </c>
      <c r="F9" s="7">
        <v>23</v>
      </c>
      <c r="G9" s="7">
        <v>10</v>
      </c>
      <c r="H9" s="7">
        <v>16</v>
      </c>
      <c r="I9" s="7">
        <v>20</v>
      </c>
      <c r="J9" s="7">
        <v>24</v>
      </c>
      <c r="K9" s="7">
        <v>21</v>
      </c>
      <c r="L9" s="7">
        <v>18</v>
      </c>
      <c r="M9" s="7">
        <v>15</v>
      </c>
      <c r="N9" s="7">
        <v>12</v>
      </c>
      <c r="O9" s="7">
        <v>9</v>
      </c>
      <c r="P9" s="95">
        <v>8</v>
      </c>
    </row>
    <row r="10" spans="1:53" x14ac:dyDescent="0.25">
      <c r="A10" s="88" t="s">
        <v>26</v>
      </c>
      <c r="B10" s="7">
        <v>11</v>
      </c>
      <c r="C10" s="7">
        <v>23</v>
      </c>
      <c r="D10" s="7">
        <v>25</v>
      </c>
      <c r="E10" s="7">
        <v>30</v>
      </c>
      <c r="F10" s="7">
        <v>23</v>
      </c>
      <c r="G10" s="7">
        <v>34</v>
      </c>
      <c r="H10" s="7">
        <v>26</v>
      </c>
      <c r="I10" s="7">
        <v>18</v>
      </c>
      <c r="J10" s="7">
        <v>25</v>
      </c>
      <c r="K10" s="7">
        <v>23</v>
      </c>
      <c r="L10" s="7">
        <v>39</v>
      </c>
      <c r="M10" s="7">
        <v>22</v>
      </c>
      <c r="N10" s="7">
        <v>17</v>
      </c>
      <c r="O10" s="7">
        <v>20</v>
      </c>
      <c r="P10" s="95">
        <v>16</v>
      </c>
    </row>
    <row r="11" spans="1:53" x14ac:dyDescent="0.25">
      <c r="A11" s="91" t="s">
        <v>27</v>
      </c>
      <c r="B11" s="7">
        <v>17</v>
      </c>
      <c r="C11" s="7">
        <v>37</v>
      </c>
      <c r="D11" s="7">
        <v>37</v>
      </c>
      <c r="E11" s="7">
        <v>36</v>
      </c>
      <c r="F11" s="7">
        <v>28</v>
      </c>
      <c r="G11" s="7">
        <v>23</v>
      </c>
      <c r="H11" s="7">
        <v>27</v>
      </c>
      <c r="I11" s="7">
        <v>29</v>
      </c>
      <c r="J11" s="7">
        <v>28</v>
      </c>
      <c r="K11" s="7">
        <v>39</v>
      </c>
      <c r="L11" s="7">
        <v>29</v>
      </c>
      <c r="M11" s="7">
        <v>31</v>
      </c>
      <c r="N11" s="7">
        <v>33</v>
      </c>
      <c r="O11" s="7">
        <v>32</v>
      </c>
      <c r="P11" s="95">
        <v>41</v>
      </c>
    </row>
    <row r="12" spans="1:53" x14ac:dyDescent="0.25">
      <c r="A12" s="91" t="s">
        <v>28</v>
      </c>
      <c r="B12" s="7">
        <v>32</v>
      </c>
      <c r="C12" s="7">
        <v>46</v>
      </c>
      <c r="D12" s="7">
        <v>47</v>
      </c>
      <c r="E12" s="7">
        <v>38</v>
      </c>
      <c r="F12" s="7">
        <v>58</v>
      </c>
      <c r="G12" s="7">
        <v>38</v>
      </c>
      <c r="H12" s="7">
        <v>40</v>
      </c>
      <c r="I12" s="7">
        <v>60</v>
      </c>
      <c r="J12" s="7">
        <v>50</v>
      </c>
      <c r="K12" s="7">
        <v>53</v>
      </c>
      <c r="L12" s="7">
        <v>55</v>
      </c>
      <c r="M12" s="7">
        <v>41</v>
      </c>
      <c r="N12" s="7">
        <v>55</v>
      </c>
      <c r="O12" s="7">
        <v>54</v>
      </c>
      <c r="P12" s="95">
        <v>45</v>
      </c>
    </row>
    <row r="13" spans="1:53" x14ac:dyDescent="0.25">
      <c r="A13" s="91" t="s">
        <v>29</v>
      </c>
      <c r="B13" s="7">
        <v>54</v>
      </c>
      <c r="C13" s="7">
        <v>68</v>
      </c>
      <c r="D13" s="7">
        <v>77</v>
      </c>
      <c r="E13" s="7">
        <v>79</v>
      </c>
      <c r="F13" s="7">
        <v>76</v>
      </c>
      <c r="G13" s="7">
        <v>71</v>
      </c>
      <c r="H13" s="7">
        <v>85</v>
      </c>
      <c r="I13" s="7">
        <v>77</v>
      </c>
      <c r="J13" s="7">
        <v>85</v>
      </c>
      <c r="K13" s="7">
        <v>72</v>
      </c>
      <c r="L13" s="7">
        <v>80</v>
      </c>
      <c r="M13" s="7">
        <v>66</v>
      </c>
      <c r="N13" s="7">
        <v>71</v>
      </c>
      <c r="O13" s="7">
        <v>67</v>
      </c>
      <c r="P13" s="95">
        <v>108</v>
      </c>
    </row>
    <row r="14" spans="1:53" x14ac:dyDescent="0.25">
      <c r="A14" s="91" t="s">
        <v>30</v>
      </c>
      <c r="B14" s="7">
        <v>69</v>
      </c>
      <c r="C14" s="7">
        <v>85</v>
      </c>
      <c r="D14" s="7">
        <v>118</v>
      </c>
      <c r="E14" s="7">
        <v>116</v>
      </c>
      <c r="F14" s="7">
        <v>100</v>
      </c>
      <c r="G14" s="7">
        <v>95</v>
      </c>
      <c r="H14" s="7">
        <v>92</v>
      </c>
      <c r="I14" s="7">
        <v>117</v>
      </c>
      <c r="J14" s="7">
        <v>103</v>
      </c>
      <c r="K14" s="7">
        <v>104</v>
      </c>
      <c r="L14" s="7">
        <v>90</v>
      </c>
      <c r="M14" s="7">
        <v>100</v>
      </c>
      <c r="N14" s="7">
        <v>95</v>
      </c>
      <c r="O14" s="7">
        <v>106</v>
      </c>
      <c r="P14" s="95">
        <v>114</v>
      </c>
    </row>
    <row r="15" spans="1:53" x14ac:dyDescent="0.25">
      <c r="A15" s="91" t="s">
        <v>31</v>
      </c>
      <c r="B15" s="7">
        <v>115</v>
      </c>
      <c r="C15" s="7">
        <v>191</v>
      </c>
      <c r="D15" s="7">
        <v>189</v>
      </c>
      <c r="E15" s="7">
        <v>160</v>
      </c>
      <c r="F15" s="7">
        <v>163</v>
      </c>
      <c r="G15" s="7">
        <v>157</v>
      </c>
      <c r="H15" s="7">
        <v>165</v>
      </c>
      <c r="I15" s="7">
        <v>182</v>
      </c>
      <c r="J15" s="7">
        <v>155</v>
      </c>
      <c r="K15" s="7">
        <v>155</v>
      </c>
      <c r="L15" s="7">
        <v>179</v>
      </c>
      <c r="M15" s="7">
        <v>160</v>
      </c>
      <c r="N15" s="7">
        <v>163</v>
      </c>
      <c r="O15" s="7">
        <v>220</v>
      </c>
      <c r="P15" s="95">
        <v>249</v>
      </c>
    </row>
    <row r="16" spans="1:53" x14ac:dyDescent="0.25">
      <c r="A16" s="91" t="s">
        <v>32</v>
      </c>
      <c r="B16" s="7">
        <v>239</v>
      </c>
      <c r="C16" s="7">
        <v>279</v>
      </c>
      <c r="D16" s="7">
        <v>306</v>
      </c>
      <c r="E16" s="7">
        <v>280</v>
      </c>
      <c r="F16" s="7">
        <v>278</v>
      </c>
      <c r="G16" s="7">
        <v>289</v>
      </c>
      <c r="H16" s="7">
        <v>288</v>
      </c>
      <c r="I16" s="7">
        <v>232</v>
      </c>
      <c r="J16" s="7">
        <v>261</v>
      </c>
      <c r="K16" s="7">
        <v>258</v>
      </c>
      <c r="L16" s="7">
        <v>260</v>
      </c>
      <c r="M16" s="7">
        <v>245</v>
      </c>
      <c r="N16" s="7">
        <v>235</v>
      </c>
      <c r="O16" s="7">
        <v>376</v>
      </c>
      <c r="P16" s="95">
        <v>412</v>
      </c>
    </row>
    <row r="17" spans="1:53" x14ac:dyDescent="0.25">
      <c r="A17" s="91" t="s">
        <v>33</v>
      </c>
      <c r="B17" s="7">
        <v>361</v>
      </c>
      <c r="C17" s="7">
        <v>426</v>
      </c>
      <c r="D17" s="7">
        <v>461</v>
      </c>
      <c r="E17" s="7">
        <v>381</v>
      </c>
      <c r="F17" s="7">
        <v>382</v>
      </c>
      <c r="G17" s="7">
        <v>371</v>
      </c>
      <c r="H17" s="7">
        <v>345</v>
      </c>
      <c r="I17" s="7">
        <v>346</v>
      </c>
      <c r="J17" s="7">
        <v>347</v>
      </c>
      <c r="K17" s="7">
        <v>358</v>
      </c>
      <c r="L17" s="7">
        <v>401</v>
      </c>
      <c r="M17" s="7">
        <v>390</v>
      </c>
      <c r="N17" s="7">
        <v>381</v>
      </c>
      <c r="O17" s="7">
        <v>531</v>
      </c>
      <c r="P17" s="95">
        <v>598</v>
      </c>
    </row>
    <row r="18" spans="1:53" x14ac:dyDescent="0.25">
      <c r="A18" s="91" t="s">
        <v>34</v>
      </c>
      <c r="B18" s="7">
        <v>486</v>
      </c>
      <c r="C18" s="7">
        <v>604</v>
      </c>
      <c r="D18" s="7">
        <v>562</v>
      </c>
      <c r="E18" s="7">
        <v>535</v>
      </c>
      <c r="F18" s="7">
        <v>525</v>
      </c>
      <c r="G18" s="7">
        <v>512</v>
      </c>
      <c r="H18" s="7">
        <v>490</v>
      </c>
      <c r="I18" s="7">
        <v>511</v>
      </c>
      <c r="J18" s="7">
        <v>494</v>
      </c>
      <c r="K18" s="7">
        <v>481</v>
      </c>
      <c r="L18" s="7">
        <v>500</v>
      </c>
      <c r="M18" s="7">
        <v>469</v>
      </c>
      <c r="N18" s="7">
        <v>522</v>
      </c>
      <c r="O18" s="7">
        <v>733</v>
      </c>
      <c r="P18" s="95">
        <v>852</v>
      </c>
    </row>
    <row r="19" spans="1:53" x14ac:dyDescent="0.25">
      <c r="A19" s="91" t="s">
        <v>35</v>
      </c>
      <c r="B19" s="7">
        <v>696</v>
      </c>
      <c r="C19" s="7">
        <v>857</v>
      </c>
      <c r="D19" s="7">
        <v>803</v>
      </c>
      <c r="E19" s="7">
        <v>791</v>
      </c>
      <c r="F19" s="7">
        <v>732</v>
      </c>
      <c r="G19" s="7">
        <v>689</v>
      </c>
      <c r="H19" s="7">
        <v>641</v>
      </c>
      <c r="I19" s="7">
        <v>695</v>
      </c>
      <c r="J19" s="7">
        <v>682</v>
      </c>
      <c r="K19" s="7">
        <v>679</v>
      </c>
      <c r="L19" s="7">
        <v>685</v>
      </c>
      <c r="M19" s="7">
        <v>686</v>
      </c>
      <c r="N19" s="7">
        <v>699</v>
      </c>
      <c r="O19" s="7">
        <v>1044</v>
      </c>
      <c r="P19" s="95">
        <v>1149</v>
      </c>
    </row>
    <row r="20" spans="1:53" x14ac:dyDescent="0.25">
      <c r="A20" s="91" t="s">
        <v>36</v>
      </c>
      <c r="B20" s="7">
        <v>1164</v>
      </c>
      <c r="C20" s="7">
        <v>1341</v>
      </c>
      <c r="D20" s="7">
        <v>1210</v>
      </c>
      <c r="E20" s="7">
        <v>1167</v>
      </c>
      <c r="F20" s="7">
        <v>1196</v>
      </c>
      <c r="G20" s="7">
        <v>1120</v>
      </c>
      <c r="H20" s="7">
        <v>1113</v>
      </c>
      <c r="I20" s="7">
        <v>1048</v>
      </c>
      <c r="J20" s="7">
        <v>1111</v>
      </c>
      <c r="K20" s="7">
        <v>1090</v>
      </c>
      <c r="L20" s="7">
        <v>1068</v>
      </c>
      <c r="M20" s="7">
        <v>1094</v>
      </c>
      <c r="N20" s="7">
        <v>1106</v>
      </c>
      <c r="O20" s="7">
        <v>1690</v>
      </c>
      <c r="P20" s="95">
        <v>1797</v>
      </c>
    </row>
    <row r="21" spans="1:53" x14ac:dyDescent="0.25">
      <c r="A21" s="91" t="s">
        <v>37</v>
      </c>
      <c r="B21" s="7">
        <v>1535</v>
      </c>
      <c r="C21" s="7">
        <v>1724</v>
      </c>
      <c r="D21" s="7">
        <v>1612</v>
      </c>
      <c r="E21" s="7">
        <v>1474</v>
      </c>
      <c r="F21" s="7">
        <v>1445</v>
      </c>
      <c r="G21" s="7">
        <v>1358</v>
      </c>
      <c r="H21" s="7">
        <v>1305</v>
      </c>
      <c r="I21" s="7">
        <v>1338</v>
      </c>
      <c r="J21" s="7">
        <v>1255</v>
      </c>
      <c r="K21" s="7">
        <v>1325</v>
      </c>
      <c r="L21" s="7">
        <v>1366</v>
      </c>
      <c r="M21" s="7">
        <v>1373</v>
      </c>
      <c r="N21" s="7">
        <v>1397</v>
      </c>
      <c r="O21" s="7">
        <v>2179</v>
      </c>
      <c r="P21" s="95">
        <v>2418</v>
      </c>
    </row>
    <row r="22" spans="1:53" x14ac:dyDescent="0.25">
      <c r="A22" s="91" t="s">
        <v>38</v>
      </c>
      <c r="B22" s="7">
        <v>2049</v>
      </c>
      <c r="C22" s="7">
        <v>2290</v>
      </c>
      <c r="D22" s="7">
        <v>2103</v>
      </c>
      <c r="E22" s="7">
        <v>1863</v>
      </c>
      <c r="F22" s="7">
        <v>1811</v>
      </c>
      <c r="G22" s="7">
        <v>1698</v>
      </c>
      <c r="H22" s="7">
        <v>1704</v>
      </c>
      <c r="I22" s="7">
        <v>1696</v>
      </c>
      <c r="J22" s="7">
        <v>1713</v>
      </c>
      <c r="K22" s="7">
        <v>1798</v>
      </c>
      <c r="L22" s="7">
        <v>1738</v>
      </c>
      <c r="M22" s="7">
        <v>1694</v>
      </c>
      <c r="N22" s="7">
        <v>1850</v>
      </c>
      <c r="O22" s="7">
        <v>2826</v>
      </c>
      <c r="P22" s="95">
        <v>3195</v>
      </c>
    </row>
    <row r="23" spans="1:53" x14ac:dyDescent="0.25">
      <c r="A23" s="91" t="s">
        <v>39</v>
      </c>
      <c r="B23" s="7">
        <v>2457</v>
      </c>
      <c r="C23" s="7">
        <v>2697</v>
      </c>
      <c r="D23" s="7">
        <v>2421</v>
      </c>
      <c r="E23" s="7">
        <v>2188</v>
      </c>
      <c r="F23" s="7">
        <v>2124</v>
      </c>
      <c r="G23" s="7">
        <v>2040</v>
      </c>
      <c r="H23" s="7">
        <v>2039</v>
      </c>
      <c r="I23" s="7">
        <v>1927</v>
      </c>
      <c r="J23" s="7">
        <v>2015</v>
      </c>
      <c r="K23" s="7">
        <v>1969</v>
      </c>
      <c r="L23" s="7">
        <v>1951</v>
      </c>
      <c r="M23" s="7">
        <v>1902</v>
      </c>
      <c r="N23" s="7">
        <v>2016</v>
      </c>
      <c r="O23" s="7">
        <v>3015</v>
      </c>
      <c r="P23" s="95">
        <v>3564</v>
      </c>
    </row>
    <row r="24" spans="1:53" x14ac:dyDescent="0.25">
      <c r="A24" s="91" t="s">
        <v>40</v>
      </c>
      <c r="B24" s="7">
        <v>2898</v>
      </c>
      <c r="C24" s="7">
        <v>3297</v>
      </c>
      <c r="D24" s="7">
        <v>2924</v>
      </c>
      <c r="E24" s="7">
        <v>2626</v>
      </c>
      <c r="F24" s="7">
        <v>2583</v>
      </c>
      <c r="G24" s="7">
        <v>2433</v>
      </c>
      <c r="H24" s="7">
        <v>2517</v>
      </c>
      <c r="I24" s="7">
        <v>2475</v>
      </c>
      <c r="J24" s="7">
        <v>2398</v>
      </c>
      <c r="K24" s="7">
        <v>2391</v>
      </c>
      <c r="L24" s="7">
        <v>2483</v>
      </c>
      <c r="M24" s="7">
        <v>2302</v>
      </c>
      <c r="N24" s="7">
        <v>2428</v>
      </c>
      <c r="O24" s="7">
        <v>3413</v>
      </c>
      <c r="P24" s="95">
        <v>3898</v>
      </c>
    </row>
    <row r="26" spans="1:53" ht="18.75" x14ac:dyDescent="0.3">
      <c r="A26" s="13" t="s">
        <v>57</v>
      </c>
    </row>
    <row r="27" spans="1:53" x14ac:dyDescent="0.25">
      <c r="A27" s="28" t="s">
        <v>20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96"/>
      <c r="V27" s="96"/>
      <c r="W27" s="96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96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 x14ac:dyDescent="0.25">
      <c r="A28" s="93" t="s">
        <v>48</v>
      </c>
      <c r="B28" s="92">
        <v>1</v>
      </c>
      <c r="C28" s="92">
        <v>2</v>
      </c>
      <c r="D28" s="92">
        <v>3</v>
      </c>
      <c r="E28" s="92">
        <v>4</v>
      </c>
      <c r="F28" s="92">
        <v>5</v>
      </c>
      <c r="G28" s="92">
        <v>6</v>
      </c>
      <c r="H28" s="92">
        <v>7</v>
      </c>
      <c r="I28" s="92">
        <v>8</v>
      </c>
      <c r="J28" s="92">
        <v>9</v>
      </c>
      <c r="K28" s="92">
        <v>10</v>
      </c>
      <c r="L28" s="92">
        <v>11</v>
      </c>
      <c r="M28" s="92">
        <v>12</v>
      </c>
      <c r="N28" s="92">
        <v>13</v>
      </c>
      <c r="O28" s="92">
        <v>14</v>
      </c>
      <c r="P28" s="92">
        <v>15</v>
      </c>
      <c r="Q28" s="92">
        <v>16</v>
      </c>
      <c r="R28" s="92">
        <v>17</v>
      </c>
      <c r="S28" s="92">
        <v>18</v>
      </c>
      <c r="T28" s="92">
        <v>19</v>
      </c>
      <c r="U28" s="92">
        <v>20</v>
      </c>
      <c r="V28" s="92">
        <v>21</v>
      </c>
      <c r="W28" s="92">
        <v>22</v>
      </c>
      <c r="X28" s="92">
        <v>23</v>
      </c>
      <c r="Y28" s="92">
        <v>24</v>
      </c>
      <c r="Z28" s="92">
        <v>25</v>
      </c>
      <c r="AA28" s="92">
        <v>26</v>
      </c>
      <c r="AB28" s="92">
        <v>27</v>
      </c>
      <c r="AC28" s="92">
        <v>28</v>
      </c>
      <c r="AD28" s="92">
        <v>29</v>
      </c>
      <c r="AE28" s="92">
        <v>30</v>
      </c>
      <c r="AF28" s="92">
        <v>31</v>
      </c>
      <c r="AG28" s="92">
        <v>32</v>
      </c>
      <c r="AH28" s="92">
        <v>33</v>
      </c>
      <c r="AI28" s="92">
        <v>34</v>
      </c>
      <c r="AJ28" s="92">
        <v>35</v>
      </c>
      <c r="AK28" s="92">
        <v>36</v>
      </c>
      <c r="AL28" s="92">
        <v>37</v>
      </c>
      <c r="AM28" s="92">
        <v>38</v>
      </c>
      <c r="AN28" s="92">
        <v>39</v>
      </c>
      <c r="AO28" s="92">
        <v>40</v>
      </c>
      <c r="AP28" s="92">
        <v>41</v>
      </c>
      <c r="AQ28" s="92">
        <v>42</v>
      </c>
      <c r="AR28" s="92">
        <v>43</v>
      </c>
      <c r="AS28" s="92">
        <v>44</v>
      </c>
      <c r="AT28" s="92">
        <v>45</v>
      </c>
      <c r="AU28" s="92">
        <v>46</v>
      </c>
      <c r="AV28" s="92">
        <v>47</v>
      </c>
      <c r="AW28" s="92">
        <v>48</v>
      </c>
      <c r="AX28" s="92">
        <v>49</v>
      </c>
      <c r="AY28" s="92">
        <v>50</v>
      </c>
      <c r="AZ28" s="92">
        <v>51</v>
      </c>
      <c r="BA28" s="92">
        <v>52</v>
      </c>
    </row>
    <row r="29" spans="1:53" x14ac:dyDescent="0.25">
      <c r="A29" s="94" t="s">
        <v>49</v>
      </c>
      <c r="B29" s="27">
        <v>43</v>
      </c>
      <c r="C29" s="27">
        <v>50</v>
      </c>
      <c r="D29" s="27">
        <v>59</v>
      </c>
      <c r="E29" s="27">
        <v>42</v>
      </c>
      <c r="F29" s="27">
        <v>57</v>
      </c>
      <c r="G29" s="27">
        <v>54</v>
      </c>
      <c r="H29" s="27">
        <v>49</v>
      </c>
      <c r="I29" s="27">
        <v>59</v>
      </c>
      <c r="J29" s="27">
        <v>52</v>
      </c>
      <c r="K29" s="27">
        <v>45</v>
      </c>
      <c r="L29" s="27">
        <v>57</v>
      </c>
      <c r="M29" s="27">
        <v>49</v>
      </c>
      <c r="N29" s="27">
        <v>45</v>
      </c>
      <c r="O29" s="27">
        <v>41</v>
      </c>
      <c r="P29" s="27">
        <v>47</v>
      </c>
      <c r="Q29" s="27">
        <v>48</v>
      </c>
      <c r="R29" s="27">
        <v>34</v>
      </c>
      <c r="S29" s="27">
        <v>46</v>
      </c>
      <c r="T29" s="27">
        <v>56</v>
      </c>
      <c r="U29" s="96">
        <v>44</v>
      </c>
      <c r="V29" s="96">
        <v>51</v>
      </c>
      <c r="W29" s="96">
        <v>45</v>
      </c>
      <c r="X29" s="27">
        <v>48</v>
      </c>
      <c r="Y29" s="27">
        <v>46</v>
      </c>
      <c r="Z29" s="27">
        <v>46</v>
      </c>
      <c r="AA29" s="27">
        <v>39</v>
      </c>
      <c r="AB29" s="27">
        <v>33</v>
      </c>
      <c r="AC29" s="27">
        <v>44</v>
      </c>
      <c r="AD29" s="27">
        <v>45</v>
      </c>
      <c r="AE29" s="27">
        <v>57</v>
      </c>
      <c r="AF29" s="27">
        <v>57</v>
      </c>
      <c r="AG29" s="27">
        <v>57</v>
      </c>
      <c r="AH29" s="27">
        <v>54</v>
      </c>
      <c r="AI29" s="27">
        <v>47</v>
      </c>
      <c r="AJ29" s="27">
        <v>45</v>
      </c>
      <c r="AK29" s="27">
        <v>54</v>
      </c>
      <c r="AL29" s="27">
        <v>60</v>
      </c>
      <c r="AM29" s="96">
        <v>45</v>
      </c>
      <c r="AN29" s="27">
        <v>55</v>
      </c>
      <c r="AO29" s="27">
        <v>68</v>
      </c>
      <c r="AP29" s="27">
        <v>46</v>
      </c>
      <c r="AQ29" s="27">
        <v>54</v>
      </c>
      <c r="AR29" s="27">
        <v>49</v>
      </c>
      <c r="AS29" s="27">
        <v>45</v>
      </c>
      <c r="AT29" s="27">
        <v>52</v>
      </c>
      <c r="AU29" s="27">
        <v>46</v>
      </c>
      <c r="AV29" s="27">
        <v>57</v>
      </c>
      <c r="AW29" s="27">
        <v>56</v>
      </c>
      <c r="AX29" s="27">
        <v>50</v>
      </c>
      <c r="AY29" s="27">
        <v>52</v>
      </c>
      <c r="AZ29" s="27">
        <v>53</v>
      </c>
      <c r="BA29" s="27">
        <v>34</v>
      </c>
    </row>
    <row r="30" spans="1:53" x14ac:dyDescent="0.25">
      <c r="A30" s="94" t="s">
        <v>42</v>
      </c>
      <c r="B30" s="27">
        <v>15</v>
      </c>
      <c r="C30" s="27">
        <v>20</v>
      </c>
      <c r="D30" s="27">
        <v>29</v>
      </c>
      <c r="E30" s="27">
        <v>22</v>
      </c>
      <c r="F30" s="27">
        <v>15</v>
      </c>
      <c r="G30" s="27">
        <v>25</v>
      </c>
      <c r="H30" s="27">
        <v>17</v>
      </c>
      <c r="I30" s="27">
        <v>30</v>
      </c>
      <c r="J30" s="27">
        <v>20</v>
      </c>
      <c r="K30" s="27">
        <v>16</v>
      </c>
      <c r="L30" s="27">
        <v>24</v>
      </c>
      <c r="M30" s="27">
        <v>24</v>
      </c>
      <c r="N30" s="27">
        <v>17</v>
      </c>
      <c r="O30" s="27">
        <v>13</v>
      </c>
      <c r="P30" s="27">
        <v>23</v>
      </c>
      <c r="Q30" s="27">
        <v>21</v>
      </c>
      <c r="R30" s="27">
        <v>18</v>
      </c>
      <c r="S30" s="27">
        <v>18</v>
      </c>
      <c r="T30" s="27">
        <v>17</v>
      </c>
      <c r="U30" s="96">
        <v>14</v>
      </c>
      <c r="V30" s="96">
        <v>21</v>
      </c>
      <c r="W30" s="96">
        <v>16</v>
      </c>
      <c r="X30" s="27">
        <v>18</v>
      </c>
      <c r="Y30" s="27">
        <v>18</v>
      </c>
      <c r="Z30" s="27">
        <v>20</v>
      </c>
      <c r="AA30" s="27">
        <v>21</v>
      </c>
      <c r="AB30" s="27">
        <v>26</v>
      </c>
      <c r="AC30" s="27">
        <v>16</v>
      </c>
      <c r="AD30" s="27">
        <v>14</v>
      </c>
      <c r="AE30" s="27">
        <v>14</v>
      </c>
      <c r="AF30" s="27">
        <v>11</v>
      </c>
      <c r="AG30" s="27">
        <v>12</v>
      </c>
      <c r="AH30" s="27">
        <v>24</v>
      </c>
      <c r="AI30" s="27">
        <v>8</v>
      </c>
      <c r="AJ30" s="27">
        <v>16</v>
      </c>
      <c r="AK30" s="27">
        <v>19</v>
      </c>
      <c r="AL30" s="27">
        <v>12</v>
      </c>
      <c r="AM30" s="96">
        <v>18</v>
      </c>
      <c r="AN30" s="27">
        <v>14</v>
      </c>
      <c r="AO30" s="27">
        <v>15</v>
      </c>
      <c r="AP30" s="27">
        <v>16</v>
      </c>
      <c r="AQ30" s="27">
        <v>14</v>
      </c>
      <c r="AR30" s="27">
        <v>14</v>
      </c>
      <c r="AS30" s="27">
        <v>19</v>
      </c>
      <c r="AT30" s="27">
        <v>7</v>
      </c>
      <c r="AU30" s="27">
        <v>19</v>
      </c>
      <c r="AV30" s="27">
        <v>19</v>
      </c>
      <c r="AW30" s="27">
        <v>14</v>
      </c>
      <c r="AX30" s="27">
        <v>17</v>
      </c>
      <c r="AY30" s="27">
        <v>32</v>
      </c>
      <c r="AZ30" s="27">
        <v>19</v>
      </c>
      <c r="BA30" s="27">
        <v>13</v>
      </c>
    </row>
    <row r="31" spans="1:53" x14ac:dyDescent="0.25">
      <c r="A31" s="94" t="s">
        <v>43</v>
      </c>
      <c r="B31" s="27">
        <v>215</v>
      </c>
      <c r="C31" s="27">
        <v>280</v>
      </c>
      <c r="D31" s="27">
        <v>319</v>
      </c>
      <c r="E31" s="27">
        <v>339</v>
      </c>
      <c r="F31" s="27">
        <v>307</v>
      </c>
      <c r="G31" s="27">
        <v>267</v>
      </c>
      <c r="H31" s="27">
        <v>305</v>
      </c>
      <c r="I31" s="27">
        <v>276</v>
      </c>
      <c r="J31" s="27">
        <v>288</v>
      </c>
      <c r="K31" s="27">
        <v>303</v>
      </c>
      <c r="L31" s="27">
        <v>299</v>
      </c>
      <c r="M31" s="27">
        <v>293</v>
      </c>
      <c r="N31" s="27">
        <v>289</v>
      </c>
      <c r="O31" s="27">
        <v>296</v>
      </c>
      <c r="P31" s="27">
        <v>288</v>
      </c>
      <c r="Q31" s="27">
        <v>251</v>
      </c>
      <c r="R31" s="27">
        <v>273</v>
      </c>
      <c r="S31" s="27">
        <v>297</v>
      </c>
      <c r="T31" s="27">
        <v>262</v>
      </c>
      <c r="U31" s="96">
        <v>304</v>
      </c>
      <c r="V31" s="96">
        <v>309</v>
      </c>
      <c r="W31" s="96">
        <v>239</v>
      </c>
      <c r="X31" s="27">
        <v>306</v>
      </c>
      <c r="Y31" s="27">
        <v>298</v>
      </c>
      <c r="Z31" s="27">
        <v>279</v>
      </c>
      <c r="AA31" s="27">
        <v>273</v>
      </c>
      <c r="AB31" s="27">
        <v>255</v>
      </c>
      <c r="AC31" s="27">
        <v>259</v>
      </c>
      <c r="AD31" s="27">
        <v>279</v>
      </c>
      <c r="AE31" s="27">
        <v>267</v>
      </c>
      <c r="AF31" s="27">
        <v>265</v>
      </c>
      <c r="AG31" s="27">
        <v>245</v>
      </c>
      <c r="AH31" s="27">
        <v>277</v>
      </c>
      <c r="AI31" s="27">
        <v>264</v>
      </c>
      <c r="AJ31" s="27">
        <v>224</v>
      </c>
      <c r="AK31" s="27">
        <v>268</v>
      </c>
      <c r="AL31" s="27">
        <v>297</v>
      </c>
      <c r="AM31" s="96">
        <v>264</v>
      </c>
      <c r="AN31" s="27">
        <v>269</v>
      </c>
      <c r="AO31" s="27">
        <v>325</v>
      </c>
      <c r="AP31" s="27">
        <v>302</v>
      </c>
      <c r="AQ31" s="27">
        <v>303</v>
      </c>
      <c r="AR31" s="27">
        <v>281</v>
      </c>
      <c r="AS31" s="27">
        <v>289</v>
      </c>
      <c r="AT31" s="27">
        <v>314</v>
      </c>
      <c r="AU31" s="27">
        <v>271</v>
      </c>
      <c r="AV31" s="27">
        <v>283</v>
      </c>
      <c r="AW31" s="27">
        <v>312</v>
      </c>
      <c r="AX31" s="27">
        <v>315</v>
      </c>
      <c r="AY31" s="27">
        <v>315</v>
      </c>
      <c r="AZ31" s="27">
        <v>368</v>
      </c>
      <c r="BA31" s="27">
        <v>148</v>
      </c>
    </row>
    <row r="32" spans="1:53" x14ac:dyDescent="0.25">
      <c r="A32" s="94" t="s">
        <v>44</v>
      </c>
      <c r="B32" s="27">
        <v>1199</v>
      </c>
      <c r="C32" s="27">
        <v>1419</v>
      </c>
      <c r="D32" s="27">
        <v>1373</v>
      </c>
      <c r="E32" s="27">
        <v>1438</v>
      </c>
      <c r="F32" s="27">
        <v>1367</v>
      </c>
      <c r="G32" s="27">
        <v>1387</v>
      </c>
      <c r="H32" s="27">
        <v>1372</v>
      </c>
      <c r="I32" s="27">
        <v>1395</v>
      </c>
      <c r="J32" s="27">
        <v>1264</v>
      </c>
      <c r="K32" s="27">
        <v>1342</v>
      </c>
      <c r="L32" s="27">
        <v>1311</v>
      </c>
      <c r="M32" s="27">
        <v>1249</v>
      </c>
      <c r="N32" s="27">
        <v>1222</v>
      </c>
      <c r="O32" s="27">
        <v>1232</v>
      </c>
      <c r="P32" s="27">
        <v>1265</v>
      </c>
      <c r="Q32" s="27">
        <v>1100</v>
      </c>
      <c r="R32" s="27">
        <v>1207</v>
      </c>
      <c r="S32" s="27">
        <v>1334</v>
      </c>
      <c r="T32" s="27">
        <v>1094</v>
      </c>
      <c r="U32" s="96">
        <v>1274</v>
      </c>
      <c r="V32" s="96">
        <v>1262</v>
      </c>
      <c r="W32" s="96">
        <v>991</v>
      </c>
      <c r="X32" s="27">
        <v>1223</v>
      </c>
      <c r="Y32" s="27">
        <v>1149</v>
      </c>
      <c r="Z32" s="27">
        <v>1150</v>
      </c>
      <c r="AA32" s="27">
        <v>1214</v>
      </c>
      <c r="AB32" s="27">
        <v>1112</v>
      </c>
      <c r="AC32" s="27">
        <v>1140</v>
      </c>
      <c r="AD32" s="27">
        <v>1136</v>
      </c>
      <c r="AE32" s="27">
        <v>1117</v>
      </c>
      <c r="AF32" s="27">
        <v>1123</v>
      </c>
      <c r="AG32" s="27">
        <v>1095</v>
      </c>
      <c r="AH32" s="27">
        <v>1244</v>
      </c>
      <c r="AI32" s="27">
        <v>1127</v>
      </c>
      <c r="AJ32" s="27">
        <v>1026</v>
      </c>
      <c r="AK32" s="27">
        <v>1199</v>
      </c>
      <c r="AL32" s="27">
        <v>1169</v>
      </c>
      <c r="AM32" s="96">
        <v>1174</v>
      </c>
      <c r="AN32" s="27">
        <v>1197</v>
      </c>
      <c r="AO32" s="27">
        <v>1189</v>
      </c>
      <c r="AP32" s="27">
        <v>1137</v>
      </c>
      <c r="AQ32" s="27">
        <v>1154</v>
      </c>
      <c r="AR32" s="27">
        <v>1198</v>
      </c>
      <c r="AS32" s="27">
        <v>1196</v>
      </c>
      <c r="AT32" s="27">
        <v>1236</v>
      </c>
      <c r="AU32" s="27">
        <v>1254</v>
      </c>
      <c r="AV32" s="27">
        <v>1225</v>
      </c>
      <c r="AW32" s="27">
        <v>1237</v>
      </c>
      <c r="AX32" s="27">
        <v>1275</v>
      </c>
      <c r="AY32" s="27">
        <v>1313</v>
      </c>
      <c r="AZ32" s="27">
        <v>1316</v>
      </c>
      <c r="BA32" s="27">
        <v>773</v>
      </c>
    </row>
    <row r="33" spans="1:53" x14ac:dyDescent="0.25">
      <c r="A33" s="94" t="s">
        <v>45</v>
      </c>
      <c r="B33" s="27">
        <v>1766</v>
      </c>
      <c r="C33" s="27">
        <v>2179</v>
      </c>
      <c r="D33" s="27">
        <v>2004</v>
      </c>
      <c r="E33" s="27">
        <v>1936</v>
      </c>
      <c r="F33" s="27">
        <v>1852</v>
      </c>
      <c r="G33" s="27">
        <v>1955</v>
      </c>
      <c r="H33" s="27">
        <v>1911</v>
      </c>
      <c r="I33" s="27">
        <v>1824</v>
      </c>
      <c r="J33" s="27">
        <v>1826</v>
      </c>
      <c r="K33" s="27">
        <v>1857</v>
      </c>
      <c r="L33" s="27">
        <v>1718</v>
      </c>
      <c r="M33" s="27">
        <v>1713</v>
      </c>
      <c r="N33" s="27">
        <v>1643</v>
      </c>
      <c r="O33" s="27">
        <v>1614</v>
      </c>
      <c r="P33" s="27">
        <v>1712</v>
      </c>
      <c r="Q33" s="27">
        <v>1446</v>
      </c>
      <c r="R33" s="27">
        <v>1730</v>
      </c>
      <c r="S33" s="27">
        <v>1869</v>
      </c>
      <c r="T33" s="27">
        <v>1513</v>
      </c>
      <c r="U33" s="96">
        <v>1650</v>
      </c>
      <c r="V33" s="96">
        <v>1765</v>
      </c>
      <c r="W33" s="96">
        <v>1382</v>
      </c>
      <c r="X33" s="27">
        <v>1741</v>
      </c>
      <c r="Y33" s="27">
        <v>1658</v>
      </c>
      <c r="Z33" s="27">
        <v>1625</v>
      </c>
      <c r="AA33" s="27">
        <v>1605</v>
      </c>
      <c r="AB33" s="27">
        <v>1561</v>
      </c>
      <c r="AC33" s="27">
        <v>1564</v>
      </c>
      <c r="AD33" s="27">
        <v>1500</v>
      </c>
      <c r="AE33" s="27">
        <v>1598</v>
      </c>
      <c r="AF33" s="27">
        <v>1597</v>
      </c>
      <c r="AG33" s="27">
        <v>1578</v>
      </c>
      <c r="AH33" s="27">
        <v>1573</v>
      </c>
      <c r="AI33" s="27">
        <v>1582</v>
      </c>
      <c r="AJ33" s="27">
        <v>1419</v>
      </c>
      <c r="AK33" s="27">
        <v>1643</v>
      </c>
      <c r="AL33" s="27">
        <v>1617</v>
      </c>
      <c r="AM33" s="96">
        <v>1592</v>
      </c>
      <c r="AN33" s="27">
        <v>1547</v>
      </c>
      <c r="AO33" s="27">
        <v>1665</v>
      </c>
      <c r="AP33" s="27">
        <v>1595</v>
      </c>
      <c r="AQ33" s="27">
        <v>1628</v>
      </c>
      <c r="AR33" s="27">
        <v>1663</v>
      </c>
      <c r="AS33" s="27">
        <v>1663</v>
      </c>
      <c r="AT33" s="27">
        <v>1676</v>
      </c>
      <c r="AU33" s="27">
        <v>1673</v>
      </c>
      <c r="AV33" s="27">
        <v>1743</v>
      </c>
      <c r="AW33" s="27">
        <v>1751</v>
      </c>
      <c r="AX33" s="27">
        <v>1689</v>
      </c>
      <c r="AY33" s="27">
        <v>1793</v>
      </c>
      <c r="AZ33" s="27">
        <v>1903</v>
      </c>
      <c r="BA33" s="27">
        <v>1185</v>
      </c>
    </row>
    <row r="34" spans="1:53" x14ac:dyDescent="0.25">
      <c r="A34" s="94" t="s">
        <v>46</v>
      </c>
      <c r="B34" s="27">
        <v>3078</v>
      </c>
      <c r="C34" s="27">
        <v>3590</v>
      </c>
      <c r="D34" s="27">
        <v>3414</v>
      </c>
      <c r="E34" s="27">
        <v>3266</v>
      </c>
      <c r="F34" s="27">
        <v>3126</v>
      </c>
      <c r="G34" s="27">
        <v>3251</v>
      </c>
      <c r="H34" s="27">
        <v>3392</v>
      </c>
      <c r="I34" s="27">
        <v>3169</v>
      </c>
      <c r="J34" s="27">
        <v>3117</v>
      </c>
      <c r="K34" s="27">
        <v>3042</v>
      </c>
      <c r="L34" s="27">
        <v>2933</v>
      </c>
      <c r="M34" s="27">
        <v>2948</v>
      </c>
      <c r="N34" s="27">
        <v>2794</v>
      </c>
      <c r="O34" s="27">
        <v>2937</v>
      </c>
      <c r="P34" s="27">
        <v>2907</v>
      </c>
      <c r="Q34" s="27">
        <v>2547</v>
      </c>
      <c r="R34" s="27">
        <v>2811</v>
      </c>
      <c r="S34" s="27">
        <v>3207</v>
      </c>
      <c r="T34" s="27">
        <v>2579</v>
      </c>
      <c r="U34" s="96">
        <v>2864</v>
      </c>
      <c r="V34" s="96">
        <v>2946</v>
      </c>
      <c r="W34" s="96">
        <v>2403</v>
      </c>
      <c r="X34" s="27">
        <v>2846</v>
      </c>
      <c r="Y34" s="27">
        <v>2672</v>
      </c>
      <c r="Z34" s="27">
        <v>2711</v>
      </c>
      <c r="AA34" s="27">
        <v>2692</v>
      </c>
      <c r="AB34" s="27">
        <v>2650</v>
      </c>
      <c r="AC34" s="27">
        <v>2616</v>
      </c>
      <c r="AD34" s="27">
        <v>2610</v>
      </c>
      <c r="AE34" s="27">
        <v>2580</v>
      </c>
      <c r="AF34" s="27">
        <v>2664</v>
      </c>
      <c r="AG34" s="27">
        <v>2575</v>
      </c>
      <c r="AH34" s="27">
        <v>2530</v>
      </c>
      <c r="AI34" s="27">
        <v>2479</v>
      </c>
      <c r="AJ34" s="27">
        <v>2319</v>
      </c>
      <c r="AK34" s="27">
        <v>2775</v>
      </c>
      <c r="AL34" s="27">
        <v>2654</v>
      </c>
      <c r="AM34" s="96">
        <v>2695</v>
      </c>
      <c r="AN34" s="27">
        <v>2760</v>
      </c>
      <c r="AO34" s="27">
        <v>2780</v>
      </c>
      <c r="AP34" s="27">
        <v>2869</v>
      </c>
      <c r="AQ34" s="27">
        <v>2920</v>
      </c>
      <c r="AR34" s="27">
        <v>2799</v>
      </c>
      <c r="AS34" s="27">
        <v>2938</v>
      </c>
      <c r="AT34" s="27">
        <v>2998</v>
      </c>
      <c r="AU34" s="27">
        <v>3070</v>
      </c>
      <c r="AV34" s="27">
        <v>3163</v>
      </c>
      <c r="AW34" s="27">
        <v>3142</v>
      </c>
      <c r="AX34" s="27">
        <v>3078</v>
      </c>
      <c r="AY34" s="27">
        <v>3215</v>
      </c>
      <c r="AZ34" s="27">
        <v>3299</v>
      </c>
      <c r="BA34" s="27">
        <v>2231</v>
      </c>
    </row>
    <row r="35" spans="1:53" x14ac:dyDescent="0.25">
      <c r="A35" s="87" t="s">
        <v>47</v>
      </c>
      <c r="B35" s="27">
        <v>4639</v>
      </c>
      <c r="C35" s="27">
        <v>5071</v>
      </c>
      <c r="D35" s="27">
        <v>4662</v>
      </c>
      <c r="E35" s="27">
        <v>4697</v>
      </c>
      <c r="F35" s="27">
        <v>4573</v>
      </c>
      <c r="G35" s="27">
        <v>4721</v>
      </c>
      <c r="H35" s="27">
        <v>4778</v>
      </c>
      <c r="I35" s="27">
        <v>4542</v>
      </c>
      <c r="J35" s="27">
        <v>4477</v>
      </c>
      <c r="K35" s="27">
        <v>4293</v>
      </c>
      <c r="L35" s="27">
        <v>4225</v>
      </c>
      <c r="M35" s="27">
        <v>4126</v>
      </c>
      <c r="N35" s="27">
        <v>3857</v>
      </c>
      <c r="O35" s="27">
        <v>3993</v>
      </c>
      <c r="P35" s="27">
        <v>4049</v>
      </c>
      <c r="Q35" s="27">
        <v>3612</v>
      </c>
      <c r="R35" s="27">
        <v>3986</v>
      </c>
      <c r="S35" s="27">
        <v>4436</v>
      </c>
      <c r="T35" s="27">
        <v>3534</v>
      </c>
      <c r="U35" s="96">
        <v>4122</v>
      </c>
      <c r="V35" s="96">
        <v>3930</v>
      </c>
      <c r="W35" s="96">
        <v>3184</v>
      </c>
      <c r="X35" s="27">
        <v>3958</v>
      </c>
      <c r="Y35" s="27">
        <v>3604</v>
      </c>
      <c r="Z35" s="27">
        <v>3627</v>
      </c>
      <c r="AA35" s="27">
        <v>3667</v>
      </c>
      <c r="AB35" s="27">
        <v>3425</v>
      </c>
      <c r="AC35" s="27">
        <v>3540</v>
      </c>
      <c r="AD35" s="27">
        <v>3496</v>
      </c>
      <c r="AE35" s="27">
        <v>3479</v>
      </c>
      <c r="AF35" s="27">
        <v>3554</v>
      </c>
      <c r="AG35" s="27">
        <v>3560</v>
      </c>
      <c r="AH35" s="27">
        <v>3391</v>
      </c>
      <c r="AI35" s="27">
        <v>3487</v>
      </c>
      <c r="AJ35" s="27">
        <v>3193</v>
      </c>
      <c r="AK35" s="27">
        <v>3737</v>
      </c>
      <c r="AL35" s="27">
        <v>3704</v>
      </c>
      <c r="AM35" s="96">
        <v>3652</v>
      </c>
      <c r="AN35" s="27">
        <v>3675</v>
      </c>
      <c r="AO35" s="27">
        <v>3757</v>
      </c>
      <c r="AP35" s="27">
        <v>4008</v>
      </c>
      <c r="AQ35" s="27">
        <v>4083</v>
      </c>
      <c r="AR35" s="27">
        <v>4017</v>
      </c>
      <c r="AS35" s="27">
        <v>4014</v>
      </c>
      <c r="AT35" s="27">
        <v>4414</v>
      </c>
      <c r="AU35" s="27">
        <v>4317</v>
      </c>
      <c r="AV35" s="27">
        <v>4392</v>
      </c>
      <c r="AW35" s="27">
        <v>4446</v>
      </c>
      <c r="AX35" s="27">
        <v>4392</v>
      </c>
      <c r="AY35" s="27">
        <v>4468</v>
      </c>
      <c r="AZ35" s="27">
        <v>4968</v>
      </c>
      <c r="BA35" s="27">
        <v>3149</v>
      </c>
    </row>
    <row r="36" spans="1:53" x14ac:dyDescent="0.25">
      <c r="A36" s="88" t="s">
        <v>61</v>
      </c>
      <c r="E36" s="14">
        <f>SUM(E29:E35)</f>
        <v>11740</v>
      </c>
      <c r="F36" s="14">
        <f t="shared" ref="F36:BA36" si="0">SUM(F29:F35)</f>
        <v>11297</v>
      </c>
      <c r="G36" s="14">
        <f t="shared" si="0"/>
        <v>11660</v>
      </c>
      <c r="H36" s="14">
        <f t="shared" si="0"/>
        <v>11824</v>
      </c>
      <c r="I36" s="14">
        <f t="shared" si="0"/>
        <v>11295</v>
      </c>
      <c r="J36" s="14">
        <f t="shared" si="0"/>
        <v>11044</v>
      </c>
      <c r="K36" s="14">
        <f t="shared" si="0"/>
        <v>10898</v>
      </c>
      <c r="L36" s="14">
        <f t="shared" si="0"/>
        <v>10567</v>
      </c>
      <c r="M36" s="14">
        <f t="shared" si="0"/>
        <v>10402</v>
      </c>
      <c r="N36" s="14">
        <f t="shared" si="0"/>
        <v>9867</v>
      </c>
      <c r="O36" s="14">
        <f t="shared" si="0"/>
        <v>10126</v>
      </c>
      <c r="P36" s="14">
        <f t="shared" si="0"/>
        <v>10291</v>
      </c>
      <c r="Q36" s="14">
        <f t="shared" si="0"/>
        <v>9025</v>
      </c>
      <c r="R36" s="14">
        <f t="shared" si="0"/>
        <v>10059</v>
      </c>
      <c r="S36" s="14">
        <f t="shared" si="0"/>
        <v>11207</v>
      </c>
      <c r="T36" s="14">
        <f t="shared" si="0"/>
        <v>9055</v>
      </c>
      <c r="U36" s="14">
        <f t="shared" si="0"/>
        <v>10272</v>
      </c>
      <c r="V36" s="14">
        <f t="shared" si="0"/>
        <v>10284</v>
      </c>
      <c r="W36" s="14">
        <f t="shared" si="0"/>
        <v>8260</v>
      </c>
      <c r="X36" s="14">
        <f t="shared" si="0"/>
        <v>10140</v>
      </c>
      <c r="Y36" s="14">
        <f t="shared" si="0"/>
        <v>9445</v>
      </c>
      <c r="Z36" s="14">
        <f t="shared" si="0"/>
        <v>9458</v>
      </c>
      <c r="AA36" s="14">
        <f t="shared" si="0"/>
        <v>9511</v>
      </c>
      <c r="AB36" s="14">
        <f t="shared" si="0"/>
        <v>9062</v>
      </c>
      <c r="AC36" s="14">
        <f t="shared" si="0"/>
        <v>9179</v>
      </c>
      <c r="AD36" s="14">
        <f t="shared" si="0"/>
        <v>9080</v>
      </c>
      <c r="AE36" s="14">
        <f t="shared" si="0"/>
        <v>9112</v>
      </c>
      <c r="AF36" s="14">
        <f t="shared" si="0"/>
        <v>9271</v>
      </c>
      <c r="AG36" s="14">
        <f t="shared" si="0"/>
        <v>9122</v>
      </c>
      <c r="AH36" s="14">
        <f t="shared" si="0"/>
        <v>9093</v>
      </c>
      <c r="AI36" s="14">
        <f t="shared" si="0"/>
        <v>8994</v>
      </c>
      <c r="AJ36" s="14">
        <f t="shared" si="0"/>
        <v>8242</v>
      </c>
      <c r="AK36" s="14">
        <f t="shared" si="0"/>
        <v>9695</v>
      </c>
      <c r="AL36" s="14">
        <f t="shared" si="0"/>
        <v>9513</v>
      </c>
      <c r="AM36" s="14">
        <f t="shared" si="0"/>
        <v>9440</v>
      </c>
      <c r="AN36" s="14">
        <f t="shared" si="0"/>
        <v>9517</v>
      </c>
      <c r="AO36" s="14">
        <f t="shared" si="0"/>
        <v>9799</v>
      </c>
      <c r="AP36" s="14">
        <f t="shared" si="0"/>
        <v>9973</v>
      </c>
      <c r="AQ36" s="14">
        <f t="shared" si="0"/>
        <v>10156</v>
      </c>
      <c r="AR36" s="14">
        <f t="shared" si="0"/>
        <v>10021</v>
      </c>
      <c r="AS36" s="14">
        <f t="shared" si="0"/>
        <v>10164</v>
      </c>
      <c r="AT36" s="14">
        <f t="shared" si="0"/>
        <v>10697</v>
      </c>
      <c r="AU36" s="14">
        <f t="shared" si="0"/>
        <v>10650</v>
      </c>
      <c r="AV36" s="14">
        <f t="shared" si="0"/>
        <v>10882</v>
      </c>
      <c r="AW36" s="14">
        <f t="shared" si="0"/>
        <v>10958</v>
      </c>
      <c r="AX36" s="14">
        <f t="shared" si="0"/>
        <v>10816</v>
      </c>
      <c r="AY36" s="14">
        <f t="shared" si="0"/>
        <v>11188</v>
      </c>
      <c r="AZ36" s="14">
        <f t="shared" si="0"/>
        <v>11926</v>
      </c>
      <c r="BA36" s="14">
        <f t="shared" si="0"/>
        <v>7533</v>
      </c>
    </row>
    <row r="38" spans="1:53" ht="19.5" thickBot="1" x14ac:dyDescent="0.35">
      <c r="A38" s="13" t="s">
        <v>64</v>
      </c>
    </row>
    <row r="39" spans="1:53" x14ac:dyDescent="0.25">
      <c r="A39" s="98" t="s">
        <v>48</v>
      </c>
      <c r="B39" s="97">
        <v>1</v>
      </c>
      <c r="C39" s="97">
        <v>2</v>
      </c>
      <c r="D39" s="97">
        <v>3</v>
      </c>
      <c r="E39" s="97">
        <v>4</v>
      </c>
      <c r="F39" s="97">
        <v>5</v>
      </c>
      <c r="G39" s="97">
        <v>6</v>
      </c>
      <c r="H39" s="97">
        <v>7</v>
      </c>
      <c r="I39" s="97">
        <v>8</v>
      </c>
      <c r="J39" s="97">
        <v>9</v>
      </c>
      <c r="K39" s="97">
        <v>10</v>
      </c>
      <c r="L39" s="97">
        <v>11</v>
      </c>
      <c r="M39" s="97">
        <v>12</v>
      </c>
      <c r="N39" s="97">
        <v>13</v>
      </c>
      <c r="O39" s="97">
        <v>14</v>
      </c>
      <c r="P39" s="97">
        <v>15</v>
      </c>
      <c r="Q39" s="76">
        <v>16</v>
      </c>
      <c r="R39" s="76">
        <v>17</v>
      </c>
      <c r="S39" s="76">
        <v>18</v>
      </c>
      <c r="T39" s="76">
        <v>19</v>
      </c>
      <c r="U39" s="76">
        <v>20</v>
      </c>
      <c r="V39" s="119">
        <v>21</v>
      </c>
      <c r="W39" s="119">
        <v>22</v>
      </c>
      <c r="X39" s="119">
        <v>24</v>
      </c>
      <c r="Y39" s="119">
        <v>25</v>
      </c>
      <c r="Z39" s="119">
        <f t="shared" ref="Z39" si="1">Y39+1</f>
        <v>26</v>
      </c>
      <c r="AA39" s="119">
        <v>27</v>
      </c>
      <c r="AB39" s="119">
        <v>28</v>
      </c>
      <c r="AC39" s="97">
        <v>28</v>
      </c>
      <c r="AD39" s="97">
        <v>29</v>
      </c>
      <c r="AE39" s="97">
        <v>30</v>
      </c>
      <c r="AF39" s="97">
        <v>31</v>
      </c>
      <c r="AG39" s="97">
        <v>32</v>
      </c>
      <c r="AH39" s="97">
        <v>33</v>
      </c>
      <c r="AI39" s="97">
        <v>34</v>
      </c>
      <c r="AJ39" s="97">
        <v>35</v>
      </c>
      <c r="AK39" s="97">
        <v>36</v>
      </c>
      <c r="AL39" s="97">
        <v>37</v>
      </c>
      <c r="AM39" s="97">
        <v>38</v>
      </c>
      <c r="AN39" s="97">
        <v>39</v>
      </c>
      <c r="AO39" s="97">
        <v>40</v>
      </c>
      <c r="AP39" s="97">
        <v>41</v>
      </c>
      <c r="AQ39" s="97">
        <v>42</v>
      </c>
      <c r="AR39" s="97">
        <v>43</v>
      </c>
      <c r="AS39" s="97">
        <v>44</v>
      </c>
      <c r="AT39" s="97">
        <v>45</v>
      </c>
      <c r="AU39" s="97">
        <v>46</v>
      </c>
      <c r="AV39" s="97">
        <v>47</v>
      </c>
      <c r="AW39" s="97">
        <v>48</v>
      </c>
      <c r="AX39" s="97">
        <v>49</v>
      </c>
      <c r="AY39" s="97">
        <v>50</v>
      </c>
      <c r="AZ39" s="97">
        <v>51</v>
      </c>
      <c r="BA39" s="99">
        <v>52</v>
      </c>
    </row>
    <row r="40" spans="1:53" x14ac:dyDescent="0.25">
      <c r="A40" s="19" t="s">
        <v>50</v>
      </c>
      <c r="B40" s="24">
        <v>43833</v>
      </c>
      <c r="C40" s="24">
        <v>43840</v>
      </c>
      <c r="D40" s="24">
        <v>43847</v>
      </c>
      <c r="E40" s="24">
        <v>43854</v>
      </c>
      <c r="F40" s="24">
        <v>43861</v>
      </c>
      <c r="G40" s="24">
        <v>43868</v>
      </c>
      <c r="H40" s="24">
        <v>43875</v>
      </c>
      <c r="I40" s="24">
        <v>43882</v>
      </c>
      <c r="J40" s="24">
        <v>43889</v>
      </c>
      <c r="K40" s="24">
        <v>43896</v>
      </c>
      <c r="L40" s="24">
        <v>43903</v>
      </c>
      <c r="M40" s="24">
        <v>43910</v>
      </c>
      <c r="N40" s="24">
        <v>43917</v>
      </c>
      <c r="O40" s="24">
        <v>43924</v>
      </c>
      <c r="P40" s="24">
        <v>43931</v>
      </c>
      <c r="Q40" s="77">
        <v>43938</v>
      </c>
      <c r="R40" s="77">
        <v>43945</v>
      </c>
      <c r="S40" s="77">
        <v>43952</v>
      </c>
      <c r="T40" s="77">
        <v>43959</v>
      </c>
      <c r="U40" s="77">
        <v>43966</v>
      </c>
      <c r="V40" s="77">
        <v>43973</v>
      </c>
      <c r="W40" s="77">
        <v>43980</v>
      </c>
      <c r="X40" s="77">
        <v>43994</v>
      </c>
      <c r="Y40" s="77">
        <v>44001</v>
      </c>
      <c r="Z40" s="77">
        <f t="shared" ref="Z40" si="2">Y40+7</f>
        <v>44008</v>
      </c>
      <c r="AA40" s="77">
        <v>44015</v>
      </c>
      <c r="AB40" s="77">
        <v>44022</v>
      </c>
      <c r="AC40" s="23">
        <v>44022</v>
      </c>
      <c r="AD40" s="23">
        <v>44029</v>
      </c>
      <c r="AE40" s="23">
        <v>44036</v>
      </c>
      <c r="AF40" s="23">
        <v>44043</v>
      </c>
      <c r="AG40" s="23">
        <v>44050</v>
      </c>
      <c r="AH40" s="23">
        <v>44057</v>
      </c>
      <c r="AI40" s="23">
        <v>44064</v>
      </c>
      <c r="AJ40" s="23">
        <v>44071</v>
      </c>
      <c r="AK40" s="23">
        <v>44078</v>
      </c>
      <c r="AL40" s="23">
        <v>44085</v>
      </c>
      <c r="AM40" s="23">
        <v>44092</v>
      </c>
      <c r="AN40" s="23">
        <v>44099</v>
      </c>
      <c r="AO40" s="23">
        <v>44106</v>
      </c>
      <c r="AP40" s="23">
        <v>44113</v>
      </c>
      <c r="AQ40" s="23">
        <v>44120</v>
      </c>
      <c r="AR40" s="23">
        <v>44127</v>
      </c>
      <c r="AS40" s="23">
        <v>44134</v>
      </c>
      <c r="AT40" s="23">
        <v>44141</v>
      </c>
      <c r="AU40" s="23">
        <v>44148</v>
      </c>
      <c r="AV40" s="23">
        <v>44155</v>
      </c>
      <c r="AW40" s="23">
        <v>44162</v>
      </c>
      <c r="AX40" s="23">
        <v>44169</v>
      </c>
      <c r="AY40" s="23">
        <v>44176</v>
      </c>
      <c r="AZ40" s="23">
        <v>44183</v>
      </c>
      <c r="BA40" s="9">
        <v>44190</v>
      </c>
    </row>
    <row r="41" spans="1:53" x14ac:dyDescent="0.25">
      <c r="A41" s="100" t="s">
        <v>49</v>
      </c>
      <c r="B41" s="101">
        <v>1</v>
      </c>
      <c r="C41" s="101">
        <v>2</v>
      </c>
      <c r="D41" s="101">
        <v>3</v>
      </c>
      <c r="E41" s="102">
        <v>4</v>
      </c>
      <c r="F41" s="102">
        <v>5</v>
      </c>
      <c r="G41" s="102">
        <v>6</v>
      </c>
      <c r="H41" s="102">
        <v>7</v>
      </c>
      <c r="I41" s="102">
        <v>8</v>
      </c>
      <c r="J41" s="102">
        <v>9</v>
      </c>
      <c r="K41" s="102">
        <v>10</v>
      </c>
      <c r="L41" s="102">
        <v>11</v>
      </c>
      <c r="M41" s="102">
        <v>12</v>
      </c>
      <c r="N41" s="102">
        <v>13</v>
      </c>
      <c r="O41" s="102">
        <v>14</v>
      </c>
      <c r="P41" s="102">
        <v>15</v>
      </c>
      <c r="Q41" s="78">
        <v>13.846153846153847</v>
      </c>
      <c r="R41" s="78">
        <v>53.166666666666664</v>
      </c>
      <c r="S41" s="78">
        <v>39.69</v>
      </c>
      <c r="T41" s="78">
        <v>43.2</v>
      </c>
      <c r="U41" s="78"/>
      <c r="V41" s="78">
        <v>51.187499999999993</v>
      </c>
      <c r="W41" s="78">
        <v>46.617187499999993</v>
      </c>
      <c r="X41" s="78">
        <v>23.316027088036119</v>
      </c>
      <c r="Y41" s="78">
        <v>35.752928647497342</v>
      </c>
      <c r="Z41" s="78"/>
      <c r="AA41" s="78">
        <v>35.344000000000001</v>
      </c>
      <c r="AB41" s="78">
        <v>33.839999999999996</v>
      </c>
      <c r="AC41" s="102">
        <v>28</v>
      </c>
      <c r="AD41" s="102">
        <v>29</v>
      </c>
      <c r="AE41" s="102">
        <v>30</v>
      </c>
      <c r="AF41" s="102">
        <v>31</v>
      </c>
      <c r="AG41" s="102">
        <v>32</v>
      </c>
      <c r="AH41" s="102">
        <v>33</v>
      </c>
      <c r="AI41" s="102">
        <v>34</v>
      </c>
      <c r="AJ41" s="102">
        <v>35</v>
      </c>
      <c r="AK41" s="102">
        <v>36</v>
      </c>
      <c r="AL41" s="102">
        <v>37</v>
      </c>
      <c r="AM41" s="102">
        <v>38</v>
      </c>
      <c r="AN41" s="102">
        <v>39</v>
      </c>
      <c r="AO41" s="102">
        <v>40</v>
      </c>
      <c r="AP41" s="102">
        <v>41</v>
      </c>
      <c r="AQ41" s="102">
        <v>42</v>
      </c>
      <c r="AR41" s="102">
        <v>43</v>
      </c>
      <c r="AS41" s="102">
        <v>44</v>
      </c>
      <c r="AT41" s="102">
        <v>45</v>
      </c>
      <c r="AU41" s="102">
        <v>46</v>
      </c>
      <c r="AV41" s="102">
        <v>47</v>
      </c>
      <c r="AW41" s="102">
        <v>48</v>
      </c>
      <c r="AX41" s="102">
        <v>49</v>
      </c>
      <c r="AY41" s="102">
        <v>50</v>
      </c>
      <c r="AZ41" s="102">
        <v>51</v>
      </c>
      <c r="BA41" s="103">
        <v>52</v>
      </c>
    </row>
    <row r="42" spans="1:53" x14ac:dyDescent="0.25">
      <c r="A42" s="100" t="s">
        <v>42</v>
      </c>
      <c r="B42" s="101">
        <v>60</v>
      </c>
      <c r="C42" s="101">
        <v>67</v>
      </c>
      <c r="D42" s="101">
        <v>81</v>
      </c>
      <c r="E42" s="102">
        <v>66</v>
      </c>
      <c r="F42" s="102">
        <v>61</v>
      </c>
      <c r="G42" s="102">
        <v>42</v>
      </c>
      <c r="H42" s="102">
        <v>51</v>
      </c>
      <c r="I42" s="102">
        <v>62</v>
      </c>
      <c r="J42" s="102">
        <v>62</v>
      </c>
      <c r="K42" s="102">
        <v>69</v>
      </c>
      <c r="L42" s="102">
        <v>69</v>
      </c>
      <c r="M42" s="102">
        <v>52</v>
      </c>
      <c r="N42" s="102">
        <v>58</v>
      </c>
      <c r="O42" s="102">
        <v>64</v>
      </c>
      <c r="P42" s="102">
        <v>70</v>
      </c>
      <c r="Q42" s="78">
        <v>64.615384615384613</v>
      </c>
      <c r="R42" s="78">
        <v>35.766666666666666</v>
      </c>
      <c r="S42" s="78">
        <v>8.82</v>
      </c>
      <c r="T42" s="78">
        <v>9.9</v>
      </c>
      <c r="U42" s="78"/>
      <c r="V42" s="78">
        <v>17.367187499999996</v>
      </c>
      <c r="W42" s="78">
        <v>14.624999999999998</v>
      </c>
      <c r="X42" s="78">
        <v>8.4785553047404072</v>
      </c>
      <c r="Y42" s="78">
        <v>8.9382321618743354</v>
      </c>
      <c r="Z42" s="78"/>
      <c r="AA42" s="78">
        <v>8.2720000000000002</v>
      </c>
      <c r="AB42" s="78">
        <v>9.36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02">
        <v>0</v>
      </c>
      <c r="AU42" s="102">
        <v>0</v>
      </c>
      <c r="AV42" s="102">
        <v>0</v>
      </c>
      <c r="AW42" s="102">
        <v>0</v>
      </c>
      <c r="AX42" s="102">
        <v>0</v>
      </c>
      <c r="AY42" s="102">
        <v>0</v>
      </c>
      <c r="AZ42" s="102">
        <v>0</v>
      </c>
      <c r="BA42" s="103">
        <v>0</v>
      </c>
    </row>
    <row r="43" spans="1:53" x14ac:dyDescent="0.25">
      <c r="A43" s="100" t="s">
        <v>43</v>
      </c>
      <c r="B43" s="102">
        <v>124</v>
      </c>
      <c r="C43" s="102">
        <v>199</v>
      </c>
      <c r="D43" s="102">
        <v>200</v>
      </c>
      <c r="E43" s="102">
        <v>206</v>
      </c>
      <c r="F43" s="102">
        <v>212</v>
      </c>
      <c r="G43" s="102">
        <v>180</v>
      </c>
      <c r="H43" s="102">
        <v>198</v>
      </c>
      <c r="I43" s="102">
        <v>211</v>
      </c>
      <c r="J43" s="102">
        <v>219</v>
      </c>
      <c r="K43" s="102">
        <v>215</v>
      </c>
      <c r="L43" s="102">
        <v>227</v>
      </c>
      <c r="M43" s="102">
        <v>179</v>
      </c>
      <c r="N43" s="102">
        <v>192</v>
      </c>
      <c r="O43" s="102">
        <v>190</v>
      </c>
      <c r="P43" s="102">
        <v>188</v>
      </c>
      <c r="Q43" s="78">
        <v>173.53846153846155</v>
      </c>
      <c r="R43" s="78">
        <v>288.06666666666666</v>
      </c>
      <c r="S43" s="78">
        <v>296.94</v>
      </c>
      <c r="T43" s="78">
        <v>310.5</v>
      </c>
      <c r="U43" s="78"/>
      <c r="V43" s="78">
        <v>262.33593749999994</v>
      </c>
      <c r="W43" s="78">
        <v>309.86718749999994</v>
      </c>
      <c r="X43" s="78">
        <v>141.48589164785554</v>
      </c>
      <c r="Y43" s="78">
        <v>233.20660276890311</v>
      </c>
      <c r="Z43" s="78"/>
      <c r="AA43" s="78">
        <v>164.68799999999999</v>
      </c>
      <c r="AB43" s="78">
        <v>195.84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02">
        <v>0</v>
      </c>
      <c r="AU43" s="102"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  <c r="BA43" s="103">
        <v>0</v>
      </c>
    </row>
    <row r="44" spans="1:53" x14ac:dyDescent="0.25">
      <c r="A44" s="100" t="s">
        <v>44</v>
      </c>
      <c r="B44" s="102">
        <v>784</v>
      </c>
      <c r="C44" s="102">
        <v>981</v>
      </c>
      <c r="D44" s="102">
        <v>1074</v>
      </c>
      <c r="E44" s="102">
        <v>937</v>
      </c>
      <c r="F44" s="102">
        <v>923</v>
      </c>
      <c r="G44" s="102">
        <v>912</v>
      </c>
      <c r="H44" s="102">
        <v>890</v>
      </c>
      <c r="I44" s="102">
        <v>877</v>
      </c>
      <c r="J44" s="102">
        <v>866</v>
      </c>
      <c r="K44" s="102">
        <v>875</v>
      </c>
      <c r="L44" s="102">
        <v>930</v>
      </c>
      <c r="M44" s="102">
        <v>895</v>
      </c>
      <c r="N44" s="102">
        <v>874</v>
      </c>
      <c r="O44" s="102">
        <v>1233</v>
      </c>
      <c r="P44" s="102">
        <v>1592</v>
      </c>
      <c r="Q44" s="78">
        <v>1469.5384615384617</v>
      </c>
      <c r="R44" s="78">
        <v>2878.7333333333336</v>
      </c>
      <c r="S44" s="78">
        <v>1678.0049999999999</v>
      </c>
      <c r="T44" s="78">
        <v>1707.3</v>
      </c>
      <c r="U44" s="78"/>
      <c r="V44" s="78">
        <v>1501.8046874999998</v>
      </c>
      <c r="W44" s="78">
        <v>1353.7265624999998</v>
      </c>
      <c r="X44" s="78">
        <v>693.12189616252829</v>
      </c>
      <c r="Y44" s="78">
        <v>1031.9595314164005</v>
      </c>
      <c r="Z44" s="78"/>
      <c r="AA44" s="78">
        <v>864.8</v>
      </c>
      <c r="AB44" s="78">
        <v>850.31999999999994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  <c r="BA44" s="103">
        <v>0</v>
      </c>
    </row>
    <row r="45" spans="1:53" x14ac:dyDescent="0.25">
      <c r="A45" s="100" t="s">
        <v>45</v>
      </c>
      <c r="B45" s="102">
        <v>1182</v>
      </c>
      <c r="C45" s="102">
        <v>1461</v>
      </c>
      <c r="D45" s="102">
        <v>1365</v>
      </c>
      <c r="E45" s="102">
        <v>1326</v>
      </c>
      <c r="F45" s="102">
        <v>1257</v>
      </c>
      <c r="G45" s="102">
        <v>1201</v>
      </c>
      <c r="H45" s="102">
        <v>1131</v>
      </c>
      <c r="I45" s="102">
        <v>1206</v>
      </c>
      <c r="J45" s="102">
        <v>1176</v>
      </c>
      <c r="K45" s="102">
        <v>1160</v>
      </c>
      <c r="L45" s="102">
        <v>1185</v>
      </c>
      <c r="M45" s="102">
        <v>1155</v>
      </c>
      <c r="N45" s="102">
        <v>1221</v>
      </c>
      <c r="O45" s="102">
        <v>1777</v>
      </c>
      <c r="P45" s="102">
        <v>2333</v>
      </c>
      <c r="Q45" s="78">
        <v>2153.5384615384614</v>
      </c>
      <c r="R45" s="78">
        <v>4438.9333333333334</v>
      </c>
      <c r="S45" s="78">
        <v>2379.9299999999998</v>
      </c>
      <c r="T45" s="78">
        <v>2340.9</v>
      </c>
      <c r="U45" s="78"/>
      <c r="V45" s="78">
        <v>1999.9687499999998</v>
      </c>
      <c r="W45" s="78">
        <v>1721.1796874999998</v>
      </c>
      <c r="X45" s="78">
        <v>949.06828442437939</v>
      </c>
      <c r="Y45" s="78">
        <v>1396.8019169329075</v>
      </c>
      <c r="Z45" s="78"/>
      <c r="AA45" s="78">
        <v>1179.136</v>
      </c>
      <c r="AB45" s="78">
        <v>1152.72</v>
      </c>
      <c r="AC45" s="102">
        <v>0</v>
      </c>
      <c r="AD45" s="102">
        <v>0</v>
      </c>
      <c r="AE45" s="102">
        <v>0</v>
      </c>
      <c r="AF45" s="102">
        <v>0</v>
      </c>
      <c r="AG45" s="102">
        <v>0</v>
      </c>
      <c r="AH45" s="102">
        <v>0</v>
      </c>
      <c r="AI45" s="102">
        <v>0</v>
      </c>
      <c r="AJ45" s="102">
        <v>0</v>
      </c>
      <c r="AK45" s="102">
        <v>0</v>
      </c>
      <c r="AL45" s="102">
        <v>0</v>
      </c>
      <c r="AM45" s="102">
        <v>0</v>
      </c>
      <c r="AN45" s="102">
        <v>0</v>
      </c>
      <c r="AO45" s="102">
        <v>0</v>
      </c>
      <c r="AP45" s="102">
        <v>0</v>
      </c>
      <c r="AQ45" s="102">
        <v>0</v>
      </c>
      <c r="AR45" s="102">
        <v>0</v>
      </c>
      <c r="AS45" s="102">
        <v>0</v>
      </c>
      <c r="AT45" s="102">
        <v>0</v>
      </c>
      <c r="AU45" s="102">
        <v>0</v>
      </c>
      <c r="AV45" s="102">
        <v>0</v>
      </c>
      <c r="AW45" s="102">
        <v>0</v>
      </c>
      <c r="AX45" s="102">
        <v>0</v>
      </c>
      <c r="AY45" s="102">
        <v>0</v>
      </c>
      <c r="AZ45" s="102">
        <v>0</v>
      </c>
      <c r="BA45" s="103">
        <v>0</v>
      </c>
    </row>
    <row r="46" spans="1:53" x14ac:dyDescent="0.25">
      <c r="A46" s="100" t="s">
        <v>46</v>
      </c>
      <c r="B46" s="102">
        <v>2699</v>
      </c>
      <c r="C46" s="102">
        <v>3065</v>
      </c>
      <c r="D46" s="102">
        <v>2822</v>
      </c>
      <c r="E46" s="102">
        <v>2641</v>
      </c>
      <c r="F46" s="102">
        <v>2641</v>
      </c>
      <c r="G46" s="102">
        <v>2478</v>
      </c>
      <c r="H46" s="102">
        <v>2418</v>
      </c>
      <c r="I46" s="102">
        <v>2386</v>
      </c>
      <c r="J46" s="102">
        <v>2366</v>
      </c>
      <c r="K46" s="102">
        <v>2415</v>
      </c>
      <c r="L46" s="102">
        <v>2434</v>
      </c>
      <c r="M46" s="102">
        <v>2467</v>
      </c>
      <c r="N46" s="102">
        <v>2503</v>
      </c>
      <c r="O46" s="102">
        <v>3869</v>
      </c>
      <c r="P46" s="102">
        <v>5235</v>
      </c>
      <c r="Q46" s="78">
        <v>4832.3076923076924</v>
      </c>
      <c r="R46" s="78">
        <v>8236.9666666666672</v>
      </c>
      <c r="S46" s="78">
        <v>4787.0550000000003</v>
      </c>
      <c r="T46" s="78">
        <v>4627.8</v>
      </c>
      <c r="U46" s="78"/>
      <c r="V46" s="78">
        <v>3808.8984374999995</v>
      </c>
      <c r="W46" s="78">
        <v>3158.0859374999995</v>
      </c>
      <c r="X46" s="78">
        <v>1664.9762979683974</v>
      </c>
      <c r="Y46" s="78">
        <v>2328.8157614483493</v>
      </c>
      <c r="Z46" s="78"/>
      <c r="AA46" s="78">
        <v>1960.4639999999999</v>
      </c>
      <c r="AB46" s="78">
        <v>1893.6</v>
      </c>
      <c r="AC46" s="102">
        <v>0</v>
      </c>
      <c r="AD46" s="102">
        <v>0</v>
      </c>
      <c r="AE46" s="102">
        <v>0</v>
      </c>
      <c r="AF46" s="102">
        <v>0</v>
      </c>
      <c r="AG46" s="102">
        <v>0</v>
      </c>
      <c r="AH46" s="102">
        <v>0</v>
      </c>
      <c r="AI46" s="102">
        <v>0</v>
      </c>
      <c r="AJ46" s="102">
        <v>0</v>
      </c>
      <c r="AK46" s="102">
        <v>0</v>
      </c>
      <c r="AL46" s="102">
        <v>0</v>
      </c>
      <c r="AM46" s="102">
        <v>0</v>
      </c>
      <c r="AN46" s="102">
        <v>0</v>
      </c>
      <c r="AO46" s="102">
        <v>0</v>
      </c>
      <c r="AP46" s="102">
        <v>0</v>
      </c>
      <c r="AQ46" s="102">
        <v>0</v>
      </c>
      <c r="AR46" s="102">
        <v>0</v>
      </c>
      <c r="AS46" s="102">
        <v>0</v>
      </c>
      <c r="AT46" s="102">
        <v>0</v>
      </c>
      <c r="AU46" s="102">
        <v>0</v>
      </c>
      <c r="AV46" s="102">
        <v>0</v>
      </c>
      <c r="AW46" s="102">
        <v>0</v>
      </c>
      <c r="AX46" s="102">
        <v>0</v>
      </c>
      <c r="AY46" s="102">
        <v>0</v>
      </c>
      <c r="AZ46" s="102">
        <v>0</v>
      </c>
      <c r="BA46" s="103">
        <v>0</v>
      </c>
    </row>
    <row r="47" spans="1:53" x14ac:dyDescent="0.25">
      <c r="A47" s="104" t="s">
        <v>47</v>
      </c>
      <c r="B47" s="102">
        <v>4506</v>
      </c>
      <c r="C47" s="102">
        <v>4987</v>
      </c>
      <c r="D47" s="102">
        <v>4524</v>
      </c>
      <c r="E47" s="102">
        <v>4051</v>
      </c>
      <c r="F47" s="102">
        <v>3935</v>
      </c>
      <c r="G47" s="102">
        <v>3738</v>
      </c>
      <c r="H47" s="102">
        <v>3743</v>
      </c>
      <c r="I47" s="102">
        <v>3623</v>
      </c>
      <c r="J47" s="102">
        <v>3728</v>
      </c>
      <c r="K47" s="102">
        <v>3767</v>
      </c>
      <c r="L47" s="102">
        <v>3689</v>
      </c>
      <c r="M47" s="102">
        <v>3596</v>
      </c>
      <c r="N47" s="102">
        <v>3866</v>
      </c>
      <c r="O47" s="102">
        <v>5841</v>
      </c>
      <c r="P47" s="102">
        <v>7816</v>
      </c>
      <c r="Q47" s="85">
        <v>7214.7692307692314</v>
      </c>
      <c r="R47" s="85">
        <v>10049.466666666667</v>
      </c>
      <c r="S47" s="78">
        <v>6977.3549999999996</v>
      </c>
      <c r="T47" s="78">
        <v>7118.1</v>
      </c>
      <c r="U47" s="78"/>
      <c r="V47" s="78">
        <v>5679.0703124999991</v>
      </c>
      <c r="W47" s="78">
        <v>4627.8984374999991</v>
      </c>
      <c r="X47" s="78">
        <v>2194.3560948081267</v>
      </c>
      <c r="Y47" s="78">
        <v>3070.6890308839193</v>
      </c>
      <c r="Z47" s="78"/>
      <c r="AA47" s="78">
        <v>2539.5039999999999</v>
      </c>
      <c r="AB47" s="78">
        <v>2445.12</v>
      </c>
      <c r="AC47" s="102">
        <v>0</v>
      </c>
      <c r="AD47" s="102">
        <v>0</v>
      </c>
      <c r="AE47" s="102">
        <v>0</v>
      </c>
      <c r="AF47" s="102">
        <v>0</v>
      </c>
      <c r="AG47" s="102">
        <v>0</v>
      </c>
      <c r="AH47" s="102">
        <v>0</v>
      </c>
      <c r="AI47" s="102">
        <v>0</v>
      </c>
      <c r="AJ47" s="102">
        <v>0</v>
      </c>
      <c r="AK47" s="102">
        <v>0</v>
      </c>
      <c r="AL47" s="102">
        <v>0</v>
      </c>
      <c r="AM47" s="102">
        <v>0</v>
      </c>
      <c r="AN47" s="102">
        <v>0</v>
      </c>
      <c r="AO47" s="102">
        <v>0</v>
      </c>
      <c r="AP47" s="102">
        <v>0</v>
      </c>
      <c r="AQ47" s="102">
        <v>0</v>
      </c>
      <c r="AR47" s="102">
        <v>0</v>
      </c>
      <c r="AS47" s="102">
        <v>0</v>
      </c>
      <c r="AT47" s="102">
        <v>0</v>
      </c>
      <c r="AU47" s="102">
        <v>0</v>
      </c>
      <c r="AV47" s="102">
        <v>0</v>
      </c>
      <c r="AW47" s="102">
        <v>0</v>
      </c>
      <c r="AX47" s="102">
        <v>0</v>
      </c>
      <c r="AY47" s="102">
        <v>0</v>
      </c>
      <c r="AZ47" s="102">
        <v>0</v>
      </c>
      <c r="BA47" s="103">
        <v>0</v>
      </c>
    </row>
    <row r="48" spans="1:53" ht="15.75" thickBot="1" x14ac:dyDescent="0.3">
      <c r="A48" s="105" t="s">
        <v>61</v>
      </c>
      <c r="B48" s="106"/>
      <c r="C48" s="106"/>
      <c r="D48" s="106"/>
      <c r="E48" s="107">
        <v>9231</v>
      </c>
      <c r="F48" s="107">
        <v>9034</v>
      </c>
      <c r="G48" s="107">
        <v>8557</v>
      </c>
      <c r="H48" s="107">
        <v>8438</v>
      </c>
      <c r="I48" s="107">
        <v>8373</v>
      </c>
      <c r="J48" s="107">
        <v>8426</v>
      </c>
      <c r="K48" s="107">
        <v>8511</v>
      </c>
      <c r="L48" s="107">
        <v>8545</v>
      </c>
      <c r="M48" s="107">
        <v>8356</v>
      </c>
      <c r="N48" s="107">
        <v>8727</v>
      </c>
      <c r="O48" s="107">
        <v>12988</v>
      </c>
      <c r="P48" s="107">
        <v>17249</v>
      </c>
      <c r="Q48" s="84">
        <v>15922.153846153848</v>
      </c>
      <c r="R48" s="84">
        <v>25981.1</v>
      </c>
      <c r="S48" s="84">
        <v>16167.795</v>
      </c>
      <c r="T48" s="84">
        <v>16157.7</v>
      </c>
      <c r="U48" s="84"/>
      <c r="V48" s="84">
        <v>13320.632812499998</v>
      </c>
      <c r="W48" s="84">
        <v>11231.999999999998</v>
      </c>
      <c r="X48" s="84">
        <v>5674.8030474040634</v>
      </c>
      <c r="Y48" s="84">
        <v>8106.164004259851</v>
      </c>
      <c r="Z48" s="84"/>
      <c r="AA48" s="84">
        <v>6752.2079999999996</v>
      </c>
      <c r="AB48" s="84">
        <v>6580.8</v>
      </c>
      <c r="AC48" s="107">
        <v>28</v>
      </c>
      <c r="AD48" s="107">
        <v>29</v>
      </c>
      <c r="AE48" s="107">
        <v>30</v>
      </c>
      <c r="AF48" s="107">
        <v>31</v>
      </c>
      <c r="AG48" s="107">
        <v>32</v>
      </c>
      <c r="AH48" s="107">
        <v>33</v>
      </c>
      <c r="AI48" s="107">
        <v>34</v>
      </c>
      <c r="AJ48" s="107">
        <v>35</v>
      </c>
      <c r="AK48" s="107">
        <v>36</v>
      </c>
      <c r="AL48" s="107">
        <v>37</v>
      </c>
      <c r="AM48" s="107">
        <v>38</v>
      </c>
      <c r="AN48" s="107">
        <v>39</v>
      </c>
      <c r="AO48" s="107">
        <v>40</v>
      </c>
      <c r="AP48" s="107">
        <v>41</v>
      </c>
      <c r="AQ48" s="107">
        <v>42</v>
      </c>
      <c r="AR48" s="107">
        <v>43</v>
      </c>
      <c r="AS48" s="107">
        <v>44</v>
      </c>
      <c r="AT48" s="107">
        <v>45</v>
      </c>
      <c r="AU48" s="107">
        <v>46</v>
      </c>
      <c r="AV48" s="107">
        <v>47</v>
      </c>
      <c r="AW48" s="107">
        <v>48</v>
      </c>
      <c r="AX48" s="107">
        <v>49</v>
      </c>
      <c r="AY48" s="107">
        <v>50</v>
      </c>
      <c r="AZ48" s="107">
        <v>51</v>
      </c>
      <c r="BA48" s="108">
        <v>52</v>
      </c>
    </row>
    <row r="50" spans="1:54" ht="19.5" thickBot="1" x14ac:dyDescent="0.35">
      <c r="A50" s="8" t="s">
        <v>68</v>
      </c>
      <c r="B50" s="12"/>
      <c r="C50" s="12"/>
      <c r="D50" s="12"/>
      <c r="E50" s="12"/>
      <c r="F50" s="12"/>
      <c r="G50" s="12"/>
      <c r="I50" s="12"/>
      <c r="J50" s="12" t="s">
        <v>69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22"/>
    </row>
    <row r="51" spans="1:54" x14ac:dyDescent="0.25">
      <c r="A51" s="21" t="s">
        <v>48</v>
      </c>
      <c r="B51" s="11">
        <v>1</v>
      </c>
      <c r="C51" s="11">
        <v>2</v>
      </c>
      <c r="D51" s="11">
        <v>3</v>
      </c>
      <c r="E51" s="11">
        <v>4</v>
      </c>
      <c r="F51" s="11">
        <v>5</v>
      </c>
      <c r="G51" s="11">
        <v>6</v>
      </c>
      <c r="H51" s="11">
        <v>7</v>
      </c>
      <c r="I51" s="11">
        <v>8</v>
      </c>
      <c r="J51" s="11">
        <v>9</v>
      </c>
      <c r="K51" s="11">
        <v>10</v>
      </c>
      <c r="L51" s="11">
        <v>11</v>
      </c>
      <c r="M51" s="11">
        <v>12</v>
      </c>
      <c r="N51" s="11">
        <v>13</v>
      </c>
      <c r="O51" s="11">
        <v>14</v>
      </c>
      <c r="P51" s="76">
        <v>15</v>
      </c>
      <c r="Q51" s="76">
        <v>16</v>
      </c>
      <c r="R51" s="76">
        <v>17</v>
      </c>
      <c r="S51" s="76">
        <v>18</v>
      </c>
      <c r="T51" s="76">
        <v>19</v>
      </c>
      <c r="U51" s="76">
        <v>20</v>
      </c>
      <c r="V51" s="119">
        <v>21</v>
      </c>
      <c r="W51" s="119">
        <v>22</v>
      </c>
      <c r="X51" s="119">
        <v>24</v>
      </c>
      <c r="Y51" s="119">
        <v>25</v>
      </c>
      <c r="Z51" s="119">
        <f t="shared" ref="Z51" si="3">Y51+1</f>
        <v>26</v>
      </c>
      <c r="AA51" s="119">
        <v>27</v>
      </c>
      <c r="AB51" s="119">
        <v>28</v>
      </c>
      <c r="AC51" s="11">
        <v>28</v>
      </c>
      <c r="AD51" s="11">
        <v>29</v>
      </c>
      <c r="AE51" s="11">
        <v>30</v>
      </c>
      <c r="AF51" s="11">
        <v>31</v>
      </c>
      <c r="AG51" s="11">
        <v>32</v>
      </c>
      <c r="AH51" s="11">
        <v>33</v>
      </c>
      <c r="AI51" s="11">
        <v>34</v>
      </c>
      <c r="AJ51" s="11">
        <v>35</v>
      </c>
      <c r="AK51" s="11">
        <v>36</v>
      </c>
      <c r="AL51" s="11">
        <v>37</v>
      </c>
      <c r="AM51" s="11">
        <v>38</v>
      </c>
      <c r="AN51" s="11">
        <v>39</v>
      </c>
      <c r="AO51" s="11">
        <v>40</v>
      </c>
      <c r="AP51" s="11">
        <v>41</v>
      </c>
      <c r="AQ51" s="11">
        <v>42</v>
      </c>
      <c r="AR51" s="11">
        <v>43</v>
      </c>
      <c r="AS51" s="11">
        <v>44</v>
      </c>
      <c r="AT51" s="11">
        <v>45</v>
      </c>
      <c r="AU51" s="11">
        <v>46</v>
      </c>
      <c r="AV51" s="11">
        <v>47</v>
      </c>
      <c r="AW51" s="11">
        <v>48</v>
      </c>
      <c r="AX51" s="11">
        <v>49</v>
      </c>
      <c r="AY51" s="11">
        <v>50</v>
      </c>
      <c r="AZ51" s="11">
        <v>51</v>
      </c>
      <c r="BA51" s="10">
        <v>52</v>
      </c>
    </row>
    <row r="52" spans="1:54" x14ac:dyDescent="0.25">
      <c r="A52" s="19" t="s">
        <v>50</v>
      </c>
      <c r="B52" s="24">
        <v>43833</v>
      </c>
      <c r="C52" s="24">
        <v>43840</v>
      </c>
      <c r="D52" s="24">
        <v>43847</v>
      </c>
      <c r="E52" s="24">
        <v>43854</v>
      </c>
      <c r="F52" s="24">
        <v>43861</v>
      </c>
      <c r="G52" s="24">
        <v>43868</v>
      </c>
      <c r="H52" s="24">
        <v>43875</v>
      </c>
      <c r="I52" s="24">
        <v>43882</v>
      </c>
      <c r="J52" s="24">
        <v>43889</v>
      </c>
      <c r="K52" s="24">
        <v>43896</v>
      </c>
      <c r="L52" s="24">
        <v>43903</v>
      </c>
      <c r="M52" s="24">
        <v>43910</v>
      </c>
      <c r="N52" s="24">
        <v>43917</v>
      </c>
      <c r="O52" s="24">
        <v>43924</v>
      </c>
      <c r="P52" s="77">
        <v>43931</v>
      </c>
      <c r="Q52" s="77">
        <v>43938</v>
      </c>
      <c r="R52" s="77">
        <v>43945</v>
      </c>
      <c r="S52" s="77">
        <v>43952</v>
      </c>
      <c r="T52" s="77">
        <v>43959</v>
      </c>
      <c r="U52" s="77">
        <v>43966</v>
      </c>
      <c r="V52" s="77">
        <v>43973</v>
      </c>
      <c r="W52" s="77">
        <v>43980</v>
      </c>
      <c r="X52" s="77">
        <v>43994</v>
      </c>
      <c r="Y52" s="77">
        <v>44001</v>
      </c>
      <c r="Z52" s="77">
        <f t="shared" ref="Z52" si="4">Y52+7</f>
        <v>44008</v>
      </c>
      <c r="AA52" s="77">
        <v>44015</v>
      </c>
      <c r="AB52" s="77">
        <v>44022</v>
      </c>
      <c r="AC52" s="23">
        <v>44022</v>
      </c>
      <c r="AD52" s="23">
        <v>44029</v>
      </c>
      <c r="AE52" s="23">
        <v>44036</v>
      </c>
      <c r="AF52" s="23">
        <v>44043</v>
      </c>
      <c r="AG52" s="23">
        <v>44050</v>
      </c>
      <c r="AH52" s="23">
        <v>44057</v>
      </c>
      <c r="AI52" s="23">
        <v>44064</v>
      </c>
      <c r="AJ52" s="23">
        <v>44071</v>
      </c>
      <c r="AK52" s="23">
        <v>44078</v>
      </c>
      <c r="AL52" s="23">
        <v>44085</v>
      </c>
      <c r="AM52" s="23">
        <v>44092</v>
      </c>
      <c r="AN52" s="23">
        <v>44099</v>
      </c>
      <c r="AO52" s="23">
        <v>44106</v>
      </c>
      <c r="AP52" s="23">
        <v>44113</v>
      </c>
      <c r="AQ52" s="23">
        <v>44120</v>
      </c>
      <c r="AR52" s="23">
        <v>44127</v>
      </c>
      <c r="AS52" s="23">
        <v>44134</v>
      </c>
      <c r="AT52" s="23">
        <v>44141</v>
      </c>
      <c r="AU52" s="23">
        <v>44148</v>
      </c>
      <c r="AV52" s="23">
        <v>44155</v>
      </c>
      <c r="AW52" s="23">
        <v>44162</v>
      </c>
      <c r="AX52" s="23">
        <v>44169</v>
      </c>
      <c r="AY52" s="23">
        <v>44176</v>
      </c>
      <c r="AZ52" s="23">
        <v>44183</v>
      </c>
      <c r="BA52" s="9">
        <v>44190</v>
      </c>
      <c r="BB52" s="26"/>
    </row>
    <row r="53" spans="1:54" x14ac:dyDescent="0.25">
      <c r="A53" s="15" t="s">
        <v>49</v>
      </c>
      <c r="B53" s="29">
        <f>B41-B29</f>
        <v>-42</v>
      </c>
      <c r="C53" s="29">
        <f t="shared" ref="C53:D53" si="5">C41-C29</f>
        <v>-48</v>
      </c>
      <c r="D53" s="29">
        <f t="shared" si="5"/>
        <v>-56</v>
      </c>
      <c r="E53" s="29">
        <v>11</v>
      </c>
      <c r="F53" s="29">
        <v>-7</v>
      </c>
      <c r="G53" s="29">
        <v>-24</v>
      </c>
      <c r="H53" s="29">
        <v>-6</v>
      </c>
      <c r="I53" s="29">
        <v>-8</v>
      </c>
      <c r="J53" s="29">
        <v>-3</v>
      </c>
      <c r="K53" s="29">
        <v>11</v>
      </c>
      <c r="L53" s="29">
        <v>-4</v>
      </c>
      <c r="M53" s="29">
        <v>-5</v>
      </c>
      <c r="N53" s="29">
        <v>4</v>
      </c>
      <c r="O53" s="29">
        <v>10</v>
      </c>
      <c r="P53" s="78">
        <v>15.824175824175825</v>
      </c>
      <c r="Q53" s="78">
        <v>5.5384615384615383</v>
      </c>
      <c r="R53" s="78">
        <v>6.7666666666666666</v>
      </c>
      <c r="S53" s="78">
        <v>19.333333333333332</v>
      </c>
      <c r="T53" s="78">
        <v>1.9333333333333333</v>
      </c>
      <c r="U53" s="78"/>
      <c r="V53" s="78">
        <v>0.18749999999999289</v>
      </c>
      <c r="W53" s="78">
        <v>1.6171874999999929</v>
      </c>
      <c r="X53" s="78">
        <v>-22.683972911963881</v>
      </c>
      <c r="Y53" s="78">
        <v>-10.247071352502658</v>
      </c>
      <c r="Z53" s="78"/>
      <c r="AA53" s="78">
        <v>2.3440000000000012</v>
      </c>
      <c r="AB53" s="78">
        <v>-10.160000000000004</v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30"/>
    </row>
    <row r="54" spans="1:54" x14ac:dyDescent="0.25">
      <c r="A54" s="15" t="s">
        <v>42</v>
      </c>
      <c r="B54" s="29">
        <f t="shared" ref="B54:D59" si="6">B42-B30</f>
        <v>45</v>
      </c>
      <c r="C54" s="29">
        <f t="shared" si="6"/>
        <v>47</v>
      </c>
      <c r="D54" s="29">
        <f t="shared" si="6"/>
        <v>52</v>
      </c>
      <c r="E54" s="29">
        <v>-1</v>
      </c>
      <c r="F54" s="29">
        <v>0</v>
      </c>
      <c r="G54" s="29">
        <v>-9</v>
      </c>
      <c r="H54" s="29">
        <v>-5</v>
      </c>
      <c r="I54" s="29">
        <v>-12</v>
      </c>
      <c r="J54" s="29">
        <v>0</v>
      </c>
      <c r="K54" s="29">
        <v>4</v>
      </c>
      <c r="L54" s="29">
        <v>-2</v>
      </c>
      <c r="M54" s="29">
        <v>-12</v>
      </c>
      <c r="N54" s="29">
        <v>-4</v>
      </c>
      <c r="O54" s="29">
        <v>8</v>
      </c>
      <c r="P54" s="78">
        <v>12.659340659340659</v>
      </c>
      <c r="Q54" s="78">
        <v>5.5384615384615383</v>
      </c>
      <c r="R54" s="78">
        <v>15.466666666666667</v>
      </c>
      <c r="S54" s="78">
        <v>-5.8</v>
      </c>
      <c r="T54" s="78">
        <v>-6.7666666666666666</v>
      </c>
      <c r="U54" s="78"/>
      <c r="V54" s="78">
        <v>-3.6328125000000036</v>
      </c>
      <c r="W54" s="78">
        <v>-1.3750000000000018</v>
      </c>
      <c r="X54" s="78">
        <v>-9.5214446952595928</v>
      </c>
      <c r="Y54" s="78">
        <v>-11.061767838125665</v>
      </c>
      <c r="Z54" s="78"/>
      <c r="AA54" s="78">
        <v>-17.728000000000002</v>
      </c>
      <c r="AB54" s="78">
        <v>-6.6400000000000006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30"/>
    </row>
    <row r="55" spans="1:54" x14ac:dyDescent="0.25">
      <c r="A55" s="15" t="s">
        <v>43</v>
      </c>
      <c r="B55" s="29">
        <f t="shared" si="6"/>
        <v>-91</v>
      </c>
      <c r="C55" s="29">
        <f t="shared" si="6"/>
        <v>-81</v>
      </c>
      <c r="D55" s="29">
        <f t="shared" si="6"/>
        <v>-119</v>
      </c>
      <c r="E55" s="29">
        <v>-25</v>
      </c>
      <c r="F55" s="29">
        <v>1</v>
      </c>
      <c r="G55" s="29">
        <v>4</v>
      </c>
      <c r="H55" s="29">
        <v>-19</v>
      </c>
      <c r="I55" s="29">
        <v>45</v>
      </c>
      <c r="J55" s="29">
        <v>27</v>
      </c>
      <c r="K55" s="29">
        <v>9</v>
      </c>
      <c r="L55" s="29">
        <v>12</v>
      </c>
      <c r="M55" s="29">
        <v>-18</v>
      </c>
      <c r="N55" s="29">
        <v>-6</v>
      </c>
      <c r="O55" s="29">
        <v>-8</v>
      </c>
      <c r="P55" s="78">
        <v>-12.659340659340659</v>
      </c>
      <c r="Q55" s="78">
        <v>4.6153846153846159</v>
      </c>
      <c r="R55" s="78">
        <v>45.433333333333337</v>
      </c>
      <c r="S55" s="78">
        <v>126.63333333333334</v>
      </c>
      <c r="T55" s="78">
        <v>46.4</v>
      </c>
      <c r="U55" s="78"/>
      <c r="V55" s="78">
        <v>-46.664062500000057</v>
      </c>
      <c r="W55" s="78">
        <v>70.867187499999943</v>
      </c>
      <c r="X55" s="78">
        <v>-156.51410835214446</v>
      </c>
      <c r="Y55" s="78">
        <v>-45.79339723109689</v>
      </c>
      <c r="Z55" s="78"/>
      <c r="AA55" s="78">
        <v>-90.312000000000012</v>
      </c>
      <c r="AB55" s="78">
        <v>-63.16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0"/>
    </row>
    <row r="56" spans="1:54" x14ac:dyDescent="0.25">
      <c r="A56" s="15" t="s">
        <v>44</v>
      </c>
      <c r="B56" s="29">
        <f t="shared" si="6"/>
        <v>-415</v>
      </c>
      <c r="C56" s="29">
        <f t="shared" si="6"/>
        <v>-438</v>
      </c>
      <c r="D56" s="29">
        <f t="shared" si="6"/>
        <v>-299</v>
      </c>
      <c r="E56" s="29">
        <v>-82</v>
      </c>
      <c r="F56" s="29">
        <v>-19</v>
      </c>
      <c r="G56" s="29">
        <v>-58</v>
      </c>
      <c r="H56" s="29">
        <v>-84</v>
      </c>
      <c r="I56" s="29">
        <v>-124</v>
      </c>
      <c r="J56" s="29">
        <v>-7</v>
      </c>
      <c r="K56" s="29">
        <v>-90</v>
      </c>
      <c r="L56" s="29">
        <v>29</v>
      </c>
      <c r="M56" s="29">
        <v>15</v>
      </c>
      <c r="N56" s="29">
        <v>79</v>
      </c>
      <c r="O56" s="29">
        <v>628</v>
      </c>
      <c r="P56" s="78">
        <v>993.75824175824164</v>
      </c>
      <c r="Q56" s="78">
        <v>1065.2307692307693</v>
      </c>
      <c r="R56" s="78">
        <v>1815.4</v>
      </c>
      <c r="S56" s="78">
        <v>1040.1333333333334</v>
      </c>
      <c r="T56" s="78">
        <v>544.23333333333335</v>
      </c>
      <c r="U56" s="78"/>
      <c r="V56" s="78">
        <v>239.80468749999977</v>
      </c>
      <c r="W56" s="78">
        <v>362.72656249999977</v>
      </c>
      <c r="X56" s="78">
        <v>-455.87810383747171</v>
      </c>
      <c r="Y56" s="78">
        <v>-118.04046858359948</v>
      </c>
      <c r="Z56" s="78"/>
      <c r="AA56" s="78">
        <v>-247.20000000000005</v>
      </c>
      <c r="AB56" s="78">
        <v>-289.68000000000006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spans="1:54" x14ac:dyDescent="0.25">
      <c r="A57" s="15" t="s">
        <v>45</v>
      </c>
      <c r="B57" s="29">
        <f t="shared" si="6"/>
        <v>-584</v>
      </c>
      <c r="C57" s="29">
        <f t="shared" si="6"/>
        <v>-718</v>
      </c>
      <c r="D57" s="29">
        <f t="shared" si="6"/>
        <v>-639</v>
      </c>
      <c r="E57" s="29">
        <v>22</v>
      </c>
      <c r="F57" s="29">
        <v>76</v>
      </c>
      <c r="G57" s="29">
        <v>-146</v>
      </c>
      <c r="H57" s="29">
        <v>-157</v>
      </c>
      <c r="I57" s="29">
        <v>-81</v>
      </c>
      <c r="J57" s="29">
        <v>-33</v>
      </c>
      <c r="K57" s="29">
        <v>-88</v>
      </c>
      <c r="L57" s="29">
        <v>35</v>
      </c>
      <c r="M57" s="29">
        <v>67</v>
      </c>
      <c r="N57" s="29">
        <v>162</v>
      </c>
      <c r="O57" s="29">
        <v>1120</v>
      </c>
      <c r="P57" s="78">
        <v>1772.3076923076924</v>
      </c>
      <c r="Q57" s="78">
        <v>1800.9230769230771</v>
      </c>
      <c r="R57" s="78">
        <v>3041.1333333333332</v>
      </c>
      <c r="S57" s="78">
        <v>1457.7333333333333</v>
      </c>
      <c r="T57" s="78">
        <v>707.6</v>
      </c>
      <c r="U57" s="78"/>
      <c r="V57" s="78">
        <v>234.96874999999977</v>
      </c>
      <c r="W57" s="78">
        <v>339.17968749999977</v>
      </c>
      <c r="X57" s="78">
        <v>-708.93171557562061</v>
      </c>
      <c r="Y57" s="78">
        <v>-228.19808306709251</v>
      </c>
      <c r="Z57" s="78"/>
      <c r="AA57" s="78">
        <v>-381.86400000000003</v>
      </c>
      <c r="AB57" s="78">
        <v>-411.28</v>
      </c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0"/>
    </row>
    <row r="58" spans="1:54" x14ac:dyDescent="0.25">
      <c r="A58" s="15" t="s">
        <v>46</v>
      </c>
      <c r="B58" s="29">
        <f t="shared" si="6"/>
        <v>-379</v>
      </c>
      <c r="C58" s="29">
        <f t="shared" si="6"/>
        <v>-525</v>
      </c>
      <c r="D58" s="29">
        <f t="shared" si="6"/>
        <v>-592</v>
      </c>
      <c r="E58" s="29">
        <v>71</v>
      </c>
      <c r="F58" s="29">
        <v>130</v>
      </c>
      <c r="G58" s="29">
        <v>-195</v>
      </c>
      <c r="H58" s="29">
        <v>-383</v>
      </c>
      <c r="I58" s="29">
        <v>-135</v>
      </c>
      <c r="J58" s="29">
        <v>-149</v>
      </c>
      <c r="K58" s="29">
        <v>81</v>
      </c>
      <c r="L58" s="29">
        <v>171</v>
      </c>
      <c r="M58" s="29">
        <v>119</v>
      </c>
      <c r="N58" s="29">
        <v>453</v>
      </c>
      <c r="O58" s="29">
        <v>2068</v>
      </c>
      <c r="P58" s="78">
        <v>3272.4395604395604</v>
      </c>
      <c r="Q58" s="78">
        <v>3559.3846153846157</v>
      </c>
      <c r="R58" s="78">
        <v>5774.8666666666668</v>
      </c>
      <c r="S58" s="78">
        <v>3578.6</v>
      </c>
      <c r="T58" s="78">
        <v>1870.5</v>
      </c>
      <c r="U58" s="78"/>
      <c r="V58" s="78">
        <v>862.89843749999955</v>
      </c>
      <c r="W58" s="78">
        <v>755.08593749999955</v>
      </c>
      <c r="X58" s="78">
        <v>-1007.0237020316026</v>
      </c>
      <c r="Y58" s="78">
        <v>-382.18423855165065</v>
      </c>
      <c r="Z58" s="78"/>
      <c r="AA58" s="78">
        <v>-689.53600000000006</v>
      </c>
      <c r="AB58" s="78">
        <v>-722.40000000000009</v>
      </c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</row>
    <row r="59" spans="1:54" x14ac:dyDescent="0.25">
      <c r="A59" s="31" t="s">
        <v>47</v>
      </c>
      <c r="B59" s="32">
        <f t="shared" si="6"/>
        <v>-133</v>
      </c>
      <c r="C59" s="32">
        <f t="shared" si="6"/>
        <v>-84</v>
      </c>
      <c r="D59" s="32">
        <f t="shared" si="6"/>
        <v>-138</v>
      </c>
      <c r="E59" s="32">
        <v>117</v>
      </c>
      <c r="F59" s="32">
        <v>134</v>
      </c>
      <c r="G59" s="32">
        <v>-248</v>
      </c>
      <c r="H59" s="32">
        <v>-222</v>
      </c>
      <c r="I59" s="32">
        <v>-140</v>
      </c>
      <c r="J59" s="32">
        <v>-64</v>
      </c>
      <c r="K59" s="32">
        <v>67</v>
      </c>
      <c r="L59" s="32">
        <v>209</v>
      </c>
      <c r="M59" s="32">
        <v>78</v>
      </c>
      <c r="N59" s="32">
        <v>587</v>
      </c>
      <c r="O59" s="32">
        <v>2435</v>
      </c>
      <c r="P59" s="78">
        <v>3853.1868131868127</v>
      </c>
      <c r="Q59" s="85">
        <v>4027.3846153846157</v>
      </c>
      <c r="R59" s="85">
        <v>6557.8666666666668</v>
      </c>
      <c r="S59" s="85">
        <v>5323.4333333333334</v>
      </c>
      <c r="T59" s="85">
        <v>3357.2333333333336</v>
      </c>
      <c r="U59" s="85"/>
      <c r="V59" s="85">
        <v>1749.0703124999991</v>
      </c>
      <c r="W59" s="85">
        <v>1443.8984374999991</v>
      </c>
      <c r="X59" s="85">
        <v>-1409.6439051918733</v>
      </c>
      <c r="Y59" s="85">
        <v>-556.31096911608074</v>
      </c>
      <c r="Z59" s="85"/>
      <c r="AA59" s="85">
        <v>-885.49600000000009</v>
      </c>
      <c r="AB59" s="85">
        <v>-1094.8800000000001</v>
      </c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3"/>
    </row>
    <row r="60" spans="1:54" ht="15.75" thickBot="1" x14ac:dyDescent="0.3">
      <c r="A60" s="31" t="s">
        <v>61</v>
      </c>
      <c r="B60" s="32"/>
      <c r="C60" s="32"/>
      <c r="D60" s="32"/>
      <c r="E60" s="32">
        <v>113</v>
      </c>
      <c r="F60" s="32">
        <v>315</v>
      </c>
      <c r="G60" s="32">
        <v>-676</v>
      </c>
      <c r="H60" s="32">
        <v>-876</v>
      </c>
      <c r="I60" s="32">
        <v>-455</v>
      </c>
      <c r="J60" s="32">
        <v>-229</v>
      </c>
      <c r="K60" s="32">
        <v>-6</v>
      </c>
      <c r="L60" s="32">
        <v>450</v>
      </c>
      <c r="M60" s="32">
        <v>244</v>
      </c>
      <c r="N60" s="32">
        <v>1275</v>
      </c>
      <c r="O60" s="32">
        <v>6261</v>
      </c>
      <c r="P60" s="79">
        <v>9907.5164835164833</v>
      </c>
      <c r="Q60" s="84">
        <v>10468.615384615385</v>
      </c>
      <c r="R60" s="84">
        <v>17256.933333333334</v>
      </c>
      <c r="S60" s="84">
        <v>11540.066666666668</v>
      </c>
      <c r="T60" s="84">
        <v>6521.1333333333332</v>
      </c>
      <c r="U60" s="84"/>
      <c r="V60" s="84">
        <v>3036.6328124999982</v>
      </c>
      <c r="W60" s="84">
        <v>2971.9999999999982</v>
      </c>
      <c r="X60" s="84">
        <v>-3770.1969525959366</v>
      </c>
      <c r="Y60" s="84">
        <v>-1351.835995740149</v>
      </c>
      <c r="Z60" s="84"/>
      <c r="AA60" s="84">
        <v>-2309.7920000000004</v>
      </c>
      <c r="AB60" s="84">
        <v>-2598.1999999999998</v>
      </c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3"/>
    </row>
    <row r="61" spans="1:54" x14ac:dyDescent="0.25">
      <c r="A61" s="34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4" ht="19.5" thickBot="1" x14ac:dyDescent="0.35">
      <c r="A62" s="8" t="s">
        <v>67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22"/>
    </row>
    <row r="63" spans="1:54" x14ac:dyDescent="0.25">
      <c r="A63" s="21" t="s">
        <v>48</v>
      </c>
      <c r="B63" s="11">
        <v>1</v>
      </c>
      <c r="C63" s="11">
        <v>2</v>
      </c>
      <c r="D63" s="11">
        <v>3</v>
      </c>
      <c r="E63" s="11">
        <v>4</v>
      </c>
      <c r="F63" s="11">
        <v>5</v>
      </c>
      <c r="G63" s="11">
        <v>6</v>
      </c>
      <c r="H63" s="11">
        <v>7</v>
      </c>
      <c r="I63" s="11">
        <v>8</v>
      </c>
      <c r="J63" s="11">
        <v>9</v>
      </c>
      <c r="K63" s="11">
        <v>10</v>
      </c>
      <c r="L63" s="11">
        <v>11</v>
      </c>
      <c r="M63" s="11">
        <v>12</v>
      </c>
      <c r="N63" s="11">
        <v>13</v>
      </c>
      <c r="O63" s="11">
        <v>14</v>
      </c>
      <c r="P63" s="76">
        <v>15</v>
      </c>
      <c r="Q63" s="76">
        <v>16</v>
      </c>
      <c r="R63" s="76">
        <v>17</v>
      </c>
      <c r="S63" s="76">
        <v>18</v>
      </c>
      <c r="T63" s="76">
        <v>19</v>
      </c>
      <c r="U63" s="76">
        <v>20</v>
      </c>
      <c r="V63" s="119">
        <v>21</v>
      </c>
      <c r="W63" s="119">
        <v>22</v>
      </c>
      <c r="X63" s="119">
        <v>24</v>
      </c>
      <c r="Y63" s="119">
        <v>25</v>
      </c>
      <c r="Z63" s="119">
        <f t="shared" ref="Z63" si="7">Y63+1</f>
        <v>26</v>
      </c>
      <c r="AA63" s="119">
        <v>27</v>
      </c>
      <c r="AB63" s="119">
        <v>28</v>
      </c>
      <c r="AC63" s="11">
        <v>28</v>
      </c>
      <c r="AD63" s="11">
        <v>29</v>
      </c>
      <c r="AE63" s="11">
        <v>30</v>
      </c>
      <c r="AF63" s="11">
        <v>31</v>
      </c>
      <c r="AG63" s="11">
        <v>32</v>
      </c>
      <c r="AH63" s="11">
        <v>33</v>
      </c>
      <c r="AI63" s="11">
        <v>34</v>
      </c>
      <c r="AJ63" s="11">
        <v>35</v>
      </c>
      <c r="AK63" s="11">
        <v>36</v>
      </c>
      <c r="AL63" s="11">
        <v>37</v>
      </c>
      <c r="AM63" s="11">
        <v>38</v>
      </c>
      <c r="AN63" s="11">
        <v>39</v>
      </c>
      <c r="AO63" s="11">
        <v>40</v>
      </c>
      <c r="AP63" s="11">
        <v>41</v>
      </c>
      <c r="AQ63" s="11">
        <v>42</v>
      </c>
      <c r="AR63" s="11">
        <v>43</v>
      </c>
      <c r="AS63" s="11">
        <v>44</v>
      </c>
      <c r="AT63" s="11">
        <v>45</v>
      </c>
      <c r="AU63" s="11">
        <v>46</v>
      </c>
      <c r="AV63" s="11">
        <v>47</v>
      </c>
      <c r="AW63" s="11">
        <v>48</v>
      </c>
      <c r="AX63" s="11">
        <v>49</v>
      </c>
      <c r="AY63" s="11">
        <v>50</v>
      </c>
      <c r="AZ63" s="11">
        <v>51</v>
      </c>
      <c r="BA63" s="10">
        <v>52</v>
      </c>
    </row>
    <row r="64" spans="1:54" x14ac:dyDescent="0.25">
      <c r="A64" s="19" t="s">
        <v>50</v>
      </c>
      <c r="B64" s="24">
        <v>43833</v>
      </c>
      <c r="C64" s="24">
        <v>43840</v>
      </c>
      <c r="D64" s="24">
        <v>43847</v>
      </c>
      <c r="E64" s="24">
        <v>43854</v>
      </c>
      <c r="F64" s="24">
        <v>43861</v>
      </c>
      <c r="G64" s="24">
        <v>43868</v>
      </c>
      <c r="H64" s="24">
        <v>43875</v>
      </c>
      <c r="I64" s="24">
        <v>43882</v>
      </c>
      <c r="J64" s="24">
        <v>43889</v>
      </c>
      <c r="K64" s="24">
        <v>43896</v>
      </c>
      <c r="L64" s="24">
        <v>43903</v>
      </c>
      <c r="M64" s="24">
        <v>43910</v>
      </c>
      <c r="N64" s="24">
        <v>43917</v>
      </c>
      <c r="O64" s="24">
        <v>43924</v>
      </c>
      <c r="P64" s="77">
        <v>43931</v>
      </c>
      <c r="Q64" s="77">
        <v>43938</v>
      </c>
      <c r="R64" s="77">
        <v>43945</v>
      </c>
      <c r="S64" s="77">
        <v>43952</v>
      </c>
      <c r="T64" s="77">
        <v>43959</v>
      </c>
      <c r="U64" s="77">
        <v>43966</v>
      </c>
      <c r="V64" s="77">
        <v>43973</v>
      </c>
      <c r="W64" s="77">
        <v>43980</v>
      </c>
      <c r="X64" s="77">
        <v>43994</v>
      </c>
      <c r="Y64" s="77">
        <v>44001</v>
      </c>
      <c r="Z64" s="77">
        <f t="shared" ref="Z64" si="8">Y64+7</f>
        <v>44008</v>
      </c>
      <c r="AA64" s="77">
        <v>44015</v>
      </c>
      <c r="AB64" s="77">
        <v>44022</v>
      </c>
      <c r="AC64" s="23">
        <v>44022</v>
      </c>
      <c r="AD64" s="23">
        <v>44029</v>
      </c>
      <c r="AE64" s="23">
        <v>44036</v>
      </c>
      <c r="AF64" s="23">
        <v>44043</v>
      </c>
      <c r="AG64" s="23">
        <v>44050</v>
      </c>
      <c r="AH64" s="23">
        <v>44057</v>
      </c>
      <c r="AI64" s="23">
        <v>44064</v>
      </c>
      <c r="AJ64" s="23">
        <v>44071</v>
      </c>
      <c r="AK64" s="23">
        <v>44078</v>
      </c>
      <c r="AL64" s="23">
        <v>44085</v>
      </c>
      <c r="AM64" s="23">
        <v>44092</v>
      </c>
      <c r="AN64" s="23">
        <v>44099</v>
      </c>
      <c r="AO64" s="23">
        <v>44106</v>
      </c>
      <c r="AP64" s="23">
        <v>44113</v>
      </c>
      <c r="AQ64" s="23">
        <v>44120</v>
      </c>
      <c r="AR64" s="23">
        <v>44127</v>
      </c>
      <c r="AS64" s="23">
        <v>44134</v>
      </c>
      <c r="AT64" s="23">
        <v>44141</v>
      </c>
      <c r="AU64" s="23">
        <v>44148</v>
      </c>
      <c r="AV64" s="23">
        <v>44155</v>
      </c>
      <c r="AW64" s="23">
        <v>44162</v>
      </c>
      <c r="AX64" s="23">
        <v>44169</v>
      </c>
      <c r="AY64" s="23">
        <v>44176</v>
      </c>
      <c r="AZ64" s="23">
        <v>44183</v>
      </c>
      <c r="BA64" s="9">
        <v>44190</v>
      </c>
    </row>
    <row r="65" spans="1:53" x14ac:dyDescent="0.25">
      <c r="A65" s="15" t="s">
        <v>49</v>
      </c>
      <c r="B65" s="35">
        <f>B53/B41</f>
        <v>-42</v>
      </c>
      <c r="C65" s="35">
        <f t="shared" ref="C65:D68" si="9">C53/C41</f>
        <v>-24</v>
      </c>
      <c r="D65" s="35">
        <f t="shared" si="9"/>
        <v>-18.666666666666668</v>
      </c>
      <c r="E65" s="35">
        <v>0.20754716981132076</v>
      </c>
      <c r="F65" s="35">
        <v>-0.14000000000000001</v>
      </c>
      <c r="G65" s="35">
        <v>-0.8</v>
      </c>
      <c r="H65" s="35">
        <v>-0.13953488372093023</v>
      </c>
      <c r="I65" s="35">
        <v>-0.15686274509803921</v>
      </c>
      <c r="J65" s="35">
        <v>-6.1224489795918366E-2</v>
      </c>
      <c r="K65" s="35">
        <v>0.19642857142857142</v>
      </c>
      <c r="L65" s="35">
        <v>-7.5471698113207544E-2</v>
      </c>
      <c r="M65" s="35">
        <v>-0.11363636363636363</v>
      </c>
      <c r="N65" s="35">
        <v>8.1632653061224483E-2</v>
      </c>
      <c r="O65" s="35">
        <v>0.19607843137254902</v>
      </c>
      <c r="P65" s="80">
        <v>0.1178396072013093</v>
      </c>
      <c r="Q65" s="80">
        <v>0.27560248169827273</v>
      </c>
      <c r="R65" s="80">
        <v>0.14097222222222217</v>
      </c>
      <c r="S65" s="80">
        <v>0.4323529411764705</v>
      </c>
      <c r="T65" s="80">
        <v>3.9130434782608671E-2</v>
      </c>
      <c r="U65" s="80"/>
      <c r="V65" s="80">
        <v>3.676470588235059E-3</v>
      </c>
      <c r="W65" s="80">
        <v>3.5937499999999734E-2</v>
      </c>
      <c r="X65" s="80">
        <v>-0.49312984591225828</v>
      </c>
      <c r="Y65" s="80">
        <v>-0.22276242070657948</v>
      </c>
      <c r="Z65" s="80"/>
      <c r="AA65" s="80">
        <v>7.1030303030302999E-2</v>
      </c>
      <c r="AB65" s="80">
        <v>-0.23090909090909095</v>
      </c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30"/>
    </row>
    <row r="66" spans="1:53" x14ac:dyDescent="0.25">
      <c r="A66" s="15" t="s">
        <v>42</v>
      </c>
      <c r="B66" s="35">
        <f>B54/B42</f>
        <v>0.75</v>
      </c>
      <c r="C66" s="35">
        <f t="shared" si="9"/>
        <v>0.70149253731343286</v>
      </c>
      <c r="D66" s="35">
        <f t="shared" si="9"/>
        <v>0.64197530864197527</v>
      </c>
      <c r="E66" s="35">
        <v>-4.7619047619047616E-2</v>
      </c>
      <c r="F66" s="35">
        <v>0</v>
      </c>
      <c r="G66" s="35">
        <v>-0.5625</v>
      </c>
      <c r="H66" s="35">
        <v>-0.41666666666666669</v>
      </c>
      <c r="I66" s="35">
        <v>-0.66666666666666663</v>
      </c>
      <c r="J66" s="35">
        <v>0</v>
      </c>
      <c r="K66" s="35">
        <v>0.2</v>
      </c>
      <c r="L66" s="35">
        <v>-9.0909090909090912E-2</v>
      </c>
      <c r="M66" s="35">
        <v>-1</v>
      </c>
      <c r="N66" s="35">
        <v>-0.30769230769230771</v>
      </c>
      <c r="O66" s="35">
        <v>0.38095238095238093</v>
      </c>
      <c r="P66" s="80">
        <v>0.24080267558528434</v>
      </c>
      <c r="Q66" s="80">
        <v>0.40294983531057804</v>
      </c>
      <c r="R66" s="80">
        <v>0.73650793650793644</v>
      </c>
      <c r="S66" s="80">
        <v>-0.24500000000000002</v>
      </c>
      <c r="T66" s="80">
        <v>-0.35</v>
      </c>
      <c r="U66" s="80"/>
      <c r="V66" s="80">
        <v>-0.17299107142857162</v>
      </c>
      <c r="W66" s="80">
        <v>-8.5937500000000111E-2</v>
      </c>
      <c r="X66" s="80">
        <v>-0.528969149736644</v>
      </c>
      <c r="Y66" s="80">
        <v>-0.55308839190628323</v>
      </c>
      <c r="Z66" s="80"/>
      <c r="AA66" s="80">
        <v>-0.68184615384615377</v>
      </c>
      <c r="AB66" s="80">
        <v>-0.41500000000000004</v>
      </c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30"/>
    </row>
    <row r="67" spans="1:53" x14ac:dyDescent="0.25">
      <c r="A67" s="15" t="s">
        <v>43</v>
      </c>
      <c r="B67" s="35">
        <f>B55/B43</f>
        <v>-0.7338709677419355</v>
      </c>
      <c r="C67" s="35">
        <f t="shared" si="9"/>
        <v>-0.40703517587939697</v>
      </c>
      <c r="D67" s="35">
        <f t="shared" si="9"/>
        <v>-0.59499999999999997</v>
      </c>
      <c r="E67" s="35">
        <v>-7.9617834394904455E-2</v>
      </c>
      <c r="F67" s="35">
        <v>3.246753246753247E-3</v>
      </c>
      <c r="G67" s="35">
        <v>1.4760147601476014E-2</v>
      </c>
      <c r="H67" s="35">
        <v>-6.6433566433566432E-2</v>
      </c>
      <c r="I67" s="35">
        <v>0.14018691588785046</v>
      </c>
      <c r="J67" s="35">
        <v>8.5714285714285715E-2</v>
      </c>
      <c r="K67" s="35">
        <v>2.8846153846153848E-2</v>
      </c>
      <c r="L67" s="35">
        <v>3.8585209003215437E-2</v>
      </c>
      <c r="M67" s="35">
        <v>-6.545454545454546E-2</v>
      </c>
      <c r="N67" s="35">
        <v>-2.1201413427561839E-2</v>
      </c>
      <c r="O67" s="35">
        <v>-2.7777777777777776E-2</v>
      </c>
      <c r="P67" s="80">
        <v>1.6025641025641073E-2</v>
      </c>
      <c r="Q67" s="80">
        <v>-3.9882406907872911E-2</v>
      </c>
      <c r="R67" s="80">
        <v>0.18100929614873842</v>
      </c>
      <c r="S67" s="80">
        <v>0.35269230769230775</v>
      </c>
      <c r="T67" s="80">
        <v>0.14545454545454539</v>
      </c>
      <c r="U67" s="80"/>
      <c r="V67" s="80">
        <v>-0.15101638349514579</v>
      </c>
      <c r="W67" s="80">
        <v>0.2965154288702927</v>
      </c>
      <c r="X67" s="80">
        <v>-0.52521512869847142</v>
      </c>
      <c r="Y67" s="80">
        <v>-0.16413404025482758</v>
      </c>
      <c r="Z67" s="80"/>
      <c r="AA67" s="80">
        <v>-0.35416470588235294</v>
      </c>
      <c r="AB67" s="80">
        <v>-0.24386100386100384</v>
      </c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30"/>
    </row>
    <row r="68" spans="1:53" x14ac:dyDescent="0.25">
      <c r="A68" s="15" t="s">
        <v>44</v>
      </c>
      <c r="B68" s="35">
        <f>B56/B44</f>
        <v>-0.52933673469387754</v>
      </c>
      <c r="C68" s="35">
        <f t="shared" si="9"/>
        <v>-0.44648318042813456</v>
      </c>
      <c r="D68" s="35">
        <f t="shared" si="9"/>
        <v>-0.27839851024208567</v>
      </c>
      <c r="E68" s="35">
        <v>-6.047197640117994E-2</v>
      </c>
      <c r="F68" s="35">
        <v>-1.4094955489614243E-2</v>
      </c>
      <c r="G68" s="35">
        <v>-4.3641835966892403E-2</v>
      </c>
      <c r="H68" s="35">
        <v>-6.5217391304347824E-2</v>
      </c>
      <c r="I68" s="35">
        <v>-9.7560975609756101E-2</v>
      </c>
      <c r="J68" s="35">
        <v>-5.5688146380270488E-3</v>
      </c>
      <c r="K68" s="35">
        <v>-7.1884984025559109E-2</v>
      </c>
      <c r="L68" s="35">
        <v>2.1641791044776121E-2</v>
      </c>
      <c r="M68" s="35">
        <v>1.1867088607594937E-2</v>
      </c>
      <c r="N68" s="35">
        <v>6.0722521137586472E-2</v>
      </c>
      <c r="O68" s="35">
        <v>0.33763440860215055</v>
      </c>
      <c r="P68" s="80">
        <v>0.84207965947096397</v>
      </c>
      <c r="Q68" s="80">
        <v>0.3792126085508602</v>
      </c>
      <c r="R68" s="80">
        <v>1.6503636363636363</v>
      </c>
      <c r="S68" s="80">
        <v>0.65522783761391878</v>
      </c>
      <c r="T68" s="80">
        <v>0.37983508245877057</v>
      </c>
      <c r="U68" s="80"/>
      <c r="V68" s="80">
        <v>0.19001956220285243</v>
      </c>
      <c r="W68" s="80">
        <v>0.36602074924318839</v>
      </c>
      <c r="X68" s="80">
        <v>-0.39676075181677262</v>
      </c>
      <c r="Y68" s="80">
        <v>-0.10264388572486915</v>
      </c>
      <c r="Z68" s="80"/>
      <c r="AA68" s="80">
        <v>-0.22230215827338129</v>
      </c>
      <c r="AB68" s="80">
        <v>-0.25410526315789483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30"/>
    </row>
    <row r="69" spans="1:53" x14ac:dyDescent="0.25">
      <c r="A69" s="15" t="s">
        <v>45</v>
      </c>
      <c r="B69" s="35">
        <f t="shared" ref="B69:D71" si="10">B57/B45</f>
        <v>-0.49407783417935702</v>
      </c>
      <c r="C69" s="35">
        <f t="shared" si="10"/>
        <v>-0.49144421629021218</v>
      </c>
      <c r="D69" s="35">
        <f t="shared" si="10"/>
        <v>-0.46813186813186813</v>
      </c>
      <c r="E69" s="35">
        <v>1.1235955056179775E-2</v>
      </c>
      <c r="F69" s="35">
        <v>3.9419087136929459E-2</v>
      </c>
      <c r="G69" s="35">
        <v>-8.0707573244886671E-2</v>
      </c>
      <c r="H69" s="35">
        <v>-8.95096921322691E-2</v>
      </c>
      <c r="I69" s="35">
        <v>-4.6471600688468159E-2</v>
      </c>
      <c r="J69" s="35">
        <v>-1.8404907975460124E-2</v>
      </c>
      <c r="K69" s="35">
        <v>-4.9745618993781798E-2</v>
      </c>
      <c r="L69" s="35">
        <v>1.9965772960638905E-2</v>
      </c>
      <c r="M69" s="35">
        <v>3.7640449438202245E-2</v>
      </c>
      <c r="N69" s="35">
        <v>8.9750692520775624E-2</v>
      </c>
      <c r="O69" s="35">
        <v>0.40965618141916604</v>
      </c>
      <c r="P69" s="80">
        <v>1.0519410496046009</v>
      </c>
      <c r="Q69" s="80">
        <v>0.44662198508352363</v>
      </c>
      <c r="R69" s="80">
        <v>2.1031350852927613</v>
      </c>
      <c r="S69" s="80">
        <v>0.64068208092485546</v>
      </c>
      <c r="T69" s="80">
        <v>0.35248796147672551</v>
      </c>
      <c r="U69" s="80"/>
      <c r="V69" s="80">
        <v>0.13312677053824351</v>
      </c>
      <c r="W69" s="80">
        <v>0.24542669138929063</v>
      </c>
      <c r="X69" s="80">
        <v>-0.42758245812763607</v>
      </c>
      <c r="Y69" s="80">
        <v>-0.14042958957974927</v>
      </c>
      <c r="Z69" s="80"/>
      <c r="AA69" s="80">
        <v>-0.24462780269058293</v>
      </c>
      <c r="AB69" s="80">
        <v>-0.26296675191815855</v>
      </c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30"/>
    </row>
    <row r="70" spans="1:53" x14ac:dyDescent="0.25">
      <c r="A70" s="15" t="s">
        <v>46</v>
      </c>
      <c r="B70" s="35">
        <f t="shared" si="10"/>
        <v>-0.1404223786587625</v>
      </c>
      <c r="C70" s="35">
        <f t="shared" si="10"/>
        <v>-0.17128874388254486</v>
      </c>
      <c r="D70" s="35">
        <f t="shared" si="10"/>
        <v>-0.20978029766123316</v>
      </c>
      <c r="E70" s="35">
        <v>2.1276595744680851E-2</v>
      </c>
      <c r="F70" s="35">
        <v>3.9926289926289923E-2</v>
      </c>
      <c r="G70" s="35">
        <v>-6.3808900523560211E-2</v>
      </c>
      <c r="H70" s="35">
        <v>-0.12728481222997673</v>
      </c>
      <c r="I70" s="35">
        <v>-4.4495715227422544E-2</v>
      </c>
      <c r="J70" s="35">
        <v>-5.0202156334231807E-2</v>
      </c>
      <c r="K70" s="35">
        <v>2.5936599423631124E-2</v>
      </c>
      <c r="L70" s="35">
        <v>5.5090206185567009E-2</v>
      </c>
      <c r="M70" s="35">
        <v>3.8800130420606455E-2</v>
      </c>
      <c r="N70" s="35">
        <v>0.13951339698182938</v>
      </c>
      <c r="O70" s="35">
        <v>0.41318681318681316</v>
      </c>
      <c r="P70" s="80">
        <v>1.2244185123442088</v>
      </c>
      <c r="Q70" s="80">
        <v>0.44665288191715924</v>
      </c>
      <c r="R70" s="80">
        <v>2.2673210312786285</v>
      </c>
      <c r="S70" s="80">
        <v>0.96797225186766267</v>
      </c>
      <c r="T70" s="80">
        <v>0.5430308699719365</v>
      </c>
      <c r="U70" s="80"/>
      <c r="V70" s="80">
        <v>0.29290510437881867</v>
      </c>
      <c r="W70" s="80">
        <v>0.31422635767790252</v>
      </c>
      <c r="X70" s="80">
        <v>-0.37688012800583925</v>
      </c>
      <c r="Y70" s="80">
        <v>-0.14097537386634107</v>
      </c>
      <c r="Z70" s="80"/>
      <c r="AA70" s="80">
        <v>-0.26020226415094339</v>
      </c>
      <c r="AB70" s="80">
        <v>-0.27614678899082568</v>
      </c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30"/>
    </row>
    <row r="71" spans="1:53" x14ac:dyDescent="0.25">
      <c r="A71" s="17" t="s">
        <v>47</v>
      </c>
      <c r="B71" s="35">
        <f t="shared" si="10"/>
        <v>-2.9516200621393696E-2</v>
      </c>
      <c r="C71" s="35">
        <f t="shared" si="10"/>
        <v>-1.6843793864046521E-2</v>
      </c>
      <c r="D71" s="35">
        <f t="shared" si="10"/>
        <v>-3.0503978779840849E-2</v>
      </c>
      <c r="E71" s="35">
        <v>2.4304113003739095E-2</v>
      </c>
      <c r="F71" s="35">
        <v>2.8468238793286596E-2</v>
      </c>
      <c r="G71" s="35">
        <v>-5.5443773753632908E-2</v>
      </c>
      <c r="H71" s="35">
        <v>-4.8726953467954345E-2</v>
      </c>
      <c r="I71" s="35">
        <v>-3.1803725579282141E-2</v>
      </c>
      <c r="J71" s="35">
        <v>-1.4502605937004306E-2</v>
      </c>
      <c r="K71" s="35">
        <v>1.5366972477064221E-2</v>
      </c>
      <c r="L71" s="35">
        <v>4.7135769057284616E-2</v>
      </c>
      <c r="M71" s="35">
        <v>1.8553758325404377E-2</v>
      </c>
      <c r="N71" s="35">
        <v>0.1320882088208821</v>
      </c>
      <c r="O71" s="35">
        <v>0.60981718006511398</v>
      </c>
      <c r="P71" s="80">
        <v>0.99466154986036459</v>
      </c>
      <c r="Q71" s="80">
        <v>0.87843611448680126</v>
      </c>
      <c r="R71" s="80">
        <v>1.8155777039497971</v>
      </c>
      <c r="S71" s="80">
        <v>1.0154653788258905</v>
      </c>
      <c r="T71" s="80">
        <v>0.70462128043282235</v>
      </c>
      <c r="U71" s="80"/>
      <c r="V71" s="80">
        <v>0.44505605916030522</v>
      </c>
      <c r="W71" s="80">
        <v>0.45348569016959761</v>
      </c>
      <c r="X71" s="80">
        <v>-0.39113315904325008</v>
      </c>
      <c r="Y71" s="80">
        <v>-0.15338047122031451</v>
      </c>
      <c r="Z71" s="80"/>
      <c r="AA71" s="80">
        <v>-0.25853897810218984</v>
      </c>
      <c r="AB71" s="80">
        <v>-0.30928813559322033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30"/>
    </row>
    <row r="72" spans="1:53" ht="15.75" thickBot="1" x14ac:dyDescent="0.3">
      <c r="A72" s="58" t="s">
        <v>61</v>
      </c>
      <c r="B72" s="59"/>
      <c r="C72" s="59"/>
      <c r="D72" s="59"/>
      <c r="E72" s="59">
        <v>9.5334514468910832E-3</v>
      </c>
      <c r="F72" s="59">
        <v>2.7127109886324493E-2</v>
      </c>
      <c r="G72" s="59">
        <v>-6.1544064093226512E-2</v>
      </c>
      <c r="H72" s="59">
        <v>-8.0014614541468757E-2</v>
      </c>
      <c r="I72" s="59">
        <v>-4.1974169741697417E-2</v>
      </c>
      <c r="J72" s="59">
        <v>-2.1174294960702729E-2</v>
      </c>
      <c r="K72" s="59">
        <v>-5.5086301872934269E-4</v>
      </c>
      <c r="L72" s="59">
        <v>4.0845965326313877E-2</v>
      </c>
      <c r="M72" s="59">
        <v>2.2919406349802742E-2</v>
      </c>
      <c r="N72" s="59">
        <v>0.11443187937533657</v>
      </c>
      <c r="O72" s="59">
        <v>0.38207115396350766</v>
      </c>
      <c r="P72" s="81">
        <v>1.0172592930342421</v>
      </c>
      <c r="Q72" s="83">
        <v>0.42277181171127459</v>
      </c>
      <c r="R72" s="112">
        <v>1.9121255771006462</v>
      </c>
      <c r="S72" s="112">
        <v>0.87229645093945729</v>
      </c>
      <c r="T72" s="112">
        <v>0.54175069153207822</v>
      </c>
      <c r="U72" s="112"/>
      <c r="V72" s="112">
        <v>0.2952774030046672</v>
      </c>
      <c r="W72" s="112">
        <v>0.35980629539951559</v>
      </c>
      <c r="X72" s="112">
        <v>-0.39917384357818286</v>
      </c>
      <c r="Y72" s="112">
        <v>-0.14293042881583307</v>
      </c>
      <c r="Z72" s="112"/>
      <c r="AA72" s="112">
        <v>-0.254887662767601</v>
      </c>
      <c r="AB72" s="112">
        <v>-0.28305915677089011</v>
      </c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1"/>
    </row>
    <row r="73" spans="1:53" x14ac:dyDescent="0.25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53" ht="19.5" thickBot="1" x14ac:dyDescent="0.35">
      <c r="A74" s="8" t="s">
        <v>66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22"/>
    </row>
    <row r="75" spans="1:53" x14ac:dyDescent="0.25">
      <c r="A75" s="21" t="s">
        <v>48</v>
      </c>
      <c r="B75" s="11">
        <v>1</v>
      </c>
      <c r="C75" s="11">
        <v>2</v>
      </c>
      <c r="D75" s="11">
        <v>3</v>
      </c>
      <c r="E75" s="11">
        <v>4</v>
      </c>
      <c r="F75" s="11">
        <v>5</v>
      </c>
      <c r="G75" s="11">
        <v>6</v>
      </c>
      <c r="H75" s="11">
        <v>7</v>
      </c>
      <c r="I75" s="11">
        <v>8</v>
      </c>
      <c r="J75" s="11">
        <v>9</v>
      </c>
      <c r="K75" s="11">
        <v>10</v>
      </c>
      <c r="L75" s="11">
        <v>11</v>
      </c>
      <c r="M75" s="11">
        <v>12</v>
      </c>
      <c r="N75" s="11">
        <v>13</v>
      </c>
      <c r="O75" s="11">
        <v>14</v>
      </c>
      <c r="P75" s="76">
        <v>15</v>
      </c>
      <c r="Q75" s="76">
        <v>16</v>
      </c>
      <c r="R75" s="76">
        <v>17</v>
      </c>
      <c r="S75" s="76">
        <v>18</v>
      </c>
      <c r="T75" s="76">
        <v>16</v>
      </c>
      <c r="U75" s="76">
        <v>20</v>
      </c>
      <c r="V75" s="119">
        <v>21</v>
      </c>
      <c r="W75" s="119">
        <v>22</v>
      </c>
      <c r="X75" s="119">
        <v>24</v>
      </c>
      <c r="Y75" s="119">
        <v>25</v>
      </c>
      <c r="Z75" s="119">
        <f t="shared" ref="Z75" si="11">Y75+1</f>
        <v>26</v>
      </c>
      <c r="AA75" s="119">
        <v>27</v>
      </c>
      <c r="AB75" s="119">
        <v>28</v>
      </c>
      <c r="AC75" s="11">
        <v>28</v>
      </c>
      <c r="AD75" s="11">
        <v>29</v>
      </c>
      <c r="AE75" s="11">
        <v>30</v>
      </c>
      <c r="AF75" s="11">
        <v>31</v>
      </c>
      <c r="AG75" s="11">
        <v>32</v>
      </c>
      <c r="AH75" s="11">
        <v>33</v>
      </c>
      <c r="AI75" s="11">
        <v>34</v>
      </c>
      <c r="AJ75" s="11">
        <v>35</v>
      </c>
      <c r="AK75" s="11">
        <v>36</v>
      </c>
      <c r="AL75" s="11">
        <v>37</v>
      </c>
      <c r="AM75" s="11">
        <v>38</v>
      </c>
      <c r="AN75" s="11">
        <v>39</v>
      </c>
      <c r="AO75" s="11">
        <v>40</v>
      </c>
      <c r="AP75" s="11">
        <v>41</v>
      </c>
      <c r="AQ75" s="11">
        <v>42</v>
      </c>
      <c r="AR75" s="11">
        <v>43</v>
      </c>
      <c r="AS75" s="11">
        <v>44</v>
      </c>
      <c r="AT75" s="11">
        <v>45</v>
      </c>
      <c r="AU75" s="11">
        <v>46</v>
      </c>
      <c r="AV75" s="11">
        <v>47</v>
      </c>
      <c r="AW75" s="11">
        <v>48</v>
      </c>
      <c r="AX75" s="11">
        <v>49</v>
      </c>
      <c r="AY75" s="11">
        <v>50</v>
      </c>
      <c r="AZ75" s="11">
        <v>51</v>
      </c>
      <c r="BA75" s="10">
        <v>52</v>
      </c>
    </row>
    <row r="76" spans="1:53" x14ac:dyDescent="0.25">
      <c r="A76" s="19" t="s">
        <v>50</v>
      </c>
      <c r="B76" s="24">
        <v>43833</v>
      </c>
      <c r="C76" s="24">
        <v>43840</v>
      </c>
      <c r="D76" s="24">
        <v>43847</v>
      </c>
      <c r="E76" s="24">
        <v>43854</v>
      </c>
      <c r="F76" s="24">
        <v>43861</v>
      </c>
      <c r="G76" s="24">
        <v>43868</v>
      </c>
      <c r="H76" s="24">
        <v>43875</v>
      </c>
      <c r="I76" s="24">
        <v>43882</v>
      </c>
      <c r="J76" s="24">
        <v>43889</v>
      </c>
      <c r="K76" s="24">
        <v>43896</v>
      </c>
      <c r="L76" s="24">
        <v>43903</v>
      </c>
      <c r="M76" s="24">
        <v>43910</v>
      </c>
      <c r="N76" s="24">
        <v>43917</v>
      </c>
      <c r="O76" s="24">
        <v>43924</v>
      </c>
      <c r="P76" s="77">
        <v>43931</v>
      </c>
      <c r="Q76" s="77">
        <v>43938</v>
      </c>
      <c r="R76" s="77">
        <v>43945</v>
      </c>
      <c r="S76" s="77">
        <v>43952</v>
      </c>
      <c r="T76" s="77">
        <v>19</v>
      </c>
      <c r="U76" s="77">
        <v>43966</v>
      </c>
      <c r="V76" s="77">
        <v>43973</v>
      </c>
      <c r="W76" s="77">
        <v>43980</v>
      </c>
      <c r="X76" s="77">
        <v>43994</v>
      </c>
      <c r="Y76" s="77">
        <v>44001</v>
      </c>
      <c r="Z76" s="77">
        <f t="shared" ref="Z76" si="12">Y76+7</f>
        <v>44008</v>
      </c>
      <c r="AA76" s="77">
        <v>44015</v>
      </c>
      <c r="AB76" s="77">
        <v>44022</v>
      </c>
      <c r="AC76" s="23">
        <v>44022</v>
      </c>
      <c r="AD76" s="23">
        <v>44029</v>
      </c>
      <c r="AE76" s="23">
        <v>44036</v>
      </c>
      <c r="AF76" s="23">
        <v>44043</v>
      </c>
      <c r="AG76" s="23">
        <v>44050</v>
      </c>
      <c r="AH76" s="23">
        <v>44057</v>
      </c>
      <c r="AI76" s="23">
        <v>44064</v>
      </c>
      <c r="AJ76" s="23">
        <v>44071</v>
      </c>
      <c r="AK76" s="23">
        <v>44078</v>
      </c>
      <c r="AL76" s="23">
        <v>44085</v>
      </c>
      <c r="AM76" s="23">
        <v>44092</v>
      </c>
      <c r="AN76" s="23">
        <v>44099</v>
      </c>
      <c r="AO76" s="23">
        <v>44106</v>
      </c>
      <c r="AP76" s="23">
        <v>44113</v>
      </c>
      <c r="AQ76" s="23">
        <v>44120</v>
      </c>
      <c r="AR76" s="23">
        <v>44127</v>
      </c>
      <c r="AS76" s="23">
        <v>44134</v>
      </c>
      <c r="AT76" s="23">
        <v>44141</v>
      </c>
      <c r="AU76" s="23">
        <v>44148</v>
      </c>
      <c r="AV76" s="23">
        <v>44155</v>
      </c>
      <c r="AW76" s="23">
        <v>44162</v>
      </c>
      <c r="AX76" s="23">
        <v>44169</v>
      </c>
      <c r="AY76" s="23">
        <v>44176</v>
      </c>
      <c r="AZ76" s="23">
        <v>44183</v>
      </c>
      <c r="BA76" s="9">
        <v>44190</v>
      </c>
    </row>
    <row r="77" spans="1:53" x14ac:dyDescent="0.25">
      <c r="A77" s="15" t="s">
        <v>49</v>
      </c>
      <c r="B77" s="48">
        <f>(B53/'UK Pop by Age'!$G5)*52</f>
        <v>-2.9305090954468422E-3</v>
      </c>
      <c r="C77" s="48">
        <f>(C53/'UK Pop by Age'!$G5)*52</f>
        <v>-3.3491532519392482E-3</v>
      </c>
      <c r="D77" s="48">
        <f>(D53/'UK Pop by Age'!$G5)*52</f>
        <v>-3.9073454605957894E-3</v>
      </c>
      <c r="E77" s="48">
        <v>7.6751428690274436E-4</v>
      </c>
      <c r="F77" s="48">
        <v>-4.8841818257447367E-4</v>
      </c>
      <c r="G77" s="48">
        <v>-1.6745766259696241E-3</v>
      </c>
      <c r="H77" s="48">
        <v>-4.1864415649240603E-4</v>
      </c>
      <c r="I77" s="48">
        <v>-5.5819220865654137E-4</v>
      </c>
      <c r="J77" s="48">
        <v>-2.0932207824620301E-4</v>
      </c>
      <c r="K77" s="48">
        <v>7.6751428690274436E-4</v>
      </c>
      <c r="L77" s="48">
        <v>-2.7909610432827069E-4</v>
      </c>
      <c r="M77" s="48">
        <v>-3.4887013041033838E-4</v>
      </c>
      <c r="N77" s="48">
        <v>2.7909610432827069E-4</v>
      </c>
      <c r="O77" s="48">
        <v>6.9774026082067677E-4</v>
      </c>
      <c r="P77" s="82">
        <v>1.1041164566832685E-3</v>
      </c>
      <c r="Q77" s="82">
        <v>3.8644075983914407E-4</v>
      </c>
      <c r="R77" s="82">
        <v>4.7213757648865789E-4</v>
      </c>
      <c r="S77" s="82">
        <v>1.0256781834063948E-3</v>
      </c>
      <c r="T77" s="82">
        <v>1.2559324694772181E-4</v>
      </c>
      <c r="U77" s="82"/>
      <c r="V77" s="82">
        <v>1.3082629890387194E-5</v>
      </c>
      <c r="W77" s="82">
        <v>1.1283768280459332E-4</v>
      </c>
      <c r="X77" s="82">
        <v>-1.5827521176042844E-3</v>
      </c>
      <c r="Y77" s="82">
        <v>-7.1497942381432893E-4</v>
      </c>
      <c r="Z77" s="82"/>
      <c r="AA77" s="82">
        <v>1.6355031713636669E-4</v>
      </c>
      <c r="AB77" s="82">
        <v>-7.0890410499380781E-4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30"/>
    </row>
    <row r="78" spans="1:53" x14ac:dyDescent="0.25">
      <c r="A78" s="15" t="s">
        <v>42</v>
      </c>
      <c r="B78" s="48">
        <f>(B54/'UK Pop by Age'!$G6)*52</f>
        <v>2.0956131562593951E-4</v>
      </c>
      <c r="C78" s="48">
        <f>(C54/'UK Pop by Age'!$G6)*52</f>
        <v>2.1887515187598124E-4</v>
      </c>
      <c r="D78" s="48">
        <f>(D54/'UK Pop by Age'!$G6)*52</f>
        <v>2.4215974250108564E-4</v>
      </c>
      <c r="E78" s="48">
        <v>-4.6569181250208783E-6</v>
      </c>
      <c r="F78" s="48">
        <v>0</v>
      </c>
      <c r="G78" s="48">
        <v>-4.1912263125187899E-5</v>
      </c>
      <c r="H78" s="48">
        <v>-2.3284590625104389E-5</v>
      </c>
      <c r="I78" s="48">
        <v>-5.5883017500250537E-5</v>
      </c>
      <c r="J78" s="48">
        <v>0</v>
      </c>
      <c r="K78" s="48">
        <v>1.8627672500083513E-5</v>
      </c>
      <c r="L78" s="48">
        <v>-9.3138362500417567E-6</v>
      </c>
      <c r="M78" s="48">
        <v>-5.5883017500250537E-5</v>
      </c>
      <c r="N78" s="48">
        <v>-1.8627672500083513E-5</v>
      </c>
      <c r="O78" s="48">
        <v>3.7255345000167027E-5</v>
      </c>
      <c r="P78" s="82">
        <v>5.895351296729727E-5</v>
      </c>
      <c r="Q78" s="82">
        <v>2.5792161923192556E-5</v>
      </c>
      <c r="R78" s="82">
        <v>7.2027000333656246E-5</v>
      </c>
      <c r="S78" s="82">
        <v>-2.0537008931342072E-5</v>
      </c>
      <c r="T78" s="82">
        <v>-2.9338584187631527E-5</v>
      </c>
      <c r="U78" s="82"/>
      <c r="V78" s="82">
        <v>-1.6917710376052426E-5</v>
      </c>
      <c r="W78" s="82">
        <v>-6.4032624219037157E-6</v>
      </c>
      <c r="X78" s="82">
        <v>-4.4340588377738287E-5</v>
      </c>
      <c r="Y78" s="82">
        <v>-5.1513747140140418E-5</v>
      </c>
      <c r="Z78" s="82"/>
      <c r="AA78" s="82">
        <v>-8.2557844520370129E-5</v>
      </c>
      <c r="AB78" s="82">
        <v>-3.0921936350138631E-5</v>
      </c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30"/>
    </row>
    <row r="79" spans="1:53" x14ac:dyDescent="0.25">
      <c r="A79" s="15" t="s">
        <v>43</v>
      </c>
      <c r="B79" s="48">
        <f>(B55/'UK Pop by Age'!$G7)*52</f>
        <v>-1.8770341891940188E-4</v>
      </c>
      <c r="C79" s="48">
        <f>(C55/'UK Pop by Age'!$G7)*52</f>
        <v>-1.670766695875995E-4</v>
      </c>
      <c r="D79" s="48">
        <f>(D55/'UK Pop by Age'!$G7)*52</f>
        <v>-2.4545831704844863E-4</v>
      </c>
      <c r="E79" s="48">
        <v>-5.1566873329506017E-5</v>
      </c>
      <c r="F79" s="48">
        <v>2.0626749331802403E-6</v>
      </c>
      <c r="G79" s="48">
        <v>8.2506997327209613E-6</v>
      </c>
      <c r="H79" s="48">
        <v>-3.9190823730424571E-5</v>
      </c>
      <c r="I79" s="48">
        <v>9.282037199311083E-5</v>
      </c>
      <c r="J79" s="48">
        <v>5.5692223195866494E-5</v>
      </c>
      <c r="K79" s="48">
        <v>1.8564074398622165E-5</v>
      </c>
      <c r="L79" s="48">
        <v>2.4752099198162884E-5</v>
      </c>
      <c r="M79" s="48">
        <v>-3.7128148797244329E-5</v>
      </c>
      <c r="N79" s="48">
        <v>-1.2376049599081442E-5</v>
      </c>
      <c r="O79" s="48">
        <v>-1.6501399465441923E-5</v>
      </c>
      <c r="P79" s="82">
        <v>-2.6112104648611398E-5</v>
      </c>
      <c r="Q79" s="82">
        <v>9.5200381531395717E-6</v>
      </c>
      <c r="R79" s="82">
        <v>9.3714197797488936E-5</v>
      </c>
      <c r="S79" s="82">
        <v>1.9860465594125946E-4</v>
      </c>
      <c r="T79" s="82">
        <v>8.9107557113386388E-5</v>
      </c>
      <c r="U79" s="82"/>
      <c r="V79" s="82">
        <v>-9.6252791999106176E-5</v>
      </c>
      <c r="W79" s="82">
        <v>1.4617597124123397E-4</v>
      </c>
      <c r="X79" s="82">
        <v>-3.2283772798702453E-4</v>
      </c>
      <c r="Y79" s="82">
        <v>-9.4456892573748993E-5</v>
      </c>
      <c r="Z79" s="82"/>
      <c r="AA79" s="82">
        <v>-1.8628429856537392E-4</v>
      </c>
      <c r="AB79" s="82">
        <v>-1.3027854877966399E-4</v>
      </c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30"/>
    </row>
    <row r="80" spans="1:53" x14ac:dyDescent="0.25">
      <c r="A80" s="15" t="s">
        <v>44</v>
      </c>
      <c r="B80" s="48">
        <f>(B56/'UK Pop by Age'!$G8)*52</f>
        <v>-1.2584144071771841E-3</v>
      </c>
      <c r="C80" s="48">
        <f>(C56/'UK Pop by Age'!$G8)*52</f>
        <v>-1.3281578562496545E-3</v>
      </c>
      <c r="D80" s="48">
        <f>(D56/'UK Pop by Age'!$G8)*52</f>
        <v>-9.0666483794211571E-4</v>
      </c>
      <c r="E80" s="48">
        <v>-2.4865055756272071E-4</v>
      </c>
      <c r="F80" s="48">
        <v>-5.7614153581606018E-5</v>
      </c>
      <c r="G80" s="48">
        <v>-1.7587478461753416E-4</v>
      </c>
      <c r="H80" s="48">
        <v>-2.5471520530815289E-4</v>
      </c>
      <c r="I80" s="48">
        <v>-3.7600816021679718E-4</v>
      </c>
      <c r="J80" s="48">
        <v>-2.1226267109012744E-5</v>
      </c>
      <c r="K80" s="48">
        <v>-2.7290914854444953E-4</v>
      </c>
      <c r="L80" s="48">
        <v>8.7937392308767078E-5</v>
      </c>
      <c r="M80" s="48">
        <v>4.548485809074159E-5</v>
      </c>
      <c r="N80" s="48">
        <v>2.3955358594457239E-4</v>
      </c>
      <c r="O80" s="48">
        <v>1.9042993920657145E-3</v>
      </c>
      <c r="P80" s="82">
        <v>3.0133968401918998E-3</v>
      </c>
      <c r="Q80" s="82">
        <v>3.2301246914902032E-3</v>
      </c>
      <c r="R80" s="82">
        <v>5.5048807585288198E-3</v>
      </c>
      <c r="S80" s="82">
        <v>2.3981436579762596E-3</v>
      </c>
      <c r="T80" s="82">
        <v>1.536478506305251E-3</v>
      </c>
      <c r="U80" s="82"/>
      <c r="V80" s="82">
        <v>7.2716547869547486E-4</v>
      </c>
      <c r="W80" s="82">
        <v>1.099904414737E-3</v>
      </c>
      <c r="X80" s="82">
        <v>-1.3823700573149173E-3</v>
      </c>
      <c r="Y80" s="82">
        <v>-3.5793693083264425E-4</v>
      </c>
      <c r="Z80" s="82"/>
      <c r="AA80" s="82">
        <v>-7.4959046133542164E-4</v>
      </c>
      <c r="AB80" s="82">
        <v>-8.7840357944840184E-4</v>
      </c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30"/>
    </row>
    <row r="81" spans="1:53" x14ac:dyDescent="0.25">
      <c r="A81" s="15" t="s">
        <v>45</v>
      </c>
      <c r="B81" s="48">
        <f>(B57/'UK Pop by Age'!$G9)*52</f>
        <v>-4.5679690723463839E-3</v>
      </c>
      <c r="C81" s="48">
        <f>(C57/'UK Pop by Age'!$G9)*52</f>
        <v>-5.6160989622340814E-3</v>
      </c>
      <c r="D81" s="48">
        <f>(D57/'UK Pop by Age'!$G9)*52</f>
        <v>-4.9981716390913346E-3</v>
      </c>
      <c r="E81" s="48">
        <v>1.7208102669798021E-4</v>
      </c>
      <c r="F81" s="48">
        <v>5.9446172859302252E-4</v>
      </c>
      <c r="G81" s="48">
        <v>-1.141992268086596E-3</v>
      </c>
      <c r="H81" s="48">
        <v>-1.2280327814355859E-3</v>
      </c>
      <c r="I81" s="48">
        <v>-6.3357105284256342E-4</v>
      </c>
      <c r="J81" s="48">
        <v>-2.581215400469703E-4</v>
      </c>
      <c r="K81" s="48">
        <v>-6.8832410679192082E-4</v>
      </c>
      <c r="L81" s="48">
        <v>2.7376526974678668E-4</v>
      </c>
      <c r="M81" s="48">
        <v>5.2406494494384873E-4</v>
      </c>
      <c r="N81" s="48">
        <v>1.2671421056851268E-3</v>
      </c>
      <c r="O81" s="48">
        <v>8.7604886318971738E-3</v>
      </c>
      <c r="P81" s="82">
        <v>1.386275124168344E-2</v>
      </c>
      <c r="Q81" s="82">
        <v>1.4086576912773121E-2</v>
      </c>
      <c r="R81" s="82">
        <v>2.378733392388413E-2</v>
      </c>
      <c r="S81" s="82">
        <v>8.6695985623412401E-3</v>
      </c>
      <c r="T81" s="82">
        <v>5.153044563119517E-3</v>
      </c>
      <c r="U81" s="82"/>
      <c r="V81" s="82">
        <v>1.8378938064518636E-3</v>
      </c>
      <c r="W81" s="82">
        <v>2.6530176754590929E-3</v>
      </c>
      <c r="X81" s="82">
        <v>-5.5451680670460576E-3</v>
      </c>
      <c r="Y81" s="82">
        <v>-1.7849345647589204E-3</v>
      </c>
      <c r="Z81" s="82"/>
      <c r="AA81" s="82">
        <v>-2.9868885990453416E-3</v>
      </c>
      <c r="AB81" s="82">
        <v>-3.2169765754702403E-3</v>
      </c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30"/>
    </row>
    <row r="82" spans="1:53" x14ac:dyDescent="0.25">
      <c r="A82" s="15" t="s">
        <v>46</v>
      </c>
      <c r="B82" s="48">
        <f>(B58/'UK Pop by Age'!$G10)*52</f>
        <v>-5.0416547924627929E-3</v>
      </c>
      <c r="C82" s="48">
        <f>(C58/'UK Pop by Age'!$G10)*52</f>
        <v>-6.9838226016964806E-3</v>
      </c>
      <c r="D82" s="48">
        <f>(D58/'UK Pop by Age'!$G10)*52</f>
        <v>-7.8750913908653651E-3</v>
      </c>
      <c r="E82" s="48">
        <v>9.4447886613419074E-4</v>
      </c>
      <c r="F82" s="48">
        <v>1.7293275013724619E-3</v>
      </c>
      <c r="G82" s="48">
        <v>-2.5939912520586928E-3</v>
      </c>
      <c r="H82" s="48">
        <v>-5.0948648694280991E-3</v>
      </c>
      <c r="I82" s="48">
        <v>-1.7958400975790949E-3</v>
      </c>
      <c r="J82" s="48">
        <v>-1.9820753669576676E-3</v>
      </c>
      <c r="K82" s="48">
        <v>1.077504058547457E-3</v>
      </c>
      <c r="L82" s="48">
        <v>2.2747307902668537E-3</v>
      </c>
      <c r="M82" s="48">
        <v>1.5829997897178689E-3</v>
      </c>
      <c r="N82" s="48">
        <v>6.0260412163209631E-3</v>
      </c>
      <c r="O82" s="48">
        <v>2.7509609791063473E-2</v>
      </c>
      <c r="P82" s="82">
        <v>4.3531690218825712E-2</v>
      </c>
      <c r="Q82" s="82">
        <v>4.7348782333435833E-2</v>
      </c>
      <c r="R82" s="82">
        <v>7.6820274949429113E-2</v>
      </c>
      <c r="S82" s="82">
        <v>3.6195755780072517E-2</v>
      </c>
      <c r="T82" s="82">
        <v>2.3166337258770327E-2</v>
      </c>
      <c r="U82" s="82"/>
      <c r="V82" s="82">
        <v>1.1478723068154428E-2</v>
      </c>
      <c r="W82" s="82">
        <v>1.0044545212448901E-2</v>
      </c>
      <c r="X82" s="82">
        <v>-1.3395952172747368E-2</v>
      </c>
      <c r="Y82" s="82">
        <v>-5.0840131870650996E-3</v>
      </c>
      <c r="Z82" s="82"/>
      <c r="AA82" s="82">
        <v>-9.1725659075873999E-3</v>
      </c>
      <c r="AB82" s="82">
        <v>-9.6097398999343588E-3</v>
      </c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30"/>
    </row>
    <row r="83" spans="1:53" x14ac:dyDescent="0.25">
      <c r="A83" s="31" t="s">
        <v>47</v>
      </c>
      <c r="B83" s="56">
        <f>(B59/'UK Pop by Age'!$G11)*52</f>
        <v>-6.7508209138792035E-3</v>
      </c>
      <c r="C83" s="56">
        <f>(C59/'UK Pop by Age'!$G11)*52</f>
        <v>-4.2636763666605492E-3</v>
      </c>
      <c r="D83" s="56">
        <f>(D59/'UK Pop by Age'!$G11)*52</f>
        <v>-7.0046111737994739E-3</v>
      </c>
      <c r="E83" s="56">
        <v>5.9386920821343364E-3</v>
      </c>
      <c r="F83" s="56">
        <v>6.8015789658632583E-3</v>
      </c>
      <c r="G83" s="56">
        <v>-1.2587996892045431E-2</v>
      </c>
      <c r="H83" s="56">
        <v>-1.1268287540460024E-2</v>
      </c>
      <c r="I83" s="56">
        <v>-7.1061272777675826E-3</v>
      </c>
      <c r="J83" s="56">
        <v>-3.2485153269794665E-3</v>
      </c>
      <c r="K83" s="56">
        <v>3.4007894829316291E-3</v>
      </c>
      <c r="L83" s="56">
        <v>1.0608432864667321E-2</v>
      </c>
      <c r="M83" s="56">
        <v>3.9591280547562249E-3</v>
      </c>
      <c r="N83" s="56">
        <v>2.9794976514639793E-2</v>
      </c>
      <c r="O83" s="56">
        <v>0.12359585658117188</v>
      </c>
      <c r="P83" s="82">
        <v>0.19558025656800823</v>
      </c>
      <c r="Q83" s="82">
        <v>0.20442219766747227</v>
      </c>
      <c r="R83" s="82">
        <v>0.3328645371711626</v>
      </c>
      <c r="S83" s="82">
        <v>0.20545057532299693</v>
      </c>
      <c r="T83" s="82">
        <v>0.1586544430865581</v>
      </c>
      <c r="U83" s="82"/>
      <c r="V83" s="82">
        <v>8.8779401845640815E-2</v>
      </c>
      <c r="W83" s="82">
        <v>7.328947195031954E-2</v>
      </c>
      <c r="X83" s="82">
        <v>-7.1550778618734226E-2</v>
      </c>
      <c r="Y83" s="82">
        <v>-2.8237261089693575E-2</v>
      </c>
      <c r="Z83" s="82"/>
      <c r="AA83" s="82">
        <v>-4.4946051999672026E-2</v>
      </c>
      <c r="AB83" s="82">
        <v>-5.5573975956301223E-2</v>
      </c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3"/>
    </row>
    <row r="84" spans="1:53" ht="15.75" thickBot="1" x14ac:dyDescent="0.3">
      <c r="A84" s="58" t="s">
        <v>61</v>
      </c>
      <c r="B84" s="60"/>
      <c r="C84" s="60"/>
      <c r="D84" s="60"/>
      <c r="E84" s="62">
        <v>8.9231037713537574E-5</v>
      </c>
      <c r="F84" s="62">
        <v>2.4874138831649855E-4</v>
      </c>
      <c r="G84" s="62">
        <v>-5.3380691587921584E-4</v>
      </c>
      <c r="H84" s="62">
        <v>-6.917379560801674E-4</v>
      </c>
      <c r="I84" s="62">
        <v>-3.5929311645716455E-4</v>
      </c>
      <c r="J84" s="62">
        <v>-1.8083104103008943E-4</v>
      </c>
      <c r="K84" s="62">
        <v>-4.7379312060285441E-6</v>
      </c>
      <c r="L84" s="62">
        <v>3.5534484045214078E-4</v>
      </c>
      <c r="M84" s="62">
        <v>1.9267586904516079E-4</v>
      </c>
      <c r="N84" s="62">
        <v>1.0068103812810657E-3</v>
      </c>
      <c r="O84" s="62">
        <v>4.9440312134907847E-3</v>
      </c>
      <c r="P84" s="83">
        <v>7.8235219202491546E-3</v>
      </c>
      <c r="Q84" s="73">
        <v>8.2665965857799568E-3</v>
      </c>
      <c r="R84" s="73">
        <v>1.3627027160059032E-2</v>
      </c>
      <c r="S84" s="73">
        <v>9.1126736632749662E-3</v>
      </c>
      <c r="T84" s="73">
        <v>5.1494468531121558E-3</v>
      </c>
      <c r="U84" s="73"/>
      <c r="V84" s="73">
        <v>2.3978928939323275E-3</v>
      </c>
      <c r="W84" s="73">
        <v>2.3468552573861373E-3</v>
      </c>
      <c r="X84" s="73">
        <v>-2.9771556324296677E-3</v>
      </c>
      <c r="Y84" s="73">
        <v>-1.0674843249416535E-3</v>
      </c>
      <c r="Z84" s="73"/>
      <c r="AA84" s="73">
        <v>-1.8239392660391806E-3</v>
      </c>
      <c r="AB84" s="73">
        <v>-2.0516821432505598E-3</v>
      </c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1"/>
    </row>
    <row r="86" spans="1:53" ht="19.5" thickBot="1" x14ac:dyDescent="0.35">
      <c r="A86" s="8" t="s">
        <v>63</v>
      </c>
      <c r="B86" s="12"/>
      <c r="C86" s="12"/>
      <c r="D86" s="12"/>
      <c r="E86" s="12"/>
      <c r="F86" s="12"/>
      <c r="G86" s="12"/>
      <c r="H86" s="12"/>
      <c r="I86" s="12" t="s">
        <v>65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22"/>
    </row>
    <row r="87" spans="1:53" x14ac:dyDescent="0.25">
      <c r="A87" s="21" t="s">
        <v>48</v>
      </c>
      <c r="B87" s="11">
        <v>1</v>
      </c>
      <c r="C87" s="11">
        <v>2</v>
      </c>
      <c r="D87" s="11">
        <v>3</v>
      </c>
      <c r="E87" s="11">
        <v>4</v>
      </c>
      <c r="F87" s="11">
        <v>5</v>
      </c>
      <c r="G87" s="11">
        <v>6</v>
      </c>
      <c r="H87" s="11">
        <v>7</v>
      </c>
      <c r="I87" s="11">
        <v>8</v>
      </c>
      <c r="J87" s="11">
        <v>9</v>
      </c>
      <c r="K87" s="11">
        <v>10</v>
      </c>
      <c r="L87" s="11">
        <v>11</v>
      </c>
      <c r="M87" s="11">
        <v>12</v>
      </c>
      <c r="N87" s="11">
        <v>13</v>
      </c>
      <c r="O87" s="11">
        <v>14</v>
      </c>
      <c r="P87" s="71">
        <v>15</v>
      </c>
      <c r="Q87" s="71">
        <v>16</v>
      </c>
      <c r="R87" s="71">
        <v>17</v>
      </c>
      <c r="S87" s="71">
        <v>18</v>
      </c>
      <c r="T87" s="71">
        <v>16</v>
      </c>
      <c r="U87" s="76">
        <v>20</v>
      </c>
      <c r="V87" s="119">
        <v>21</v>
      </c>
      <c r="W87" s="119">
        <v>22</v>
      </c>
      <c r="X87" s="119">
        <v>24</v>
      </c>
      <c r="Y87" s="119">
        <v>25</v>
      </c>
      <c r="Z87" s="119">
        <f t="shared" ref="Z87" si="13">Y87+1</f>
        <v>26</v>
      </c>
      <c r="AA87" s="119">
        <v>27</v>
      </c>
      <c r="AB87" s="119">
        <v>28</v>
      </c>
      <c r="AC87" s="11">
        <v>28</v>
      </c>
      <c r="AD87" s="11">
        <v>29</v>
      </c>
      <c r="AE87" s="11">
        <v>30</v>
      </c>
      <c r="AF87" s="11">
        <v>31</v>
      </c>
      <c r="AG87" s="11">
        <v>32</v>
      </c>
      <c r="AH87" s="11">
        <v>33</v>
      </c>
      <c r="AI87" s="11">
        <v>34</v>
      </c>
      <c r="AJ87" s="11">
        <v>35</v>
      </c>
      <c r="AK87" s="11">
        <v>36</v>
      </c>
      <c r="AL87" s="11">
        <v>37</v>
      </c>
      <c r="AM87" s="11">
        <v>38</v>
      </c>
      <c r="AN87" s="11">
        <v>39</v>
      </c>
      <c r="AO87" s="11">
        <v>40</v>
      </c>
      <c r="AP87" s="11">
        <v>41</v>
      </c>
      <c r="AQ87" s="11">
        <v>42</v>
      </c>
      <c r="AR87" s="11">
        <v>43</v>
      </c>
      <c r="AS87" s="11">
        <v>44</v>
      </c>
      <c r="AT87" s="11">
        <v>45</v>
      </c>
      <c r="AU87" s="11">
        <v>46</v>
      </c>
      <c r="AV87" s="11">
        <v>47</v>
      </c>
      <c r="AW87" s="11">
        <v>48</v>
      </c>
      <c r="AX87" s="11">
        <v>49</v>
      </c>
      <c r="AY87" s="11">
        <v>50</v>
      </c>
      <c r="AZ87" s="11">
        <v>51</v>
      </c>
      <c r="BA87" s="10">
        <v>52</v>
      </c>
    </row>
    <row r="88" spans="1:53" x14ac:dyDescent="0.25">
      <c r="A88" s="19" t="s">
        <v>50</v>
      </c>
      <c r="B88" s="24">
        <v>43833</v>
      </c>
      <c r="C88" s="24">
        <v>43840</v>
      </c>
      <c r="D88" s="24">
        <v>43847</v>
      </c>
      <c r="E88" s="24">
        <v>43854</v>
      </c>
      <c r="F88" s="24">
        <v>43861</v>
      </c>
      <c r="G88" s="24">
        <v>43868</v>
      </c>
      <c r="H88" s="24">
        <v>43875</v>
      </c>
      <c r="I88" s="24">
        <v>43882</v>
      </c>
      <c r="J88" s="24">
        <v>43889</v>
      </c>
      <c r="K88" s="24">
        <v>43896</v>
      </c>
      <c r="L88" s="24">
        <v>43903</v>
      </c>
      <c r="M88" s="24">
        <v>43910</v>
      </c>
      <c r="N88" s="24">
        <v>43917</v>
      </c>
      <c r="O88" s="24">
        <v>43924</v>
      </c>
      <c r="P88" s="72">
        <v>43931</v>
      </c>
      <c r="Q88" s="72">
        <v>43938</v>
      </c>
      <c r="R88" s="72">
        <v>43945</v>
      </c>
      <c r="S88" s="72">
        <v>43945</v>
      </c>
      <c r="T88" s="72">
        <v>19</v>
      </c>
      <c r="U88" s="77">
        <v>43966</v>
      </c>
      <c r="V88" s="77">
        <v>43973</v>
      </c>
      <c r="W88" s="77">
        <v>43980</v>
      </c>
      <c r="X88" s="77">
        <v>43994</v>
      </c>
      <c r="Y88" s="77">
        <v>44001</v>
      </c>
      <c r="Z88" s="77">
        <f t="shared" ref="Z88" si="14">Y88+7</f>
        <v>44008</v>
      </c>
      <c r="AA88" s="77">
        <v>44015</v>
      </c>
      <c r="AB88" s="77">
        <v>44022</v>
      </c>
      <c r="AC88" s="23">
        <v>44022</v>
      </c>
      <c r="AD88" s="23">
        <v>44029</v>
      </c>
      <c r="AE88" s="23">
        <v>44036</v>
      </c>
      <c r="AF88" s="23">
        <v>44043</v>
      </c>
      <c r="AG88" s="23">
        <v>44050</v>
      </c>
      <c r="AH88" s="23">
        <v>44057</v>
      </c>
      <c r="AI88" s="23">
        <v>44064</v>
      </c>
      <c r="AJ88" s="23">
        <v>44071</v>
      </c>
      <c r="AK88" s="23">
        <v>44078</v>
      </c>
      <c r="AL88" s="23">
        <v>44085</v>
      </c>
      <c r="AM88" s="23">
        <v>44092</v>
      </c>
      <c r="AN88" s="23">
        <v>44099</v>
      </c>
      <c r="AO88" s="23">
        <v>44106</v>
      </c>
      <c r="AP88" s="23">
        <v>44113</v>
      </c>
      <c r="AQ88" s="23">
        <v>44120</v>
      </c>
      <c r="AR88" s="23">
        <v>44127</v>
      </c>
      <c r="AS88" s="23">
        <v>44134</v>
      </c>
      <c r="AT88" s="23">
        <v>44141</v>
      </c>
      <c r="AU88" s="23">
        <v>44148</v>
      </c>
      <c r="AV88" s="23">
        <v>44155</v>
      </c>
      <c r="AW88" s="23">
        <v>44162</v>
      </c>
      <c r="AX88" s="23">
        <v>44169</v>
      </c>
      <c r="AY88" s="23">
        <v>44176</v>
      </c>
      <c r="AZ88" s="23">
        <v>44183</v>
      </c>
      <c r="BA88" s="9">
        <v>44190</v>
      </c>
    </row>
    <row r="89" spans="1:53" x14ac:dyDescent="0.25">
      <c r="A89" s="15" t="s">
        <v>49</v>
      </c>
      <c r="B89" s="48" t="e">
        <f>(B65/'UK Pop by Age'!$G17)*52</f>
        <v>#DIV/0!</v>
      </c>
      <c r="C89" s="48" t="e">
        <f>(C65/'UK Pop by Age'!$G17)*52</f>
        <v>#DIV/0!</v>
      </c>
      <c r="D89" s="48" t="e">
        <f>(D65/'UK Pop by Age'!$G17)*52</f>
        <v>#DIV/0!</v>
      </c>
      <c r="E89" s="69">
        <v>2.7909610432827069E-4</v>
      </c>
      <c r="F89" s="69">
        <v>3.4887013041033838E-4</v>
      </c>
      <c r="G89" s="69">
        <v>4.1864415649240603E-4</v>
      </c>
      <c r="H89" s="69">
        <v>4.8841818257447367E-4</v>
      </c>
      <c r="I89" s="69">
        <v>5.5819220865654137E-4</v>
      </c>
      <c r="J89" s="69">
        <v>6.2796623473860907E-4</v>
      </c>
      <c r="K89" s="69">
        <v>6.9774026082067677E-4</v>
      </c>
      <c r="L89" s="69">
        <v>7.6751428690274436E-4</v>
      </c>
      <c r="M89" s="69">
        <v>8.3728831298481206E-4</v>
      </c>
      <c r="N89" s="69">
        <v>9.0706233906687975E-4</v>
      </c>
      <c r="O89" s="69">
        <v>9.7683636514894734E-4</v>
      </c>
      <c r="P89" s="74">
        <v>1.0466103912310152E-3</v>
      </c>
      <c r="Q89" s="74">
        <v>9.6610189959786021E-4</v>
      </c>
      <c r="R89" s="74">
        <v>3.7096523866965983E-3</v>
      </c>
      <c r="S89" s="74">
        <v>2.7693310951972662E-3</v>
      </c>
      <c r="T89" s="74">
        <v>3.0142379267453236E-3</v>
      </c>
      <c r="U89" s="74">
        <f>U$39*T89</f>
        <v>6.0284758534906474E-2</v>
      </c>
      <c r="V89" s="74">
        <v>3.5715579600758387E-3</v>
      </c>
      <c r="W89" s="74">
        <v>3.2526688564976387E-3</v>
      </c>
      <c r="X89" s="74">
        <v>1.6268530821708287E-3</v>
      </c>
      <c r="Y89" s="74">
        <v>2.4946257759607838E-3</v>
      </c>
      <c r="Z89" s="74" t="e">
        <f>Z41/'UK Pop by Age'!$G3*52</f>
        <v>#DIV/0!</v>
      </c>
      <c r="AA89" s="74">
        <v>2.4660931778446001E-3</v>
      </c>
      <c r="AB89" s="74">
        <v>2.3611530426171697E-3</v>
      </c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30"/>
    </row>
    <row r="90" spans="1:53" x14ac:dyDescent="0.25">
      <c r="A90" s="15" t="s">
        <v>42</v>
      </c>
      <c r="B90" s="48" t="e">
        <f>(B66/'UK Pop by Age'!$G18)*52</f>
        <v>#DIV/0!</v>
      </c>
      <c r="C90" s="48" t="e">
        <f>(C66/'UK Pop by Age'!$G18)*52</f>
        <v>#DIV/0!</v>
      </c>
      <c r="D90" s="48" t="e">
        <f>(D66/'UK Pop by Age'!$G18)*52</f>
        <v>#DIV/0!</v>
      </c>
      <c r="E90" s="69">
        <v>3.0735659625137792E-4</v>
      </c>
      <c r="F90" s="69">
        <v>2.8407200562627355E-4</v>
      </c>
      <c r="G90" s="69">
        <v>1.9559056125087687E-4</v>
      </c>
      <c r="H90" s="69">
        <v>2.3750282437606476E-4</v>
      </c>
      <c r="I90" s="69">
        <v>2.887289237512944E-4</v>
      </c>
      <c r="J90" s="69">
        <v>2.887289237512944E-4</v>
      </c>
      <c r="K90" s="69">
        <v>3.2132735062644058E-4</v>
      </c>
      <c r="L90" s="69">
        <v>3.2132735062644058E-4</v>
      </c>
      <c r="M90" s="69">
        <v>2.4215974250108564E-4</v>
      </c>
      <c r="N90" s="69">
        <v>2.7010125125121094E-4</v>
      </c>
      <c r="O90" s="69">
        <v>2.9804276000133621E-4</v>
      </c>
      <c r="P90" s="74">
        <v>3.2598426875146143E-4</v>
      </c>
      <c r="Q90" s="74">
        <v>3.009085557705798E-4</v>
      </c>
      <c r="R90" s="74">
        <v>1.6656243827158006E-4</v>
      </c>
      <c r="S90" s="74">
        <v>4.1074017862684144E-5</v>
      </c>
      <c r="T90" s="74">
        <v>4.6103489437706695E-5</v>
      </c>
      <c r="U90" s="74">
        <f t="shared" ref="U90:U95" si="15">U$39*T90</f>
        <v>9.2206978875413392E-4</v>
      </c>
      <c r="V90" s="74">
        <v>8.087757024938602E-5</v>
      </c>
      <c r="W90" s="74">
        <v>6.8107427578430321E-5</v>
      </c>
      <c r="X90" s="74">
        <v>3.9483937872637511E-5</v>
      </c>
      <c r="Y90" s="74">
        <v>4.1624615360277138E-5</v>
      </c>
      <c r="Z90" s="74" t="e">
        <f>Z42/'UK Pop by Age'!$G4*52</f>
        <v>#DIV/0!</v>
      </c>
      <c r="AA90" s="74">
        <v>3.8522026730172703E-5</v>
      </c>
      <c r="AB90" s="74">
        <v>4.3588753650195416E-5</v>
      </c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30"/>
    </row>
    <row r="91" spans="1:53" x14ac:dyDescent="0.25">
      <c r="A91" s="15" t="s">
        <v>43</v>
      </c>
      <c r="B91" s="48">
        <f>(B67/'UK Pop by Age'!$G19)*52</f>
        <v>-9.7498766801312212E-6</v>
      </c>
      <c r="C91" s="48">
        <f>(C67/'UK Pop by Age'!$G19)*52</f>
        <v>-5.4076846526720407E-6</v>
      </c>
      <c r="D91" s="48">
        <f>(D67/'UK Pop by Age'!$G19)*52</f>
        <v>-7.9049000160448516E-6</v>
      </c>
      <c r="E91" s="69">
        <v>4.2491103623512957E-4</v>
      </c>
      <c r="F91" s="69">
        <v>4.3728708583421101E-4</v>
      </c>
      <c r="G91" s="69">
        <v>3.7128148797244332E-4</v>
      </c>
      <c r="H91" s="69">
        <v>4.0840963676968764E-4</v>
      </c>
      <c r="I91" s="69">
        <v>4.3522441090103076E-4</v>
      </c>
      <c r="J91" s="69">
        <v>4.517258103664727E-4</v>
      </c>
      <c r="K91" s="69">
        <v>4.434751106337517E-4</v>
      </c>
      <c r="L91" s="69">
        <v>4.6822720983191458E-4</v>
      </c>
      <c r="M91" s="69">
        <v>3.6921881303926307E-4</v>
      </c>
      <c r="N91" s="69">
        <v>3.9603358717060614E-4</v>
      </c>
      <c r="O91" s="69">
        <v>3.919082373042457E-4</v>
      </c>
      <c r="P91" s="74">
        <v>3.8778288743788526E-4</v>
      </c>
      <c r="Q91" s="74">
        <v>3.5795343455804796E-4</v>
      </c>
      <c r="R91" s="74">
        <v>5.9418789241812132E-4</v>
      </c>
      <c r="S91" s="74">
        <v>6.1249069465854069E-4</v>
      </c>
      <c r="T91" s="74">
        <v>6.4046056675246476E-4</v>
      </c>
      <c r="U91" s="74">
        <f t="shared" si="15"/>
        <v>1.2809211335049295E-2</v>
      </c>
      <c r="V91" s="74">
        <v>5.411137623535881E-4</v>
      </c>
      <c r="W91" s="74">
        <v>6.3915528027131145E-4</v>
      </c>
      <c r="X91" s="74">
        <v>2.9183940210068717E-4</v>
      </c>
      <c r="Y91" s="74">
        <v>4.8102941378353815E-4</v>
      </c>
      <c r="Z91" s="74">
        <f>Z43/'UK Pop by Age'!$G5*52</f>
        <v>0</v>
      </c>
      <c r="AA91" s="74">
        <v>3.3969780939558742E-4</v>
      </c>
      <c r="AB91" s="74">
        <v>4.0395425891401825E-4</v>
      </c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30"/>
    </row>
    <row r="92" spans="1:53" x14ac:dyDescent="0.25">
      <c r="A92" s="15" t="s">
        <v>44</v>
      </c>
      <c r="B92" s="48">
        <f>(B68/'UK Pop by Age'!$G20)*52</f>
        <v>-6.6510452045419169E-6</v>
      </c>
      <c r="C92" s="48">
        <f>(C68/'UK Pop by Age'!$G20)*52</f>
        <v>-5.6100013875147272E-6</v>
      </c>
      <c r="D92" s="48">
        <f>(D68/'UK Pop by Age'!$G20)*52</f>
        <v>-3.4980400095755047E-6</v>
      </c>
      <c r="E92" s="69">
        <v>2.8412874687349914E-3</v>
      </c>
      <c r="F92" s="69">
        <v>2.798834934516966E-3</v>
      </c>
      <c r="G92" s="69">
        <v>2.7654793719170886E-3</v>
      </c>
      <c r="H92" s="69">
        <v>2.6987682467173348E-3</v>
      </c>
      <c r="I92" s="69">
        <v>2.6593480363720249E-3</v>
      </c>
      <c r="J92" s="69">
        <v>2.625992473772148E-3</v>
      </c>
      <c r="K92" s="69">
        <v>2.6532833886265929E-3</v>
      </c>
      <c r="L92" s="69">
        <v>2.8200612016259785E-3</v>
      </c>
      <c r="M92" s="69">
        <v>2.7139298660809152E-3</v>
      </c>
      <c r="N92" s="69">
        <v>2.6502510647538769E-3</v>
      </c>
      <c r="O92" s="69">
        <v>3.7388553350589586E-3</v>
      </c>
      <c r="P92" s="74">
        <v>4.8274596053640411E-3</v>
      </c>
      <c r="Q92" s="74">
        <v>4.4561165587975763E-3</v>
      </c>
      <c r="R92" s="74">
        <v>8.7292518098502792E-3</v>
      </c>
      <c r="S92" s="74">
        <v>5.0882546200369892E-3</v>
      </c>
      <c r="T92" s="74">
        <v>5.1770865478882088E-3</v>
      </c>
      <c r="U92" s="74">
        <f t="shared" si="15"/>
        <v>0.10354173095776417</v>
      </c>
      <c r="V92" s="74">
        <v>4.5539582060632007E-3</v>
      </c>
      <c r="W92" s="74">
        <v>4.1049373725986615E-3</v>
      </c>
      <c r="X92" s="74">
        <v>2.1017700724358887E-3</v>
      </c>
      <c r="Y92" s="74">
        <v>3.1292355227908776E-3</v>
      </c>
      <c r="Z92" s="74">
        <f>Z44/'UK Pop by Age'!$G6*52</f>
        <v>0</v>
      </c>
      <c r="AA92" s="74">
        <v>2.6223536851248883E-3</v>
      </c>
      <c r="AB92" s="74">
        <v>2.5784456354479594E-3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30"/>
    </row>
    <row r="93" spans="1:53" x14ac:dyDescent="0.25">
      <c r="A93" s="15" t="s">
        <v>45</v>
      </c>
      <c r="B93" s="48">
        <f>(B69/'UK Pop by Age'!$G21)*52</f>
        <v>-3.4127996724460326E-6</v>
      </c>
      <c r="C93" s="48">
        <f>(C69/'UK Pop by Age'!$G21)*52</f>
        <v>-3.3946081859075797E-6</v>
      </c>
      <c r="D93" s="48">
        <f>(D69/'UK Pop by Age'!$G21)*52</f>
        <v>-3.23358016834656E-6</v>
      </c>
      <c r="E93" s="69">
        <v>1.0371792790978262E-2</v>
      </c>
      <c r="F93" s="69">
        <v>9.8320841163345961E-3</v>
      </c>
      <c r="G93" s="69">
        <v>9.3940596847397369E-3</v>
      </c>
      <c r="H93" s="69">
        <v>8.8465291452461629E-3</v>
      </c>
      <c r="I93" s="69">
        <v>9.433169008989278E-3</v>
      </c>
      <c r="J93" s="69">
        <v>9.198513063492033E-3</v>
      </c>
      <c r="K93" s="69">
        <v>9.073363225893501E-3</v>
      </c>
      <c r="L93" s="69">
        <v>9.2689098471412067E-3</v>
      </c>
      <c r="M93" s="69">
        <v>9.0342539016439599E-3</v>
      </c>
      <c r="N93" s="69">
        <v>9.5504969817379014E-3</v>
      </c>
      <c r="O93" s="69">
        <v>1.3899453838286854E-2</v>
      </c>
      <c r="P93" s="74">
        <v>1.824841069483581E-2</v>
      </c>
      <c r="Q93" s="74">
        <v>1.6844686795233058E-2</v>
      </c>
      <c r="R93" s="74">
        <v>3.4720736611085802E-2</v>
      </c>
      <c r="S93" s="74">
        <v>1.8615490812241998E-2</v>
      </c>
      <c r="T93" s="74">
        <v>1.8310203427150087E-2</v>
      </c>
      <c r="U93" s="74">
        <f t="shared" si="15"/>
        <v>0.36620406854300175</v>
      </c>
      <c r="V93" s="74">
        <v>1.564348526653982E-2</v>
      </c>
      <c r="W93" s="74">
        <v>1.3462834898032213E-2</v>
      </c>
      <c r="X93" s="74">
        <v>7.4234838541017223E-3</v>
      </c>
      <c r="Y93" s="74">
        <v>1.092559581634189E-2</v>
      </c>
      <c r="Z93" s="74">
        <f>Z45/'UK Pop by Age'!$G7*52</f>
        <v>0</v>
      </c>
      <c r="AA93" s="74">
        <v>9.2230424316613446E-3</v>
      </c>
      <c r="AB93" s="74">
        <v>9.0164200497861689E-3</v>
      </c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30"/>
    </row>
    <row r="94" spans="1:53" x14ac:dyDescent="0.25">
      <c r="A94" s="15" t="s">
        <v>46</v>
      </c>
      <c r="B94" s="48">
        <f>(B70/'UK Pop by Age'!$G22)*52</f>
        <v>-8.3817415447592624E-7</v>
      </c>
      <c r="C94" s="48">
        <f>(C70/'UK Pop by Age'!$G22)*52</f>
        <v>-1.0224139446026728E-6</v>
      </c>
      <c r="D94" s="48">
        <f>(D70/'UK Pop by Age'!$G22)*52</f>
        <v>-1.2521681038119923E-6</v>
      </c>
      <c r="E94" s="69">
        <v>3.5131953316343625E-2</v>
      </c>
      <c r="F94" s="69">
        <v>3.5131953316343625E-2</v>
      </c>
      <c r="G94" s="69">
        <v>3.2963642680007392E-2</v>
      </c>
      <c r="H94" s="69">
        <v>3.2165491525527792E-2</v>
      </c>
      <c r="I94" s="69">
        <v>3.1739810909805342E-2</v>
      </c>
      <c r="J94" s="69">
        <v>3.1473760524978807E-2</v>
      </c>
      <c r="K94" s="69">
        <v>3.2125583967803809E-2</v>
      </c>
      <c r="L94" s="69">
        <v>3.2378331833389021E-2</v>
      </c>
      <c r="M94" s="69">
        <v>3.2817314968352801E-2</v>
      </c>
      <c r="N94" s="69">
        <v>3.3296205661040551E-2</v>
      </c>
      <c r="O94" s="69">
        <v>5.1467446944692727E-2</v>
      </c>
      <c r="P94" s="74">
        <v>6.9638688228344903E-2</v>
      </c>
      <c r="Q94" s="74">
        <v>6.4281866056933756E-2</v>
      </c>
      <c r="R94" s="74">
        <v>0.10957240757349941</v>
      </c>
      <c r="S94" s="74">
        <v>6.3679891246788842E-2</v>
      </c>
      <c r="T94" s="74">
        <v>6.156139854501138E-2</v>
      </c>
      <c r="U94" s="74">
        <f t="shared" si="15"/>
        <v>1.2312279709002276</v>
      </c>
      <c r="V94" s="74">
        <v>5.0667944753102677E-2</v>
      </c>
      <c r="W94" s="74">
        <v>4.2010498949356795E-2</v>
      </c>
      <c r="X94" s="74">
        <v>2.2148379240077388E-2</v>
      </c>
      <c r="Y94" s="74">
        <v>3.0979116476171395E-2</v>
      </c>
      <c r="Z94" s="74">
        <f>Z46/'UK Pop by Age'!$G8*52</f>
        <v>0</v>
      </c>
      <c r="AA94" s="74">
        <v>2.6079110081928168E-2</v>
      </c>
      <c r="AB94" s="74">
        <v>2.5189650435376104E-2</v>
      </c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30"/>
    </row>
    <row r="95" spans="1:53" x14ac:dyDescent="0.25">
      <c r="A95" s="31" t="s">
        <v>47</v>
      </c>
      <c r="B95" s="56">
        <f>(B71/'UK Pop by Age'!$G23)*52</f>
        <v>-1.7371134905548165E-7</v>
      </c>
      <c r="C95" s="56">
        <f>(C71/'UK Pop by Age'!$G23)*52</f>
        <v>-9.9130582315367382E-8</v>
      </c>
      <c r="D95" s="56">
        <f>(D71/'UK Pop by Age'!$G23)*52</f>
        <v>-1.7952470825683581E-7</v>
      </c>
      <c r="E95" s="70">
        <v>0.20562086858740342</v>
      </c>
      <c r="F95" s="70">
        <v>0.19973293455725313</v>
      </c>
      <c r="G95" s="70">
        <v>0.18973359831639447</v>
      </c>
      <c r="H95" s="70">
        <v>0.18998738857631473</v>
      </c>
      <c r="I95" s="70">
        <v>0.18389642233822823</v>
      </c>
      <c r="J95" s="70">
        <v>0.1892260177965539</v>
      </c>
      <c r="K95" s="70">
        <v>0.19120558182393205</v>
      </c>
      <c r="L95" s="70">
        <v>0.18724645376917581</v>
      </c>
      <c r="M95" s="70">
        <v>0.18252595493465879</v>
      </c>
      <c r="N95" s="70">
        <v>0.1962306289703534</v>
      </c>
      <c r="O95" s="70">
        <v>0.29647778163886035</v>
      </c>
      <c r="P95" s="75">
        <v>0.39672493430736733</v>
      </c>
      <c r="Q95" s="75">
        <v>0.36620763166833908</v>
      </c>
      <c r="R95" s="75">
        <v>0.51009135147868612</v>
      </c>
      <c r="S95" s="74">
        <v>0.35415694780120022</v>
      </c>
      <c r="T95" s="74">
        <v>0.36130088982769598</v>
      </c>
      <c r="U95" s="74">
        <f t="shared" si="15"/>
        <v>7.2260177965539194</v>
      </c>
      <c r="V95" s="74">
        <v>0.28825854614297369</v>
      </c>
      <c r="W95" s="74">
        <v>0.23490310946754797</v>
      </c>
      <c r="X95" s="74">
        <v>0.11138124073179698</v>
      </c>
      <c r="Y95" s="74">
        <v>0.15586219345647087</v>
      </c>
      <c r="Z95" s="74">
        <f>Z47/'UK Pop by Age'!$G9*52</f>
        <v>0</v>
      </c>
      <c r="AA95" s="74">
        <v>0.12890027604571347</v>
      </c>
      <c r="AB95" s="74">
        <v>0.12410952806725051</v>
      </c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3"/>
    </row>
    <row r="96" spans="1:53" s="12" customFormat="1" ht="15.75" thickBot="1" x14ac:dyDescent="0.3">
      <c r="A96" s="58" t="s">
        <v>61</v>
      </c>
      <c r="B96" s="60"/>
      <c r="C96" s="60"/>
      <c r="D96" s="60"/>
      <c r="E96" s="62">
        <v>7.2893071604749147E-3</v>
      </c>
      <c r="F96" s="62">
        <v>7.1337450858769778E-3</v>
      </c>
      <c r="G96" s="62">
        <v>6.7570795549977084E-3</v>
      </c>
      <c r="H96" s="62">
        <v>6.6631105860781425E-3</v>
      </c>
      <c r="I96" s="62">
        <v>6.611782998012833E-3</v>
      </c>
      <c r="J96" s="62">
        <v>6.6536347236660857E-3</v>
      </c>
      <c r="K96" s="62">
        <v>6.7207554157514889E-3</v>
      </c>
      <c r="L96" s="62">
        <v>6.7476036925856507E-3</v>
      </c>
      <c r="M96" s="62">
        <v>6.5983588595957526E-3</v>
      </c>
      <c r="N96" s="62">
        <v>6.8913209391685167E-3</v>
      </c>
      <c r="O96" s="62">
        <v>1.0256041750649788E-2</v>
      </c>
      <c r="P96" s="73">
        <v>1.3620762562131059E-2</v>
      </c>
      <c r="Q96" s="73">
        <v>1.2573011595813286E-2</v>
      </c>
      <c r="R96" s="73">
        <v>2.0516110742824702E-2</v>
      </c>
      <c r="S96" s="73">
        <v>1.2766983410528709E-2</v>
      </c>
      <c r="T96" s="73">
        <v>1.2759011841274568E-2</v>
      </c>
      <c r="U96" s="73">
        <f>U$39*T96</f>
        <v>0.25518023682549135</v>
      </c>
      <c r="V96" s="73">
        <v>1.0518706981065253E-2</v>
      </c>
      <c r="W96" s="73">
        <v>8.8694072176854315E-3</v>
      </c>
      <c r="X96" s="73">
        <v>4.4811377410602649E-3</v>
      </c>
      <c r="Y96" s="120">
        <v>6.4010745661613406E-3</v>
      </c>
      <c r="Z96" s="120">
        <f>Z48/'UK Pop by Age'!$G10*52</f>
        <v>0</v>
      </c>
      <c r="AA96" s="120">
        <v>5.3319161654659299E-3</v>
      </c>
      <c r="AB96" s="120">
        <v>5.196562946772107E-3</v>
      </c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1"/>
    </row>
    <row r="97" spans="1:53" s="18" customFormat="1" x14ac:dyDescent="0.25">
      <c r="A97" s="17"/>
      <c r="B97" s="29"/>
      <c r="C97" s="29"/>
      <c r="D97" s="29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1:53" s="18" customFormat="1" ht="18.75" x14ac:dyDescent="0.3">
      <c r="A98" s="8" t="s">
        <v>62</v>
      </c>
      <c r="B98" s="29"/>
      <c r="C98" s="29"/>
      <c r="D98" s="29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1:53" s="18" customFormat="1" x14ac:dyDescent="0.25">
      <c r="A99" s="21" t="s">
        <v>48</v>
      </c>
      <c r="B99" s="11">
        <v>1</v>
      </c>
      <c r="C99" s="11">
        <v>2</v>
      </c>
      <c r="D99" s="11">
        <v>3</v>
      </c>
      <c r="E99" s="11">
        <v>4</v>
      </c>
      <c r="F99" s="11">
        <v>5</v>
      </c>
      <c r="G99" s="11">
        <v>6</v>
      </c>
      <c r="H99" s="11">
        <v>7</v>
      </c>
      <c r="I99" s="11">
        <v>8</v>
      </c>
      <c r="J99" s="11">
        <v>9</v>
      </c>
      <c r="K99" s="11">
        <v>10</v>
      </c>
      <c r="L99" s="11">
        <v>11</v>
      </c>
      <c r="M99" s="11">
        <v>12</v>
      </c>
      <c r="N99" s="11">
        <v>13</v>
      </c>
      <c r="O99" s="11">
        <v>14</v>
      </c>
      <c r="P99" s="11">
        <v>15</v>
      </c>
      <c r="Q99" s="11">
        <v>16</v>
      </c>
      <c r="R99" s="11">
        <v>17</v>
      </c>
      <c r="S99" s="11">
        <v>18</v>
      </c>
      <c r="T99" s="11">
        <v>19</v>
      </c>
      <c r="U99" s="11">
        <v>20</v>
      </c>
      <c r="V99" s="11">
        <v>21</v>
      </c>
      <c r="W99" s="11">
        <v>22</v>
      </c>
      <c r="X99" s="11">
        <v>23</v>
      </c>
      <c r="Y99" s="11">
        <v>24</v>
      </c>
      <c r="Z99" s="11">
        <v>25</v>
      </c>
      <c r="AA99" s="11">
        <v>26</v>
      </c>
      <c r="AB99" s="11">
        <v>27</v>
      </c>
      <c r="AC99" s="11">
        <v>28</v>
      </c>
      <c r="AD99" s="11">
        <v>29</v>
      </c>
      <c r="AE99" s="11">
        <v>30</v>
      </c>
      <c r="AF99" s="11">
        <v>31</v>
      </c>
      <c r="AG99" s="11">
        <v>32</v>
      </c>
      <c r="AH99" s="11">
        <v>33</v>
      </c>
      <c r="AI99" s="11">
        <v>34</v>
      </c>
      <c r="AJ99" s="11">
        <v>35</v>
      </c>
      <c r="AK99" s="11">
        <v>36</v>
      </c>
      <c r="AL99" s="11">
        <v>37</v>
      </c>
      <c r="AM99" s="11">
        <v>38</v>
      </c>
      <c r="AN99" s="11">
        <v>39</v>
      </c>
      <c r="AO99" s="11">
        <v>40</v>
      </c>
      <c r="AP99" s="11">
        <v>41</v>
      </c>
      <c r="AQ99" s="11">
        <v>42</v>
      </c>
      <c r="AR99" s="11">
        <v>43</v>
      </c>
      <c r="AS99" s="11">
        <v>44</v>
      </c>
      <c r="AT99" s="11">
        <v>45</v>
      </c>
      <c r="AU99" s="11">
        <v>46</v>
      </c>
      <c r="AV99" s="11">
        <v>47</v>
      </c>
      <c r="AW99" s="11">
        <v>48</v>
      </c>
      <c r="AX99" s="11">
        <v>49</v>
      </c>
      <c r="AY99" s="11">
        <v>50</v>
      </c>
      <c r="AZ99" s="11">
        <v>51</v>
      </c>
      <c r="BA99" s="11">
        <v>52</v>
      </c>
    </row>
    <row r="100" spans="1:53" s="18" customFormat="1" x14ac:dyDescent="0.25">
      <c r="A100" s="19" t="s">
        <v>50</v>
      </c>
      <c r="B100" s="24">
        <v>43833</v>
      </c>
      <c r="C100" s="24">
        <v>43840</v>
      </c>
      <c r="D100" s="24">
        <v>43847</v>
      </c>
      <c r="E100" s="24">
        <v>43854</v>
      </c>
      <c r="F100" s="24">
        <v>43861</v>
      </c>
      <c r="G100" s="24">
        <v>43868</v>
      </c>
      <c r="H100" s="24">
        <v>43875</v>
      </c>
      <c r="I100" s="24">
        <v>43882</v>
      </c>
      <c r="J100" s="24">
        <v>43889</v>
      </c>
      <c r="K100" s="24">
        <v>43896</v>
      </c>
      <c r="L100" s="24">
        <v>43903</v>
      </c>
      <c r="M100" s="24">
        <v>43910</v>
      </c>
      <c r="N100" s="24">
        <v>43917</v>
      </c>
      <c r="O100" s="24">
        <v>43924</v>
      </c>
      <c r="P100" s="23">
        <v>43931</v>
      </c>
      <c r="Q100" s="23">
        <v>43938</v>
      </c>
      <c r="R100" s="23">
        <v>43945</v>
      </c>
      <c r="S100" s="23">
        <v>43952</v>
      </c>
      <c r="T100" s="23">
        <v>43959</v>
      </c>
      <c r="U100" s="23">
        <v>43966</v>
      </c>
      <c r="V100" s="23">
        <v>43973</v>
      </c>
      <c r="W100" s="23">
        <v>43980</v>
      </c>
      <c r="X100" s="23">
        <v>43987</v>
      </c>
      <c r="Y100" s="23">
        <v>43994</v>
      </c>
      <c r="Z100" s="23">
        <v>44001</v>
      </c>
      <c r="AA100" s="23">
        <v>44008</v>
      </c>
      <c r="AB100" s="23">
        <v>44015</v>
      </c>
      <c r="AC100" s="23">
        <v>44022</v>
      </c>
      <c r="AD100" s="23">
        <v>44029</v>
      </c>
      <c r="AE100" s="23">
        <v>44036</v>
      </c>
      <c r="AF100" s="23">
        <v>44043</v>
      </c>
      <c r="AG100" s="23">
        <v>44050</v>
      </c>
      <c r="AH100" s="23">
        <v>44057</v>
      </c>
      <c r="AI100" s="23">
        <v>44064</v>
      </c>
      <c r="AJ100" s="23">
        <v>44071</v>
      </c>
      <c r="AK100" s="23">
        <v>44078</v>
      </c>
      <c r="AL100" s="23">
        <v>44085</v>
      </c>
      <c r="AM100" s="23">
        <v>44092</v>
      </c>
      <c r="AN100" s="23">
        <v>44099</v>
      </c>
      <c r="AO100" s="23">
        <v>44106</v>
      </c>
      <c r="AP100" s="23">
        <v>44113</v>
      </c>
      <c r="AQ100" s="23">
        <v>44120</v>
      </c>
      <c r="AR100" s="23">
        <v>44127</v>
      </c>
      <c r="AS100" s="23">
        <v>44134</v>
      </c>
      <c r="AT100" s="23">
        <v>44141</v>
      </c>
      <c r="AU100" s="23">
        <v>44148</v>
      </c>
      <c r="AV100" s="23">
        <v>44155</v>
      </c>
      <c r="AW100" s="23">
        <v>44162</v>
      </c>
      <c r="AX100" s="23">
        <v>44169</v>
      </c>
      <c r="AY100" s="23">
        <v>44176</v>
      </c>
      <c r="AZ100" s="23">
        <v>44183</v>
      </c>
      <c r="BA100" s="23">
        <v>44190</v>
      </c>
    </row>
    <row r="101" spans="1:53" s="18" customFormat="1" ht="26.25" x14ac:dyDescent="0.25">
      <c r="A101" s="17" t="s">
        <v>41</v>
      </c>
      <c r="B101" s="25">
        <v>52</v>
      </c>
      <c r="C101" s="25">
        <v>73</v>
      </c>
      <c r="D101" s="25">
        <v>59</v>
      </c>
      <c r="E101" s="25">
        <v>50</v>
      </c>
      <c r="F101" s="25">
        <v>41</v>
      </c>
      <c r="G101" s="25">
        <v>45</v>
      </c>
      <c r="H101" s="25">
        <v>48</v>
      </c>
      <c r="I101" s="25">
        <v>26</v>
      </c>
      <c r="J101" s="25">
        <v>45</v>
      </c>
      <c r="K101" s="25">
        <v>47</v>
      </c>
      <c r="L101" s="25">
        <v>47</v>
      </c>
      <c r="M101" s="25">
        <v>46</v>
      </c>
      <c r="N101" s="25">
        <v>43</v>
      </c>
      <c r="O101" s="25">
        <v>46</v>
      </c>
      <c r="P101" s="25">
        <v>36</v>
      </c>
      <c r="Q101" s="25">
        <v>54</v>
      </c>
      <c r="R101" s="25">
        <v>57</v>
      </c>
      <c r="S101" s="25">
        <v>51</v>
      </c>
      <c r="T101" s="25">
        <v>48</v>
      </c>
      <c r="U101" s="20">
        <v>52</v>
      </c>
      <c r="V101" s="20">
        <v>60</v>
      </c>
      <c r="W101" s="20">
        <v>46</v>
      </c>
      <c r="X101" s="25">
        <v>46</v>
      </c>
      <c r="Y101" s="25">
        <v>60</v>
      </c>
      <c r="Z101" s="25">
        <v>55</v>
      </c>
      <c r="AA101" s="25">
        <v>43</v>
      </c>
      <c r="AB101" s="25">
        <v>50</v>
      </c>
      <c r="AC101" s="25">
        <v>48</v>
      </c>
      <c r="AD101" s="25">
        <v>45</v>
      </c>
      <c r="AE101" s="25">
        <v>59</v>
      </c>
      <c r="AF101" s="25">
        <v>62</v>
      </c>
      <c r="AG101" s="25">
        <v>59</v>
      </c>
      <c r="AH101" s="25">
        <v>64</v>
      </c>
      <c r="AI101" s="25">
        <v>44</v>
      </c>
      <c r="AJ101" s="25">
        <v>51</v>
      </c>
      <c r="AK101" s="25">
        <v>45</v>
      </c>
      <c r="AL101" s="25">
        <v>55</v>
      </c>
      <c r="AM101" s="20">
        <v>69</v>
      </c>
      <c r="AN101" s="25">
        <v>50</v>
      </c>
      <c r="AO101" s="25">
        <v>40</v>
      </c>
      <c r="AP101" s="25">
        <v>47</v>
      </c>
      <c r="AQ101" s="25">
        <v>43</v>
      </c>
      <c r="AR101" s="25">
        <v>65</v>
      </c>
      <c r="AS101" s="25">
        <v>46</v>
      </c>
      <c r="AT101" s="25">
        <v>44</v>
      </c>
      <c r="AU101" s="25">
        <v>47</v>
      </c>
      <c r="AV101" s="25">
        <v>62</v>
      </c>
      <c r="AW101" s="25">
        <v>58</v>
      </c>
      <c r="AX101" s="25">
        <v>45</v>
      </c>
      <c r="AY101" s="25">
        <v>51</v>
      </c>
      <c r="AZ101" s="25">
        <v>41</v>
      </c>
      <c r="BA101" s="25">
        <v>22</v>
      </c>
    </row>
    <row r="102" spans="1:53" s="18" customFormat="1" x14ac:dyDescent="0.25">
      <c r="A102" s="15" t="s">
        <v>42</v>
      </c>
      <c r="B102" s="25">
        <v>18</v>
      </c>
      <c r="C102" s="25">
        <v>17</v>
      </c>
      <c r="D102" s="25">
        <v>22</v>
      </c>
      <c r="E102" s="25">
        <v>25</v>
      </c>
      <c r="F102" s="25">
        <v>14</v>
      </c>
      <c r="G102" s="25">
        <v>23</v>
      </c>
      <c r="H102" s="25">
        <v>17</v>
      </c>
      <c r="I102" s="25">
        <v>13</v>
      </c>
      <c r="J102" s="25">
        <v>11</v>
      </c>
      <c r="K102" s="25">
        <v>27</v>
      </c>
      <c r="L102" s="25">
        <v>17</v>
      </c>
      <c r="M102" s="25">
        <v>15</v>
      </c>
      <c r="N102" s="25">
        <v>20</v>
      </c>
      <c r="O102" s="25">
        <v>22</v>
      </c>
      <c r="P102" s="25">
        <v>25</v>
      </c>
      <c r="Q102" s="25">
        <v>21</v>
      </c>
      <c r="R102" s="25">
        <v>12</v>
      </c>
      <c r="S102" s="25">
        <v>21</v>
      </c>
      <c r="T102" s="25">
        <v>21</v>
      </c>
      <c r="U102" s="20">
        <v>24</v>
      </c>
      <c r="V102" s="20">
        <v>13</v>
      </c>
      <c r="W102" s="20">
        <v>18</v>
      </c>
      <c r="X102" s="25">
        <v>19</v>
      </c>
      <c r="Y102" s="25">
        <v>17</v>
      </c>
      <c r="Z102" s="25">
        <v>21</v>
      </c>
      <c r="AA102" s="25">
        <v>22</v>
      </c>
      <c r="AB102" s="25">
        <v>23</v>
      </c>
      <c r="AC102" s="25">
        <v>21</v>
      </c>
      <c r="AD102" s="25">
        <v>15</v>
      </c>
      <c r="AE102" s="25">
        <v>13</v>
      </c>
      <c r="AF102" s="25">
        <v>18</v>
      </c>
      <c r="AG102" s="25">
        <v>18</v>
      </c>
      <c r="AH102" s="25">
        <v>11</v>
      </c>
      <c r="AI102" s="25">
        <v>22</v>
      </c>
      <c r="AJ102" s="25">
        <v>11</v>
      </c>
      <c r="AK102" s="25">
        <v>20</v>
      </c>
      <c r="AL102" s="25">
        <v>18</v>
      </c>
      <c r="AM102" s="20">
        <v>18</v>
      </c>
      <c r="AN102" s="25">
        <v>10</v>
      </c>
      <c r="AO102" s="25">
        <v>17</v>
      </c>
      <c r="AP102" s="25">
        <v>20</v>
      </c>
      <c r="AQ102" s="25">
        <v>18</v>
      </c>
      <c r="AR102" s="25">
        <v>24</v>
      </c>
      <c r="AS102" s="25">
        <v>24</v>
      </c>
      <c r="AT102" s="25">
        <v>12</v>
      </c>
      <c r="AU102" s="25">
        <v>29</v>
      </c>
      <c r="AV102" s="25">
        <v>22</v>
      </c>
      <c r="AW102" s="25">
        <v>20</v>
      </c>
      <c r="AX102" s="25">
        <v>15</v>
      </c>
      <c r="AY102" s="25">
        <v>13</v>
      </c>
      <c r="AZ102" s="25">
        <v>23</v>
      </c>
      <c r="BA102" s="25">
        <v>11</v>
      </c>
    </row>
    <row r="103" spans="1:53" s="18" customFormat="1" x14ac:dyDescent="0.25">
      <c r="A103" s="15" t="s">
        <v>43</v>
      </c>
      <c r="B103" s="25">
        <v>208</v>
      </c>
      <c r="C103" s="25">
        <v>302</v>
      </c>
      <c r="D103" s="25">
        <v>286</v>
      </c>
      <c r="E103" s="25">
        <v>298</v>
      </c>
      <c r="F103" s="25">
        <v>339</v>
      </c>
      <c r="G103" s="25">
        <v>293</v>
      </c>
      <c r="H103" s="25">
        <v>318</v>
      </c>
      <c r="I103" s="25">
        <v>294</v>
      </c>
      <c r="J103" s="25">
        <v>254</v>
      </c>
      <c r="K103" s="25">
        <v>287</v>
      </c>
      <c r="L103" s="25">
        <v>329</v>
      </c>
      <c r="M103" s="25">
        <v>278</v>
      </c>
      <c r="N103" s="25">
        <v>261</v>
      </c>
      <c r="O103" s="25">
        <v>260</v>
      </c>
      <c r="P103" s="25">
        <v>337</v>
      </c>
      <c r="Q103" s="25">
        <v>301</v>
      </c>
      <c r="R103" s="25">
        <v>340</v>
      </c>
      <c r="S103" s="25">
        <v>308</v>
      </c>
      <c r="T103" s="25">
        <v>247</v>
      </c>
      <c r="U103" s="20">
        <v>300</v>
      </c>
      <c r="V103" s="20">
        <v>294</v>
      </c>
      <c r="W103" s="20">
        <v>250</v>
      </c>
      <c r="X103" s="25">
        <v>298</v>
      </c>
      <c r="Y103" s="25">
        <v>286</v>
      </c>
      <c r="Z103" s="25">
        <v>308</v>
      </c>
      <c r="AA103" s="25">
        <v>306</v>
      </c>
      <c r="AB103" s="25">
        <v>286</v>
      </c>
      <c r="AC103" s="25">
        <v>304</v>
      </c>
      <c r="AD103" s="25">
        <v>304</v>
      </c>
      <c r="AE103" s="25">
        <v>291</v>
      </c>
      <c r="AF103" s="25">
        <v>286</v>
      </c>
      <c r="AG103" s="25">
        <v>328</v>
      </c>
      <c r="AH103" s="25">
        <v>253</v>
      </c>
      <c r="AI103" s="25">
        <v>250</v>
      </c>
      <c r="AJ103" s="25">
        <v>233</v>
      </c>
      <c r="AK103" s="25">
        <v>323</v>
      </c>
      <c r="AL103" s="25">
        <v>275</v>
      </c>
      <c r="AM103" s="20">
        <v>292</v>
      </c>
      <c r="AN103" s="25">
        <v>270</v>
      </c>
      <c r="AO103" s="25">
        <v>287</v>
      </c>
      <c r="AP103" s="25">
        <v>328</v>
      </c>
      <c r="AQ103" s="25">
        <v>301</v>
      </c>
      <c r="AR103" s="25">
        <v>309</v>
      </c>
      <c r="AS103" s="25">
        <v>289</v>
      </c>
      <c r="AT103" s="25">
        <v>308</v>
      </c>
      <c r="AU103" s="25">
        <v>292</v>
      </c>
      <c r="AV103" s="25">
        <v>312</v>
      </c>
      <c r="AW103" s="25">
        <v>317</v>
      </c>
      <c r="AX103" s="25">
        <v>326</v>
      </c>
      <c r="AY103" s="25">
        <v>295</v>
      </c>
      <c r="AZ103" s="25">
        <v>333</v>
      </c>
      <c r="BA103" s="25">
        <v>166</v>
      </c>
    </row>
    <row r="104" spans="1:53" s="18" customFormat="1" x14ac:dyDescent="0.25">
      <c r="A104" s="15" t="s">
        <v>44</v>
      </c>
      <c r="B104" s="25">
        <v>1290</v>
      </c>
      <c r="C104" s="25">
        <v>1561</v>
      </c>
      <c r="D104" s="25">
        <v>1507</v>
      </c>
      <c r="E104" s="25">
        <v>1459</v>
      </c>
      <c r="F104" s="25">
        <v>1404</v>
      </c>
      <c r="G104" s="25">
        <v>1347</v>
      </c>
      <c r="H104" s="25">
        <v>1377</v>
      </c>
      <c r="I104" s="25">
        <v>1378</v>
      </c>
      <c r="J104" s="25">
        <v>1229</v>
      </c>
      <c r="K104" s="25">
        <v>1362</v>
      </c>
      <c r="L104" s="25">
        <v>1316</v>
      </c>
      <c r="M104" s="25">
        <v>1349</v>
      </c>
      <c r="N104" s="25">
        <v>1065</v>
      </c>
      <c r="O104" s="25">
        <v>1229</v>
      </c>
      <c r="P104" s="25">
        <v>1382</v>
      </c>
      <c r="Q104" s="25">
        <v>1386</v>
      </c>
      <c r="R104" s="25">
        <v>1213</v>
      </c>
      <c r="S104" s="25">
        <v>1363</v>
      </c>
      <c r="T104" s="25">
        <v>1115</v>
      </c>
      <c r="U104" s="20">
        <v>1330</v>
      </c>
      <c r="V104" s="20">
        <v>1258</v>
      </c>
      <c r="W104" s="20">
        <v>998</v>
      </c>
      <c r="X104" s="25">
        <v>1195</v>
      </c>
      <c r="Y104" s="25">
        <v>1199</v>
      </c>
      <c r="Z104" s="25">
        <v>1161</v>
      </c>
      <c r="AA104" s="25">
        <v>1184</v>
      </c>
      <c r="AB104" s="25">
        <v>1150</v>
      </c>
      <c r="AC104" s="25">
        <v>1140</v>
      </c>
      <c r="AD104" s="25">
        <v>1166</v>
      </c>
      <c r="AE104" s="25">
        <v>1193</v>
      </c>
      <c r="AF104" s="25">
        <v>1155</v>
      </c>
      <c r="AG104" s="25">
        <v>1175</v>
      </c>
      <c r="AH104" s="25">
        <v>1130</v>
      </c>
      <c r="AI104" s="25">
        <v>1083</v>
      </c>
      <c r="AJ104" s="25">
        <v>1017</v>
      </c>
      <c r="AK104" s="25">
        <v>1196</v>
      </c>
      <c r="AL104" s="25">
        <v>1180</v>
      </c>
      <c r="AM104" s="20">
        <v>1171</v>
      </c>
      <c r="AN104" s="25">
        <v>1083</v>
      </c>
      <c r="AO104" s="25">
        <v>1200</v>
      </c>
      <c r="AP104" s="25">
        <v>1212</v>
      </c>
      <c r="AQ104" s="25">
        <v>1209</v>
      </c>
      <c r="AR104" s="25">
        <v>1200</v>
      </c>
      <c r="AS104" s="25">
        <v>1151</v>
      </c>
      <c r="AT104" s="25">
        <v>1157</v>
      </c>
      <c r="AU104" s="25">
        <v>1238</v>
      </c>
      <c r="AV104" s="25">
        <v>1223</v>
      </c>
      <c r="AW104" s="25">
        <v>1246</v>
      </c>
      <c r="AX104" s="25">
        <v>1218</v>
      </c>
      <c r="AY104" s="25">
        <v>1265</v>
      </c>
      <c r="AZ104" s="25">
        <v>1306</v>
      </c>
      <c r="BA104" s="25">
        <v>792</v>
      </c>
    </row>
    <row r="105" spans="1:53" s="18" customFormat="1" x14ac:dyDescent="0.25">
      <c r="A105" s="15" t="s">
        <v>45</v>
      </c>
      <c r="B105" s="25">
        <v>1976</v>
      </c>
      <c r="C105" s="25">
        <v>2321</v>
      </c>
      <c r="D105" s="25">
        <v>2191</v>
      </c>
      <c r="E105" s="25">
        <v>2157</v>
      </c>
      <c r="F105" s="25">
        <v>1988</v>
      </c>
      <c r="G105" s="25">
        <v>2032</v>
      </c>
      <c r="H105" s="25">
        <v>1953</v>
      </c>
      <c r="I105" s="25">
        <v>1896</v>
      </c>
      <c r="J105" s="25">
        <v>1728</v>
      </c>
      <c r="K105" s="25">
        <v>2019</v>
      </c>
      <c r="L105" s="25">
        <v>1989</v>
      </c>
      <c r="M105" s="25">
        <v>1917</v>
      </c>
      <c r="N105" s="25">
        <v>1586</v>
      </c>
      <c r="O105" s="25">
        <v>1764</v>
      </c>
      <c r="P105" s="25">
        <v>2053</v>
      </c>
      <c r="Q105" s="25">
        <v>1880</v>
      </c>
      <c r="R105" s="25">
        <v>1707</v>
      </c>
      <c r="S105" s="25">
        <v>1725</v>
      </c>
      <c r="T105" s="25">
        <v>1437</v>
      </c>
      <c r="U105" s="20">
        <v>1760</v>
      </c>
      <c r="V105" s="20">
        <v>1659</v>
      </c>
      <c r="W105" s="20">
        <v>1431</v>
      </c>
      <c r="X105" s="25">
        <v>1700</v>
      </c>
      <c r="Y105" s="25">
        <v>1607</v>
      </c>
      <c r="Z105" s="25">
        <v>1613</v>
      </c>
      <c r="AA105" s="25">
        <v>1652</v>
      </c>
      <c r="AB105" s="25">
        <v>1548</v>
      </c>
      <c r="AC105" s="25">
        <v>1600</v>
      </c>
      <c r="AD105" s="25">
        <v>1577</v>
      </c>
      <c r="AE105" s="25">
        <v>1566</v>
      </c>
      <c r="AF105" s="25">
        <v>1536</v>
      </c>
      <c r="AG105" s="25">
        <v>1608</v>
      </c>
      <c r="AH105" s="25">
        <v>1558</v>
      </c>
      <c r="AI105" s="25">
        <v>1601</v>
      </c>
      <c r="AJ105" s="25">
        <v>1442</v>
      </c>
      <c r="AK105" s="25">
        <v>1621</v>
      </c>
      <c r="AL105" s="25">
        <v>1600</v>
      </c>
      <c r="AM105" s="20">
        <v>1623</v>
      </c>
      <c r="AN105" s="25">
        <v>1607</v>
      </c>
      <c r="AO105" s="25">
        <v>1627</v>
      </c>
      <c r="AP105" s="25">
        <v>1607</v>
      </c>
      <c r="AQ105" s="25">
        <v>1654</v>
      </c>
      <c r="AR105" s="25">
        <v>1657</v>
      </c>
      <c r="AS105" s="25">
        <v>1569</v>
      </c>
      <c r="AT105" s="25">
        <v>1666</v>
      </c>
      <c r="AU105" s="25">
        <v>1716</v>
      </c>
      <c r="AV105" s="25">
        <v>1700</v>
      </c>
      <c r="AW105" s="25">
        <v>1658</v>
      </c>
      <c r="AX105" s="25">
        <v>1696</v>
      </c>
      <c r="AY105" s="25">
        <v>1814</v>
      </c>
      <c r="AZ105" s="25">
        <v>1867</v>
      </c>
      <c r="BA105" s="25">
        <v>1205</v>
      </c>
    </row>
    <row r="106" spans="1:53" s="18" customFormat="1" x14ac:dyDescent="0.25">
      <c r="A106" s="15" t="s">
        <v>46</v>
      </c>
      <c r="B106" s="25">
        <v>3612</v>
      </c>
      <c r="C106" s="25">
        <v>4155</v>
      </c>
      <c r="D106" s="25">
        <v>3866</v>
      </c>
      <c r="E106" s="25">
        <v>3824</v>
      </c>
      <c r="F106" s="25">
        <v>3661</v>
      </c>
      <c r="G106" s="25">
        <v>3376</v>
      </c>
      <c r="H106" s="25">
        <v>3492</v>
      </c>
      <c r="I106" s="25">
        <v>3398</v>
      </c>
      <c r="J106" s="25">
        <v>3028</v>
      </c>
      <c r="K106" s="25">
        <v>3691</v>
      </c>
      <c r="L106" s="25">
        <v>3594</v>
      </c>
      <c r="M106" s="25">
        <v>3342</v>
      </c>
      <c r="N106" s="25">
        <v>2884</v>
      </c>
      <c r="O106" s="25">
        <v>3013</v>
      </c>
      <c r="P106" s="25">
        <v>3442</v>
      </c>
      <c r="Q106" s="25">
        <v>3109</v>
      </c>
      <c r="R106" s="25">
        <v>2906</v>
      </c>
      <c r="S106" s="25">
        <v>2907</v>
      </c>
      <c r="T106" s="25">
        <v>2384</v>
      </c>
      <c r="U106" s="20">
        <v>2791</v>
      </c>
      <c r="V106" s="20">
        <v>2687</v>
      </c>
      <c r="W106" s="20">
        <v>2330</v>
      </c>
      <c r="X106" s="25">
        <v>2881</v>
      </c>
      <c r="Y106" s="25">
        <v>2670</v>
      </c>
      <c r="Z106" s="25">
        <v>2550</v>
      </c>
      <c r="AA106" s="25">
        <v>2508</v>
      </c>
      <c r="AB106" s="25">
        <v>2611</v>
      </c>
      <c r="AC106" s="25">
        <v>2633</v>
      </c>
      <c r="AD106" s="25">
        <v>2484</v>
      </c>
      <c r="AE106" s="25">
        <v>2628</v>
      </c>
      <c r="AF106" s="25">
        <v>2620</v>
      </c>
      <c r="AG106" s="25">
        <v>2563</v>
      </c>
      <c r="AH106" s="25">
        <v>2489</v>
      </c>
      <c r="AI106" s="25">
        <v>2560</v>
      </c>
      <c r="AJ106" s="25">
        <v>2150</v>
      </c>
      <c r="AK106" s="25">
        <v>2638</v>
      </c>
      <c r="AL106" s="25">
        <v>2576</v>
      </c>
      <c r="AM106" s="20">
        <v>2601</v>
      </c>
      <c r="AN106" s="25">
        <v>2629</v>
      </c>
      <c r="AO106" s="25">
        <v>2696</v>
      </c>
      <c r="AP106" s="25">
        <v>2741</v>
      </c>
      <c r="AQ106" s="25">
        <v>2769</v>
      </c>
      <c r="AR106" s="25">
        <v>2642</v>
      </c>
      <c r="AS106" s="25">
        <v>2700</v>
      </c>
      <c r="AT106" s="25">
        <v>2949</v>
      </c>
      <c r="AU106" s="25">
        <v>2819</v>
      </c>
      <c r="AV106" s="25">
        <v>2766</v>
      </c>
      <c r="AW106" s="25">
        <v>2829</v>
      </c>
      <c r="AX106" s="25">
        <v>2965</v>
      </c>
      <c r="AY106" s="25">
        <v>2962</v>
      </c>
      <c r="AZ106" s="25">
        <v>3136</v>
      </c>
      <c r="BA106" s="25">
        <v>2013</v>
      </c>
    </row>
    <row r="107" spans="1:53" s="18" customFormat="1" x14ac:dyDescent="0.25">
      <c r="A107" s="17" t="s">
        <v>47</v>
      </c>
      <c r="B107" s="25">
        <v>5565</v>
      </c>
      <c r="C107" s="25">
        <v>6621</v>
      </c>
      <c r="D107" s="25">
        <v>6325</v>
      </c>
      <c r="E107" s="25">
        <v>6122</v>
      </c>
      <c r="F107" s="25">
        <v>5838</v>
      </c>
      <c r="G107" s="25">
        <v>5374</v>
      </c>
      <c r="H107" s="25">
        <v>5041</v>
      </c>
      <c r="I107" s="25">
        <v>5137</v>
      </c>
      <c r="J107" s="25">
        <v>4559</v>
      </c>
      <c r="K107" s="25">
        <v>5564</v>
      </c>
      <c r="L107" s="25">
        <v>5496</v>
      </c>
      <c r="M107" s="25">
        <v>4966</v>
      </c>
      <c r="N107" s="25">
        <v>4082</v>
      </c>
      <c r="O107" s="25">
        <v>4460</v>
      </c>
      <c r="P107" s="25">
        <v>5026</v>
      </c>
      <c r="Q107" s="25">
        <v>4472</v>
      </c>
      <c r="R107" s="25">
        <v>4071</v>
      </c>
      <c r="S107" s="25">
        <v>3778</v>
      </c>
      <c r="T107" s="25">
        <v>3372</v>
      </c>
      <c r="U107" s="20">
        <v>3884</v>
      </c>
      <c r="V107" s="20">
        <v>3665</v>
      </c>
      <c r="W107" s="20">
        <v>3074</v>
      </c>
      <c r="X107" s="25">
        <v>3811</v>
      </c>
      <c r="Y107" s="25">
        <v>3504</v>
      </c>
      <c r="Z107" s="25">
        <v>3548</v>
      </c>
      <c r="AA107" s="25">
        <v>3497</v>
      </c>
      <c r="AB107" s="25">
        <v>3590</v>
      </c>
      <c r="AC107" s="25">
        <v>3547</v>
      </c>
      <c r="AD107" s="25">
        <v>3536</v>
      </c>
      <c r="AE107" s="25">
        <v>3391</v>
      </c>
      <c r="AF107" s="25">
        <v>3484</v>
      </c>
      <c r="AG107" s="25">
        <v>3568</v>
      </c>
      <c r="AH107" s="25">
        <v>3325</v>
      </c>
      <c r="AI107" s="25">
        <v>3418</v>
      </c>
      <c r="AJ107" s="25">
        <v>2961</v>
      </c>
      <c r="AK107" s="25">
        <v>3602</v>
      </c>
      <c r="AL107" s="25">
        <v>3487</v>
      </c>
      <c r="AM107" s="20">
        <v>3531</v>
      </c>
      <c r="AN107" s="25">
        <v>3501</v>
      </c>
      <c r="AO107" s="25">
        <v>3636</v>
      </c>
      <c r="AP107" s="25">
        <v>3694</v>
      </c>
      <c r="AQ107" s="25">
        <v>3870</v>
      </c>
      <c r="AR107" s="25">
        <v>3706</v>
      </c>
      <c r="AS107" s="25">
        <v>3750</v>
      </c>
      <c r="AT107" s="25">
        <v>4015</v>
      </c>
      <c r="AU107" s="25">
        <v>4052</v>
      </c>
      <c r="AV107" s="25">
        <v>3872</v>
      </c>
      <c r="AW107" s="25">
        <v>3905</v>
      </c>
      <c r="AX107" s="25">
        <v>4022</v>
      </c>
      <c r="AY107" s="25">
        <v>4150</v>
      </c>
      <c r="AZ107" s="25">
        <v>4410</v>
      </c>
      <c r="BA107" s="25">
        <v>2922</v>
      </c>
    </row>
    <row r="108" spans="1:53" s="18" customFormat="1" x14ac:dyDescent="0.25">
      <c r="A108" s="17" t="s">
        <v>61</v>
      </c>
      <c r="B108" s="25"/>
      <c r="C108" s="25"/>
      <c r="D108" s="25"/>
      <c r="E108" s="25">
        <f>SUM(E101:E107)</f>
        <v>13935</v>
      </c>
      <c r="F108" s="25">
        <f t="shared" ref="F108:BA108" si="16">SUM(F101:F107)</f>
        <v>13285</v>
      </c>
      <c r="G108" s="25">
        <f t="shared" si="16"/>
        <v>12490</v>
      </c>
      <c r="H108" s="25">
        <f t="shared" si="16"/>
        <v>12246</v>
      </c>
      <c r="I108" s="25">
        <f t="shared" si="16"/>
        <v>12142</v>
      </c>
      <c r="J108" s="25">
        <f t="shared" si="16"/>
        <v>10854</v>
      </c>
      <c r="K108" s="25">
        <f t="shared" si="16"/>
        <v>12997</v>
      </c>
      <c r="L108" s="25">
        <f t="shared" si="16"/>
        <v>12788</v>
      </c>
      <c r="M108" s="25">
        <f t="shared" si="16"/>
        <v>11913</v>
      </c>
      <c r="N108" s="25">
        <f t="shared" si="16"/>
        <v>9941</v>
      </c>
      <c r="O108" s="25">
        <f t="shared" si="16"/>
        <v>10794</v>
      </c>
      <c r="P108" s="25">
        <f t="shared" si="16"/>
        <v>12301</v>
      </c>
      <c r="Q108" s="25">
        <f t="shared" si="16"/>
        <v>11223</v>
      </c>
      <c r="R108" s="25">
        <f t="shared" si="16"/>
        <v>10306</v>
      </c>
      <c r="S108" s="25">
        <f t="shared" si="16"/>
        <v>10153</v>
      </c>
      <c r="T108" s="25">
        <f t="shared" si="16"/>
        <v>8624</v>
      </c>
      <c r="U108" s="25">
        <f t="shared" si="16"/>
        <v>10141</v>
      </c>
      <c r="V108" s="25">
        <f t="shared" si="16"/>
        <v>9636</v>
      </c>
      <c r="W108" s="25">
        <f t="shared" si="16"/>
        <v>8147</v>
      </c>
      <c r="X108" s="25">
        <f t="shared" si="16"/>
        <v>9950</v>
      </c>
      <c r="Y108" s="25">
        <f t="shared" si="16"/>
        <v>9343</v>
      </c>
      <c r="Z108" s="25">
        <f t="shared" si="16"/>
        <v>9256</v>
      </c>
      <c r="AA108" s="25">
        <f t="shared" si="16"/>
        <v>9212</v>
      </c>
      <c r="AB108" s="25">
        <f t="shared" si="16"/>
        <v>9258</v>
      </c>
      <c r="AC108" s="25">
        <f t="shared" si="16"/>
        <v>9293</v>
      </c>
      <c r="AD108" s="25">
        <f t="shared" si="16"/>
        <v>9127</v>
      </c>
      <c r="AE108" s="25">
        <f t="shared" si="16"/>
        <v>9141</v>
      </c>
      <c r="AF108" s="25">
        <f t="shared" si="16"/>
        <v>9161</v>
      </c>
      <c r="AG108" s="25">
        <f t="shared" si="16"/>
        <v>9319</v>
      </c>
      <c r="AH108" s="25">
        <f t="shared" si="16"/>
        <v>8830</v>
      </c>
      <c r="AI108" s="25">
        <f t="shared" si="16"/>
        <v>8978</v>
      </c>
      <c r="AJ108" s="25">
        <f t="shared" si="16"/>
        <v>7865</v>
      </c>
      <c r="AK108" s="25">
        <f t="shared" si="16"/>
        <v>9445</v>
      </c>
      <c r="AL108" s="25">
        <f t="shared" si="16"/>
        <v>9191</v>
      </c>
      <c r="AM108" s="25">
        <f t="shared" si="16"/>
        <v>9305</v>
      </c>
      <c r="AN108" s="25">
        <f t="shared" si="16"/>
        <v>9150</v>
      </c>
      <c r="AO108" s="25">
        <f t="shared" si="16"/>
        <v>9503</v>
      </c>
      <c r="AP108" s="25">
        <f t="shared" si="16"/>
        <v>9649</v>
      </c>
      <c r="AQ108" s="25">
        <f t="shared" si="16"/>
        <v>9864</v>
      </c>
      <c r="AR108" s="25">
        <f t="shared" si="16"/>
        <v>9603</v>
      </c>
      <c r="AS108" s="25">
        <f t="shared" si="16"/>
        <v>9529</v>
      </c>
      <c r="AT108" s="25">
        <f t="shared" si="16"/>
        <v>10151</v>
      </c>
      <c r="AU108" s="25">
        <f t="shared" si="16"/>
        <v>10193</v>
      </c>
      <c r="AV108" s="25">
        <f t="shared" si="16"/>
        <v>9957</v>
      </c>
      <c r="AW108" s="25">
        <f t="shared" si="16"/>
        <v>10033</v>
      </c>
      <c r="AX108" s="25">
        <f t="shared" si="16"/>
        <v>10287</v>
      </c>
      <c r="AY108" s="25">
        <f t="shared" si="16"/>
        <v>10550</v>
      </c>
      <c r="AZ108" s="25">
        <f t="shared" si="16"/>
        <v>11116</v>
      </c>
      <c r="BA108" s="25">
        <f t="shared" si="16"/>
        <v>7131</v>
      </c>
    </row>
    <row r="109" spans="1:53" s="18" customFormat="1" x14ac:dyDescent="0.25">
      <c r="A109" s="16"/>
    </row>
    <row r="110" spans="1:53" s="12" customFormat="1" ht="18.75" x14ac:dyDescent="0.3">
      <c r="A110" s="8" t="s">
        <v>58</v>
      </c>
      <c r="BA110" s="22"/>
    </row>
    <row r="111" spans="1:53" s="18" customFormat="1" x14ac:dyDescent="0.25">
      <c r="A111" s="21" t="s">
        <v>48</v>
      </c>
      <c r="B111" s="11">
        <v>1</v>
      </c>
      <c r="C111" s="11">
        <v>2</v>
      </c>
      <c r="D111" s="11">
        <v>3</v>
      </c>
      <c r="E111" s="11">
        <v>4</v>
      </c>
      <c r="F111" s="11">
        <v>5</v>
      </c>
      <c r="G111" s="11">
        <v>6</v>
      </c>
      <c r="H111" s="11">
        <v>7</v>
      </c>
      <c r="I111" s="11">
        <v>8</v>
      </c>
      <c r="J111" s="11">
        <v>9</v>
      </c>
      <c r="K111" s="11">
        <v>10</v>
      </c>
      <c r="L111" s="11">
        <v>11</v>
      </c>
      <c r="M111" s="11">
        <v>12</v>
      </c>
      <c r="N111" s="11">
        <v>13</v>
      </c>
      <c r="O111" s="11">
        <v>14</v>
      </c>
      <c r="P111" s="11">
        <v>15</v>
      </c>
      <c r="Q111" s="11">
        <v>16</v>
      </c>
      <c r="R111" s="11">
        <v>17</v>
      </c>
      <c r="S111" s="11">
        <v>18</v>
      </c>
      <c r="T111" s="11">
        <v>19</v>
      </c>
      <c r="U111" s="11">
        <v>20</v>
      </c>
      <c r="V111" s="11">
        <v>21</v>
      </c>
      <c r="W111" s="11">
        <v>22</v>
      </c>
      <c r="X111" s="11">
        <v>23</v>
      </c>
      <c r="Y111" s="11">
        <v>24</v>
      </c>
      <c r="Z111" s="11">
        <v>25</v>
      </c>
      <c r="AA111" s="11">
        <v>26</v>
      </c>
      <c r="AB111" s="11">
        <v>27</v>
      </c>
      <c r="AC111" s="11">
        <v>28</v>
      </c>
      <c r="AD111" s="11">
        <v>29</v>
      </c>
      <c r="AE111" s="11">
        <v>30</v>
      </c>
      <c r="AF111" s="11">
        <v>31</v>
      </c>
      <c r="AG111" s="11">
        <v>32</v>
      </c>
      <c r="AH111" s="11">
        <v>33</v>
      </c>
      <c r="AI111" s="11">
        <v>34</v>
      </c>
      <c r="AJ111" s="11">
        <v>35</v>
      </c>
      <c r="AK111" s="11">
        <v>36</v>
      </c>
      <c r="AL111" s="11">
        <v>37</v>
      </c>
      <c r="AM111" s="11">
        <v>38</v>
      </c>
      <c r="AN111" s="11">
        <v>39</v>
      </c>
      <c r="AO111" s="11">
        <v>40</v>
      </c>
      <c r="AP111" s="11">
        <v>41</v>
      </c>
      <c r="AQ111" s="11">
        <v>42</v>
      </c>
      <c r="AR111" s="11">
        <v>43</v>
      </c>
      <c r="AS111" s="11">
        <v>44</v>
      </c>
      <c r="AT111" s="11">
        <v>45</v>
      </c>
      <c r="AU111" s="11">
        <v>46</v>
      </c>
      <c r="AV111" s="11">
        <v>47</v>
      </c>
      <c r="AW111" s="11">
        <v>48</v>
      </c>
      <c r="AX111" s="11">
        <v>49</v>
      </c>
      <c r="AY111" s="11">
        <v>50</v>
      </c>
      <c r="AZ111" s="11">
        <v>51</v>
      </c>
      <c r="BA111" s="10">
        <v>52</v>
      </c>
    </row>
    <row r="112" spans="1:53" s="18" customFormat="1" x14ac:dyDescent="0.25">
      <c r="A112" s="19" t="s">
        <v>50</v>
      </c>
      <c r="B112" s="24">
        <v>43833</v>
      </c>
      <c r="C112" s="24">
        <v>43840</v>
      </c>
      <c r="D112" s="24">
        <v>43847</v>
      </c>
      <c r="E112" s="24">
        <v>43854</v>
      </c>
      <c r="F112" s="24">
        <v>43861</v>
      </c>
      <c r="G112" s="24">
        <v>43868</v>
      </c>
      <c r="H112" s="24">
        <v>43875</v>
      </c>
      <c r="I112" s="24">
        <v>43882</v>
      </c>
      <c r="J112" s="24">
        <v>43889</v>
      </c>
      <c r="K112" s="24">
        <v>43896</v>
      </c>
      <c r="L112" s="24">
        <v>43903</v>
      </c>
      <c r="M112" s="24">
        <v>43910</v>
      </c>
      <c r="N112" s="24">
        <v>43917</v>
      </c>
      <c r="O112" s="24">
        <v>43924</v>
      </c>
      <c r="P112" s="23">
        <v>43931</v>
      </c>
      <c r="Q112" s="23">
        <v>43938</v>
      </c>
      <c r="R112" s="23">
        <v>43945</v>
      </c>
      <c r="S112" s="23">
        <v>43952</v>
      </c>
      <c r="T112" s="23">
        <v>43959</v>
      </c>
      <c r="U112" s="23">
        <v>43966</v>
      </c>
      <c r="V112" s="23">
        <v>43973</v>
      </c>
      <c r="W112" s="23">
        <v>43980</v>
      </c>
      <c r="X112" s="23">
        <v>43987</v>
      </c>
      <c r="Y112" s="23">
        <v>43994</v>
      </c>
      <c r="Z112" s="23">
        <v>44001</v>
      </c>
      <c r="AA112" s="23">
        <v>44008</v>
      </c>
      <c r="AB112" s="23">
        <v>44015</v>
      </c>
      <c r="AC112" s="23">
        <v>44022</v>
      </c>
      <c r="AD112" s="23">
        <v>44029</v>
      </c>
      <c r="AE112" s="23">
        <v>44036</v>
      </c>
      <c r="AF112" s="23">
        <v>44043</v>
      </c>
      <c r="AG112" s="23">
        <v>44050</v>
      </c>
      <c r="AH112" s="23">
        <v>44057</v>
      </c>
      <c r="AI112" s="23">
        <v>44064</v>
      </c>
      <c r="AJ112" s="23">
        <v>44071</v>
      </c>
      <c r="AK112" s="23">
        <v>44078</v>
      </c>
      <c r="AL112" s="23">
        <v>44085</v>
      </c>
      <c r="AM112" s="23">
        <v>44092</v>
      </c>
      <c r="AN112" s="23">
        <v>44099</v>
      </c>
      <c r="AO112" s="23">
        <v>44106</v>
      </c>
      <c r="AP112" s="23">
        <v>44113</v>
      </c>
      <c r="AQ112" s="23">
        <v>44120</v>
      </c>
      <c r="AR112" s="23">
        <v>44127</v>
      </c>
      <c r="AS112" s="23">
        <v>44134</v>
      </c>
      <c r="AT112" s="23">
        <v>44141</v>
      </c>
      <c r="AU112" s="23">
        <v>44148</v>
      </c>
      <c r="AV112" s="23">
        <v>44155</v>
      </c>
      <c r="AW112" s="23">
        <v>44162</v>
      </c>
      <c r="AX112" s="23">
        <v>44169</v>
      </c>
      <c r="AY112" s="23">
        <v>44176</v>
      </c>
      <c r="AZ112" s="23">
        <v>44183</v>
      </c>
      <c r="BA112" s="9">
        <v>44190</v>
      </c>
    </row>
    <row r="113" spans="1:53" s="18" customFormat="1" x14ac:dyDescent="0.25">
      <c r="A113" s="15" t="s">
        <v>49</v>
      </c>
      <c r="B113" s="25">
        <v>52</v>
      </c>
      <c r="C113" s="25">
        <v>73</v>
      </c>
      <c r="D113" s="25">
        <v>59</v>
      </c>
      <c r="E113" s="29">
        <f t="shared" ref="E113:BA118" si="17">E29-E101</f>
        <v>-8</v>
      </c>
      <c r="F113" s="29">
        <f t="shared" si="17"/>
        <v>16</v>
      </c>
      <c r="G113" s="29">
        <f t="shared" si="17"/>
        <v>9</v>
      </c>
      <c r="H113" s="29">
        <f t="shared" si="17"/>
        <v>1</v>
      </c>
      <c r="I113" s="29">
        <f t="shared" si="17"/>
        <v>33</v>
      </c>
      <c r="J113" s="29">
        <f t="shared" si="17"/>
        <v>7</v>
      </c>
      <c r="K113" s="29">
        <f t="shared" si="17"/>
        <v>-2</v>
      </c>
      <c r="L113" s="29">
        <f t="shared" si="17"/>
        <v>10</v>
      </c>
      <c r="M113" s="29">
        <f t="shared" si="17"/>
        <v>3</v>
      </c>
      <c r="N113" s="29">
        <f t="shared" si="17"/>
        <v>2</v>
      </c>
      <c r="O113" s="29">
        <f t="shared" si="17"/>
        <v>-5</v>
      </c>
      <c r="P113" s="29">
        <f t="shared" si="17"/>
        <v>11</v>
      </c>
      <c r="Q113" s="29">
        <f t="shared" si="17"/>
        <v>-6</v>
      </c>
      <c r="R113" s="29">
        <f t="shared" si="17"/>
        <v>-23</v>
      </c>
      <c r="S113" s="29">
        <f t="shared" si="17"/>
        <v>-5</v>
      </c>
      <c r="T113" s="29">
        <f t="shared" si="17"/>
        <v>8</v>
      </c>
      <c r="U113" s="29">
        <f t="shared" si="17"/>
        <v>-8</v>
      </c>
      <c r="V113" s="29">
        <f t="shared" si="17"/>
        <v>-9</v>
      </c>
      <c r="W113" s="29">
        <f t="shared" si="17"/>
        <v>-1</v>
      </c>
      <c r="X113" s="29">
        <f t="shared" si="17"/>
        <v>2</v>
      </c>
      <c r="Y113" s="29">
        <f t="shared" si="17"/>
        <v>-14</v>
      </c>
      <c r="Z113" s="29">
        <f t="shared" si="17"/>
        <v>-9</v>
      </c>
      <c r="AA113" s="29">
        <f t="shared" si="17"/>
        <v>-4</v>
      </c>
      <c r="AB113" s="29">
        <f t="shared" si="17"/>
        <v>-17</v>
      </c>
      <c r="AC113" s="29">
        <f t="shared" si="17"/>
        <v>-4</v>
      </c>
      <c r="AD113" s="29">
        <f t="shared" si="17"/>
        <v>0</v>
      </c>
      <c r="AE113" s="29">
        <f t="shared" si="17"/>
        <v>-2</v>
      </c>
      <c r="AF113" s="29">
        <f t="shared" si="17"/>
        <v>-5</v>
      </c>
      <c r="AG113" s="29">
        <f t="shared" si="17"/>
        <v>-2</v>
      </c>
      <c r="AH113" s="29">
        <f t="shared" si="17"/>
        <v>-10</v>
      </c>
      <c r="AI113" s="29">
        <f t="shared" si="17"/>
        <v>3</v>
      </c>
      <c r="AJ113" s="29">
        <f t="shared" si="17"/>
        <v>-6</v>
      </c>
      <c r="AK113" s="29">
        <f t="shared" si="17"/>
        <v>9</v>
      </c>
      <c r="AL113" s="29">
        <f t="shared" si="17"/>
        <v>5</v>
      </c>
      <c r="AM113" s="29">
        <f t="shared" si="17"/>
        <v>-24</v>
      </c>
      <c r="AN113" s="29">
        <f t="shared" si="17"/>
        <v>5</v>
      </c>
      <c r="AO113" s="29">
        <f t="shared" si="17"/>
        <v>28</v>
      </c>
      <c r="AP113" s="29">
        <f t="shared" si="17"/>
        <v>-1</v>
      </c>
      <c r="AQ113" s="29">
        <f t="shared" si="17"/>
        <v>11</v>
      </c>
      <c r="AR113" s="29">
        <f t="shared" si="17"/>
        <v>-16</v>
      </c>
      <c r="AS113" s="29">
        <f t="shared" si="17"/>
        <v>-1</v>
      </c>
      <c r="AT113" s="29">
        <f t="shared" si="17"/>
        <v>8</v>
      </c>
      <c r="AU113" s="29">
        <f t="shared" si="17"/>
        <v>-1</v>
      </c>
      <c r="AV113" s="29">
        <f t="shared" si="17"/>
        <v>-5</v>
      </c>
      <c r="AW113" s="29">
        <f t="shared" si="17"/>
        <v>-2</v>
      </c>
      <c r="AX113" s="29">
        <f t="shared" si="17"/>
        <v>5</v>
      </c>
      <c r="AY113" s="29">
        <f t="shared" si="17"/>
        <v>1</v>
      </c>
      <c r="AZ113" s="29">
        <f t="shared" si="17"/>
        <v>12</v>
      </c>
      <c r="BA113" s="30">
        <f t="shared" si="17"/>
        <v>12</v>
      </c>
    </row>
    <row r="114" spans="1:53" s="18" customFormat="1" x14ac:dyDescent="0.25">
      <c r="A114" s="15" t="s">
        <v>42</v>
      </c>
      <c r="B114" s="29">
        <f t="shared" ref="B114:Q119" si="18">B30-B102</f>
        <v>-3</v>
      </c>
      <c r="C114" s="29">
        <f t="shared" si="18"/>
        <v>3</v>
      </c>
      <c r="D114" s="29">
        <f t="shared" si="18"/>
        <v>7</v>
      </c>
      <c r="E114" s="29">
        <f t="shared" si="17"/>
        <v>-3</v>
      </c>
      <c r="F114" s="29">
        <f t="shared" si="17"/>
        <v>1</v>
      </c>
      <c r="G114" s="29">
        <f t="shared" si="17"/>
        <v>2</v>
      </c>
      <c r="H114" s="29">
        <f t="shared" si="17"/>
        <v>0</v>
      </c>
      <c r="I114" s="29">
        <f t="shared" si="17"/>
        <v>17</v>
      </c>
      <c r="J114" s="29">
        <f t="shared" si="17"/>
        <v>9</v>
      </c>
      <c r="K114" s="29">
        <f t="shared" si="17"/>
        <v>-11</v>
      </c>
      <c r="L114" s="29">
        <f t="shared" si="17"/>
        <v>7</v>
      </c>
      <c r="M114" s="29">
        <f t="shared" si="17"/>
        <v>9</v>
      </c>
      <c r="N114" s="29">
        <f t="shared" si="17"/>
        <v>-3</v>
      </c>
      <c r="O114" s="29">
        <f t="shared" si="17"/>
        <v>-9</v>
      </c>
      <c r="P114" s="29">
        <f t="shared" si="17"/>
        <v>-2</v>
      </c>
      <c r="Q114" s="29">
        <f t="shared" si="17"/>
        <v>0</v>
      </c>
      <c r="R114" s="29">
        <f t="shared" si="17"/>
        <v>6</v>
      </c>
      <c r="S114" s="29">
        <f t="shared" si="17"/>
        <v>-3</v>
      </c>
      <c r="T114" s="29">
        <f t="shared" si="17"/>
        <v>-4</v>
      </c>
      <c r="U114" s="29">
        <f t="shared" si="17"/>
        <v>-10</v>
      </c>
      <c r="V114" s="29">
        <f t="shared" si="17"/>
        <v>8</v>
      </c>
      <c r="W114" s="29">
        <f t="shared" si="17"/>
        <v>-2</v>
      </c>
      <c r="X114" s="29">
        <f t="shared" si="17"/>
        <v>-1</v>
      </c>
      <c r="Y114" s="29">
        <f t="shared" si="17"/>
        <v>1</v>
      </c>
      <c r="Z114" s="29">
        <f t="shared" si="17"/>
        <v>-1</v>
      </c>
      <c r="AA114" s="29">
        <f t="shared" si="17"/>
        <v>-1</v>
      </c>
      <c r="AB114" s="29">
        <f t="shared" si="17"/>
        <v>3</v>
      </c>
      <c r="AC114" s="29">
        <f t="shared" si="17"/>
        <v>-5</v>
      </c>
      <c r="AD114" s="29">
        <f t="shared" si="17"/>
        <v>-1</v>
      </c>
      <c r="AE114" s="29">
        <f t="shared" si="17"/>
        <v>1</v>
      </c>
      <c r="AF114" s="29">
        <f t="shared" si="17"/>
        <v>-7</v>
      </c>
      <c r="AG114" s="29">
        <f t="shared" si="17"/>
        <v>-6</v>
      </c>
      <c r="AH114" s="29">
        <f t="shared" si="17"/>
        <v>13</v>
      </c>
      <c r="AI114" s="29">
        <f t="shared" si="17"/>
        <v>-14</v>
      </c>
      <c r="AJ114" s="29">
        <f t="shared" si="17"/>
        <v>5</v>
      </c>
      <c r="AK114" s="29">
        <f t="shared" si="17"/>
        <v>-1</v>
      </c>
      <c r="AL114" s="29">
        <f t="shared" si="17"/>
        <v>-6</v>
      </c>
      <c r="AM114" s="29">
        <f t="shared" si="17"/>
        <v>0</v>
      </c>
      <c r="AN114" s="29">
        <f t="shared" si="17"/>
        <v>4</v>
      </c>
      <c r="AO114" s="29">
        <f t="shared" si="17"/>
        <v>-2</v>
      </c>
      <c r="AP114" s="29">
        <f t="shared" si="17"/>
        <v>-4</v>
      </c>
      <c r="AQ114" s="29">
        <f t="shared" si="17"/>
        <v>-4</v>
      </c>
      <c r="AR114" s="29">
        <f t="shared" si="17"/>
        <v>-10</v>
      </c>
      <c r="AS114" s="29">
        <f t="shared" si="17"/>
        <v>-5</v>
      </c>
      <c r="AT114" s="29">
        <f t="shared" si="17"/>
        <v>-5</v>
      </c>
      <c r="AU114" s="29">
        <f t="shared" si="17"/>
        <v>-10</v>
      </c>
      <c r="AV114" s="29">
        <f t="shared" si="17"/>
        <v>-3</v>
      </c>
      <c r="AW114" s="29">
        <f t="shared" si="17"/>
        <v>-6</v>
      </c>
      <c r="AX114" s="29">
        <f t="shared" si="17"/>
        <v>2</v>
      </c>
      <c r="AY114" s="29">
        <f t="shared" si="17"/>
        <v>19</v>
      </c>
      <c r="AZ114" s="29">
        <f t="shared" si="17"/>
        <v>-4</v>
      </c>
      <c r="BA114" s="30">
        <f t="shared" si="17"/>
        <v>2</v>
      </c>
    </row>
    <row r="115" spans="1:53" s="18" customFormat="1" x14ac:dyDescent="0.25">
      <c r="A115" s="15" t="s">
        <v>43</v>
      </c>
      <c r="B115" s="29">
        <f t="shared" si="18"/>
        <v>7</v>
      </c>
      <c r="C115" s="29">
        <f t="shared" si="18"/>
        <v>-22</v>
      </c>
      <c r="D115" s="29">
        <f t="shared" si="18"/>
        <v>33</v>
      </c>
      <c r="E115" s="29">
        <f t="shared" si="17"/>
        <v>41</v>
      </c>
      <c r="F115" s="29">
        <f t="shared" si="17"/>
        <v>-32</v>
      </c>
      <c r="G115" s="29">
        <f t="shared" si="17"/>
        <v>-26</v>
      </c>
      <c r="H115" s="29">
        <f t="shared" si="17"/>
        <v>-13</v>
      </c>
      <c r="I115" s="29">
        <f t="shared" si="17"/>
        <v>-18</v>
      </c>
      <c r="J115" s="29">
        <f t="shared" si="17"/>
        <v>34</v>
      </c>
      <c r="K115" s="29">
        <f t="shared" si="17"/>
        <v>16</v>
      </c>
      <c r="L115" s="29">
        <f t="shared" si="17"/>
        <v>-30</v>
      </c>
      <c r="M115" s="29">
        <f t="shared" si="17"/>
        <v>15</v>
      </c>
      <c r="N115" s="29">
        <f t="shared" si="17"/>
        <v>28</v>
      </c>
      <c r="O115" s="29">
        <f t="shared" si="17"/>
        <v>36</v>
      </c>
      <c r="P115" s="29">
        <f t="shared" si="17"/>
        <v>-49</v>
      </c>
      <c r="Q115" s="29">
        <f t="shared" si="17"/>
        <v>-50</v>
      </c>
      <c r="R115" s="29">
        <f t="shared" si="17"/>
        <v>-67</v>
      </c>
      <c r="S115" s="29">
        <f t="shared" si="17"/>
        <v>-11</v>
      </c>
      <c r="T115" s="29">
        <f t="shared" si="17"/>
        <v>15</v>
      </c>
      <c r="U115" s="29">
        <f t="shared" si="17"/>
        <v>4</v>
      </c>
      <c r="V115" s="29">
        <f t="shared" si="17"/>
        <v>15</v>
      </c>
      <c r="W115" s="29">
        <f t="shared" si="17"/>
        <v>-11</v>
      </c>
      <c r="X115" s="29">
        <f t="shared" si="17"/>
        <v>8</v>
      </c>
      <c r="Y115" s="29">
        <f t="shared" si="17"/>
        <v>12</v>
      </c>
      <c r="Z115" s="29">
        <f t="shared" si="17"/>
        <v>-29</v>
      </c>
      <c r="AA115" s="29">
        <f t="shared" si="17"/>
        <v>-33</v>
      </c>
      <c r="AB115" s="29">
        <f t="shared" si="17"/>
        <v>-31</v>
      </c>
      <c r="AC115" s="29">
        <f t="shared" si="17"/>
        <v>-45</v>
      </c>
      <c r="AD115" s="29">
        <f t="shared" si="17"/>
        <v>-25</v>
      </c>
      <c r="AE115" s="29">
        <f t="shared" si="17"/>
        <v>-24</v>
      </c>
      <c r="AF115" s="29">
        <f t="shared" si="17"/>
        <v>-21</v>
      </c>
      <c r="AG115" s="29">
        <f t="shared" si="17"/>
        <v>-83</v>
      </c>
      <c r="AH115" s="29">
        <f t="shared" si="17"/>
        <v>24</v>
      </c>
      <c r="AI115" s="29">
        <f t="shared" si="17"/>
        <v>14</v>
      </c>
      <c r="AJ115" s="29">
        <f t="shared" si="17"/>
        <v>-9</v>
      </c>
      <c r="AK115" s="29">
        <f t="shared" si="17"/>
        <v>-55</v>
      </c>
      <c r="AL115" s="29">
        <f t="shared" si="17"/>
        <v>22</v>
      </c>
      <c r="AM115" s="29">
        <f t="shared" si="17"/>
        <v>-28</v>
      </c>
      <c r="AN115" s="29">
        <f t="shared" si="17"/>
        <v>-1</v>
      </c>
      <c r="AO115" s="29">
        <f t="shared" si="17"/>
        <v>38</v>
      </c>
      <c r="AP115" s="29">
        <f t="shared" si="17"/>
        <v>-26</v>
      </c>
      <c r="AQ115" s="29">
        <f t="shared" si="17"/>
        <v>2</v>
      </c>
      <c r="AR115" s="29">
        <f t="shared" si="17"/>
        <v>-28</v>
      </c>
      <c r="AS115" s="29">
        <f t="shared" si="17"/>
        <v>0</v>
      </c>
      <c r="AT115" s="29">
        <f t="shared" si="17"/>
        <v>6</v>
      </c>
      <c r="AU115" s="29">
        <f t="shared" si="17"/>
        <v>-21</v>
      </c>
      <c r="AV115" s="29">
        <f t="shared" si="17"/>
        <v>-29</v>
      </c>
      <c r="AW115" s="29">
        <f t="shared" si="17"/>
        <v>-5</v>
      </c>
      <c r="AX115" s="29">
        <f t="shared" si="17"/>
        <v>-11</v>
      </c>
      <c r="AY115" s="29">
        <f t="shared" si="17"/>
        <v>20</v>
      </c>
      <c r="AZ115" s="29">
        <f t="shared" si="17"/>
        <v>35</v>
      </c>
      <c r="BA115" s="30">
        <f t="shared" si="17"/>
        <v>-18</v>
      </c>
    </row>
    <row r="116" spans="1:53" s="18" customFormat="1" x14ac:dyDescent="0.25">
      <c r="A116" s="15" t="s">
        <v>44</v>
      </c>
      <c r="B116" s="29">
        <f t="shared" si="18"/>
        <v>-91</v>
      </c>
      <c r="C116" s="29">
        <f t="shared" si="18"/>
        <v>-142</v>
      </c>
      <c r="D116" s="29">
        <f t="shared" si="18"/>
        <v>-134</v>
      </c>
      <c r="E116" s="29">
        <f t="shared" si="17"/>
        <v>-21</v>
      </c>
      <c r="F116" s="29">
        <f t="shared" si="17"/>
        <v>-37</v>
      </c>
      <c r="G116" s="29">
        <f t="shared" si="17"/>
        <v>40</v>
      </c>
      <c r="H116" s="29">
        <f t="shared" si="17"/>
        <v>-5</v>
      </c>
      <c r="I116" s="29">
        <f t="shared" si="17"/>
        <v>17</v>
      </c>
      <c r="J116" s="29">
        <f t="shared" si="17"/>
        <v>35</v>
      </c>
      <c r="K116" s="29">
        <f t="shared" si="17"/>
        <v>-20</v>
      </c>
      <c r="L116" s="29">
        <f t="shared" si="17"/>
        <v>-5</v>
      </c>
      <c r="M116" s="29">
        <f t="shared" si="17"/>
        <v>-100</v>
      </c>
      <c r="N116" s="29">
        <f t="shared" si="17"/>
        <v>157</v>
      </c>
      <c r="O116" s="29">
        <f t="shared" si="17"/>
        <v>3</v>
      </c>
      <c r="P116" s="29">
        <f t="shared" si="17"/>
        <v>-117</v>
      </c>
      <c r="Q116" s="29">
        <f t="shared" si="17"/>
        <v>-286</v>
      </c>
      <c r="R116" s="29">
        <f t="shared" si="17"/>
        <v>-6</v>
      </c>
      <c r="S116" s="29">
        <f t="shared" si="17"/>
        <v>-29</v>
      </c>
      <c r="T116" s="29">
        <f t="shared" si="17"/>
        <v>-21</v>
      </c>
      <c r="U116" s="29">
        <f t="shared" si="17"/>
        <v>-56</v>
      </c>
      <c r="V116" s="29">
        <f t="shared" si="17"/>
        <v>4</v>
      </c>
      <c r="W116" s="29">
        <f t="shared" si="17"/>
        <v>-7</v>
      </c>
      <c r="X116" s="29">
        <f t="shared" si="17"/>
        <v>28</v>
      </c>
      <c r="Y116" s="29">
        <f t="shared" si="17"/>
        <v>-50</v>
      </c>
      <c r="Z116" s="29">
        <f t="shared" si="17"/>
        <v>-11</v>
      </c>
      <c r="AA116" s="29">
        <f t="shared" si="17"/>
        <v>30</v>
      </c>
      <c r="AB116" s="29">
        <f t="shared" si="17"/>
        <v>-38</v>
      </c>
      <c r="AC116" s="29">
        <f t="shared" si="17"/>
        <v>0</v>
      </c>
      <c r="AD116" s="29">
        <f t="shared" si="17"/>
        <v>-30</v>
      </c>
      <c r="AE116" s="29">
        <f t="shared" si="17"/>
        <v>-76</v>
      </c>
      <c r="AF116" s="29">
        <f t="shared" si="17"/>
        <v>-32</v>
      </c>
      <c r="AG116" s="29">
        <f t="shared" si="17"/>
        <v>-80</v>
      </c>
      <c r="AH116" s="29">
        <f t="shared" si="17"/>
        <v>114</v>
      </c>
      <c r="AI116" s="29">
        <f t="shared" si="17"/>
        <v>44</v>
      </c>
      <c r="AJ116" s="29">
        <f t="shared" si="17"/>
        <v>9</v>
      </c>
      <c r="AK116" s="29">
        <f t="shared" si="17"/>
        <v>3</v>
      </c>
      <c r="AL116" s="29">
        <f t="shared" si="17"/>
        <v>-11</v>
      </c>
      <c r="AM116" s="29">
        <f t="shared" si="17"/>
        <v>3</v>
      </c>
      <c r="AN116" s="29">
        <f t="shared" si="17"/>
        <v>114</v>
      </c>
      <c r="AO116" s="29">
        <f t="shared" si="17"/>
        <v>-11</v>
      </c>
      <c r="AP116" s="29">
        <f t="shared" si="17"/>
        <v>-75</v>
      </c>
      <c r="AQ116" s="29">
        <f t="shared" si="17"/>
        <v>-55</v>
      </c>
      <c r="AR116" s="29">
        <f t="shared" si="17"/>
        <v>-2</v>
      </c>
      <c r="AS116" s="29">
        <f t="shared" si="17"/>
        <v>45</v>
      </c>
      <c r="AT116" s="29">
        <f t="shared" si="17"/>
        <v>79</v>
      </c>
      <c r="AU116" s="29">
        <f t="shared" si="17"/>
        <v>16</v>
      </c>
      <c r="AV116" s="29">
        <f t="shared" si="17"/>
        <v>2</v>
      </c>
      <c r="AW116" s="29">
        <f t="shared" si="17"/>
        <v>-9</v>
      </c>
      <c r="AX116" s="29">
        <f t="shared" si="17"/>
        <v>57</v>
      </c>
      <c r="AY116" s="29">
        <f t="shared" si="17"/>
        <v>48</v>
      </c>
      <c r="AZ116" s="29">
        <f t="shared" si="17"/>
        <v>10</v>
      </c>
      <c r="BA116" s="30">
        <f t="shared" si="17"/>
        <v>-19</v>
      </c>
    </row>
    <row r="117" spans="1:53" s="18" customFormat="1" x14ac:dyDescent="0.25">
      <c r="A117" s="15" t="s">
        <v>45</v>
      </c>
      <c r="B117" s="29">
        <f t="shared" si="18"/>
        <v>-210</v>
      </c>
      <c r="C117" s="29">
        <f t="shared" si="18"/>
        <v>-142</v>
      </c>
      <c r="D117" s="29">
        <f t="shared" si="18"/>
        <v>-187</v>
      </c>
      <c r="E117" s="29">
        <f t="shared" si="17"/>
        <v>-221</v>
      </c>
      <c r="F117" s="29">
        <f t="shared" si="17"/>
        <v>-136</v>
      </c>
      <c r="G117" s="29">
        <f t="shared" si="17"/>
        <v>-77</v>
      </c>
      <c r="H117" s="29">
        <f t="shared" si="17"/>
        <v>-42</v>
      </c>
      <c r="I117" s="29">
        <f t="shared" si="17"/>
        <v>-72</v>
      </c>
      <c r="J117" s="29">
        <f t="shared" si="17"/>
        <v>98</v>
      </c>
      <c r="K117" s="29">
        <f t="shared" si="17"/>
        <v>-162</v>
      </c>
      <c r="L117" s="29">
        <f t="shared" si="17"/>
        <v>-271</v>
      </c>
      <c r="M117" s="29">
        <f t="shared" si="17"/>
        <v>-204</v>
      </c>
      <c r="N117" s="29">
        <f t="shared" si="17"/>
        <v>57</v>
      </c>
      <c r="O117" s="29">
        <f t="shared" si="17"/>
        <v>-150</v>
      </c>
      <c r="P117" s="29">
        <f t="shared" si="17"/>
        <v>-341</v>
      </c>
      <c r="Q117" s="29">
        <f t="shared" si="17"/>
        <v>-434</v>
      </c>
      <c r="R117" s="29">
        <f t="shared" si="17"/>
        <v>23</v>
      </c>
      <c r="S117" s="29">
        <f t="shared" si="17"/>
        <v>144</v>
      </c>
      <c r="T117" s="29">
        <f t="shared" si="17"/>
        <v>76</v>
      </c>
      <c r="U117" s="29">
        <f t="shared" si="17"/>
        <v>-110</v>
      </c>
      <c r="V117" s="29">
        <f t="shared" si="17"/>
        <v>106</v>
      </c>
      <c r="W117" s="29">
        <f t="shared" si="17"/>
        <v>-49</v>
      </c>
      <c r="X117" s="29">
        <f t="shared" si="17"/>
        <v>41</v>
      </c>
      <c r="Y117" s="29">
        <f t="shared" si="17"/>
        <v>51</v>
      </c>
      <c r="Z117" s="29">
        <f t="shared" si="17"/>
        <v>12</v>
      </c>
      <c r="AA117" s="29">
        <f t="shared" si="17"/>
        <v>-47</v>
      </c>
      <c r="AB117" s="29">
        <f t="shared" si="17"/>
        <v>13</v>
      </c>
      <c r="AC117" s="29">
        <f t="shared" si="17"/>
        <v>-36</v>
      </c>
      <c r="AD117" s="29">
        <f t="shared" si="17"/>
        <v>-77</v>
      </c>
      <c r="AE117" s="29">
        <f t="shared" si="17"/>
        <v>32</v>
      </c>
      <c r="AF117" s="29">
        <f t="shared" si="17"/>
        <v>61</v>
      </c>
      <c r="AG117" s="29">
        <f t="shared" si="17"/>
        <v>-30</v>
      </c>
      <c r="AH117" s="29">
        <f t="shared" si="17"/>
        <v>15</v>
      </c>
      <c r="AI117" s="29">
        <f t="shared" si="17"/>
        <v>-19</v>
      </c>
      <c r="AJ117" s="29">
        <f t="shared" si="17"/>
        <v>-23</v>
      </c>
      <c r="AK117" s="29">
        <f t="shared" si="17"/>
        <v>22</v>
      </c>
      <c r="AL117" s="29">
        <f t="shared" si="17"/>
        <v>17</v>
      </c>
      <c r="AM117" s="29">
        <f t="shared" si="17"/>
        <v>-31</v>
      </c>
      <c r="AN117" s="29">
        <f t="shared" si="17"/>
        <v>-60</v>
      </c>
      <c r="AO117" s="29">
        <f t="shared" si="17"/>
        <v>38</v>
      </c>
      <c r="AP117" s="29">
        <f t="shared" si="17"/>
        <v>-12</v>
      </c>
      <c r="AQ117" s="29">
        <f t="shared" si="17"/>
        <v>-26</v>
      </c>
      <c r="AR117" s="29">
        <f t="shared" si="17"/>
        <v>6</v>
      </c>
      <c r="AS117" s="29">
        <f t="shared" si="17"/>
        <v>94</v>
      </c>
      <c r="AT117" s="29">
        <f t="shared" si="17"/>
        <v>10</v>
      </c>
      <c r="AU117" s="29">
        <f t="shared" si="17"/>
        <v>-43</v>
      </c>
      <c r="AV117" s="29">
        <f t="shared" si="17"/>
        <v>43</v>
      </c>
      <c r="AW117" s="29">
        <f t="shared" si="17"/>
        <v>93</v>
      </c>
      <c r="AX117" s="29">
        <f t="shared" si="17"/>
        <v>-7</v>
      </c>
      <c r="AY117" s="29">
        <f t="shared" si="17"/>
        <v>-21</v>
      </c>
      <c r="AZ117" s="29">
        <f t="shared" si="17"/>
        <v>36</v>
      </c>
      <c r="BA117" s="30">
        <f t="shared" si="17"/>
        <v>-20</v>
      </c>
    </row>
    <row r="118" spans="1:53" s="18" customFormat="1" x14ac:dyDescent="0.25">
      <c r="A118" s="15" t="s">
        <v>46</v>
      </c>
      <c r="B118" s="29">
        <f t="shared" si="18"/>
        <v>-534</v>
      </c>
      <c r="C118" s="29">
        <f t="shared" si="18"/>
        <v>-565</v>
      </c>
      <c r="D118" s="29">
        <f t="shared" si="18"/>
        <v>-452</v>
      </c>
      <c r="E118" s="29">
        <f t="shared" si="17"/>
        <v>-558</v>
      </c>
      <c r="F118" s="29">
        <f t="shared" si="17"/>
        <v>-535</v>
      </c>
      <c r="G118" s="29">
        <f t="shared" si="17"/>
        <v>-125</v>
      </c>
      <c r="H118" s="29">
        <f t="shared" si="17"/>
        <v>-100</v>
      </c>
      <c r="I118" s="29">
        <f t="shared" si="17"/>
        <v>-229</v>
      </c>
      <c r="J118" s="29">
        <f t="shared" si="17"/>
        <v>89</v>
      </c>
      <c r="K118" s="29">
        <f t="shared" si="17"/>
        <v>-649</v>
      </c>
      <c r="L118" s="29">
        <f t="shared" si="17"/>
        <v>-661</v>
      </c>
      <c r="M118" s="29">
        <f t="shared" si="17"/>
        <v>-394</v>
      </c>
      <c r="N118" s="29">
        <f t="shared" si="17"/>
        <v>-90</v>
      </c>
      <c r="O118" s="29">
        <f t="shared" ref="O118:BA119" si="19">O34-O106</f>
        <v>-76</v>
      </c>
      <c r="P118" s="29">
        <f t="shared" si="19"/>
        <v>-535</v>
      </c>
      <c r="Q118" s="29">
        <f t="shared" si="19"/>
        <v>-562</v>
      </c>
      <c r="R118" s="29">
        <f t="shared" si="19"/>
        <v>-95</v>
      </c>
      <c r="S118" s="29">
        <f t="shared" si="19"/>
        <v>300</v>
      </c>
      <c r="T118" s="29">
        <f t="shared" si="19"/>
        <v>195</v>
      </c>
      <c r="U118" s="29">
        <f t="shared" si="19"/>
        <v>73</v>
      </c>
      <c r="V118" s="29">
        <f t="shared" si="19"/>
        <v>259</v>
      </c>
      <c r="W118" s="29">
        <f t="shared" si="19"/>
        <v>73</v>
      </c>
      <c r="X118" s="29">
        <f t="shared" si="19"/>
        <v>-35</v>
      </c>
      <c r="Y118" s="29">
        <f t="shared" si="19"/>
        <v>2</v>
      </c>
      <c r="Z118" s="29">
        <f t="shared" si="19"/>
        <v>161</v>
      </c>
      <c r="AA118" s="29">
        <f t="shared" si="19"/>
        <v>184</v>
      </c>
      <c r="AB118" s="29">
        <f t="shared" si="19"/>
        <v>39</v>
      </c>
      <c r="AC118" s="29">
        <f t="shared" si="19"/>
        <v>-17</v>
      </c>
      <c r="AD118" s="29">
        <f t="shared" si="19"/>
        <v>126</v>
      </c>
      <c r="AE118" s="29">
        <f t="shared" si="19"/>
        <v>-48</v>
      </c>
      <c r="AF118" s="29">
        <f t="shared" si="19"/>
        <v>44</v>
      </c>
      <c r="AG118" s="29">
        <f t="shared" si="19"/>
        <v>12</v>
      </c>
      <c r="AH118" s="29">
        <f t="shared" si="19"/>
        <v>41</v>
      </c>
      <c r="AI118" s="29">
        <f t="shared" si="19"/>
        <v>-81</v>
      </c>
      <c r="AJ118" s="29">
        <f t="shared" si="19"/>
        <v>169</v>
      </c>
      <c r="AK118" s="29">
        <f t="shared" si="19"/>
        <v>137</v>
      </c>
      <c r="AL118" s="29">
        <f t="shared" si="19"/>
        <v>78</v>
      </c>
      <c r="AM118" s="29">
        <f t="shared" si="19"/>
        <v>94</v>
      </c>
      <c r="AN118" s="29">
        <f t="shared" si="19"/>
        <v>131</v>
      </c>
      <c r="AO118" s="29">
        <f t="shared" si="19"/>
        <v>84</v>
      </c>
      <c r="AP118" s="29">
        <f t="shared" si="19"/>
        <v>128</v>
      </c>
      <c r="AQ118" s="29">
        <f t="shared" si="19"/>
        <v>151</v>
      </c>
      <c r="AR118" s="29">
        <f t="shared" si="19"/>
        <v>157</v>
      </c>
      <c r="AS118" s="29">
        <f t="shared" si="19"/>
        <v>238</v>
      </c>
      <c r="AT118" s="29">
        <f t="shared" si="19"/>
        <v>49</v>
      </c>
      <c r="AU118" s="29">
        <f t="shared" si="19"/>
        <v>251</v>
      </c>
      <c r="AV118" s="29">
        <f t="shared" si="19"/>
        <v>397</v>
      </c>
      <c r="AW118" s="29">
        <f t="shared" si="19"/>
        <v>313</v>
      </c>
      <c r="AX118" s="29">
        <f t="shared" si="19"/>
        <v>113</v>
      </c>
      <c r="AY118" s="29">
        <f t="shared" si="19"/>
        <v>253</v>
      </c>
      <c r="AZ118" s="29">
        <f t="shared" si="19"/>
        <v>163</v>
      </c>
      <c r="BA118" s="30">
        <f t="shared" si="19"/>
        <v>218</v>
      </c>
    </row>
    <row r="119" spans="1:53" s="37" customFormat="1" x14ac:dyDescent="0.25">
      <c r="A119" s="31" t="s">
        <v>47</v>
      </c>
      <c r="B119" s="32">
        <f t="shared" si="18"/>
        <v>-926</v>
      </c>
      <c r="C119" s="32">
        <f t="shared" si="18"/>
        <v>-1550</v>
      </c>
      <c r="D119" s="32">
        <f t="shared" si="18"/>
        <v>-1663</v>
      </c>
      <c r="E119" s="32">
        <f t="shared" si="18"/>
        <v>-1425</v>
      </c>
      <c r="F119" s="32">
        <f t="shared" si="18"/>
        <v>-1265</v>
      </c>
      <c r="G119" s="32">
        <f t="shared" si="18"/>
        <v>-653</v>
      </c>
      <c r="H119" s="32">
        <f t="shared" si="18"/>
        <v>-263</v>
      </c>
      <c r="I119" s="32">
        <f t="shared" si="18"/>
        <v>-595</v>
      </c>
      <c r="J119" s="32">
        <f t="shared" si="18"/>
        <v>-82</v>
      </c>
      <c r="K119" s="32">
        <f t="shared" si="18"/>
        <v>-1271</v>
      </c>
      <c r="L119" s="32">
        <f t="shared" si="18"/>
        <v>-1271</v>
      </c>
      <c r="M119" s="32">
        <f t="shared" si="18"/>
        <v>-840</v>
      </c>
      <c r="N119" s="32">
        <f t="shared" si="18"/>
        <v>-225</v>
      </c>
      <c r="O119" s="32">
        <f t="shared" si="18"/>
        <v>-467</v>
      </c>
      <c r="P119" s="32">
        <f t="shared" si="18"/>
        <v>-977</v>
      </c>
      <c r="Q119" s="32">
        <f t="shared" si="18"/>
        <v>-860</v>
      </c>
      <c r="R119" s="32">
        <f t="shared" si="19"/>
        <v>-85</v>
      </c>
      <c r="S119" s="32">
        <f t="shared" si="19"/>
        <v>658</v>
      </c>
      <c r="T119" s="32">
        <f t="shared" si="19"/>
        <v>162</v>
      </c>
      <c r="U119" s="32">
        <f t="shared" si="19"/>
        <v>238</v>
      </c>
      <c r="V119" s="32">
        <f t="shared" si="19"/>
        <v>265</v>
      </c>
      <c r="W119" s="32">
        <f t="shared" si="19"/>
        <v>110</v>
      </c>
      <c r="X119" s="32">
        <f t="shared" si="19"/>
        <v>147</v>
      </c>
      <c r="Y119" s="32">
        <f t="shared" si="19"/>
        <v>100</v>
      </c>
      <c r="Z119" s="32">
        <f t="shared" si="19"/>
        <v>79</v>
      </c>
      <c r="AA119" s="32">
        <f t="shared" si="19"/>
        <v>170</v>
      </c>
      <c r="AB119" s="32">
        <f t="shared" si="19"/>
        <v>-165</v>
      </c>
      <c r="AC119" s="32">
        <f t="shared" si="19"/>
        <v>-7</v>
      </c>
      <c r="AD119" s="32">
        <f t="shared" si="19"/>
        <v>-40</v>
      </c>
      <c r="AE119" s="32">
        <f t="shared" si="19"/>
        <v>88</v>
      </c>
      <c r="AF119" s="32">
        <f t="shared" si="19"/>
        <v>70</v>
      </c>
      <c r="AG119" s="32">
        <f t="shared" si="19"/>
        <v>-8</v>
      </c>
      <c r="AH119" s="32">
        <f t="shared" si="19"/>
        <v>66</v>
      </c>
      <c r="AI119" s="32">
        <f t="shared" si="19"/>
        <v>69</v>
      </c>
      <c r="AJ119" s="32">
        <f t="shared" si="19"/>
        <v>232</v>
      </c>
      <c r="AK119" s="32">
        <f t="shared" si="19"/>
        <v>135</v>
      </c>
      <c r="AL119" s="32">
        <f t="shared" si="19"/>
        <v>217</v>
      </c>
      <c r="AM119" s="32">
        <f t="shared" si="19"/>
        <v>121</v>
      </c>
      <c r="AN119" s="32">
        <f t="shared" si="19"/>
        <v>174</v>
      </c>
      <c r="AO119" s="32">
        <f t="shared" si="19"/>
        <v>121</v>
      </c>
      <c r="AP119" s="32">
        <f t="shared" si="19"/>
        <v>314</v>
      </c>
      <c r="AQ119" s="32">
        <f t="shared" si="19"/>
        <v>213</v>
      </c>
      <c r="AR119" s="32">
        <f t="shared" si="19"/>
        <v>311</v>
      </c>
      <c r="AS119" s="32">
        <f t="shared" si="19"/>
        <v>264</v>
      </c>
      <c r="AT119" s="32">
        <f t="shared" si="19"/>
        <v>399</v>
      </c>
      <c r="AU119" s="32">
        <f t="shared" si="19"/>
        <v>265</v>
      </c>
      <c r="AV119" s="32">
        <f t="shared" si="19"/>
        <v>520</v>
      </c>
      <c r="AW119" s="32">
        <f t="shared" si="19"/>
        <v>541</v>
      </c>
      <c r="AX119" s="32">
        <f t="shared" si="19"/>
        <v>370</v>
      </c>
      <c r="AY119" s="32">
        <f t="shared" si="19"/>
        <v>318</v>
      </c>
      <c r="AZ119" s="32">
        <f t="shared" si="19"/>
        <v>558</v>
      </c>
      <c r="BA119" s="33">
        <f t="shared" si="19"/>
        <v>227</v>
      </c>
    </row>
    <row r="120" spans="1:53" s="18" customFormat="1" x14ac:dyDescent="0.25">
      <c r="A120" s="58" t="s">
        <v>61</v>
      </c>
      <c r="B120" s="60"/>
      <c r="C120" s="60"/>
      <c r="D120" s="60"/>
      <c r="E120" s="60">
        <f>SUM(E113:E119)</f>
        <v>-2195</v>
      </c>
      <c r="F120" s="60">
        <f t="shared" ref="F120:BA120" si="20">SUM(F113:F119)</f>
        <v>-1988</v>
      </c>
      <c r="G120" s="60">
        <f t="shared" si="20"/>
        <v>-830</v>
      </c>
      <c r="H120" s="60">
        <f t="shared" si="20"/>
        <v>-422</v>
      </c>
      <c r="I120" s="60">
        <f t="shared" si="20"/>
        <v>-847</v>
      </c>
      <c r="J120" s="60">
        <f t="shared" si="20"/>
        <v>190</v>
      </c>
      <c r="K120" s="60">
        <f t="shared" si="20"/>
        <v>-2099</v>
      </c>
      <c r="L120" s="60">
        <f t="shared" si="20"/>
        <v>-2221</v>
      </c>
      <c r="M120" s="60">
        <f t="shared" si="20"/>
        <v>-1511</v>
      </c>
      <c r="N120" s="60">
        <f t="shared" si="20"/>
        <v>-74</v>
      </c>
      <c r="O120" s="60">
        <f t="shared" si="20"/>
        <v>-668</v>
      </c>
      <c r="P120" s="60">
        <f t="shared" si="20"/>
        <v>-2010</v>
      </c>
      <c r="Q120" s="60">
        <f t="shared" si="20"/>
        <v>-2198</v>
      </c>
      <c r="R120" s="60">
        <f t="shared" si="20"/>
        <v>-247</v>
      </c>
      <c r="S120" s="60">
        <f t="shared" si="20"/>
        <v>1054</v>
      </c>
      <c r="T120" s="60">
        <f t="shared" si="20"/>
        <v>431</v>
      </c>
      <c r="U120" s="60">
        <f t="shared" si="20"/>
        <v>131</v>
      </c>
      <c r="V120" s="60">
        <f t="shared" si="20"/>
        <v>648</v>
      </c>
      <c r="W120" s="60">
        <f t="shared" si="20"/>
        <v>113</v>
      </c>
      <c r="X120" s="60">
        <f t="shared" si="20"/>
        <v>190</v>
      </c>
      <c r="Y120" s="60">
        <f t="shared" si="20"/>
        <v>102</v>
      </c>
      <c r="Z120" s="60">
        <f t="shared" si="20"/>
        <v>202</v>
      </c>
      <c r="AA120" s="60">
        <f t="shared" si="20"/>
        <v>299</v>
      </c>
      <c r="AB120" s="60">
        <f t="shared" si="20"/>
        <v>-196</v>
      </c>
      <c r="AC120" s="60">
        <f t="shared" si="20"/>
        <v>-114</v>
      </c>
      <c r="AD120" s="60">
        <f t="shared" si="20"/>
        <v>-47</v>
      </c>
      <c r="AE120" s="60">
        <f t="shared" si="20"/>
        <v>-29</v>
      </c>
      <c r="AF120" s="60">
        <f t="shared" si="20"/>
        <v>110</v>
      </c>
      <c r="AG120" s="60">
        <f t="shared" si="20"/>
        <v>-197</v>
      </c>
      <c r="AH120" s="60">
        <f t="shared" si="20"/>
        <v>263</v>
      </c>
      <c r="AI120" s="60">
        <f t="shared" si="20"/>
        <v>16</v>
      </c>
      <c r="AJ120" s="60">
        <f t="shared" si="20"/>
        <v>377</v>
      </c>
      <c r="AK120" s="60">
        <f t="shared" si="20"/>
        <v>250</v>
      </c>
      <c r="AL120" s="60">
        <f t="shared" si="20"/>
        <v>322</v>
      </c>
      <c r="AM120" s="60">
        <f t="shared" si="20"/>
        <v>135</v>
      </c>
      <c r="AN120" s="60">
        <f t="shared" si="20"/>
        <v>367</v>
      </c>
      <c r="AO120" s="60">
        <f t="shared" si="20"/>
        <v>296</v>
      </c>
      <c r="AP120" s="60">
        <f t="shared" si="20"/>
        <v>324</v>
      </c>
      <c r="AQ120" s="60">
        <f t="shared" si="20"/>
        <v>292</v>
      </c>
      <c r="AR120" s="60">
        <f t="shared" si="20"/>
        <v>418</v>
      </c>
      <c r="AS120" s="60">
        <f t="shared" si="20"/>
        <v>635</v>
      </c>
      <c r="AT120" s="60">
        <f t="shared" si="20"/>
        <v>546</v>
      </c>
      <c r="AU120" s="60">
        <f t="shared" si="20"/>
        <v>457</v>
      </c>
      <c r="AV120" s="60">
        <f t="shared" si="20"/>
        <v>925</v>
      </c>
      <c r="AW120" s="60">
        <f t="shared" si="20"/>
        <v>925</v>
      </c>
      <c r="AX120" s="60">
        <f t="shared" si="20"/>
        <v>529</v>
      </c>
      <c r="AY120" s="60">
        <f t="shared" si="20"/>
        <v>638</v>
      </c>
      <c r="AZ120" s="60">
        <f t="shared" si="20"/>
        <v>810</v>
      </c>
      <c r="BA120" s="61">
        <f t="shared" si="20"/>
        <v>402</v>
      </c>
    </row>
    <row r="121" spans="1:53" s="18" customFormat="1" x14ac:dyDescent="0.25">
      <c r="A121" s="17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</row>
    <row r="122" spans="1:53" s="18" customFormat="1" ht="18.75" x14ac:dyDescent="0.3">
      <c r="A122" s="8" t="s">
        <v>59</v>
      </c>
      <c r="B122" s="63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22"/>
    </row>
    <row r="123" spans="1:53" s="18" customFormat="1" x14ac:dyDescent="0.25">
      <c r="A123" s="21" t="s">
        <v>48</v>
      </c>
      <c r="B123" s="11">
        <v>1</v>
      </c>
      <c r="C123" s="11">
        <v>2</v>
      </c>
      <c r="D123" s="11">
        <v>3</v>
      </c>
      <c r="E123" s="11">
        <v>4</v>
      </c>
      <c r="F123" s="11">
        <v>5</v>
      </c>
      <c r="G123" s="11">
        <v>6</v>
      </c>
      <c r="H123" s="11">
        <v>7</v>
      </c>
      <c r="I123" s="11">
        <v>8</v>
      </c>
      <c r="J123" s="11">
        <v>9</v>
      </c>
      <c r="K123" s="11">
        <v>10</v>
      </c>
      <c r="L123" s="11">
        <v>11</v>
      </c>
      <c r="M123" s="11">
        <v>12</v>
      </c>
      <c r="N123" s="11">
        <v>13</v>
      </c>
      <c r="O123" s="11">
        <v>14</v>
      </c>
      <c r="P123" s="11">
        <v>15</v>
      </c>
      <c r="Q123" s="11">
        <v>16</v>
      </c>
      <c r="R123" s="11">
        <v>17</v>
      </c>
      <c r="S123" s="11">
        <v>18</v>
      </c>
      <c r="T123" s="11">
        <v>19</v>
      </c>
      <c r="U123" s="11">
        <v>20</v>
      </c>
      <c r="V123" s="11">
        <v>21</v>
      </c>
      <c r="W123" s="11">
        <v>22</v>
      </c>
      <c r="X123" s="11">
        <v>23</v>
      </c>
      <c r="Y123" s="11">
        <v>24</v>
      </c>
      <c r="Z123" s="11">
        <v>25</v>
      </c>
      <c r="AA123" s="11">
        <v>26</v>
      </c>
      <c r="AB123" s="11">
        <v>27</v>
      </c>
      <c r="AC123" s="11">
        <v>28</v>
      </c>
      <c r="AD123" s="11">
        <v>29</v>
      </c>
      <c r="AE123" s="11">
        <v>30</v>
      </c>
      <c r="AF123" s="11">
        <v>31</v>
      </c>
      <c r="AG123" s="11">
        <v>32</v>
      </c>
      <c r="AH123" s="11">
        <v>33</v>
      </c>
      <c r="AI123" s="11">
        <v>34</v>
      </c>
      <c r="AJ123" s="11">
        <v>35</v>
      </c>
      <c r="AK123" s="11">
        <v>36</v>
      </c>
      <c r="AL123" s="11">
        <v>37</v>
      </c>
      <c r="AM123" s="11">
        <v>38</v>
      </c>
      <c r="AN123" s="11">
        <v>39</v>
      </c>
      <c r="AO123" s="11">
        <v>40</v>
      </c>
      <c r="AP123" s="11">
        <v>41</v>
      </c>
      <c r="AQ123" s="11">
        <v>42</v>
      </c>
      <c r="AR123" s="11">
        <v>43</v>
      </c>
      <c r="AS123" s="11">
        <v>44</v>
      </c>
      <c r="AT123" s="11">
        <v>45</v>
      </c>
      <c r="AU123" s="11">
        <v>46</v>
      </c>
      <c r="AV123" s="11">
        <v>47</v>
      </c>
      <c r="AW123" s="11">
        <v>48</v>
      </c>
      <c r="AX123" s="11">
        <v>49</v>
      </c>
      <c r="AY123" s="11">
        <v>50</v>
      </c>
      <c r="AZ123" s="11">
        <v>51</v>
      </c>
      <c r="BA123" s="10">
        <v>52</v>
      </c>
    </row>
    <row r="124" spans="1:53" s="18" customFormat="1" x14ac:dyDescent="0.25">
      <c r="A124" s="19" t="s">
        <v>50</v>
      </c>
      <c r="B124" s="24">
        <v>43833</v>
      </c>
      <c r="C124" s="24">
        <v>43840</v>
      </c>
      <c r="D124" s="24">
        <v>43847</v>
      </c>
      <c r="E124" s="24">
        <v>43854</v>
      </c>
      <c r="F124" s="24">
        <v>43861</v>
      </c>
      <c r="G124" s="24">
        <v>43868</v>
      </c>
      <c r="H124" s="24">
        <v>43875</v>
      </c>
      <c r="I124" s="24">
        <v>43882</v>
      </c>
      <c r="J124" s="24">
        <v>43889</v>
      </c>
      <c r="K124" s="24">
        <v>43896</v>
      </c>
      <c r="L124" s="24">
        <v>43903</v>
      </c>
      <c r="M124" s="24">
        <v>43910</v>
      </c>
      <c r="N124" s="24">
        <v>43917</v>
      </c>
      <c r="O124" s="24">
        <v>43924</v>
      </c>
      <c r="P124" s="23">
        <v>43931</v>
      </c>
      <c r="Q124" s="23">
        <v>43938</v>
      </c>
      <c r="R124" s="23">
        <v>43945</v>
      </c>
      <c r="S124" s="23">
        <v>43952</v>
      </c>
      <c r="T124" s="23">
        <v>43959</v>
      </c>
      <c r="U124" s="23">
        <v>43966</v>
      </c>
      <c r="V124" s="23">
        <v>43973</v>
      </c>
      <c r="W124" s="23">
        <v>43980</v>
      </c>
      <c r="X124" s="23">
        <v>43987</v>
      </c>
      <c r="Y124" s="23">
        <v>43994</v>
      </c>
      <c r="Z124" s="23">
        <v>44001</v>
      </c>
      <c r="AA124" s="23">
        <v>44008</v>
      </c>
      <c r="AB124" s="23">
        <v>44015</v>
      </c>
      <c r="AC124" s="23">
        <v>44022</v>
      </c>
      <c r="AD124" s="23">
        <v>44029</v>
      </c>
      <c r="AE124" s="23">
        <v>44036</v>
      </c>
      <c r="AF124" s="23">
        <v>44043</v>
      </c>
      <c r="AG124" s="23">
        <v>44050</v>
      </c>
      <c r="AH124" s="23">
        <v>44057</v>
      </c>
      <c r="AI124" s="23">
        <v>44064</v>
      </c>
      <c r="AJ124" s="23">
        <v>44071</v>
      </c>
      <c r="AK124" s="23">
        <v>44078</v>
      </c>
      <c r="AL124" s="23">
        <v>44085</v>
      </c>
      <c r="AM124" s="23">
        <v>44092</v>
      </c>
      <c r="AN124" s="23">
        <v>44099</v>
      </c>
      <c r="AO124" s="23">
        <v>44106</v>
      </c>
      <c r="AP124" s="23">
        <v>44113</v>
      </c>
      <c r="AQ124" s="23">
        <v>44120</v>
      </c>
      <c r="AR124" s="23">
        <v>44127</v>
      </c>
      <c r="AS124" s="23">
        <v>44134</v>
      </c>
      <c r="AT124" s="23">
        <v>44141</v>
      </c>
      <c r="AU124" s="23">
        <v>44148</v>
      </c>
      <c r="AV124" s="23">
        <v>44155</v>
      </c>
      <c r="AW124" s="23">
        <v>44162</v>
      </c>
      <c r="AX124" s="23">
        <v>44169</v>
      </c>
      <c r="AY124" s="23">
        <v>44176</v>
      </c>
      <c r="AZ124" s="23">
        <v>44183</v>
      </c>
      <c r="BA124" s="9">
        <v>44190</v>
      </c>
    </row>
    <row r="125" spans="1:53" s="18" customFormat="1" x14ac:dyDescent="0.25">
      <c r="A125" s="51" t="s">
        <v>49</v>
      </c>
      <c r="B125" s="52">
        <f t="shared" ref="B125:BA129" si="21">B113/((B101+B29)/2)</f>
        <v>1.0947368421052632</v>
      </c>
      <c r="C125" s="52">
        <f t="shared" si="21"/>
        <v>1.1869918699186992</v>
      </c>
      <c r="D125" s="52">
        <f t="shared" si="21"/>
        <v>1</v>
      </c>
      <c r="E125" s="52">
        <f t="shared" si="21"/>
        <v>-0.17391304347826086</v>
      </c>
      <c r="F125" s="52">
        <f t="shared" si="21"/>
        <v>0.32653061224489793</v>
      </c>
      <c r="G125" s="52">
        <f t="shared" si="21"/>
        <v>0.18181818181818182</v>
      </c>
      <c r="H125" s="52">
        <f t="shared" si="21"/>
        <v>2.0618556701030927E-2</v>
      </c>
      <c r="I125" s="52">
        <f t="shared" si="21"/>
        <v>0.77647058823529413</v>
      </c>
      <c r="J125" s="52">
        <f t="shared" si="21"/>
        <v>0.14432989690721648</v>
      </c>
      <c r="K125" s="52">
        <f t="shared" si="21"/>
        <v>-4.3478260869565216E-2</v>
      </c>
      <c r="L125" s="52">
        <f t="shared" si="21"/>
        <v>0.19230769230769232</v>
      </c>
      <c r="M125" s="52">
        <f t="shared" si="21"/>
        <v>6.3157894736842107E-2</v>
      </c>
      <c r="N125" s="52">
        <f t="shared" si="21"/>
        <v>4.5454545454545456E-2</v>
      </c>
      <c r="O125" s="52">
        <f t="shared" si="21"/>
        <v>-0.11494252873563218</v>
      </c>
      <c r="P125" s="52">
        <f t="shared" si="21"/>
        <v>0.26506024096385544</v>
      </c>
      <c r="Q125" s="52">
        <f t="shared" si="21"/>
        <v>-0.11764705882352941</v>
      </c>
      <c r="R125" s="52">
        <f t="shared" si="21"/>
        <v>-0.50549450549450547</v>
      </c>
      <c r="S125" s="52">
        <f t="shared" si="21"/>
        <v>-0.10309278350515463</v>
      </c>
      <c r="T125" s="52">
        <f t="shared" si="21"/>
        <v>0.15384615384615385</v>
      </c>
      <c r="U125" s="52">
        <f t="shared" si="21"/>
        <v>-0.16666666666666666</v>
      </c>
      <c r="V125" s="52">
        <f t="shared" si="21"/>
        <v>-0.16216216216216217</v>
      </c>
      <c r="W125" s="52">
        <f t="shared" si="21"/>
        <v>-2.197802197802198E-2</v>
      </c>
      <c r="X125" s="52">
        <f t="shared" si="21"/>
        <v>4.2553191489361701E-2</v>
      </c>
      <c r="Y125" s="52">
        <f t="shared" si="21"/>
        <v>-0.26415094339622641</v>
      </c>
      <c r="Z125" s="52">
        <f t="shared" si="21"/>
        <v>-0.17821782178217821</v>
      </c>
      <c r="AA125" s="52">
        <f t="shared" si="21"/>
        <v>-9.7560975609756101E-2</v>
      </c>
      <c r="AB125" s="52">
        <f t="shared" si="21"/>
        <v>-0.40963855421686746</v>
      </c>
      <c r="AC125" s="52">
        <f t="shared" si="21"/>
        <v>-8.6956521739130432E-2</v>
      </c>
      <c r="AD125" s="52">
        <f t="shared" si="21"/>
        <v>0</v>
      </c>
      <c r="AE125" s="52">
        <f t="shared" si="21"/>
        <v>-3.4482758620689655E-2</v>
      </c>
      <c r="AF125" s="52">
        <f t="shared" si="21"/>
        <v>-8.4033613445378158E-2</v>
      </c>
      <c r="AG125" s="52">
        <f t="shared" si="21"/>
        <v>-3.4482758620689655E-2</v>
      </c>
      <c r="AH125" s="52">
        <f t="shared" si="21"/>
        <v>-0.16949152542372881</v>
      </c>
      <c r="AI125" s="52">
        <f t="shared" si="21"/>
        <v>6.5934065934065936E-2</v>
      </c>
      <c r="AJ125" s="52">
        <f t="shared" si="21"/>
        <v>-0.125</v>
      </c>
      <c r="AK125" s="52">
        <f t="shared" si="21"/>
        <v>0.18181818181818182</v>
      </c>
      <c r="AL125" s="52">
        <f t="shared" si="21"/>
        <v>8.6956521739130432E-2</v>
      </c>
      <c r="AM125" s="52">
        <f t="shared" si="21"/>
        <v>-0.42105263157894735</v>
      </c>
      <c r="AN125" s="52">
        <f t="shared" si="21"/>
        <v>9.5238095238095233E-2</v>
      </c>
      <c r="AO125" s="52">
        <f t="shared" si="21"/>
        <v>0.51851851851851849</v>
      </c>
      <c r="AP125" s="52">
        <f t="shared" si="21"/>
        <v>-2.1505376344086023E-2</v>
      </c>
      <c r="AQ125" s="52">
        <f t="shared" si="21"/>
        <v>0.22680412371134021</v>
      </c>
      <c r="AR125" s="52">
        <f t="shared" si="21"/>
        <v>-0.2807017543859649</v>
      </c>
      <c r="AS125" s="52">
        <f t="shared" si="21"/>
        <v>-2.197802197802198E-2</v>
      </c>
      <c r="AT125" s="52">
        <f t="shared" si="21"/>
        <v>0.16666666666666666</v>
      </c>
      <c r="AU125" s="52">
        <f t="shared" si="21"/>
        <v>-2.1505376344086023E-2</v>
      </c>
      <c r="AV125" s="52">
        <f t="shared" si="21"/>
        <v>-8.4033613445378158E-2</v>
      </c>
      <c r="AW125" s="52">
        <f t="shared" si="21"/>
        <v>-3.5087719298245612E-2</v>
      </c>
      <c r="AX125" s="52">
        <f t="shared" si="21"/>
        <v>0.10526315789473684</v>
      </c>
      <c r="AY125" s="52">
        <f t="shared" si="21"/>
        <v>1.9417475728155338E-2</v>
      </c>
      <c r="AZ125" s="52">
        <f t="shared" si="21"/>
        <v>0.25531914893617019</v>
      </c>
      <c r="BA125" s="53">
        <f t="shared" si="21"/>
        <v>0.42857142857142855</v>
      </c>
    </row>
    <row r="126" spans="1:53" s="18" customFormat="1" x14ac:dyDescent="0.25">
      <c r="A126" s="15" t="s">
        <v>42</v>
      </c>
      <c r="B126" s="35">
        <f t="shared" si="21"/>
        <v>-0.18181818181818182</v>
      </c>
      <c r="C126" s="35">
        <f t="shared" si="21"/>
        <v>0.16216216216216217</v>
      </c>
      <c r="D126" s="35">
        <f t="shared" si="21"/>
        <v>0.27450980392156865</v>
      </c>
      <c r="E126" s="35">
        <f t="shared" si="21"/>
        <v>-0.1276595744680851</v>
      </c>
      <c r="F126" s="35">
        <f t="shared" si="21"/>
        <v>6.8965517241379309E-2</v>
      </c>
      <c r="G126" s="35">
        <f t="shared" si="21"/>
        <v>8.3333333333333329E-2</v>
      </c>
      <c r="H126" s="35">
        <f t="shared" si="21"/>
        <v>0</v>
      </c>
      <c r="I126" s="35">
        <f t="shared" si="21"/>
        <v>0.79069767441860461</v>
      </c>
      <c r="J126" s="35">
        <f t="shared" si="21"/>
        <v>0.58064516129032262</v>
      </c>
      <c r="K126" s="35">
        <f t="shared" si="21"/>
        <v>-0.51162790697674421</v>
      </c>
      <c r="L126" s="35">
        <f t="shared" si="21"/>
        <v>0.34146341463414637</v>
      </c>
      <c r="M126" s="35">
        <f t="shared" si="21"/>
        <v>0.46153846153846156</v>
      </c>
      <c r="N126" s="35">
        <f t="shared" si="21"/>
        <v>-0.16216216216216217</v>
      </c>
      <c r="O126" s="35">
        <f t="shared" si="21"/>
        <v>-0.51428571428571423</v>
      </c>
      <c r="P126" s="35">
        <f t="shared" si="21"/>
        <v>-8.3333333333333329E-2</v>
      </c>
      <c r="Q126" s="35">
        <f t="shared" si="21"/>
        <v>0</v>
      </c>
      <c r="R126" s="35">
        <f t="shared" si="21"/>
        <v>0.4</v>
      </c>
      <c r="S126" s="35">
        <f t="shared" si="21"/>
        <v>-0.15384615384615385</v>
      </c>
      <c r="T126" s="35">
        <f t="shared" si="21"/>
        <v>-0.21052631578947367</v>
      </c>
      <c r="U126" s="35">
        <f t="shared" si="21"/>
        <v>-0.52631578947368418</v>
      </c>
      <c r="V126" s="35">
        <f t="shared" si="21"/>
        <v>0.47058823529411764</v>
      </c>
      <c r="W126" s="35">
        <f t="shared" si="21"/>
        <v>-0.11764705882352941</v>
      </c>
      <c r="X126" s="35">
        <f t="shared" si="21"/>
        <v>-5.4054054054054057E-2</v>
      </c>
      <c r="Y126" s="35">
        <f t="shared" si="21"/>
        <v>5.7142857142857141E-2</v>
      </c>
      <c r="Z126" s="35">
        <f t="shared" si="21"/>
        <v>-4.878048780487805E-2</v>
      </c>
      <c r="AA126" s="35">
        <f t="shared" si="21"/>
        <v>-4.6511627906976744E-2</v>
      </c>
      <c r="AB126" s="35">
        <f t="shared" si="21"/>
        <v>0.12244897959183673</v>
      </c>
      <c r="AC126" s="35">
        <f t="shared" si="21"/>
        <v>-0.27027027027027029</v>
      </c>
      <c r="AD126" s="35">
        <f t="shared" si="21"/>
        <v>-6.8965517241379309E-2</v>
      </c>
      <c r="AE126" s="35">
        <f t="shared" si="21"/>
        <v>7.407407407407407E-2</v>
      </c>
      <c r="AF126" s="35">
        <f t="shared" si="21"/>
        <v>-0.48275862068965519</v>
      </c>
      <c r="AG126" s="35">
        <f t="shared" si="21"/>
        <v>-0.4</v>
      </c>
      <c r="AH126" s="35">
        <f t="shared" si="21"/>
        <v>0.74285714285714288</v>
      </c>
      <c r="AI126" s="35">
        <f t="shared" si="21"/>
        <v>-0.93333333333333335</v>
      </c>
      <c r="AJ126" s="35">
        <f t="shared" si="21"/>
        <v>0.37037037037037035</v>
      </c>
      <c r="AK126" s="35">
        <f t="shared" si="21"/>
        <v>-5.128205128205128E-2</v>
      </c>
      <c r="AL126" s="35">
        <f t="shared" si="21"/>
        <v>-0.4</v>
      </c>
      <c r="AM126" s="35">
        <f t="shared" si="21"/>
        <v>0</v>
      </c>
      <c r="AN126" s="35">
        <f t="shared" si="21"/>
        <v>0.33333333333333331</v>
      </c>
      <c r="AO126" s="35">
        <f t="shared" si="21"/>
        <v>-0.125</v>
      </c>
      <c r="AP126" s="35">
        <f t="shared" si="21"/>
        <v>-0.22222222222222221</v>
      </c>
      <c r="AQ126" s="35">
        <f t="shared" si="21"/>
        <v>-0.25</v>
      </c>
      <c r="AR126" s="35">
        <f t="shared" si="21"/>
        <v>-0.52631578947368418</v>
      </c>
      <c r="AS126" s="35">
        <f t="shared" si="21"/>
        <v>-0.23255813953488372</v>
      </c>
      <c r="AT126" s="35">
        <f t="shared" si="21"/>
        <v>-0.52631578947368418</v>
      </c>
      <c r="AU126" s="35">
        <f t="shared" si="21"/>
        <v>-0.41666666666666669</v>
      </c>
      <c r="AV126" s="35">
        <f t="shared" si="21"/>
        <v>-0.14634146341463414</v>
      </c>
      <c r="AW126" s="35">
        <f t="shared" si="21"/>
        <v>-0.35294117647058826</v>
      </c>
      <c r="AX126" s="35">
        <f t="shared" si="21"/>
        <v>0.125</v>
      </c>
      <c r="AY126" s="35">
        <f t="shared" si="21"/>
        <v>0.84444444444444444</v>
      </c>
      <c r="AZ126" s="35">
        <f t="shared" si="21"/>
        <v>-0.19047619047619047</v>
      </c>
      <c r="BA126" s="54">
        <f t="shared" si="21"/>
        <v>0.16666666666666666</v>
      </c>
    </row>
    <row r="127" spans="1:53" s="18" customFormat="1" x14ac:dyDescent="0.25">
      <c r="A127" s="15" t="s">
        <v>43</v>
      </c>
      <c r="B127" s="35">
        <f t="shared" si="21"/>
        <v>3.309692671394799E-2</v>
      </c>
      <c r="C127" s="35">
        <f t="shared" si="21"/>
        <v>-7.560137457044673E-2</v>
      </c>
      <c r="D127" s="35">
        <f t="shared" si="21"/>
        <v>0.10909090909090909</v>
      </c>
      <c r="E127" s="35">
        <f t="shared" si="21"/>
        <v>0.12872841444270017</v>
      </c>
      <c r="F127" s="35">
        <f t="shared" si="21"/>
        <v>-9.9071207430340563E-2</v>
      </c>
      <c r="G127" s="35">
        <f t="shared" si="21"/>
        <v>-9.285714285714286E-2</v>
      </c>
      <c r="H127" s="35">
        <f t="shared" si="21"/>
        <v>-4.1733547351524881E-2</v>
      </c>
      <c r="I127" s="35">
        <f t="shared" si="21"/>
        <v>-6.3157894736842107E-2</v>
      </c>
      <c r="J127" s="35">
        <f t="shared" si="21"/>
        <v>0.12546125461254612</v>
      </c>
      <c r="K127" s="35">
        <f t="shared" si="21"/>
        <v>5.4237288135593219E-2</v>
      </c>
      <c r="L127" s="35">
        <f t="shared" si="21"/>
        <v>-9.5541401273885357E-2</v>
      </c>
      <c r="M127" s="35">
        <f t="shared" si="21"/>
        <v>5.2539404553415062E-2</v>
      </c>
      <c r="N127" s="35">
        <f t="shared" si="21"/>
        <v>0.10181818181818182</v>
      </c>
      <c r="O127" s="35">
        <f t="shared" si="21"/>
        <v>0.12949640287769784</v>
      </c>
      <c r="P127" s="35">
        <f t="shared" si="21"/>
        <v>-0.15679999999999999</v>
      </c>
      <c r="Q127" s="35">
        <f t="shared" si="21"/>
        <v>-0.18115942028985507</v>
      </c>
      <c r="R127" s="35">
        <f t="shared" si="21"/>
        <v>-0.21859706362153344</v>
      </c>
      <c r="S127" s="35">
        <f t="shared" si="21"/>
        <v>-3.6363636363636362E-2</v>
      </c>
      <c r="T127" s="35">
        <f t="shared" si="21"/>
        <v>5.8939096267190572E-2</v>
      </c>
      <c r="U127" s="35">
        <f t="shared" si="21"/>
        <v>1.3245033112582781E-2</v>
      </c>
      <c r="V127" s="35">
        <f t="shared" si="21"/>
        <v>4.975124378109453E-2</v>
      </c>
      <c r="W127" s="35">
        <f t="shared" si="21"/>
        <v>-4.4989775051124746E-2</v>
      </c>
      <c r="X127" s="35">
        <f t="shared" si="21"/>
        <v>2.6490066225165563E-2</v>
      </c>
      <c r="Y127" s="35">
        <f t="shared" si="21"/>
        <v>4.1095890410958902E-2</v>
      </c>
      <c r="Z127" s="35">
        <f t="shared" si="21"/>
        <v>-9.8807495741056212E-2</v>
      </c>
      <c r="AA127" s="35">
        <f t="shared" si="21"/>
        <v>-0.11398963730569948</v>
      </c>
      <c r="AB127" s="35">
        <f t="shared" si="21"/>
        <v>-0.11460258780036968</v>
      </c>
      <c r="AC127" s="35">
        <f t="shared" si="21"/>
        <v>-0.15985790408525755</v>
      </c>
      <c r="AD127" s="35">
        <f t="shared" si="21"/>
        <v>-8.5763293310463118E-2</v>
      </c>
      <c r="AE127" s="35">
        <f t="shared" si="21"/>
        <v>-8.6021505376344093E-2</v>
      </c>
      <c r="AF127" s="35">
        <f t="shared" si="21"/>
        <v>-7.6225045372050812E-2</v>
      </c>
      <c r="AG127" s="35">
        <f t="shared" si="21"/>
        <v>-0.28970331588132636</v>
      </c>
      <c r="AH127" s="35">
        <f t="shared" si="21"/>
        <v>9.056603773584905E-2</v>
      </c>
      <c r="AI127" s="35">
        <f t="shared" si="21"/>
        <v>5.4474708171206226E-2</v>
      </c>
      <c r="AJ127" s="35">
        <f t="shared" si="21"/>
        <v>-3.9387308533916851E-2</v>
      </c>
      <c r="AK127" s="35">
        <f t="shared" si="21"/>
        <v>-0.18612521150592218</v>
      </c>
      <c r="AL127" s="35">
        <f t="shared" si="21"/>
        <v>7.6923076923076927E-2</v>
      </c>
      <c r="AM127" s="35">
        <f t="shared" si="21"/>
        <v>-0.10071942446043165</v>
      </c>
      <c r="AN127" s="35">
        <f t="shared" si="21"/>
        <v>-3.7105751391465678E-3</v>
      </c>
      <c r="AO127" s="35">
        <f t="shared" si="21"/>
        <v>0.12418300653594772</v>
      </c>
      <c r="AP127" s="35">
        <f t="shared" si="21"/>
        <v>-8.2539682539682538E-2</v>
      </c>
      <c r="AQ127" s="35">
        <f t="shared" si="21"/>
        <v>6.6225165562913907E-3</v>
      </c>
      <c r="AR127" s="35">
        <f t="shared" si="21"/>
        <v>-9.4915254237288138E-2</v>
      </c>
      <c r="AS127" s="35">
        <f t="shared" si="21"/>
        <v>0</v>
      </c>
      <c r="AT127" s="35">
        <f t="shared" si="21"/>
        <v>1.9292604501607719E-2</v>
      </c>
      <c r="AU127" s="35">
        <f t="shared" si="21"/>
        <v>-7.460035523978685E-2</v>
      </c>
      <c r="AV127" s="35">
        <f t="shared" si="21"/>
        <v>-9.7478991596638656E-2</v>
      </c>
      <c r="AW127" s="35">
        <f t="shared" si="21"/>
        <v>-1.5898251192368838E-2</v>
      </c>
      <c r="AX127" s="35">
        <f t="shared" si="21"/>
        <v>-3.4321372854914198E-2</v>
      </c>
      <c r="AY127" s="35">
        <f t="shared" si="21"/>
        <v>6.5573770491803282E-2</v>
      </c>
      <c r="AZ127" s="35">
        <f t="shared" si="21"/>
        <v>9.9857346647646214E-2</v>
      </c>
      <c r="BA127" s="54">
        <f t="shared" si="21"/>
        <v>-0.11464968152866242</v>
      </c>
    </row>
    <row r="128" spans="1:53" s="18" customFormat="1" x14ac:dyDescent="0.25">
      <c r="A128" s="15" t="s">
        <v>44</v>
      </c>
      <c r="B128" s="35">
        <f t="shared" si="21"/>
        <v>-7.3121735636801924E-2</v>
      </c>
      <c r="C128" s="35">
        <f t="shared" si="21"/>
        <v>-9.5302013422818799E-2</v>
      </c>
      <c r="D128" s="35">
        <f t="shared" si="21"/>
        <v>-9.3055555555555558E-2</v>
      </c>
      <c r="E128" s="35">
        <f t="shared" si="21"/>
        <v>-1.4497756299620296E-2</v>
      </c>
      <c r="F128" s="35">
        <f t="shared" si="21"/>
        <v>-2.67051605918441E-2</v>
      </c>
      <c r="G128" s="35">
        <f t="shared" si="21"/>
        <v>2.9261155815654718E-2</v>
      </c>
      <c r="H128" s="35">
        <f t="shared" si="21"/>
        <v>-3.6376864314296106E-3</v>
      </c>
      <c r="I128" s="35">
        <f t="shared" si="21"/>
        <v>1.2261089073205915E-2</v>
      </c>
      <c r="J128" s="35">
        <f t="shared" si="21"/>
        <v>2.807862013638187E-2</v>
      </c>
      <c r="K128" s="35">
        <f t="shared" si="21"/>
        <v>-1.4792899408284023E-2</v>
      </c>
      <c r="L128" s="35">
        <f t="shared" si="21"/>
        <v>-3.806623524933384E-3</v>
      </c>
      <c r="M128" s="35">
        <f t="shared" si="21"/>
        <v>-7.6982294072363358E-2</v>
      </c>
      <c r="N128" s="35">
        <f t="shared" si="21"/>
        <v>0.13729777000437254</v>
      </c>
      <c r="O128" s="35">
        <f t="shared" si="21"/>
        <v>2.4380333197887038E-3</v>
      </c>
      <c r="P128" s="35">
        <f t="shared" si="21"/>
        <v>-8.8401964488099741E-2</v>
      </c>
      <c r="Q128" s="35">
        <f t="shared" si="21"/>
        <v>-0.23008849557522124</v>
      </c>
      <c r="R128" s="35">
        <f t="shared" si="21"/>
        <v>-4.9586776859504135E-3</v>
      </c>
      <c r="S128" s="35">
        <f t="shared" si="21"/>
        <v>-2.1505376344086023E-2</v>
      </c>
      <c r="T128" s="35">
        <f t="shared" si="21"/>
        <v>-1.9013128112267994E-2</v>
      </c>
      <c r="U128" s="35">
        <f t="shared" si="21"/>
        <v>-4.3010752688172046E-2</v>
      </c>
      <c r="V128" s="35">
        <f t="shared" si="21"/>
        <v>3.1746031746031746E-3</v>
      </c>
      <c r="W128" s="35">
        <f t="shared" si="21"/>
        <v>-7.0387129210658624E-3</v>
      </c>
      <c r="X128" s="35">
        <f t="shared" si="21"/>
        <v>2.3159636062861869E-2</v>
      </c>
      <c r="Y128" s="35">
        <f t="shared" si="21"/>
        <v>-4.2589437819420782E-2</v>
      </c>
      <c r="Z128" s="35">
        <f t="shared" si="21"/>
        <v>-9.5196884465599315E-3</v>
      </c>
      <c r="AA128" s="35">
        <f t="shared" si="21"/>
        <v>2.5020850708924104E-2</v>
      </c>
      <c r="AB128" s="35">
        <f t="shared" si="21"/>
        <v>-3.3598585322723251E-2</v>
      </c>
      <c r="AC128" s="35">
        <f t="shared" si="21"/>
        <v>0</v>
      </c>
      <c r="AD128" s="35">
        <f t="shared" si="21"/>
        <v>-2.6064291920069503E-2</v>
      </c>
      <c r="AE128" s="35">
        <f t="shared" si="21"/>
        <v>-6.5800865800865804E-2</v>
      </c>
      <c r="AF128" s="35">
        <f t="shared" si="21"/>
        <v>-2.8094820017559263E-2</v>
      </c>
      <c r="AG128" s="35">
        <f t="shared" si="21"/>
        <v>-7.0484581497797363E-2</v>
      </c>
      <c r="AH128" s="35">
        <f t="shared" si="21"/>
        <v>9.6040438079191243E-2</v>
      </c>
      <c r="AI128" s="35">
        <f t="shared" si="21"/>
        <v>3.9819004524886875E-2</v>
      </c>
      <c r="AJ128" s="35">
        <f t="shared" si="21"/>
        <v>8.8105726872246704E-3</v>
      </c>
      <c r="AK128" s="35">
        <f t="shared" si="21"/>
        <v>2.5052192066805845E-3</v>
      </c>
      <c r="AL128" s="35">
        <f t="shared" si="21"/>
        <v>-9.3656875266070663E-3</v>
      </c>
      <c r="AM128" s="35">
        <f t="shared" si="21"/>
        <v>2.5586353944562902E-3</v>
      </c>
      <c r="AN128" s="35">
        <f t="shared" si="21"/>
        <v>0.1</v>
      </c>
      <c r="AO128" s="35">
        <f t="shared" si="21"/>
        <v>-9.2088740058601931E-3</v>
      </c>
      <c r="AP128" s="35">
        <f t="shared" si="21"/>
        <v>-6.3856960408684549E-2</v>
      </c>
      <c r="AQ128" s="35">
        <f t="shared" si="21"/>
        <v>-4.6550994498518829E-2</v>
      </c>
      <c r="AR128" s="35">
        <f t="shared" si="21"/>
        <v>-1.6680567139282735E-3</v>
      </c>
      <c r="AS128" s="35">
        <f t="shared" si="21"/>
        <v>3.8346825734980827E-2</v>
      </c>
      <c r="AT128" s="35">
        <f t="shared" si="21"/>
        <v>6.6025908900961133E-2</v>
      </c>
      <c r="AU128" s="35">
        <f t="shared" si="21"/>
        <v>1.2841091492776886E-2</v>
      </c>
      <c r="AV128" s="35">
        <f t="shared" si="21"/>
        <v>1.6339869281045752E-3</v>
      </c>
      <c r="AW128" s="35">
        <f t="shared" si="21"/>
        <v>-7.2492952074103903E-3</v>
      </c>
      <c r="AX128" s="35">
        <f t="shared" si="21"/>
        <v>4.5728038507821901E-2</v>
      </c>
      <c r="AY128" s="35">
        <f t="shared" si="21"/>
        <v>3.7238169123351435E-2</v>
      </c>
      <c r="AZ128" s="35">
        <f t="shared" si="21"/>
        <v>7.6277650648360028E-3</v>
      </c>
      <c r="BA128" s="54">
        <f t="shared" si="21"/>
        <v>-2.428115015974441E-2</v>
      </c>
    </row>
    <row r="129" spans="1:53" s="18" customFormat="1" x14ac:dyDescent="0.25">
      <c r="A129" s="15" t="s">
        <v>45</v>
      </c>
      <c r="B129" s="35">
        <f t="shared" si="21"/>
        <v>-0.1122394441475147</v>
      </c>
      <c r="C129" s="35">
        <f t="shared" si="21"/>
        <v>-6.3111111111111118E-2</v>
      </c>
      <c r="D129" s="35">
        <f t="shared" si="21"/>
        <v>-8.9153754469606675E-2</v>
      </c>
      <c r="E129" s="35">
        <f t="shared" si="21"/>
        <v>-0.1079892499389201</v>
      </c>
      <c r="F129" s="35">
        <f t="shared" si="21"/>
        <v>-7.0833333333333331E-2</v>
      </c>
      <c r="G129" s="35">
        <f t="shared" si="21"/>
        <v>-3.8625532982192123E-2</v>
      </c>
      <c r="H129" s="35">
        <f t="shared" si="21"/>
        <v>-2.1739130434782608E-2</v>
      </c>
      <c r="I129" s="35">
        <f t="shared" si="21"/>
        <v>-3.870967741935484E-2</v>
      </c>
      <c r="J129" s="35">
        <f t="shared" si="21"/>
        <v>5.5149127743387732E-2</v>
      </c>
      <c r="K129" s="35">
        <f t="shared" si="21"/>
        <v>-8.3591331269349839E-2</v>
      </c>
      <c r="L129" s="35">
        <f t="shared" si="21"/>
        <v>-0.14620987321284057</v>
      </c>
      <c r="M129" s="35">
        <f t="shared" si="21"/>
        <v>-0.11239669421487604</v>
      </c>
      <c r="N129" s="35">
        <f t="shared" si="21"/>
        <v>3.5305048002477545E-2</v>
      </c>
      <c r="O129" s="35">
        <f t="shared" si="21"/>
        <v>-8.8809946714031973E-2</v>
      </c>
      <c r="P129" s="35">
        <f t="shared" si="21"/>
        <v>-0.18114209827357239</v>
      </c>
      <c r="Q129" s="35">
        <f t="shared" si="21"/>
        <v>-0.26097414311485267</v>
      </c>
      <c r="R129" s="35">
        <f t="shared" si="21"/>
        <v>1.338376491125982E-2</v>
      </c>
      <c r="S129" s="35">
        <f t="shared" si="21"/>
        <v>8.0133555926544239E-2</v>
      </c>
      <c r="T129" s="35">
        <f t="shared" si="21"/>
        <v>5.1525423728813559E-2</v>
      </c>
      <c r="U129" s="35">
        <f t="shared" si="21"/>
        <v>-6.4516129032258063E-2</v>
      </c>
      <c r="V129" s="35">
        <f t="shared" si="21"/>
        <v>6.191588785046729E-2</v>
      </c>
      <c r="W129" s="35">
        <f t="shared" si="21"/>
        <v>-3.4838250977603978E-2</v>
      </c>
      <c r="X129" s="35">
        <f t="shared" si="21"/>
        <v>2.3830281894798022E-2</v>
      </c>
      <c r="Y129" s="35">
        <f t="shared" si="21"/>
        <v>3.124042879019908E-2</v>
      </c>
      <c r="Z129" s="35">
        <f t="shared" si="21"/>
        <v>7.4119827053736875E-3</v>
      </c>
      <c r="AA129" s="35">
        <f t="shared" si="21"/>
        <v>-2.8860914952410194E-2</v>
      </c>
      <c r="AB129" s="35">
        <f t="shared" si="21"/>
        <v>8.362817626246381E-3</v>
      </c>
      <c r="AC129" s="35">
        <f t="shared" si="21"/>
        <v>-2.2756005056890013E-2</v>
      </c>
      <c r="AD129" s="35">
        <f t="shared" si="21"/>
        <v>-5.0048748781280468E-2</v>
      </c>
      <c r="AE129" s="35">
        <f t="shared" si="21"/>
        <v>2.0227560050568902E-2</v>
      </c>
      <c r="AF129" s="35">
        <f t="shared" si="21"/>
        <v>3.8940312799233961E-2</v>
      </c>
      <c r="AG129" s="35">
        <f t="shared" si="21"/>
        <v>-1.8832391713747645E-2</v>
      </c>
      <c r="AH129" s="35">
        <f t="shared" si="21"/>
        <v>9.5816033216224849E-3</v>
      </c>
      <c r="AI129" s="35">
        <f t="shared" si="21"/>
        <v>-1.1938422871504869E-2</v>
      </c>
      <c r="AJ129" s="35">
        <f t="shared" si="21"/>
        <v>-1.6078294302691365E-2</v>
      </c>
      <c r="AK129" s="35">
        <f t="shared" si="21"/>
        <v>1.3480392156862746E-2</v>
      </c>
      <c r="AL129" s="35">
        <f t="shared" si="21"/>
        <v>1.0568852968604289E-2</v>
      </c>
      <c r="AM129" s="35">
        <f t="shared" si="21"/>
        <v>-1.9284603421461897E-2</v>
      </c>
      <c r="AN129" s="35">
        <f t="shared" si="21"/>
        <v>-3.8046924540266328E-2</v>
      </c>
      <c r="AO129" s="35">
        <f t="shared" si="21"/>
        <v>2.3086269744835967E-2</v>
      </c>
      <c r="AP129" s="35">
        <f t="shared" si="21"/>
        <v>-7.4953154278575894E-3</v>
      </c>
      <c r="AQ129" s="35">
        <f t="shared" si="21"/>
        <v>-1.5843997562461912E-2</v>
      </c>
      <c r="AR129" s="35">
        <f t="shared" si="21"/>
        <v>3.6144578313253013E-3</v>
      </c>
      <c r="AS129" s="35">
        <f t="shared" si="21"/>
        <v>5.8168316831683171E-2</v>
      </c>
      <c r="AT129" s="35">
        <f t="shared" si="21"/>
        <v>5.9844404548174742E-3</v>
      </c>
      <c r="AU129" s="35">
        <f t="shared" si="21"/>
        <v>-2.5376217173207437E-2</v>
      </c>
      <c r="AV129" s="35">
        <f t="shared" si="21"/>
        <v>2.4978216671507406E-2</v>
      </c>
      <c r="AW129" s="35">
        <f t="shared" ref="AW129:BA129" si="22">AW117/((AW105+AW33)/2)</f>
        <v>5.4561454972132592E-2</v>
      </c>
      <c r="AX129" s="35">
        <f t="shared" si="22"/>
        <v>-4.13589364844904E-3</v>
      </c>
      <c r="AY129" s="35">
        <f t="shared" si="22"/>
        <v>-1.1644025505960632E-2</v>
      </c>
      <c r="AZ129" s="35">
        <f t="shared" si="22"/>
        <v>1.9098143236074269E-2</v>
      </c>
      <c r="BA129" s="54">
        <f t="shared" si="22"/>
        <v>-1.6736401673640166E-2</v>
      </c>
    </row>
    <row r="130" spans="1:53" s="18" customFormat="1" x14ac:dyDescent="0.25">
      <c r="A130" s="15" t="s">
        <v>46</v>
      </c>
      <c r="B130" s="35">
        <f t="shared" ref="B130:BA132" si="23">B118/((B106+B34)/2)</f>
        <v>-0.15964125560538117</v>
      </c>
      <c r="C130" s="35">
        <f t="shared" si="23"/>
        <v>-0.14590058102001291</v>
      </c>
      <c r="D130" s="35">
        <f t="shared" si="23"/>
        <v>-0.12417582417582418</v>
      </c>
      <c r="E130" s="35">
        <f t="shared" si="23"/>
        <v>-0.15740479548660086</v>
      </c>
      <c r="F130" s="35">
        <f t="shared" si="23"/>
        <v>-0.15765433917784</v>
      </c>
      <c r="G130" s="35">
        <f t="shared" si="23"/>
        <v>-3.7724460540214277E-2</v>
      </c>
      <c r="H130" s="35">
        <f t="shared" si="23"/>
        <v>-2.9052876234747241E-2</v>
      </c>
      <c r="I130" s="35">
        <f t="shared" si="23"/>
        <v>-6.9742652657225526E-2</v>
      </c>
      <c r="J130" s="35">
        <f t="shared" si="23"/>
        <v>2.8966639544344995E-2</v>
      </c>
      <c r="K130" s="35">
        <f t="shared" si="23"/>
        <v>-0.1927818208822219</v>
      </c>
      <c r="L130" s="35">
        <f t="shared" si="23"/>
        <v>-0.20254328175271946</v>
      </c>
      <c r="M130" s="35">
        <f t="shared" si="23"/>
        <v>-0.12527821939586645</v>
      </c>
      <c r="N130" s="35">
        <f t="shared" si="23"/>
        <v>-3.170130327580134E-2</v>
      </c>
      <c r="O130" s="35">
        <f t="shared" si="23"/>
        <v>-2.5546218487394957E-2</v>
      </c>
      <c r="P130" s="35">
        <f t="shared" si="23"/>
        <v>-0.16853047724051032</v>
      </c>
      <c r="Q130" s="35">
        <f t="shared" si="23"/>
        <v>-0.19872701555869873</v>
      </c>
      <c r="R130" s="35">
        <f t="shared" si="23"/>
        <v>-3.3234213748469479E-2</v>
      </c>
      <c r="S130" s="35">
        <f t="shared" si="23"/>
        <v>9.8135426889106966E-2</v>
      </c>
      <c r="T130" s="35">
        <f t="shared" si="23"/>
        <v>7.8581503123111018E-2</v>
      </c>
      <c r="U130" s="35">
        <f t="shared" si="23"/>
        <v>2.581786030061892E-2</v>
      </c>
      <c r="V130" s="35">
        <f t="shared" si="23"/>
        <v>9.1958104029824253E-2</v>
      </c>
      <c r="W130" s="35">
        <f t="shared" si="23"/>
        <v>3.0847242763574898E-2</v>
      </c>
      <c r="X130" s="35">
        <f t="shared" si="23"/>
        <v>-1.2222804260520342E-2</v>
      </c>
      <c r="Y130" s="35">
        <f t="shared" si="23"/>
        <v>7.4878322725570952E-4</v>
      </c>
      <c r="Z130" s="35">
        <f t="shared" si="23"/>
        <v>6.1205094088576315E-2</v>
      </c>
      <c r="AA130" s="35">
        <f t="shared" si="23"/>
        <v>7.0769230769230765E-2</v>
      </c>
      <c r="AB130" s="35">
        <f t="shared" si="23"/>
        <v>1.4826078692263827E-2</v>
      </c>
      <c r="AC130" s="35">
        <f t="shared" si="23"/>
        <v>-6.4774242712897692E-3</v>
      </c>
      <c r="AD130" s="35">
        <f t="shared" si="23"/>
        <v>4.9469964664310952E-2</v>
      </c>
      <c r="AE130" s="35">
        <f t="shared" si="23"/>
        <v>-1.8433179723502304E-2</v>
      </c>
      <c r="AF130" s="35">
        <f t="shared" si="23"/>
        <v>1.6654049962149888E-2</v>
      </c>
      <c r="AG130" s="35">
        <f t="shared" si="23"/>
        <v>4.6710782405605293E-3</v>
      </c>
      <c r="AH130" s="35">
        <f t="shared" si="23"/>
        <v>1.6337915919505879E-2</v>
      </c>
      <c r="AI130" s="35">
        <f t="shared" si="23"/>
        <v>-3.2149235959515778E-2</v>
      </c>
      <c r="AJ130" s="35">
        <f t="shared" si="23"/>
        <v>7.5632132468113678E-2</v>
      </c>
      <c r="AK130" s="35">
        <f t="shared" si="23"/>
        <v>5.0618880472935522E-2</v>
      </c>
      <c r="AL130" s="35">
        <f t="shared" si="23"/>
        <v>2.9827915869980879E-2</v>
      </c>
      <c r="AM130" s="35">
        <f t="shared" si="23"/>
        <v>3.5498489425981876E-2</v>
      </c>
      <c r="AN130" s="35">
        <f t="shared" si="23"/>
        <v>4.8617554277231398E-2</v>
      </c>
      <c r="AO130" s="35">
        <f t="shared" si="23"/>
        <v>3.0679327976625273E-2</v>
      </c>
      <c r="AP130" s="35">
        <f t="shared" si="23"/>
        <v>4.5632798573975043E-2</v>
      </c>
      <c r="AQ130" s="35">
        <f t="shared" si="23"/>
        <v>5.3084900685533488E-2</v>
      </c>
      <c r="AR130" s="35">
        <f t="shared" si="23"/>
        <v>5.7709979783128099E-2</v>
      </c>
      <c r="AS130" s="35">
        <f t="shared" si="23"/>
        <v>8.442710180915218E-2</v>
      </c>
      <c r="AT130" s="35">
        <f t="shared" si="23"/>
        <v>1.6478896922818228E-2</v>
      </c>
      <c r="AU130" s="35">
        <f t="shared" si="23"/>
        <v>8.5243674647648163E-2</v>
      </c>
      <c r="AV130" s="35">
        <f t="shared" si="23"/>
        <v>0.13391803002192612</v>
      </c>
      <c r="AW130" s="35">
        <f t="shared" si="23"/>
        <v>0.10484006029140848</v>
      </c>
      <c r="AX130" s="35">
        <f t="shared" si="23"/>
        <v>3.7398643058083735E-2</v>
      </c>
      <c r="AY130" s="35">
        <f t="shared" si="23"/>
        <v>8.1916788084830827E-2</v>
      </c>
      <c r="AZ130" s="35">
        <f t="shared" si="23"/>
        <v>5.0660450660450662E-2</v>
      </c>
      <c r="BA130" s="54">
        <f t="shared" si="23"/>
        <v>0.10273327049952875</v>
      </c>
    </row>
    <row r="131" spans="1:53" s="37" customFormat="1" x14ac:dyDescent="0.25">
      <c r="A131" s="31" t="s">
        <v>47</v>
      </c>
      <c r="B131" s="36">
        <f t="shared" si="23"/>
        <v>-0.18149745197961584</v>
      </c>
      <c r="C131" s="36">
        <f t="shared" si="23"/>
        <v>-0.26513855627779681</v>
      </c>
      <c r="D131" s="36">
        <f t="shared" si="23"/>
        <v>-0.30272139801583692</v>
      </c>
      <c r="E131" s="36">
        <f t="shared" si="23"/>
        <v>-0.26342545521767263</v>
      </c>
      <c r="F131" s="36">
        <f t="shared" si="23"/>
        <v>-0.24301219863605802</v>
      </c>
      <c r="G131" s="36">
        <f t="shared" si="23"/>
        <v>-0.1293709757305597</v>
      </c>
      <c r="H131" s="36">
        <f t="shared" si="23"/>
        <v>-5.3569609939912416E-2</v>
      </c>
      <c r="I131" s="36">
        <f t="shared" si="23"/>
        <v>-0.1229465853910528</v>
      </c>
      <c r="J131" s="36">
        <f t="shared" si="23"/>
        <v>-1.814962372731297E-2</v>
      </c>
      <c r="K131" s="36">
        <f t="shared" si="23"/>
        <v>-0.25788779547529672</v>
      </c>
      <c r="L131" s="36">
        <f t="shared" si="23"/>
        <v>-0.26149573089188355</v>
      </c>
      <c r="M131" s="36">
        <f t="shared" si="23"/>
        <v>-0.1847778266608007</v>
      </c>
      <c r="N131" s="36">
        <f t="shared" si="23"/>
        <v>-5.6682201788638364E-2</v>
      </c>
      <c r="O131" s="36">
        <f t="shared" si="23"/>
        <v>-0.11049331598249142</v>
      </c>
      <c r="P131" s="36">
        <f t="shared" si="23"/>
        <v>-0.2153168044077135</v>
      </c>
      <c r="Q131" s="36">
        <f t="shared" si="23"/>
        <v>-0.21276595744680851</v>
      </c>
      <c r="R131" s="36">
        <f t="shared" si="23"/>
        <v>-2.1099664887675312E-2</v>
      </c>
      <c r="S131" s="36">
        <f t="shared" si="23"/>
        <v>0.16021426832237642</v>
      </c>
      <c r="T131" s="36">
        <f t="shared" si="23"/>
        <v>4.6915725456125108E-2</v>
      </c>
      <c r="U131" s="36">
        <f t="shared" si="23"/>
        <v>5.945540844366725E-2</v>
      </c>
      <c r="V131" s="36">
        <f t="shared" si="23"/>
        <v>6.9782751810401583E-2</v>
      </c>
      <c r="W131" s="36">
        <f t="shared" si="23"/>
        <v>3.5155001597954622E-2</v>
      </c>
      <c r="X131" s="36">
        <f t="shared" si="23"/>
        <v>3.7842708199253443E-2</v>
      </c>
      <c r="Y131" s="36">
        <f t="shared" si="23"/>
        <v>2.8137310073157007E-2</v>
      </c>
      <c r="Z131" s="36">
        <f t="shared" si="23"/>
        <v>2.2020905923344949E-2</v>
      </c>
      <c r="AA131" s="36">
        <f t="shared" si="23"/>
        <v>4.7459519821328865E-2</v>
      </c>
      <c r="AB131" s="36">
        <f t="shared" si="23"/>
        <v>-4.7042052744119746E-2</v>
      </c>
      <c r="AC131" s="36">
        <f t="shared" si="23"/>
        <v>-1.9754480033864824E-3</v>
      </c>
      <c r="AD131" s="36">
        <f t="shared" si="23"/>
        <v>-1.1376564277588168E-2</v>
      </c>
      <c r="AE131" s="36">
        <f t="shared" si="23"/>
        <v>2.5618631732168849E-2</v>
      </c>
      <c r="AF131" s="36">
        <f t="shared" si="23"/>
        <v>1.9892014776925263E-2</v>
      </c>
      <c r="AG131" s="36">
        <f t="shared" si="23"/>
        <v>-2.2446689113355782E-3</v>
      </c>
      <c r="AH131" s="36">
        <f t="shared" si="23"/>
        <v>1.9654556283502083E-2</v>
      </c>
      <c r="AI131" s="36">
        <f t="shared" si="23"/>
        <v>1.998551774076756E-2</v>
      </c>
      <c r="AJ131" s="36">
        <f t="shared" si="23"/>
        <v>7.539811504712382E-2</v>
      </c>
      <c r="AK131" s="36">
        <f t="shared" si="23"/>
        <v>3.6789753372394061E-2</v>
      </c>
      <c r="AL131" s="36">
        <f t="shared" si="23"/>
        <v>6.035321930190516E-2</v>
      </c>
      <c r="AM131" s="36">
        <f t="shared" si="23"/>
        <v>3.3690658499234305E-2</v>
      </c>
      <c r="AN131" s="36">
        <f t="shared" si="23"/>
        <v>4.8494983277591976E-2</v>
      </c>
      <c r="AO131" s="36">
        <f t="shared" si="23"/>
        <v>3.2733666982280536E-2</v>
      </c>
      <c r="AP131" s="36">
        <f t="shared" si="23"/>
        <v>8.1537263048558822E-2</v>
      </c>
      <c r="AQ131" s="36">
        <f t="shared" si="23"/>
        <v>5.356469256884195E-2</v>
      </c>
      <c r="AR131" s="36">
        <f t="shared" si="23"/>
        <v>8.0538650783374341E-2</v>
      </c>
      <c r="AS131" s="36">
        <f t="shared" si="23"/>
        <v>6.8006182380216385E-2</v>
      </c>
      <c r="AT131" s="36">
        <f t="shared" si="23"/>
        <v>9.4673152212599365E-2</v>
      </c>
      <c r="AU131" s="36">
        <f t="shared" si="23"/>
        <v>6.3328952085075871E-2</v>
      </c>
      <c r="AV131" s="36">
        <f t="shared" si="23"/>
        <v>0.12584704743465633</v>
      </c>
      <c r="AW131" s="36">
        <f t="shared" si="23"/>
        <v>0.12956532151838104</v>
      </c>
      <c r="AX131" s="36">
        <f t="shared" si="23"/>
        <v>8.7948657000237698E-2</v>
      </c>
      <c r="AY131" s="36">
        <f t="shared" si="23"/>
        <v>7.3799025295892315E-2</v>
      </c>
      <c r="AZ131" s="36">
        <f t="shared" si="23"/>
        <v>0.11900191938579655</v>
      </c>
      <c r="BA131" s="55">
        <f t="shared" si="23"/>
        <v>7.4781749299950587E-2</v>
      </c>
    </row>
    <row r="132" spans="1:53" x14ac:dyDescent="0.25">
      <c r="A132" s="57" t="s">
        <v>61</v>
      </c>
      <c r="B132" s="37"/>
      <c r="C132" s="37"/>
      <c r="D132" s="37"/>
      <c r="E132" s="36">
        <f t="shared" si="23"/>
        <v>-0.17098344693281403</v>
      </c>
      <c r="F132" s="36">
        <f t="shared" si="23"/>
        <v>-0.16174436579611098</v>
      </c>
      <c r="G132" s="36">
        <f t="shared" si="23"/>
        <v>-6.8737060041407866E-2</v>
      </c>
      <c r="H132" s="36">
        <f t="shared" si="23"/>
        <v>-3.5064395513086828E-2</v>
      </c>
      <c r="I132" s="36">
        <f t="shared" si="23"/>
        <v>-7.2278875282672697E-2</v>
      </c>
      <c r="J132" s="36">
        <f t="shared" si="23"/>
        <v>1.7353182939081193E-2</v>
      </c>
      <c r="K132" s="36">
        <f t="shared" si="23"/>
        <v>-0.17568528980958359</v>
      </c>
      <c r="L132" s="36">
        <f t="shared" si="23"/>
        <v>-0.1901948190965532</v>
      </c>
      <c r="M132" s="36">
        <f t="shared" si="23"/>
        <v>-0.13542460228545822</v>
      </c>
      <c r="N132" s="36">
        <f t="shared" si="23"/>
        <v>-7.4717285945072702E-3</v>
      </c>
      <c r="O132" s="36">
        <f t="shared" si="23"/>
        <v>-6.3862332695984708E-2</v>
      </c>
      <c r="P132" s="36">
        <f t="shared" si="23"/>
        <v>-0.17793909348441928</v>
      </c>
      <c r="Q132" s="36">
        <f t="shared" si="23"/>
        <v>-0.21710786250493877</v>
      </c>
      <c r="R132" s="36">
        <f t="shared" si="23"/>
        <v>-2.4257304198379574E-2</v>
      </c>
      <c r="S132" s="36">
        <f t="shared" si="23"/>
        <v>9.8689138576779023E-2</v>
      </c>
      <c r="T132" s="36">
        <f t="shared" si="23"/>
        <v>4.8758413937439897E-2</v>
      </c>
      <c r="U132" s="36">
        <f t="shared" si="23"/>
        <v>1.2834958114926763E-2</v>
      </c>
      <c r="V132" s="36">
        <f t="shared" si="23"/>
        <v>6.5060240963855417E-2</v>
      </c>
      <c r="W132" s="36">
        <f t="shared" si="23"/>
        <v>1.3774608398854148E-2</v>
      </c>
      <c r="X132" s="36">
        <f t="shared" si="23"/>
        <v>1.8914883026381283E-2</v>
      </c>
      <c r="Y132" s="36">
        <f t="shared" si="23"/>
        <v>1.0857994464551842E-2</v>
      </c>
      <c r="Z132" s="36">
        <f t="shared" si="23"/>
        <v>2.1588115849096933E-2</v>
      </c>
      <c r="AA132" s="36">
        <f t="shared" si="23"/>
        <v>3.1939325962719652E-2</v>
      </c>
      <c r="AB132" s="36">
        <f t="shared" si="23"/>
        <v>-2.1397379912663755E-2</v>
      </c>
      <c r="AC132" s="36">
        <f t="shared" si="23"/>
        <v>-1.2343005630142919E-2</v>
      </c>
      <c r="AD132" s="36">
        <f t="shared" si="23"/>
        <v>-5.1628494535068932E-3</v>
      </c>
      <c r="AE132" s="36">
        <f t="shared" si="23"/>
        <v>-3.1775598531748207E-3</v>
      </c>
      <c r="AF132" s="36">
        <f t="shared" si="23"/>
        <v>1.1935763888888888E-2</v>
      </c>
      <c r="AG132" s="36">
        <f t="shared" si="23"/>
        <v>-2.136543571389838E-2</v>
      </c>
      <c r="AH132" s="36">
        <f t="shared" si="23"/>
        <v>2.9347765441053397E-2</v>
      </c>
      <c r="AI132" s="36">
        <f t="shared" si="23"/>
        <v>1.7805475183618963E-3</v>
      </c>
      <c r="AJ132" s="36">
        <f t="shared" si="23"/>
        <v>4.6811945117029866E-2</v>
      </c>
      <c r="AK132" s="36">
        <f t="shared" si="23"/>
        <v>2.612330198537095E-2</v>
      </c>
      <c r="AL132" s="36">
        <f t="shared" si="23"/>
        <v>3.4431137724550899E-2</v>
      </c>
      <c r="AM132" s="36">
        <f t="shared" si="23"/>
        <v>1.440384102427314E-2</v>
      </c>
      <c r="AN132" s="36">
        <f t="shared" si="23"/>
        <v>3.9320726415599722E-2</v>
      </c>
      <c r="AO132" s="36">
        <f t="shared" si="23"/>
        <v>3.0670396850067349E-2</v>
      </c>
      <c r="AP132" s="36">
        <f t="shared" si="23"/>
        <v>3.3024156558964429E-2</v>
      </c>
      <c r="AQ132" s="36">
        <f t="shared" si="23"/>
        <v>2.9170829170829173E-2</v>
      </c>
      <c r="AR132" s="36">
        <f t="shared" si="23"/>
        <v>4.2600896860986545E-2</v>
      </c>
      <c r="AS132" s="36">
        <f t="shared" si="23"/>
        <v>6.4489920276240287E-2</v>
      </c>
      <c r="AT132" s="36">
        <f t="shared" si="23"/>
        <v>5.2379125095932462E-2</v>
      </c>
      <c r="AU132" s="36">
        <f t="shared" si="23"/>
        <v>4.3851652833085446E-2</v>
      </c>
      <c r="AV132" s="36">
        <f t="shared" si="23"/>
        <v>8.8775852967992702E-2</v>
      </c>
      <c r="AW132" s="36">
        <f t="shared" si="23"/>
        <v>8.8133009384974509E-2</v>
      </c>
      <c r="AX132" s="36">
        <f t="shared" si="23"/>
        <v>5.0135051888357103E-2</v>
      </c>
      <c r="AY132" s="36">
        <f t="shared" si="23"/>
        <v>5.8699052350722238E-2</v>
      </c>
      <c r="AZ132" s="36">
        <f t="shared" si="23"/>
        <v>7.0306397014148078E-2</v>
      </c>
      <c r="BA132" s="55">
        <f t="shared" si="23"/>
        <v>5.4828150572831427E-2</v>
      </c>
    </row>
    <row r="134" spans="1:53" ht="18.75" x14ac:dyDescent="0.3">
      <c r="A134" s="8" t="s">
        <v>55</v>
      </c>
      <c r="B134" s="12"/>
      <c r="C134" s="12"/>
      <c r="D134" s="12"/>
      <c r="E134" s="12"/>
      <c r="F134" s="12"/>
      <c r="G134" s="12" t="s">
        <v>60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22"/>
    </row>
    <row r="135" spans="1:53" x14ac:dyDescent="0.25">
      <c r="A135" s="21" t="s">
        <v>48</v>
      </c>
      <c r="B135" s="11">
        <v>1</v>
      </c>
      <c r="C135" s="11">
        <v>2</v>
      </c>
      <c r="D135" s="11">
        <v>3</v>
      </c>
      <c r="E135" s="11">
        <v>4</v>
      </c>
      <c r="F135" s="11">
        <v>5</v>
      </c>
      <c r="G135" s="11">
        <v>6</v>
      </c>
      <c r="H135" s="11">
        <v>7</v>
      </c>
      <c r="I135" s="11">
        <v>8</v>
      </c>
      <c r="J135" s="11">
        <v>9</v>
      </c>
      <c r="K135" s="11">
        <v>10</v>
      </c>
      <c r="L135" s="11">
        <v>11</v>
      </c>
      <c r="M135" s="11">
        <v>12</v>
      </c>
      <c r="N135" s="11">
        <v>13</v>
      </c>
      <c r="O135" s="11">
        <v>14</v>
      </c>
      <c r="P135" s="11">
        <v>15</v>
      </c>
      <c r="Q135" s="11">
        <v>16</v>
      </c>
      <c r="R135" s="11">
        <v>17</v>
      </c>
      <c r="S135" s="11">
        <v>18</v>
      </c>
      <c r="T135" s="11">
        <v>19</v>
      </c>
      <c r="U135" s="11">
        <v>20</v>
      </c>
      <c r="V135" s="11">
        <v>21</v>
      </c>
      <c r="W135" s="11">
        <v>22</v>
      </c>
      <c r="X135" s="11">
        <v>23</v>
      </c>
      <c r="Y135" s="11">
        <v>24</v>
      </c>
      <c r="Z135" s="11">
        <v>25</v>
      </c>
      <c r="AA135" s="11">
        <v>26</v>
      </c>
      <c r="AB135" s="11">
        <v>27</v>
      </c>
      <c r="AC135" s="11">
        <v>28</v>
      </c>
      <c r="AD135" s="11">
        <v>29</v>
      </c>
      <c r="AE135" s="11">
        <v>30</v>
      </c>
      <c r="AF135" s="11">
        <v>31</v>
      </c>
      <c r="AG135" s="11">
        <v>32</v>
      </c>
      <c r="AH135" s="11">
        <v>33</v>
      </c>
      <c r="AI135" s="11">
        <v>34</v>
      </c>
      <c r="AJ135" s="11">
        <v>35</v>
      </c>
      <c r="AK135" s="11">
        <v>36</v>
      </c>
      <c r="AL135" s="11">
        <v>37</v>
      </c>
      <c r="AM135" s="11">
        <v>38</v>
      </c>
      <c r="AN135" s="11">
        <v>39</v>
      </c>
      <c r="AO135" s="11">
        <v>40</v>
      </c>
      <c r="AP135" s="11">
        <v>41</v>
      </c>
      <c r="AQ135" s="11">
        <v>42</v>
      </c>
      <c r="AR135" s="11">
        <v>43</v>
      </c>
      <c r="AS135" s="11">
        <v>44</v>
      </c>
      <c r="AT135" s="11">
        <v>45</v>
      </c>
      <c r="AU135" s="11">
        <v>46</v>
      </c>
      <c r="AV135" s="11">
        <v>47</v>
      </c>
      <c r="AW135" s="11">
        <v>48</v>
      </c>
      <c r="AX135" s="11">
        <v>49</v>
      </c>
      <c r="AY135" s="11">
        <v>50</v>
      </c>
      <c r="AZ135" s="11">
        <v>51</v>
      </c>
      <c r="BA135" s="10">
        <v>52</v>
      </c>
    </row>
    <row r="136" spans="1:53" x14ac:dyDescent="0.25">
      <c r="A136" s="19" t="s">
        <v>50</v>
      </c>
      <c r="B136" s="24">
        <v>43833</v>
      </c>
      <c r="C136" s="24">
        <v>43840</v>
      </c>
      <c r="D136" s="24">
        <v>43847</v>
      </c>
      <c r="E136" s="24">
        <v>43854</v>
      </c>
      <c r="F136" s="24">
        <v>43861</v>
      </c>
      <c r="G136" s="24">
        <v>43868</v>
      </c>
      <c r="H136" s="24">
        <v>43875</v>
      </c>
      <c r="I136" s="24">
        <v>43882</v>
      </c>
      <c r="J136" s="24">
        <v>43889</v>
      </c>
      <c r="K136" s="24">
        <v>43896</v>
      </c>
      <c r="L136" s="24">
        <v>43903</v>
      </c>
      <c r="M136" s="24">
        <v>43910</v>
      </c>
      <c r="N136" s="24">
        <v>43917</v>
      </c>
      <c r="O136" s="24">
        <v>43924</v>
      </c>
      <c r="P136" s="23">
        <v>43931</v>
      </c>
      <c r="Q136" s="23">
        <v>43938</v>
      </c>
      <c r="R136" s="23">
        <v>43945</v>
      </c>
      <c r="S136" s="23">
        <v>43952</v>
      </c>
      <c r="T136" s="23">
        <v>43959</v>
      </c>
      <c r="U136" s="23">
        <v>43966</v>
      </c>
      <c r="V136" s="23">
        <v>43973</v>
      </c>
      <c r="W136" s="23">
        <v>43980</v>
      </c>
      <c r="X136" s="23">
        <v>43987</v>
      </c>
      <c r="Y136" s="23">
        <v>43994</v>
      </c>
      <c r="Z136" s="23">
        <v>44001</v>
      </c>
      <c r="AA136" s="23">
        <v>44008</v>
      </c>
      <c r="AB136" s="23">
        <v>44015</v>
      </c>
      <c r="AC136" s="23">
        <v>44022</v>
      </c>
      <c r="AD136" s="23">
        <v>44029</v>
      </c>
      <c r="AE136" s="23">
        <v>44036</v>
      </c>
      <c r="AF136" s="23">
        <v>44043</v>
      </c>
      <c r="AG136" s="23">
        <v>44050</v>
      </c>
      <c r="AH136" s="23">
        <v>44057</v>
      </c>
      <c r="AI136" s="23">
        <v>44064</v>
      </c>
      <c r="AJ136" s="23">
        <v>44071</v>
      </c>
      <c r="AK136" s="23">
        <v>44078</v>
      </c>
      <c r="AL136" s="23">
        <v>44085</v>
      </c>
      <c r="AM136" s="23">
        <v>44092</v>
      </c>
      <c r="AN136" s="23">
        <v>44099</v>
      </c>
      <c r="AO136" s="23">
        <v>44106</v>
      </c>
      <c r="AP136" s="23">
        <v>44113</v>
      </c>
      <c r="AQ136" s="23">
        <v>44120</v>
      </c>
      <c r="AR136" s="23">
        <v>44127</v>
      </c>
      <c r="AS136" s="23">
        <v>44134</v>
      </c>
      <c r="AT136" s="23">
        <v>44141</v>
      </c>
      <c r="AU136" s="23">
        <v>44148</v>
      </c>
      <c r="AV136" s="23">
        <v>44155</v>
      </c>
      <c r="AW136" s="23">
        <v>44162</v>
      </c>
      <c r="AX136" s="23">
        <v>44169</v>
      </c>
      <c r="AY136" s="23">
        <v>44176</v>
      </c>
      <c r="AZ136" s="23">
        <v>44183</v>
      </c>
      <c r="BA136" s="9">
        <v>44190</v>
      </c>
    </row>
    <row r="137" spans="1:53" x14ac:dyDescent="0.25">
      <c r="A137" s="15" t="s">
        <v>49</v>
      </c>
      <c r="B137" s="48">
        <f>(B113/'UK Pop by Age'!$G5)*52</f>
        <v>3.628249356267519E-3</v>
      </c>
      <c r="C137" s="48">
        <f>(C113/'UK Pop by Age'!$G5)*52</f>
        <v>5.0935039039909404E-3</v>
      </c>
      <c r="D137" s="48">
        <f>(D113/'UK Pop by Age'!$G5)*52</f>
        <v>4.1166675388419928E-3</v>
      </c>
      <c r="E137" s="48">
        <f>(E113/'UK Pop by Age'!$G5)*52</f>
        <v>-5.5819220865654137E-4</v>
      </c>
      <c r="F137" s="48">
        <f>(F113/'UK Pop by Age'!$G5)*52</f>
        <v>1.1163844173130827E-3</v>
      </c>
      <c r="G137" s="48">
        <f>(G113/'UK Pop by Age'!$G5)*52</f>
        <v>6.2796623473860907E-4</v>
      </c>
      <c r="H137" s="48">
        <f>(H113/'UK Pop by Age'!$G5)*52</f>
        <v>6.9774026082067671E-5</v>
      </c>
      <c r="I137" s="48">
        <f>(I113/'UK Pop by Age'!$G5)*52</f>
        <v>2.3025428607082329E-3</v>
      </c>
      <c r="J137" s="48">
        <f>(J113/'UK Pop by Age'!$G5)*52</f>
        <v>4.8841818257447367E-4</v>
      </c>
      <c r="K137" s="48">
        <f>(K113/'UK Pop by Age'!$G5)*52</f>
        <v>-1.3954805216413534E-4</v>
      </c>
      <c r="L137" s="48">
        <f>(L113/'UK Pop by Age'!$G5)*52</f>
        <v>6.9774026082067677E-4</v>
      </c>
      <c r="M137" s="48">
        <f>(M113/'UK Pop by Age'!$G5)*52</f>
        <v>2.0932207824620301E-4</v>
      </c>
      <c r="N137" s="48">
        <f>(N113/'UK Pop by Age'!$G5)*52</f>
        <v>1.3954805216413534E-4</v>
      </c>
      <c r="O137" s="48">
        <f>(O113/'UK Pop by Age'!$G5)*52</f>
        <v>-3.4887013041033838E-4</v>
      </c>
      <c r="P137" s="48">
        <f>(P113/'UK Pop by Age'!$G5)*52</f>
        <v>7.6751428690274436E-4</v>
      </c>
      <c r="Q137" s="48">
        <f>(Q113/'UK Pop by Age'!$G5)*52</f>
        <v>-4.1864415649240603E-4</v>
      </c>
      <c r="R137" s="48">
        <f>(R113/'UK Pop by Age'!$G5)*52</f>
        <v>-1.6048025998875563E-3</v>
      </c>
      <c r="S137" s="48">
        <f>(S113/'UK Pop by Age'!$G5)*52</f>
        <v>-3.4887013041033838E-4</v>
      </c>
      <c r="T137" s="48">
        <f>(T113/'UK Pop by Age'!$G5)*52</f>
        <v>5.5819220865654137E-4</v>
      </c>
      <c r="U137" s="48">
        <f>(U113/'UK Pop by Age'!$G5)*52</f>
        <v>-5.5819220865654137E-4</v>
      </c>
      <c r="V137" s="48">
        <f>(V113/'UK Pop by Age'!$G5)*52</f>
        <v>-6.2796623473860907E-4</v>
      </c>
      <c r="W137" s="48">
        <f>(W113/'UK Pop by Age'!$G5)*52</f>
        <v>-6.9774026082067671E-5</v>
      </c>
      <c r="X137" s="48">
        <f>(X113/'UK Pop by Age'!$G5)*52</f>
        <v>1.3954805216413534E-4</v>
      </c>
      <c r="Y137" s="48">
        <f>(Y113/'UK Pop by Age'!$G5)*52</f>
        <v>-9.7683636514894734E-4</v>
      </c>
      <c r="Z137" s="48">
        <f>(Z113/'UK Pop by Age'!$G5)*52</f>
        <v>-6.2796623473860907E-4</v>
      </c>
      <c r="AA137" s="48">
        <f>(AA113/'UK Pop by Age'!$G5)*52</f>
        <v>-2.7909610432827069E-4</v>
      </c>
      <c r="AB137" s="48">
        <f>(AB113/'UK Pop by Age'!$G5)*52</f>
        <v>-1.1861584433951503E-3</v>
      </c>
      <c r="AC137" s="48">
        <f>(AC113/'UK Pop by Age'!$G5)*52</f>
        <v>-2.7909610432827069E-4</v>
      </c>
      <c r="AD137" s="48">
        <f>(AD113/'UK Pop by Age'!$G5)*52</f>
        <v>0</v>
      </c>
      <c r="AE137" s="48">
        <f>(AE113/'UK Pop by Age'!$G5)*52</f>
        <v>-1.3954805216413534E-4</v>
      </c>
      <c r="AF137" s="48">
        <f>(AF113/'UK Pop by Age'!$G5)*52</f>
        <v>-3.4887013041033838E-4</v>
      </c>
      <c r="AG137" s="48">
        <f>(AG113/'UK Pop by Age'!$G5)*52</f>
        <v>-1.3954805216413534E-4</v>
      </c>
      <c r="AH137" s="48">
        <f>(AH113/'UK Pop by Age'!$G5)*52</f>
        <v>-6.9774026082067677E-4</v>
      </c>
      <c r="AI137" s="48">
        <f>(AI113/'UK Pop by Age'!$G5)*52</f>
        <v>2.0932207824620301E-4</v>
      </c>
      <c r="AJ137" s="48">
        <f>(AJ113/'UK Pop by Age'!$G5)*52</f>
        <v>-4.1864415649240603E-4</v>
      </c>
      <c r="AK137" s="48">
        <f>(AK113/'UK Pop by Age'!$G5)*52</f>
        <v>6.2796623473860907E-4</v>
      </c>
      <c r="AL137" s="48">
        <f>(AL113/'UK Pop by Age'!$G5)*52</f>
        <v>3.4887013041033838E-4</v>
      </c>
      <c r="AM137" s="48">
        <f>(AM113/'UK Pop by Age'!$G5)*52</f>
        <v>-1.6745766259696241E-3</v>
      </c>
      <c r="AN137" s="48">
        <f>(AN113/'UK Pop by Age'!$G5)*52</f>
        <v>3.4887013041033838E-4</v>
      </c>
      <c r="AO137" s="48">
        <f>(AO113/'UK Pop by Age'!$G5)*52</f>
        <v>1.9536727302978947E-3</v>
      </c>
      <c r="AP137" s="48">
        <f>(AP113/'UK Pop by Age'!$G5)*52</f>
        <v>-6.9774026082067671E-5</v>
      </c>
      <c r="AQ137" s="48">
        <f>(AQ113/'UK Pop by Age'!$G5)*52</f>
        <v>7.6751428690274436E-4</v>
      </c>
      <c r="AR137" s="48">
        <f>(AR113/'UK Pop by Age'!$G5)*52</f>
        <v>-1.1163844173130827E-3</v>
      </c>
      <c r="AS137" s="48">
        <f>(AS113/'UK Pop by Age'!$G5)*52</f>
        <v>-6.9774026082067671E-5</v>
      </c>
      <c r="AT137" s="48">
        <f>(AT113/'UK Pop by Age'!$G5)*52</f>
        <v>5.5819220865654137E-4</v>
      </c>
      <c r="AU137" s="48">
        <f>(AU113/'UK Pop by Age'!$G5)*52</f>
        <v>-6.9774026082067671E-5</v>
      </c>
      <c r="AV137" s="48">
        <f>(AV113/'UK Pop by Age'!$G5)*52</f>
        <v>-3.4887013041033838E-4</v>
      </c>
      <c r="AW137" s="48">
        <f>(AW113/'UK Pop by Age'!$G5)*52</f>
        <v>-1.3954805216413534E-4</v>
      </c>
      <c r="AX137" s="48">
        <f>(AX113/'UK Pop by Age'!$G5)*52</f>
        <v>3.4887013041033838E-4</v>
      </c>
      <c r="AY137" s="48">
        <f>(AY113/'UK Pop by Age'!$G5)*52</f>
        <v>6.9774026082067671E-5</v>
      </c>
      <c r="AZ137" s="48">
        <f>(AZ113/'UK Pop by Age'!$G5)*52</f>
        <v>8.3728831298481206E-4</v>
      </c>
      <c r="BA137" s="64">
        <f>(BA113/'UK Pop by Age'!$G5)*52</f>
        <v>8.3728831298481206E-4</v>
      </c>
    </row>
    <row r="138" spans="1:53" x14ac:dyDescent="0.25">
      <c r="A138" s="15" t="s">
        <v>42</v>
      </c>
      <c r="B138" s="48">
        <f>(B114/'UK Pop by Age'!$G6)*52</f>
        <v>-1.3970754375062634E-5</v>
      </c>
      <c r="C138" s="48">
        <f>(C114/'UK Pop by Age'!$G6)*52</f>
        <v>1.3970754375062634E-5</v>
      </c>
      <c r="D138" s="48">
        <f>(D114/'UK Pop by Age'!$G6)*52</f>
        <v>3.2598426875146141E-5</v>
      </c>
      <c r="E138" s="48">
        <f>(E114/'UK Pop by Age'!$G6)*52</f>
        <v>-1.3970754375062634E-5</v>
      </c>
      <c r="F138" s="48">
        <f>(F114/'UK Pop by Age'!$G6)*52</f>
        <v>4.6569181250208783E-6</v>
      </c>
      <c r="G138" s="48">
        <f>(G114/'UK Pop by Age'!$G6)*52</f>
        <v>9.3138362500417567E-6</v>
      </c>
      <c r="H138" s="48">
        <f>(H114/'UK Pop by Age'!$G6)*52</f>
        <v>0</v>
      </c>
      <c r="I138" s="48">
        <f>(I114/'UK Pop by Age'!$G6)*52</f>
        <v>7.9167608125354919E-5</v>
      </c>
      <c r="J138" s="48">
        <f>(J114/'UK Pop by Age'!$G6)*52</f>
        <v>4.1912263125187899E-5</v>
      </c>
      <c r="K138" s="48">
        <f>(K114/'UK Pop by Age'!$G6)*52</f>
        <v>-5.1226099375229658E-5</v>
      </c>
      <c r="L138" s="48">
        <f>(L114/'UK Pop by Age'!$G6)*52</f>
        <v>3.2598426875146141E-5</v>
      </c>
      <c r="M138" s="48">
        <f>(M114/'UK Pop by Age'!$G6)*52</f>
        <v>4.1912263125187899E-5</v>
      </c>
      <c r="N138" s="48">
        <f>(N114/'UK Pop by Age'!$G6)*52</f>
        <v>-1.3970754375062634E-5</v>
      </c>
      <c r="O138" s="48">
        <f>(O114/'UK Pop by Age'!$G6)*52</f>
        <v>-4.1912263125187899E-5</v>
      </c>
      <c r="P138" s="48">
        <f>(P114/'UK Pop by Age'!$G6)*52</f>
        <v>-9.3138362500417567E-6</v>
      </c>
      <c r="Q138" s="48">
        <f>(Q114/'UK Pop by Age'!$G6)*52</f>
        <v>0</v>
      </c>
      <c r="R138" s="48">
        <f>(R114/'UK Pop by Age'!$G6)*52</f>
        <v>2.7941508750125268E-5</v>
      </c>
      <c r="S138" s="48">
        <f>(S114/'UK Pop by Age'!$G6)*52</f>
        <v>-1.3970754375062634E-5</v>
      </c>
      <c r="T138" s="48">
        <f>(T114/'UK Pop by Age'!$G6)*52</f>
        <v>-1.8627672500083513E-5</v>
      </c>
      <c r="U138" s="48">
        <f>(U114/'UK Pop by Age'!$G6)*52</f>
        <v>-4.6569181250208778E-5</v>
      </c>
      <c r="V138" s="48">
        <f>(V114/'UK Pop by Age'!$G6)*52</f>
        <v>3.7255345000167027E-5</v>
      </c>
      <c r="W138" s="48">
        <f>(W114/'UK Pop by Age'!$G6)*52</f>
        <v>-9.3138362500417567E-6</v>
      </c>
      <c r="X138" s="48">
        <f>(X114/'UK Pop by Age'!$G6)*52</f>
        <v>-4.6569181250208783E-6</v>
      </c>
      <c r="Y138" s="48">
        <f>(Y114/'UK Pop by Age'!$G6)*52</f>
        <v>4.6569181250208783E-6</v>
      </c>
      <c r="Z138" s="48">
        <f>(Z114/'UK Pop by Age'!$G6)*52</f>
        <v>-4.6569181250208783E-6</v>
      </c>
      <c r="AA138" s="48">
        <f>(AA114/'UK Pop by Age'!$G6)*52</f>
        <v>-4.6569181250208783E-6</v>
      </c>
      <c r="AB138" s="48">
        <f>(AB114/'UK Pop by Age'!$G6)*52</f>
        <v>1.3970754375062634E-5</v>
      </c>
      <c r="AC138" s="48">
        <f>(AC114/'UK Pop by Age'!$G6)*52</f>
        <v>-2.3284590625104389E-5</v>
      </c>
      <c r="AD138" s="48">
        <f>(AD114/'UK Pop by Age'!$G6)*52</f>
        <v>-4.6569181250208783E-6</v>
      </c>
      <c r="AE138" s="48">
        <f>(AE114/'UK Pop by Age'!$G6)*52</f>
        <v>4.6569181250208783E-6</v>
      </c>
      <c r="AF138" s="48">
        <f>(AF114/'UK Pop by Age'!$G6)*52</f>
        <v>-3.2598426875146141E-5</v>
      </c>
      <c r="AG138" s="48">
        <f>(AG114/'UK Pop by Age'!$G6)*52</f>
        <v>-2.7941508750125268E-5</v>
      </c>
      <c r="AH138" s="48">
        <f>(AH114/'UK Pop by Age'!$G6)*52</f>
        <v>6.0539935625271409E-5</v>
      </c>
      <c r="AI138" s="48">
        <f>(AI114/'UK Pop by Age'!$G6)*52</f>
        <v>-6.5196853750292282E-5</v>
      </c>
      <c r="AJ138" s="48">
        <f>(AJ114/'UK Pop by Age'!$G6)*52</f>
        <v>2.3284590625104389E-5</v>
      </c>
      <c r="AK138" s="48">
        <f>(AK114/'UK Pop by Age'!$G6)*52</f>
        <v>-4.6569181250208783E-6</v>
      </c>
      <c r="AL138" s="48">
        <f>(AL114/'UK Pop by Age'!$G6)*52</f>
        <v>-2.7941508750125268E-5</v>
      </c>
      <c r="AM138" s="48">
        <f>(AM114/'UK Pop by Age'!$G6)*52</f>
        <v>0</v>
      </c>
      <c r="AN138" s="48">
        <f>(AN114/'UK Pop by Age'!$G6)*52</f>
        <v>1.8627672500083513E-5</v>
      </c>
      <c r="AO138" s="48">
        <f>(AO114/'UK Pop by Age'!$G6)*52</f>
        <v>-9.3138362500417567E-6</v>
      </c>
      <c r="AP138" s="48">
        <f>(AP114/'UK Pop by Age'!$G6)*52</f>
        <v>-1.8627672500083513E-5</v>
      </c>
      <c r="AQ138" s="48">
        <f>(AQ114/'UK Pop by Age'!$G6)*52</f>
        <v>-1.8627672500083513E-5</v>
      </c>
      <c r="AR138" s="48">
        <f>(AR114/'UK Pop by Age'!$G6)*52</f>
        <v>-4.6569181250208778E-5</v>
      </c>
      <c r="AS138" s="48">
        <f>(AS114/'UK Pop by Age'!$G6)*52</f>
        <v>-2.3284590625104389E-5</v>
      </c>
      <c r="AT138" s="48">
        <f>(AT114/'UK Pop by Age'!$G6)*52</f>
        <v>-2.3284590625104389E-5</v>
      </c>
      <c r="AU138" s="48">
        <f>(AU114/'UK Pop by Age'!$G6)*52</f>
        <v>-4.6569181250208778E-5</v>
      </c>
      <c r="AV138" s="48">
        <f>(AV114/'UK Pop by Age'!$G6)*52</f>
        <v>-1.3970754375062634E-5</v>
      </c>
      <c r="AW138" s="48">
        <f>(AW114/'UK Pop by Age'!$G6)*52</f>
        <v>-2.7941508750125268E-5</v>
      </c>
      <c r="AX138" s="48">
        <f>(AX114/'UK Pop by Age'!$G6)*52</f>
        <v>9.3138362500417567E-6</v>
      </c>
      <c r="AY138" s="48">
        <f>(AY114/'UK Pop by Age'!$G6)*52</f>
        <v>8.8481444375396678E-5</v>
      </c>
      <c r="AZ138" s="48">
        <f>(AZ114/'UK Pop by Age'!$G6)*52</f>
        <v>-1.8627672500083513E-5</v>
      </c>
      <c r="BA138" s="64">
        <f>(BA114/'UK Pop by Age'!$G6)*52</f>
        <v>9.3138362500417567E-6</v>
      </c>
    </row>
    <row r="139" spans="1:53" x14ac:dyDescent="0.25">
      <c r="A139" s="15" t="s">
        <v>43</v>
      </c>
      <c r="B139" s="48">
        <f>(B115/'UK Pop by Age'!$G7)*52</f>
        <v>1.4438724532261684E-5</v>
      </c>
      <c r="C139" s="48">
        <f>(C115/'UK Pop by Age'!$G7)*52</f>
        <v>-4.5378848529965291E-5</v>
      </c>
      <c r="D139" s="48">
        <f>(D115/'UK Pop by Age'!$G7)*52</f>
        <v>6.8068272794947939E-5</v>
      </c>
      <c r="E139" s="48">
        <f>(E115/'UK Pop by Age'!$G7)*52</f>
        <v>8.4569672260389862E-5</v>
      </c>
      <c r="F139" s="48">
        <f>(F115/'UK Pop by Age'!$G7)*52</f>
        <v>-6.6005597861767691E-5</v>
      </c>
      <c r="G139" s="48">
        <f>(G115/'UK Pop by Age'!$G7)*52</f>
        <v>-5.3629548262686252E-5</v>
      </c>
      <c r="H139" s="48">
        <f>(H115/'UK Pop by Age'!$G7)*52</f>
        <v>-2.6814774131343126E-5</v>
      </c>
      <c r="I139" s="48">
        <f>(I115/'UK Pop by Age'!$G7)*52</f>
        <v>-3.7128148797244329E-5</v>
      </c>
      <c r="J139" s="48">
        <f>(J115/'UK Pop by Age'!$G7)*52</f>
        <v>7.0130947728128188E-5</v>
      </c>
      <c r="K139" s="48">
        <f>(K115/'UK Pop by Age'!$G7)*52</f>
        <v>3.3002798930883845E-5</v>
      </c>
      <c r="L139" s="48">
        <f>(L115/'UK Pop by Age'!$G7)*52</f>
        <v>-6.188024799540722E-5</v>
      </c>
      <c r="M139" s="48">
        <f>(M115/'UK Pop by Age'!$G7)*52</f>
        <v>3.094012399770361E-5</v>
      </c>
      <c r="N139" s="48">
        <f>(N115/'UK Pop by Age'!$G7)*52</f>
        <v>5.7754898129046736E-5</v>
      </c>
      <c r="O139" s="48">
        <f>(O115/'UK Pop by Age'!$G7)*52</f>
        <v>7.4256297594488659E-5</v>
      </c>
      <c r="P139" s="48">
        <f>(P115/'UK Pop by Age'!$G7)*52</f>
        <v>-1.010710717258318E-4</v>
      </c>
      <c r="Q139" s="48">
        <f>(Q115/'UK Pop by Age'!$G7)*52</f>
        <v>-1.0313374665901203E-4</v>
      </c>
      <c r="R139" s="48">
        <f>(R115/'UK Pop by Age'!$G7)*52</f>
        <v>-1.381992205230761E-4</v>
      </c>
      <c r="S139" s="48">
        <f>(S115/'UK Pop by Age'!$G7)*52</f>
        <v>-2.2689424264982645E-5</v>
      </c>
      <c r="T139" s="48">
        <f>(T115/'UK Pop by Age'!$G7)*52</f>
        <v>3.094012399770361E-5</v>
      </c>
      <c r="U139" s="48">
        <f>(U115/'UK Pop by Age'!$G7)*52</f>
        <v>8.2506997327209613E-6</v>
      </c>
      <c r="V139" s="48">
        <f>(V115/'UK Pop by Age'!$G7)*52</f>
        <v>3.094012399770361E-5</v>
      </c>
      <c r="W139" s="48">
        <f>(W115/'UK Pop by Age'!$G7)*52</f>
        <v>-2.2689424264982645E-5</v>
      </c>
      <c r="X139" s="48">
        <f>(X115/'UK Pop by Age'!$G7)*52</f>
        <v>1.6501399465441923E-5</v>
      </c>
      <c r="Y139" s="48">
        <f>(Y115/'UK Pop by Age'!$G7)*52</f>
        <v>2.4752099198162884E-5</v>
      </c>
      <c r="Z139" s="48">
        <f>(Z115/'UK Pop by Age'!$G7)*52</f>
        <v>-5.9817573062226971E-5</v>
      </c>
      <c r="AA139" s="48">
        <f>(AA115/'UK Pop by Age'!$G7)*52</f>
        <v>-6.8068272794947939E-5</v>
      </c>
      <c r="AB139" s="48">
        <f>(AB115/'UK Pop by Age'!$G7)*52</f>
        <v>-6.3942922928587455E-5</v>
      </c>
      <c r="AC139" s="48">
        <f>(AC115/'UK Pop by Age'!$G7)*52</f>
        <v>-9.282037199311083E-5</v>
      </c>
      <c r="AD139" s="48">
        <f>(AD115/'UK Pop by Age'!$G7)*52</f>
        <v>-5.1566873329506017E-5</v>
      </c>
      <c r="AE139" s="48">
        <f>(AE115/'UK Pop by Age'!$G7)*52</f>
        <v>-4.9504198396325768E-5</v>
      </c>
      <c r="AF139" s="48">
        <f>(AF115/'UK Pop by Age'!$G7)*52</f>
        <v>-4.3316173596785055E-5</v>
      </c>
      <c r="AG139" s="48">
        <f>(AG115/'UK Pop by Age'!$G7)*52</f>
        <v>-1.7120201945395995E-4</v>
      </c>
      <c r="AH139" s="48">
        <f>(AH115/'UK Pop by Age'!$G7)*52</f>
        <v>4.9504198396325768E-5</v>
      </c>
      <c r="AI139" s="48">
        <f>(AI115/'UK Pop by Age'!$G7)*52</f>
        <v>2.8877449064523368E-5</v>
      </c>
      <c r="AJ139" s="48">
        <f>(AJ115/'UK Pop by Age'!$G7)*52</f>
        <v>-1.8564074398622165E-5</v>
      </c>
      <c r="AK139" s="48">
        <f>(AK115/'UK Pop by Age'!$G7)*52</f>
        <v>-1.1344712132491322E-4</v>
      </c>
      <c r="AL139" s="48">
        <f>(AL115/'UK Pop by Age'!$G7)*52</f>
        <v>4.5378848529965291E-5</v>
      </c>
      <c r="AM139" s="48">
        <f>(AM115/'UK Pop by Age'!$G7)*52</f>
        <v>-5.7754898129046736E-5</v>
      </c>
      <c r="AN139" s="48">
        <f>(AN115/'UK Pop by Age'!$G7)*52</f>
        <v>-2.0626749331802403E-6</v>
      </c>
      <c r="AO139" s="48">
        <f>(AO115/'UK Pop by Age'!$G7)*52</f>
        <v>7.8381647460849143E-5</v>
      </c>
      <c r="AP139" s="48">
        <f>(AP115/'UK Pop by Age'!$G7)*52</f>
        <v>-5.3629548262686252E-5</v>
      </c>
      <c r="AQ139" s="48">
        <f>(AQ115/'UK Pop by Age'!$G7)*52</f>
        <v>4.1253498663604807E-6</v>
      </c>
      <c r="AR139" s="48">
        <f>(AR115/'UK Pop by Age'!$G7)*52</f>
        <v>-5.7754898129046736E-5</v>
      </c>
      <c r="AS139" s="48">
        <f>(AS115/'UK Pop by Age'!$G7)*52</f>
        <v>0</v>
      </c>
      <c r="AT139" s="48">
        <f>(AT115/'UK Pop by Age'!$G7)*52</f>
        <v>1.2376049599081442E-5</v>
      </c>
      <c r="AU139" s="48">
        <f>(AU115/'UK Pop by Age'!$G7)*52</f>
        <v>-4.3316173596785055E-5</v>
      </c>
      <c r="AV139" s="48">
        <f>(AV115/'UK Pop by Age'!$G7)*52</f>
        <v>-5.9817573062226971E-5</v>
      </c>
      <c r="AW139" s="48">
        <f>(AW115/'UK Pop by Age'!$G7)*52</f>
        <v>-1.0313374665901202E-5</v>
      </c>
      <c r="AX139" s="48">
        <f>(AX115/'UK Pop by Age'!$G7)*52</f>
        <v>-2.2689424264982645E-5</v>
      </c>
      <c r="AY139" s="48">
        <f>(AY115/'UK Pop by Age'!$G7)*52</f>
        <v>4.1253498663604807E-5</v>
      </c>
      <c r="AZ139" s="48">
        <f>(AZ115/'UK Pop by Age'!$G7)*52</f>
        <v>7.219362266130841E-5</v>
      </c>
      <c r="BA139" s="64">
        <f>(BA115/'UK Pop by Age'!$G7)*52</f>
        <v>-3.7128148797244329E-5</v>
      </c>
    </row>
    <row r="140" spans="1:53" x14ac:dyDescent="0.25">
      <c r="A140" s="15" t="s">
        <v>44</v>
      </c>
      <c r="B140" s="48">
        <f>(B116/'UK Pop by Age'!$G8)*52</f>
        <v>-2.759414724171657E-4</v>
      </c>
      <c r="C140" s="48">
        <f>(C116/'UK Pop by Age'!$G8)*52</f>
        <v>-4.305899899256871E-4</v>
      </c>
      <c r="D140" s="48">
        <f>(D116/'UK Pop by Age'!$G8)*52</f>
        <v>-4.0633139894395817E-4</v>
      </c>
      <c r="E140" s="48">
        <f>(E116/'UK Pop by Age'!$G8)*52</f>
        <v>-6.3678801327038222E-5</v>
      </c>
      <c r="F140" s="48">
        <f>(F116/'UK Pop by Age'!$G8)*52</f>
        <v>-1.1219598329049593E-4</v>
      </c>
      <c r="G140" s="48">
        <f>(G116/'UK Pop by Age'!$G8)*52</f>
        <v>1.2129295490864425E-4</v>
      </c>
      <c r="H140" s="48">
        <f>(H116/'UK Pop by Age'!$G8)*52</f>
        <v>-1.5161619363580532E-5</v>
      </c>
      <c r="I140" s="48">
        <f>(I116/'UK Pop by Age'!$G8)*52</f>
        <v>5.1549505836173801E-5</v>
      </c>
      <c r="J140" s="48">
        <f>(J116/'UK Pop by Age'!$G8)*52</f>
        <v>1.061313355450637E-4</v>
      </c>
      <c r="K140" s="48">
        <f>(K116/'UK Pop by Age'!$G8)*52</f>
        <v>-6.0646477454322127E-5</v>
      </c>
      <c r="L140" s="48">
        <f>(L116/'UK Pop by Age'!$G8)*52</f>
        <v>-1.5161619363580532E-5</v>
      </c>
      <c r="M140" s="48">
        <f>(M116/'UK Pop by Age'!$G8)*52</f>
        <v>-3.0323238727161057E-4</v>
      </c>
      <c r="N140" s="48">
        <f>(N116/'UK Pop by Age'!$G8)*52</f>
        <v>4.7607484801642861E-4</v>
      </c>
      <c r="O140" s="48">
        <f>(O116/'UK Pop by Age'!$G8)*52</f>
        <v>9.0969716181483193E-6</v>
      </c>
      <c r="P140" s="48">
        <f>(P116/'UK Pop by Age'!$G8)*52</f>
        <v>-3.5478189310778443E-4</v>
      </c>
      <c r="Q140" s="48">
        <f>(Q116/'UK Pop by Age'!$G8)*52</f>
        <v>-8.6724462759680643E-4</v>
      </c>
      <c r="R140" s="48">
        <f>(R116/'UK Pop by Age'!$G8)*52</f>
        <v>-1.8193943236296639E-5</v>
      </c>
      <c r="S140" s="48">
        <f>(S116/'UK Pop by Age'!$G8)*52</f>
        <v>-8.7937392308767078E-5</v>
      </c>
      <c r="T140" s="48">
        <f>(T116/'UK Pop by Age'!$G8)*52</f>
        <v>-6.3678801327038222E-5</v>
      </c>
      <c r="U140" s="48">
        <f>(U116/'UK Pop by Age'!$G8)*52</f>
        <v>-1.6981013687210195E-4</v>
      </c>
      <c r="V140" s="48">
        <f>(V116/'UK Pop by Age'!$G8)*52</f>
        <v>1.2129295490864425E-5</v>
      </c>
      <c r="W140" s="48">
        <f>(W116/'UK Pop by Age'!$G8)*52</f>
        <v>-2.1226267109012744E-5</v>
      </c>
      <c r="X140" s="48">
        <f>(X116/'UK Pop by Age'!$G8)*52</f>
        <v>8.4905068436050976E-5</v>
      </c>
      <c r="Y140" s="48">
        <f>(Y116/'UK Pop by Age'!$G8)*52</f>
        <v>-1.5161619363580529E-4</v>
      </c>
      <c r="Z140" s="48">
        <f>(Z116/'UK Pop by Age'!$G8)*52</f>
        <v>-3.3355562599877169E-5</v>
      </c>
      <c r="AA140" s="48">
        <f>(AA116/'UK Pop by Age'!$G8)*52</f>
        <v>9.096971618148318E-5</v>
      </c>
      <c r="AB140" s="48">
        <f>(AB116/'UK Pop by Age'!$G8)*52</f>
        <v>-1.1522830716321204E-4</v>
      </c>
      <c r="AC140" s="48">
        <f>(AC116/'UK Pop by Age'!$G8)*52</f>
        <v>0</v>
      </c>
      <c r="AD140" s="48">
        <f>(AD116/'UK Pop by Age'!$G8)*52</f>
        <v>-9.096971618148318E-5</v>
      </c>
      <c r="AE140" s="48">
        <f>(AE116/'UK Pop by Age'!$G8)*52</f>
        <v>-2.3045661432642407E-4</v>
      </c>
      <c r="AF140" s="48">
        <f>(AF116/'UK Pop by Age'!$G8)*52</f>
        <v>-9.7034363926915397E-5</v>
      </c>
      <c r="AG140" s="48">
        <f>(AG116/'UK Pop by Age'!$G8)*52</f>
        <v>-2.4258590981728851E-4</v>
      </c>
      <c r="AH140" s="48">
        <f>(AH116/'UK Pop by Age'!$G8)*52</f>
        <v>3.4568492148963608E-4</v>
      </c>
      <c r="AI140" s="48">
        <f>(AI116/'UK Pop by Age'!$G8)*52</f>
        <v>1.3342225039950867E-4</v>
      </c>
      <c r="AJ140" s="48">
        <f>(AJ116/'UK Pop by Age'!$G8)*52</f>
        <v>2.7290914854444958E-5</v>
      </c>
      <c r="AK140" s="48">
        <f>(AK116/'UK Pop by Age'!$G8)*52</f>
        <v>9.0969716181483193E-6</v>
      </c>
      <c r="AL140" s="48">
        <f>(AL116/'UK Pop by Age'!$G8)*52</f>
        <v>-3.3355562599877169E-5</v>
      </c>
      <c r="AM140" s="48">
        <f>(AM116/'UK Pop by Age'!$G8)*52</f>
        <v>9.0969716181483193E-6</v>
      </c>
      <c r="AN140" s="48">
        <f>(AN116/'UK Pop by Age'!$G8)*52</f>
        <v>3.4568492148963608E-4</v>
      </c>
      <c r="AO140" s="48">
        <f>(AO116/'UK Pop by Age'!$G8)*52</f>
        <v>-3.3355562599877169E-5</v>
      </c>
      <c r="AP140" s="48">
        <f>(AP116/'UK Pop by Age'!$G8)*52</f>
        <v>-2.2742429045370798E-4</v>
      </c>
      <c r="AQ140" s="48">
        <f>(AQ116/'UK Pop by Age'!$G8)*52</f>
        <v>-1.6677781299938584E-4</v>
      </c>
      <c r="AR140" s="48">
        <f>(AR116/'UK Pop by Age'!$G8)*52</f>
        <v>-6.0646477454322123E-6</v>
      </c>
      <c r="AS140" s="48">
        <f>(AS116/'UK Pop by Age'!$G8)*52</f>
        <v>1.3645457427222476E-4</v>
      </c>
      <c r="AT140" s="48">
        <f>(AT116/'UK Pop by Age'!$G8)*52</f>
        <v>2.3955358594457239E-4</v>
      </c>
      <c r="AU140" s="48">
        <f>(AU116/'UK Pop by Age'!$G8)*52</f>
        <v>4.8517181963457699E-5</v>
      </c>
      <c r="AV140" s="48">
        <f>(AV116/'UK Pop by Age'!$G8)*52</f>
        <v>6.0646477454322123E-6</v>
      </c>
      <c r="AW140" s="48">
        <f>(AW116/'UK Pop by Age'!$G8)*52</f>
        <v>-2.7290914854444958E-5</v>
      </c>
      <c r="AX140" s="48">
        <f>(AX116/'UK Pop by Age'!$G8)*52</f>
        <v>1.7284246074481804E-4</v>
      </c>
      <c r="AY140" s="48">
        <f>(AY116/'UK Pop by Age'!$G8)*52</f>
        <v>1.4555154589037311E-4</v>
      </c>
      <c r="AZ140" s="48">
        <f>(AZ116/'UK Pop by Age'!$G8)*52</f>
        <v>3.0323238727161063E-5</v>
      </c>
      <c r="BA140" s="64">
        <f>(BA116/'UK Pop by Age'!$G8)*52</f>
        <v>-5.7614153581606018E-5</v>
      </c>
    </row>
    <row r="141" spans="1:53" x14ac:dyDescent="0.25">
      <c r="A141" s="15" t="s">
        <v>45</v>
      </c>
      <c r="B141" s="48">
        <f>(B117/'UK Pop by Age'!$G9)*52</f>
        <v>-1.6425916184807199E-3</v>
      </c>
      <c r="C141" s="48">
        <f>(C117/'UK Pop by Age'!$G9)*52</f>
        <v>-1.110704808686963E-3</v>
      </c>
      <c r="D141" s="48">
        <f>(D117/'UK Pop by Age'!$G9)*52</f>
        <v>-1.4626887269328318E-3</v>
      </c>
      <c r="E141" s="48">
        <f>(E117/'UK Pop by Age'!$G9)*52</f>
        <v>-1.7286321318297103E-3</v>
      </c>
      <c r="F141" s="48">
        <f>(F117/'UK Pop by Age'!$G9)*52</f>
        <v>-1.063773619587514E-3</v>
      </c>
      <c r="G141" s="48">
        <f>(G117/'UK Pop by Age'!$G9)*52</f>
        <v>-6.0228359344293065E-4</v>
      </c>
      <c r="H141" s="48">
        <f>(H117/'UK Pop by Age'!$G9)*52</f>
        <v>-3.2851832369614403E-4</v>
      </c>
      <c r="I141" s="48">
        <f>(I117/'UK Pop by Age'!$G9)*52</f>
        <v>-5.6317426919338975E-4</v>
      </c>
      <c r="J141" s="48">
        <f>(J117/'UK Pop by Age'!$G9)*52</f>
        <v>7.6654275529100275E-4</v>
      </c>
      <c r="K141" s="48">
        <f>(K117/'UK Pop by Age'!$G9)*52</f>
        <v>-1.2671421056851268E-3</v>
      </c>
      <c r="L141" s="48">
        <f>(L117/'UK Pop by Age'!$G9)*52</f>
        <v>-2.1197253743251198E-3</v>
      </c>
      <c r="M141" s="48">
        <f>(M117/'UK Pop by Age'!$G9)*52</f>
        <v>-1.5956604293812708E-3</v>
      </c>
      <c r="N141" s="48">
        <f>(N117/'UK Pop by Age'!$G9)*52</f>
        <v>4.4584629644476686E-4</v>
      </c>
      <c r="O141" s="48">
        <f>(O117/'UK Pop by Age'!$G9)*52</f>
        <v>-1.1732797274862288E-3</v>
      </c>
      <c r="P141" s="48">
        <f>(P117/'UK Pop by Age'!$G9)*52</f>
        <v>-2.6672559138186929E-3</v>
      </c>
      <c r="Q141" s="48">
        <f>(Q117/'UK Pop by Age'!$G9)*52</f>
        <v>-3.3946893448601545E-3</v>
      </c>
      <c r="R141" s="48">
        <f>(R117/'UK Pop by Age'!$G9)*52</f>
        <v>1.799028915478884E-4</v>
      </c>
      <c r="S141" s="48">
        <f>(S117/'UK Pop by Age'!$G9)*52</f>
        <v>1.1263485383867795E-3</v>
      </c>
      <c r="T141" s="48">
        <f>(T117/'UK Pop by Age'!$G9)*52</f>
        <v>5.9446172859302252E-4</v>
      </c>
      <c r="U141" s="48">
        <f>(U117/'UK Pop by Age'!$G9)*52</f>
        <v>-8.6040513348990106E-4</v>
      </c>
      <c r="V141" s="48">
        <f>(V117/'UK Pop by Age'!$G9)*52</f>
        <v>8.2911767409026829E-4</v>
      </c>
      <c r="W141" s="48">
        <f>(W117/'UK Pop by Age'!$G9)*52</f>
        <v>-3.8327137764550137E-4</v>
      </c>
      <c r="X141" s="48">
        <f>(X117/'UK Pop by Age'!$G9)*52</f>
        <v>3.2069645884623584E-4</v>
      </c>
      <c r="Y141" s="48">
        <f>(Y117/'UK Pop by Age'!$G9)*52</f>
        <v>3.9891510734531771E-4</v>
      </c>
      <c r="Z141" s="48">
        <f>(Z117/'UK Pop by Age'!$G9)*52</f>
        <v>9.3862378198898282E-5</v>
      </c>
      <c r="AA141" s="48">
        <f>(AA117/'UK Pop by Age'!$G9)*52</f>
        <v>-3.6762764794568499E-4</v>
      </c>
      <c r="AB141" s="48">
        <f>(AB117/'UK Pop by Age'!$G9)*52</f>
        <v>1.0168424304880647E-4</v>
      </c>
      <c r="AC141" s="48">
        <f>(AC117/'UK Pop by Age'!$G9)*52</f>
        <v>-2.8158713459669487E-4</v>
      </c>
      <c r="AD141" s="48">
        <f>(AD117/'UK Pop by Age'!$G9)*52</f>
        <v>-6.0228359344293065E-4</v>
      </c>
      <c r="AE141" s="48">
        <f>(AE117/'UK Pop by Age'!$G9)*52</f>
        <v>2.502996751970621E-4</v>
      </c>
      <c r="AF141" s="48">
        <f>(AF117/'UK Pop by Age'!$G9)*52</f>
        <v>4.7713375584439958E-4</v>
      </c>
      <c r="AG141" s="48">
        <f>(AG117/'UK Pop by Age'!$G9)*52</f>
        <v>-2.3465594549724572E-4</v>
      </c>
      <c r="AH141" s="48">
        <f>(AH117/'UK Pop by Age'!$G9)*52</f>
        <v>1.1732797274862286E-4</v>
      </c>
      <c r="AI141" s="48">
        <f>(AI117/'UK Pop by Age'!$G9)*52</f>
        <v>-1.4861543214825563E-4</v>
      </c>
      <c r="AJ141" s="48">
        <f>(AJ117/'UK Pop by Age'!$G9)*52</f>
        <v>-1.799028915478884E-4</v>
      </c>
      <c r="AK141" s="48">
        <f>(AK117/'UK Pop by Age'!$G9)*52</f>
        <v>1.7208102669798021E-4</v>
      </c>
      <c r="AL141" s="48">
        <f>(AL117/'UK Pop by Age'!$G9)*52</f>
        <v>1.3297170244843924E-4</v>
      </c>
      <c r="AM141" s="48">
        <f>(AM117/'UK Pop by Age'!$G9)*52</f>
        <v>-2.4247781034715391E-4</v>
      </c>
      <c r="AN141" s="48">
        <f>(AN117/'UK Pop by Age'!$G9)*52</f>
        <v>-4.6931189099449144E-4</v>
      </c>
      <c r="AO141" s="48">
        <f>(AO117/'UK Pop by Age'!$G9)*52</f>
        <v>2.9723086429651126E-4</v>
      </c>
      <c r="AP141" s="48">
        <f>(AP117/'UK Pop by Age'!$G9)*52</f>
        <v>-9.3862378198898282E-5</v>
      </c>
      <c r="AQ141" s="48">
        <f>(AQ117/'UK Pop by Age'!$G9)*52</f>
        <v>-2.0336848609761295E-4</v>
      </c>
      <c r="AR141" s="48">
        <f>(AR117/'UK Pop by Age'!$G9)*52</f>
        <v>4.6931189099449141E-5</v>
      </c>
      <c r="AS141" s="48">
        <f>(AS117/'UK Pop by Age'!$G9)*52</f>
        <v>7.3525529589136998E-4</v>
      </c>
      <c r="AT141" s="48">
        <f>(AT117/'UK Pop by Age'!$G9)*52</f>
        <v>7.8218648499081911E-5</v>
      </c>
      <c r="AU141" s="48">
        <f>(AU117/'UK Pop by Age'!$G9)*52</f>
        <v>-3.3634018854605217E-4</v>
      </c>
      <c r="AV141" s="48">
        <f>(AV117/'UK Pop by Age'!$G9)*52</f>
        <v>3.3634018854605217E-4</v>
      </c>
      <c r="AW141" s="48">
        <f>(AW117/'UK Pop by Age'!$G9)*52</f>
        <v>7.2743343104146184E-4</v>
      </c>
      <c r="AX141" s="48">
        <f>(AX117/'UK Pop by Age'!$G9)*52</f>
        <v>-5.4753053949357333E-5</v>
      </c>
      <c r="AY141" s="48">
        <f>(AY117/'UK Pop by Age'!$G9)*52</f>
        <v>-1.6425916184807201E-4</v>
      </c>
      <c r="AZ141" s="48">
        <f>(AZ117/'UK Pop by Age'!$G9)*52</f>
        <v>2.8158713459669487E-4</v>
      </c>
      <c r="BA141" s="64">
        <f>(BA117/'UK Pop by Age'!$G9)*52</f>
        <v>-1.5643729699816382E-4</v>
      </c>
    </row>
    <row r="142" spans="1:53" x14ac:dyDescent="0.25">
      <c r="A142" s="15" t="s">
        <v>46</v>
      </c>
      <c r="B142" s="48">
        <f>(B118/'UK Pop by Age'!$G10)*52</f>
        <v>-7.1035452748684199E-3</v>
      </c>
      <c r="C142" s="48">
        <f>(C118/'UK Pop by Age'!$G10)*52</f>
        <v>-7.5159233713495465E-3</v>
      </c>
      <c r="D142" s="48">
        <f>(D118/'UK Pop by Age'!$G10)*52</f>
        <v>-6.0127386970796363E-3</v>
      </c>
      <c r="E142" s="48">
        <f>(E118/'UK Pop by Age'!$G10)*52</f>
        <v>-7.422805736660259E-3</v>
      </c>
      <c r="F142" s="48">
        <f>(F118/'UK Pop by Age'!$G10)*52</f>
        <v>-7.1168477941097475E-3</v>
      </c>
      <c r="G142" s="48">
        <f>(G118/'UK Pop by Age'!$G10)*52</f>
        <v>-1.6628149051658284E-3</v>
      </c>
      <c r="H142" s="48">
        <f>(H118/'UK Pop by Age'!$G10)*52</f>
        <v>-1.3302519241326629E-3</v>
      </c>
      <c r="I142" s="48">
        <f>(I118/'UK Pop by Age'!$G10)*52</f>
        <v>-3.0462769062637981E-3</v>
      </c>
      <c r="J142" s="48">
        <f>(J118/'UK Pop by Age'!$G10)*52</f>
        <v>1.1839242124780699E-3</v>
      </c>
      <c r="K142" s="48">
        <f>(K118/'UK Pop by Age'!$G10)*52</f>
        <v>-8.6333349876209827E-3</v>
      </c>
      <c r="L142" s="48">
        <f>(L118/'UK Pop by Age'!$G10)*52</f>
        <v>-8.7929652185169023E-3</v>
      </c>
      <c r="M142" s="48">
        <f>(M118/'UK Pop by Age'!$G10)*52</f>
        <v>-5.2411925810826919E-3</v>
      </c>
      <c r="N142" s="48">
        <f>(N118/'UK Pop by Age'!$G10)*52</f>
        <v>-1.1972267317193967E-3</v>
      </c>
      <c r="O142" s="48">
        <f>(O118/'UK Pop by Age'!$G10)*52</f>
        <v>-1.0109914623408238E-3</v>
      </c>
      <c r="P142" s="48">
        <f>(P118/'UK Pop by Age'!$G10)*52</f>
        <v>-7.1168477941097475E-3</v>
      </c>
      <c r="Q142" s="48">
        <f>(Q118/'UK Pop by Age'!$G10)*52</f>
        <v>-7.4760158136255661E-3</v>
      </c>
      <c r="R142" s="48">
        <f>(R118/'UK Pop by Age'!$G10)*52</f>
        <v>-1.2637393279260297E-3</v>
      </c>
      <c r="S142" s="48">
        <f>(S118/'UK Pop by Age'!$G10)*52</f>
        <v>3.9907557723979888E-3</v>
      </c>
      <c r="T142" s="48">
        <f>(T118/'UK Pop by Age'!$G10)*52</f>
        <v>2.5939912520586928E-3</v>
      </c>
      <c r="U142" s="48">
        <f>(U118/'UK Pop by Age'!$G10)*52</f>
        <v>9.7108390461684386E-4</v>
      </c>
      <c r="V142" s="48">
        <f>(V118/'UK Pop by Age'!$G10)*52</f>
        <v>3.445352483503597E-3</v>
      </c>
      <c r="W142" s="48">
        <f>(W118/'UK Pop by Age'!$G10)*52</f>
        <v>9.7108390461684386E-4</v>
      </c>
      <c r="X142" s="48">
        <f>(X118/'UK Pop by Age'!$G10)*52</f>
        <v>-4.6558817344643198E-4</v>
      </c>
      <c r="Y142" s="48">
        <f>(Y118/'UK Pop by Age'!$G10)*52</f>
        <v>2.6605038482653255E-5</v>
      </c>
      <c r="Z142" s="48">
        <f>(Z118/'UK Pop by Age'!$G10)*52</f>
        <v>2.1417055978535872E-3</v>
      </c>
      <c r="AA142" s="48">
        <f>(AA118/'UK Pop by Age'!$G10)*52</f>
        <v>2.4476635404040996E-3</v>
      </c>
      <c r="AB142" s="48">
        <f>(AB118/'UK Pop by Age'!$G10)*52</f>
        <v>5.1879825041173855E-4</v>
      </c>
      <c r="AC142" s="48">
        <f>(AC118/'UK Pop by Age'!$G10)*52</f>
        <v>-2.2614282710255271E-4</v>
      </c>
      <c r="AD142" s="48">
        <f>(AD118/'UK Pop by Age'!$G10)*52</f>
        <v>1.6761174244071552E-3</v>
      </c>
      <c r="AE142" s="48">
        <f>(AE118/'UK Pop by Age'!$G10)*52</f>
        <v>-6.3852092358367824E-4</v>
      </c>
      <c r="AF142" s="48">
        <f>(AF118/'UK Pop by Age'!$G10)*52</f>
        <v>5.8531084661837167E-4</v>
      </c>
      <c r="AG142" s="48">
        <f>(AG118/'UK Pop by Age'!$G10)*52</f>
        <v>1.5963023089591956E-4</v>
      </c>
      <c r="AH142" s="48">
        <f>(AH118/'UK Pop by Age'!$G10)*52</f>
        <v>5.4540328889439178E-4</v>
      </c>
      <c r="AI142" s="48">
        <f>(AI118/'UK Pop by Age'!$G10)*52</f>
        <v>-1.077504058547457E-3</v>
      </c>
      <c r="AJ142" s="48">
        <f>(AJ118/'UK Pop by Age'!$G10)*52</f>
        <v>2.2481257517842001E-3</v>
      </c>
      <c r="AK142" s="48">
        <f>(AK118/'UK Pop by Age'!$G10)*52</f>
        <v>1.822445136061748E-3</v>
      </c>
      <c r="AL142" s="48">
        <f>(AL118/'UK Pop by Age'!$G10)*52</f>
        <v>1.0375965008234771E-3</v>
      </c>
      <c r="AM142" s="48">
        <f>(AM118/'UK Pop by Age'!$G10)*52</f>
        <v>1.2504368086847031E-3</v>
      </c>
      <c r="AN142" s="48">
        <f>(AN118/'UK Pop by Age'!$G10)*52</f>
        <v>1.7426300206137882E-3</v>
      </c>
      <c r="AO142" s="48">
        <f>(AO118/'UK Pop by Age'!$G10)*52</f>
        <v>1.1174116162714369E-3</v>
      </c>
      <c r="AP142" s="48">
        <f>(AP118/'UK Pop by Age'!$G10)*52</f>
        <v>1.7027224628898083E-3</v>
      </c>
      <c r="AQ142" s="48">
        <f>(AQ118/'UK Pop by Age'!$G10)*52</f>
        <v>2.0086804054403212E-3</v>
      </c>
      <c r="AR142" s="48">
        <f>(AR118/'UK Pop by Age'!$G10)*52</f>
        <v>2.0884955208882805E-3</v>
      </c>
      <c r="AS142" s="48">
        <f>(AS118/'UK Pop by Age'!$G10)*52</f>
        <v>3.1659995794357377E-3</v>
      </c>
      <c r="AT142" s="48">
        <f>(AT118/'UK Pop by Age'!$G10)*52</f>
        <v>6.518234428250048E-4</v>
      </c>
      <c r="AU142" s="48">
        <f>(AU118/'UK Pop by Age'!$G10)*52</f>
        <v>3.3389323295729841E-3</v>
      </c>
      <c r="AV142" s="48">
        <f>(AV118/'UK Pop by Age'!$G10)*52</f>
        <v>5.2811001388066723E-3</v>
      </c>
      <c r="AW142" s="48">
        <f>(AW118/'UK Pop by Age'!$G10)*52</f>
        <v>4.1636885225352352E-3</v>
      </c>
      <c r="AX142" s="48">
        <f>(AX118/'UK Pop by Age'!$G10)*52</f>
        <v>1.5031846742699091E-3</v>
      </c>
      <c r="AY142" s="48">
        <f>(AY118/'UK Pop by Age'!$G10)*52</f>
        <v>3.3655373680556372E-3</v>
      </c>
      <c r="AZ142" s="48">
        <f>(AZ118/'UK Pop by Age'!$G10)*52</f>
        <v>2.1683106363362403E-3</v>
      </c>
      <c r="BA142" s="64">
        <f>(BA118/'UK Pop by Age'!$G10)*52</f>
        <v>2.8999491946092052E-3</v>
      </c>
    </row>
    <row r="143" spans="1:53" x14ac:dyDescent="0.25">
      <c r="A143" s="31" t="s">
        <v>47</v>
      </c>
      <c r="B143" s="56">
        <f>(B119/'UK Pop by Age'!$G11)*52</f>
        <v>-4.7001956137234159E-2</v>
      </c>
      <c r="C143" s="56">
        <f>(C119/'UK Pop by Age'!$G11)*52</f>
        <v>-7.8674980575283951E-2</v>
      </c>
      <c r="D143" s="56">
        <f>(D119/'UK Pop by Age'!$G11)*52</f>
        <v>-8.4410640449482072E-2</v>
      </c>
      <c r="E143" s="56">
        <f>(E119/'UK Pop by Age'!$G11)*52</f>
        <v>-7.2330224077277183E-2</v>
      </c>
      <c r="F143" s="56">
        <f>(F119/'UK Pop by Age'!$G11)*52</f>
        <v>-6.4208935759828514E-2</v>
      </c>
      <c r="G143" s="56">
        <f>(G119/'UK Pop by Age'!$G11)*52</f>
        <v>-3.3145007945587369E-2</v>
      </c>
      <c r="H143" s="56">
        <f>(H119/'UK Pop by Age'!$G11)*52</f>
        <v>-1.3349367671806243E-2</v>
      </c>
      <c r="I143" s="56">
        <f>(I119/'UK Pop by Age'!$G11)*52</f>
        <v>-3.0201040930512228E-2</v>
      </c>
      <c r="J143" s="56">
        <f>(J119/'UK Pop by Age'!$G11)*52</f>
        <v>-4.1621602626924414E-3</v>
      </c>
      <c r="K143" s="56">
        <f>(K119/'UK Pop by Age'!$G11)*52</f>
        <v>-6.4513484071732838E-2</v>
      </c>
      <c r="L143" s="56">
        <f>(L119/'UK Pop by Age'!$G11)*52</f>
        <v>-6.4513484071732838E-2</v>
      </c>
      <c r="M143" s="56">
        <f>(M119/'UK Pop by Age'!$G11)*52</f>
        <v>-4.2636763666605501E-2</v>
      </c>
      <c r="N143" s="56">
        <f>(N119/'UK Pop by Age'!$G11)*52</f>
        <v>-1.1420561696412186E-2</v>
      </c>
      <c r="O143" s="56">
        <f>(O119/'UK Pop by Age'!$G11)*52</f>
        <v>-2.3704010276553292E-2</v>
      </c>
      <c r="P143" s="56">
        <f>(P119/'UK Pop by Age'!$G11)*52</f>
        <v>-4.9590616788420916E-2</v>
      </c>
      <c r="Q143" s="56">
        <f>(Q119/'UK Pop by Age'!$G11)*52</f>
        <v>-4.365192470628658E-2</v>
      </c>
      <c r="R143" s="56">
        <f>(R119/'UK Pop by Age'!$G11)*52</f>
        <v>-4.314434418644604E-3</v>
      </c>
      <c r="S143" s="56">
        <f>(S119/'UK Pop by Age'!$G11)*52</f>
        <v>3.3398798205507639E-2</v>
      </c>
      <c r="T143" s="56">
        <f>(T119/'UK Pop by Age'!$G11)*52</f>
        <v>8.222804421416775E-3</v>
      </c>
      <c r="U143" s="56">
        <f>(U119/'UK Pop by Age'!$G11)*52</f>
        <v>1.2080416372204892E-2</v>
      </c>
      <c r="V143" s="56">
        <f>(V119/'UK Pop by Age'!$G11)*52</f>
        <v>1.3450883775774353E-2</v>
      </c>
      <c r="W143" s="56">
        <f>(W119/'UK Pop by Age'!$G11)*52</f>
        <v>5.5833857182459581E-3</v>
      </c>
      <c r="X143" s="56">
        <f>(X119/'UK Pop by Age'!$G11)*52</f>
        <v>7.4614336416559618E-3</v>
      </c>
      <c r="Y143" s="56">
        <f>(Y119/'UK Pop by Age'!$G11)*52</f>
        <v>5.0758051984054163E-3</v>
      </c>
      <c r="Z143" s="56">
        <f>(Z119/'UK Pop by Age'!$G11)*52</f>
        <v>4.0098861067402788E-3</v>
      </c>
      <c r="AA143" s="56">
        <f>(AA119/'UK Pop by Age'!$G11)*52</f>
        <v>8.6288688372892081E-3</v>
      </c>
      <c r="AB143" s="56">
        <f>(AB119/'UK Pop by Age'!$G11)*52</f>
        <v>-8.3750785773689367E-3</v>
      </c>
      <c r="AC143" s="56">
        <f>(AC119/'UK Pop by Age'!$G11)*52</f>
        <v>-3.5530636388837918E-4</v>
      </c>
      <c r="AD143" s="56">
        <f>(AD119/'UK Pop by Age'!$G11)*52</f>
        <v>-2.0303220793621663E-3</v>
      </c>
      <c r="AE143" s="56">
        <f>(AE119/'UK Pop by Age'!$G11)*52</f>
        <v>4.4667085745967658E-3</v>
      </c>
      <c r="AF143" s="56">
        <f>(AF119/'UK Pop by Age'!$G11)*52</f>
        <v>3.5530636388837913E-3</v>
      </c>
      <c r="AG143" s="56">
        <f>(AG119/'UK Pop by Age'!$G11)*52</f>
        <v>-4.0606441587243331E-4</v>
      </c>
      <c r="AH143" s="56">
        <f>(AH119/'UK Pop by Age'!$G11)*52</f>
        <v>3.3500314309475748E-3</v>
      </c>
      <c r="AI143" s="56">
        <f>(AI119/'UK Pop by Age'!$G11)*52</f>
        <v>3.502305586899737E-3</v>
      </c>
      <c r="AJ143" s="56">
        <f>(AJ119/'UK Pop by Age'!$G11)*52</f>
        <v>1.1775868060300567E-2</v>
      </c>
      <c r="AK143" s="56">
        <f>(AK119/'UK Pop by Age'!$G11)*52</f>
        <v>6.8523370178473122E-3</v>
      </c>
      <c r="AL143" s="56">
        <f>(AL119/'UK Pop by Age'!$G11)*52</f>
        <v>1.1014497280539754E-2</v>
      </c>
      <c r="AM143" s="56">
        <f>(AM119/'UK Pop by Age'!$G11)*52</f>
        <v>6.1417242900705538E-3</v>
      </c>
      <c r="AN143" s="56">
        <f>(AN119/'UK Pop by Age'!$G11)*52</f>
        <v>8.8319010452254237E-3</v>
      </c>
      <c r="AO143" s="56">
        <f>(AO119/'UK Pop by Age'!$G11)*52</f>
        <v>6.1417242900705538E-3</v>
      </c>
      <c r="AP143" s="56">
        <f>(AP119/'UK Pop by Age'!$G11)*52</f>
        <v>1.5938028322993007E-2</v>
      </c>
      <c r="AQ143" s="56">
        <f>(AQ119/'UK Pop by Age'!$G11)*52</f>
        <v>1.0811465072603537E-2</v>
      </c>
      <c r="AR143" s="56">
        <f>(AR119/'UK Pop by Age'!$G11)*52</f>
        <v>1.5785754167040845E-2</v>
      </c>
      <c r="AS143" s="56">
        <f>(AS119/'UK Pop by Age'!$G11)*52</f>
        <v>1.3400125723790299E-2</v>
      </c>
      <c r="AT143" s="56">
        <f>(AT119/'UK Pop by Age'!$G11)*52</f>
        <v>2.0252462741637611E-2</v>
      </c>
      <c r="AU143" s="56">
        <f>(AU119/'UK Pop by Age'!$G11)*52</f>
        <v>1.3450883775774353E-2</v>
      </c>
      <c r="AV143" s="56">
        <f>(AV119/'UK Pop by Age'!$G11)*52</f>
        <v>2.6394187031708163E-2</v>
      </c>
      <c r="AW143" s="56">
        <f>(AW119/'UK Pop by Age'!$G11)*52</f>
        <v>2.7460106123373303E-2</v>
      </c>
      <c r="AX143" s="56">
        <f>(AX119/'UK Pop by Age'!$G11)*52</f>
        <v>1.8780479234100041E-2</v>
      </c>
      <c r="AY143" s="56">
        <f>(AY119/'UK Pop by Age'!$G11)*52</f>
        <v>1.6141060530929223E-2</v>
      </c>
      <c r="AZ143" s="56">
        <f>(AZ119/'UK Pop by Age'!$G11)*52</f>
        <v>2.8322993007102223E-2</v>
      </c>
      <c r="BA143" s="65">
        <f>(BA119/'UK Pop by Age'!$G11)*52</f>
        <v>1.1522077800380295E-2</v>
      </c>
    </row>
    <row r="144" spans="1:53" x14ac:dyDescent="0.25">
      <c r="A144" s="66" t="s">
        <v>61</v>
      </c>
      <c r="B144" s="67"/>
      <c r="C144" s="67"/>
      <c r="D144" s="67"/>
      <c r="E144" s="62">
        <f>(E120/'UK Pop by Age'!$G12)*52</f>
        <v>-1.7332931662054421E-3</v>
      </c>
      <c r="F144" s="62">
        <f>(F120/'UK Pop by Age'!$G12)*52</f>
        <v>-1.5698345395974574E-3</v>
      </c>
      <c r="G144" s="62">
        <f>(G120/'UK Pop by Age'!$G12)*52</f>
        <v>-6.5541381683394855E-4</v>
      </c>
      <c r="H144" s="62">
        <f>(H120/'UK Pop by Age'!$G12)*52</f>
        <v>-3.3323449482400758E-4</v>
      </c>
      <c r="I144" s="62">
        <f>(I120/'UK Pop by Age'!$G12)*52</f>
        <v>-6.6883795525102935E-4</v>
      </c>
      <c r="J144" s="62">
        <f>(J120/'UK Pop by Age'!$G12)*52</f>
        <v>1.5003448819090389E-4</v>
      </c>
      <c r="K144" s="62">
        <f>(K120/'UK Pop by Age'!$G12)*52</f>
        <v>-1.6574862669089855E-3</v>
      </c>
      <c r="L144" s="62">
        <f>(L120/'UK Pop by Age'!$G12)*52</f>
        <v>-1.7538242014315661E-3</v>
      </c>
      <c r="M144" s="62">
        <f>(M120/'UK Pop by Age'!$G12)*52</f>
        <v>-1.1931690087181883E-3</v>
      </c>
      <c r="N144" s="62">
        <f>(N120/'UK Pop by Age'!$G12)*52</f>
        <v>-5.843448487435203E-5</v>
      </c>
      <c r="O144" s="62">
        <f>(O120/'UK Pop by Age'!$G12)*52</f>
        <v>-5.2748967427117786E-4</v>
      </c>
      <c r="P144" s="62">
        <f>(P120/'UK Pop by Age'!$G12)*52</f>
        <v>-1.5872069540195622E-3</v>
      </c>
      <c r="Q144" s="62">
        <f>(Q120/'UK Pop by Age'!$G12)*52</f>
        <v>-1.7356621318084563E-3</v>
      </c>
      <c r="R144" s="62">
        <f>(R120/'UK Pop by Age'!$G12)*52</f>
        <v>-1.9504483464817505E-4</v>
      </c>
      <c r="S144" s="62">
        <f>(S120/'UK Pop by Age'!$G12)*52</f>
        <v>8.3229658185901415E-4</v>
      </c>
      <c r="T144" s="62">
        <f>(T120/'UK Pop by Age'!$G12)*52</f>
        <v>3.403413916330504E-4</v>
      </c>
      <c r="U144" s="62">
        <f>(U120/'UK Pop by Age'!$G12)*52</f>
        <v>1.034448313316232E-4</v>
      </c>
      <c r="V144" s="62">
        <f>(V120/'UK Pop by Age'!$G12)*52</f>
        <v>5.1169657025108264E-4</v>
      </c>
      <c r="W144" s="62">
        <f>(W120/'UK Pop by Age'!$G12)*52</f>
        <v>8.9231037713537574E-5</v>
      </c>
      <c r="X144" s="62">
        <f>(X120/'UK Pop by Age'!$G12)*52</f>
        <v>1.5003448819090389E-4</v>
      </c>
      <c r="Y144" s="62">
        <f>(Y120/'UK Pop by Age'!$G12)*52</f>
        <v>8.0544830502485244E-5</v>
      </c>
      <c r="Z144" s="62">
        <f>(Z120/'UK Pop by Age'!$G12)*52</f>
        <v>1.5951035060296097E-4</v>
      </c>
      <c r="AA144" s="62">
        <f>(AA120/'UK Pop by Age'!$G12)*52</f>
        <v>2.3610690510042243E-4</v>
      </c>
      <c r="AB144" s="62">
        <f>(AB120/'UK Pop by Age'!$G12)*52</f>
        <v>-1.5477241939693243E-4</v>
      </c>
      <c r="AC144" s="62">
        <f>(AC120/'UK Pop by Age'!$G12)*52</f>
        <v>-9.0020692914542322E-5</v>
      </c>
      <c r="AD144" s="62">
        <f>(AD120/'UK Pop by Age'!$G12)*52</f>
        <v>-3.7113794447223591E-5</v>
      </c>
      <c r="AE144" s="62">
        <f>(AE120/'UK Pop by Age'!$G12)*52</f>
        <v>-2.2900000829137961E-5</v>
      </c>
      <c r="AF144" s="62">
        <f>(AF120/'UK Pop by Age'!$G12)*52</f>
        <v>8.6862072110523291E-5</v>
      </c>
      <c r="AG144" s="62">
        <f>(AG120/'UK Pop by Age'!$G12)*52</f>
        <v>-1.5556207459793719E-4</v>
      </c>
      <c r="AH144" s="62">
        <f>(AH120/'UK Pop by Age'!$G12)*52</f>
        <v>2.0767931786425114E-4</v>
      </c>
      <c r="AI144" s="62">
        <f>(AI120/'UK Pop by Age'!$G12)*52</f>
        <v>1.2634483216076117E-5</v>
      </c>
      <c r="AJ144" s="62">
        <f>(AJ120/'UK Pop by Age'!$G12)*52</f>
        <v>2.9770001077879347E-4</v>
      </c>
      <c r="AK144" s="62">
        <f>(AK120/'UK Pop by Age'!$G12)*52</f>
        <v>1.9741380025118933E-4</v>
      </c>
      <c r="AL144" s="62">
        <f>(AL120/'UK Pop by Age'!$G12)*52</f>
        <v>2.5426897472353185E-4</v>
      </c>
      <c r="AM144" s="62">
        <f>(AM120/'UK Pop by Age'!$G12)*52</f>
        <v>1.0660345213564224E-4</v>
      </c>
      <c r="AN144" s="62">
        <f>(AN120/'UK Pop by Age'!$G12)*52</f>
        <v>2.8980345876874591E-4</v>
      </c>
      <c r="AO144" s="62">
        <f>(AO120/'UK Pop by Age'!$G12)*52</f>
        <v>2.3373793949740812E-4</v>
      </c>
      <c r="AP144" s="62">
        <f>(AP120/'UK Pop by Age'!$G12)*52</f>
        <v>2.5584828512554132E-4</v>
      </c>
      <c r="AQ144" s="62">
        <f>(AQ120/'UK Pop by Age'!$G12)*52</f>
        <v>2.3057931869338913E-4</v>
      </c>
      <c r="AR144" s="62">
        <f>(AR120/'UK Pop by Age'!$G12)*52</f>
        <v>3.3007587401998853E-4</v>
      </c>
      <c r="AS144" s="62">
        <f>(AS120/'UK Pop by Age'!$G12)*52</f>
        <v>5.0143105263802089E-4</v>
      </c>
      <c r="AT144" s="62">
        <f>(AT120/'UK Pop by Age'!$G12)*52</f>
        <v>4.3115173974859751E-4</v>
      </c>
      <c r="AU144" s="62">
        <f>(AU120/'UK Pop by Age'!$G12)*52</f>
        <v>3.6087242685917408E-4</v>
      </c>
      <c r="AV144" s="62">
        <f>(AV120/'UK Pop by Age'!$G12)*52</f>
        <v>7.3043106092940044E-4</v>
      </c>
      <c r="AW144" s="62">
        <f>(AW120/'UK Pop by Age'!$G12)*52</f>
        <v>7.3043106092940044E-4</v>
      </c>
      <c r="AX144" s="62">
        <f>(AX120/'UK Pop by Age'!$G12)*52</f>
        <v>4.177276013315166E-4</v>
      </c>
      <c r="AY144" s="62">
        <f>(AY120/'UK Pop by Age'!$G12)*52</f>
        <v>5.038000182410352E-4</v>
      </c>
      <c r="AZ144" s="62">
        <f>(AZ120/'UK Pop by Age'!$G12)*52</f>
        <v>6.3962071281385344E-4</v>
      </c>
      <c r="BA144" s="68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sheetPr codeName="Sheet3"/>
  <dimension ref="A2:BB144"/>
  <sheetViews>
    <sheetView showGridLines="0" topLeftCell="I60" workbookViewId="0">
      <selection activeCell="AB52" sqref="AB52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3" t="s">
        <v>56</v>
      </c>
    </row>
    <row r="3" spans="1:53" x14ac:dyDescent="0.25">
      <c r="A3" s="49" t="s">
        <v>20</v>
      </c>
      <c r="B3" s="5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53" x14ac:dyDescent="0.25">
      <c r="A4" s="89" t="s">
        <v>48</v>
      </c>
      <c r="B4" s="92">
        <v>1</v>
      </c>
      <c r="C4" s="92">
        <v>2</v>
      </c>
      <c r="D4" s="92">
        <v>3</v>
      </c>
      <c r="E4" s="92">
        <v>4</v>
      </c>
      <c r="F4" s="92">
        <v>5</v>
      </c>
      <c r="G4" s="92">
        <v>6</v>
      </c>
      <c r="H4" s="92">
        <v>7</v>
      </c>
      <c r="I4" s="92">
        <v>8</v>
      </c>
      <c r="J4" s="92">
        <v>9</v>
      </c>
      <c r="K4" s="92">
        <v>10</v>
      </c>
      <c r="L4" s="92">
        <v>11</v>
      </c>
      <c r="M4" s="92">
        <v>12</v>
      </c>
      <c r="N4" s="92">
        <v>13</v>
      </c>
      <c r="O4" s="92">
        <v>14</v>
      </c>
      <c r="P4" s="92">
        <v>15</v>
      </c>
      <c r="Q4" s="92">
        <v>16</v>
      </c>
      <c r="R4" s="92">
        <v>17</v>
      </c>
      <c r="S4" s="92">
        <v>18</v>
      </c>
      <c r="T4" s="92">
        <v>19</v>
      </c>
      <c r="U4" s="92">
        <v>20</v>
      </c>
      <c r="V4" s="92">
        <v>21</v>
      </c>
      <c r="W4" s="92">
        <v>22</v>
      </c>
      <c r="X4" s="92">
        <v>23</v>
      </c>
      <c r="Y4" s="92">
        <v>24</v>
      </c>
      <c r="Z4" s="92">
        <v>25</v>
      </c>
      <c r="AA4" s="92">
        <v>26</v>
      </c>
      <c r="AB4" s="92">
        <v>27</v>
      </c>
      <c r="AC4" s="92">
        <v>28</v>
      </c>
      <c r="AD4" s="92">
        <v>29</v>
      </c>
      <c r="AE4" s="92">
        <v>30</v>
      </c>
      <c r="AF4" s="92">
        <v>31</v>
      </c>
      <c r="AG4" s="92">
        <v>32</v>
      </c>
      <c r="AH4" s="92">
        <v>33</v>
      </c>
      <c r="AI4" s="92">
        <v>34</v>
      </c>
      <c r="AJ4" s="92">
        <v>35</v>
      </c>
      <c r="AK4" s="92">
        <v>36</v>
      </c>
      <c r="AL4" s="92">
        <v>37</v>
      </c>
      <c r="AM4" s="92">
        <v>38</v>
      </c>
      <c r="AN4" s="92">
        <v>39</v>
      </c>
      <c r="AO4" s="92">
        <v>40</v>
      </c>
      <c r="AP4" s="92">
        <v>41</v>
      </c>
      <c r="AQ4" s="92">
        <v>42</v>
      </c>
      <c r="AR4" s="92">
        <v>43</v>
      </c>
      <c r="AS4" s="92">
        <v>44</v>
      </c>
      <c r="AT4" s="92">
        <v>45</v>
      </c>
      <c r="AU4" s="92">
        <v>46</v>
      </c>
      <c r="AV4" s="92">
        <v>47</v>
      </c>
      <c r="AW4" s="92">
        <v>48</v>
      </c>
      <c r="AX4" s="92">
        <v>49</v>
      </c>
      <c r="AY4" s="92">
        <v>50</v>
      </c>
      <c r="AZ4" s="92">
        <v>51</v>
      </c>
      <c r="BA4" s="92">
        <v>52</v>
      </c>
    </row>
    <row r="5" spans="1:53" x14ac:dyDescent="0.25">
      <c r="A5" s="88" t="s">
        <v>21</v>
      </c>
      <c r="B5" s="86">
        <v>48</v>
      </c>
      <c r="C5" s="86">
        <v>50</v>
      </c>
      <c r="D5" s="86">
        <v>69</v>
      </c>
      <c r="E5" s="86">
        <v>53</v>
      </c>
      <c r="F5" s="86">
        <v>50</v>
      </c>
      <c r="G5" s="86">
        <v>30</v>
      </c>
      <c r="H5" s="86">
        <v>43</v>
      </c>
      <c r="I5" s="86">
        <v>51</v>
      </c>
      <c r="J5" s="86">
        <v>49</v>
      </c>
      <c r="K5" s="86">
        <v>56</v>
      </c>
      <c r="L5" s="86">
        <v>53</v>
      </c>
      <c r="M5" s="86">
        <v>44</v>
      </c>
      <c r="N5" s="86">
        <v>49</v>
      </c>
      <c r="O5" s="86">
        <v>51</v>
      </c>
      <c r="P5" s="95">
        <v>38</v>
      </c>
    </row>
    <row r="6" spans="1:53" x14ac:dyDescent="0.25">
      <c r="A6" s="90" t="s">
        <v>22</v>
      </c>
      <c r="B6" s="86">
        <v>8</v>
      </c>
      <c r="C6" s="86">
        <v>9</v>
      </c>
      <c r="D6" s="86">
        <v>7</v>
      </c>
      <c r="E6" s="86">
        <v>9</v>
      </c>
      <c r="F6" s="86">
        <v>6</v>
      </c>
      <c r="G6" s="86">
        <v>8</v>
      </c>
      <c r="H6" s="86">
        <v>6</v>
      </c>
      <c r="I6" s="86">
        <v>5</v>
      </c>
      <c r="J6" s="86">
        <v>7</v>
      </c>
      <c r="K6" s="86">
        <v>11</v>
      </c>
      <c r="L6" s="86">
        <v>13</v>
      </c>
      <c r="M6" s="86">
        <v>2</v>
      </c>
      <c r="N6" s="86">
        <v>8</v>
      </c>
      <c r="O6" s="86">
        <v>8</v>
      </c>
      <c r="P6" s="95">
        <v>6</v>
      </c>
    </row>
    <row r="7" spans="1:53" x14ac:dyDescent="0.25">
      <c r="A7" s="90" t="s">
        <v>23</v>
      </c>
      <c r="B7" s="7">
        <v>4</v>
      </c>
      <c r="C7" s="7">
        <v>8</v>
      </c>
      <c r="D7" s="7">
        <v>5</v>
      </c>
      <c r="E7" s="7">
        <v>4</v>
      </c>
      <c r="F7" s="7">
        <v>5</v>
      </c>
      <c r="G7" s="7">
        <v>4</v>
      </c>
      <c r="H7" s="7">
        <v>2</v>
      </c>
      <c r="I7" s="7">
        <v>6</v>
      </c>
      <c r="J7" s="7">
        <v>6</v>
      </c>
      <c r="K7" s="7">
        <v>2</v>
      </c>
      <c r="L7" s="7">
        <v>3</v>
      </c>
      <c r="M7" s="7">
        <v>6</v>
      </c>
      <c r="N7" s="7">
        <v>1</v>
      </c>
      <c r="O7" s="7">
        <v>5</v>
      </c>
      <c r="P7" s="95">
        <v>4</v>
      </c>
    </row>
    <row r="8" spans="1:53" x14ac:dyDescent="0.25">
      <c r="A8" s="88" t="s">
        <v>24</v>
      </c>
      <c r="B8" s="7">
        <v>4</v>
      </c>
      <c r="C8" s="7">
        <v>9</v>
      </c>
      <c r="D8" s="7">
        <v>4</v>
      </c>
      <c r="E8" s="7">
        <v>8</v>
      </c>
      <c r="F8" s="7">
        <v>4</v>
      </c>
      <c r="G8" s="7">
        <v>4</v>
      </c>
      <c r="H8" s="7">
        <v>4</v>
      </c>
      <c r="I8" s="7">
        <v>7</v>
      </c>
      <c r="J8" s="7">
        <v>7</v>
      </c>
      <c r="K8" s="7">
        <v>7</v>
      </c>
      <c r="L8" s="7">
        <v>6</v>
      </c>
      <c r="M8" s="7">
        <v>4</v>
      </c>
      <c r="N8" s="7">
        <v>4</v>
      </c>
      <c r="O8" s="7">
        <v>8</v>
      </c>
      <c r="P8" s="95">
        <v>4</v>
      </c>
    </row>
    <row r="9" spans="1:53" x14ac:dyDescent="0.25">
      <c r="A9" s="88" t="s">
        <v>25</v>
      </c>
      <c r="B9" s="7">
        <v>6</v>
      </c>
      <c r="C9" s="7">
        <v>16</v>
      </c>
      <c r="D9" s="7">
        <v>10</v>
      </c>
      <c r="E9" s="7">
        <v>15</v>
      </c>
      <c r="F9" s="7">
        <v>23</v>
      </c>
      <c r="G9" s="7">
        <v>10</v>
      </c>
      <c r="H9" s="7">
        <v>16</v>
      </c>
      <c r="I9" s="7">
        <v>20</v>
      </c>
      <c r="J9" s="7">
        <v>24</v>
      </c>
      <c r="K9" s="7">
        <v>21</v>
      </c>
      <c r="L9" s="7">
        <v>18</v>
      </c>
      <c r="M9" s="7">
        <v>15</v>
      </c>
      <c r="N9" s="7">
        <v>12</v>
      </c>
      <c r="O9" s="7">
        <v>9</v>
      </c>
      <c r="P9" s="95">
        <v>8</v>
      </c>
    </row>
    <row r="10" spans="1:53" x14ac:dyDescent="0.25">
      <c r="A10" s="88" t="s">
        <v>26</v>
      </c>
      <c r="B10" s="7">
        <v>11</v>
      </c>
      <c r="C10" s="7">
        <v>23</v>
      </c>
      <c r="D10" s="7">
        <v>25</v>
      </c>
      <c r="E10" s="7">
        <v>30</v>
      </c>
      <c r="F10" s="7">
        <v>23</v>
      </c>
      <c r="G10" s="7">
        <v>34</v>
      </c>
      <c r="H10" s="7">
        <v>26</v>
      </c>
      <c r="I10" s="7">
        <v>18</v>
      </c>
      <c r="J10" s="7">
        <v>25</v>
      </c>
      <c r="K10" s="7">
        <v>23</v>
      </c>
      <c r="L10" s="7">
        <v>39</v>
      </c>
      <c r="M10" s="7">
        <v>22</v>
      </c>
      <c r="N10" s="7">
        <v>17</v>
      </c>
      <c r="O10" s="7">
        <v>20</v>
      </c>
      <c r="P10" s="95">
        <v>16</v>
      </c>
    </row>
    <row r="11" spans="1:53" x14ac:dyDescent="0.25">
      <c r="A11" s="91" t="s">
        <v>27</v>
      </c>
      <c r="B11" s="7">
        <v>17</v>
      </c>
      <c r="C11" s="7">
        <v>37</v>
      </c>
      <c r="D11" s="7">
        <v>37</v>
      </c>
      <c r="E11" s="7">
        <v>36</v>
      </c>
      <c r="F11" s="7">
        <v>28</v>
      </c>
      <c r="G11" s="7">
        <v>23</v>
      </c>
      <c r="H11" s="7">
        <v>27</v>
      </c>
      <c r="I11" s="7">
        <v>29</v>
      </c>
      <c r="J11" s="7">
        <v>28</v>
      </c>
      <c r="K11" s="7">
        <v>39</v>
      </c>
      <c r="L11" s="7">
        <v>29</v>
      </c>
      <c r="M11" s="7">
        <v>31</v>
      </c>
      <c r="N11" s="7">
        <v>33</v>
      </c>
      <c r="O11" s="7">
        <v>32</v>
      </c>
      <c r="P11" s="95">
        <v>41</v>
      </c>
    </row>
    <row r="12" spans="1:53" x14ac:dyDescent="0.25">
      <c r="A12" s="91" t="s">
        <v>28</v>
      </c>
      <c r="B12" s="7">
        <v>32</v>
      </c>
      <c r="C12" s="7">
        <v>46</v>
      </c>
      <c r="D12" s="7">
        <v>47</v>
      </c>
      <c r="E12" s="7">
        <v>38</v>
      </c>
      <c r="F12" s="7">
        <v>58</v>
      </c>
      <c r="G12" s="7">
        <v>38</v>
      </c>
      <c r="H12" s="7">
        <v>40</v>
      </c>
      <c r="I12" s="7">
        <v>60</v>
      </c>
      <c r="J12" s="7">
        <v>50</v>
      </c>
      <c r="K12" s="7">
        <v>53</v>
      </c>
      <c r="L12" s="7">
        <v>55</v>
      </c>
      <c r="M12" s="7">
        <v>41</v>
      </c>
      <c r="N12" s="7">
        <v>55</v>
      </c>
      <c r="O12" s="7">
        <v>54</v>
      </c>
      <c r="P12" s="95">
        <v>45</v>
      </c>
    </row>
    <row r="13" spans="1:53" x14ac:dyDescent="0.25">
      <c r="A13" s="91" t="s">
        <v>29</v>
      </c>
      <c r="B13" s="7">
        <v>54</v>
      </c>
      <c r="C13" s="7">
        <v>68</v>
      </c>
      <c r="D13" s="7">
        <v>77</v>
      </c>
      <c r="E13" s="7">
        <v>79</v>
      </c>
      <c r="F13" s="7">
        <v>76</v>
      </c>
      <c r="G13" s="7">
        <v>71</v>
      </c>
      <c r="H13" s="7">
        <v>85</v>
      </c>
      <c r="I13" s="7">
        <v>77</v>
      </c>
      <c r="J13" s="7">
        <v>85</v>
      </c>
      <c r="K13" s="7">
        <v>72</v>
      </c>
      <c r="L13" s="7">
        <v>80</v>
      </c>
      <c r="M13" s="7">
        <v>66</v>
      </c>
      <c r="N13" s="7">
        <v>71</v>
      </c>
      <c r="O13" s="7">
        <v>67</v>
      </c>
      <c r="P13" s="95">
        <v>108</v>
      </c>
    </row>
    <row r="14" spans="1:53" x14ac:dyDescent="0.25">
      <c r="A14" s="91" t="s">
        <v>30</v>
      </c>
      <c r="B14" s="7">
        <v>69</v>
      </c>
      <c r="C14" s="7">
        <v>85</v>
      </c>
      <c r="D14" s="7">
        <v>118</v>
      </c>
      <c r="E14" s="7">
        <v>116</v>
      </c>
      <c r="F14" s="7">
        <v>100</v>
      </c>
      <c r="G14" s="7">
        <v>95</v>
      </c>
      <c r="H14" s="7">
        <v>92</v>
      </c>
      <c r="I14" s="7">
        <v>117</v>
      </c>
      <c r="J14" s="7">
        <v>103</v>
      </c>
      <c r="K14" s="7">
        <v>104</v>
      </c>
      <c r="L14" s="7">
        <v>90</v>
      </c>
      <c r="M14" s="7">
        <v>100</v>
      </c>
      <c r="N14" s="7">
        <v>95</v>
      </c>
      <c r="O14" s="7">
        <v>106</v>
      </c>
      <c r="P14" s="95">
        <v>114</v>
      </c>
    </row>
    <row r="15" spans="1:53" x14ac:dyDescent="0.25">
      <c r="A15" s="91" t="s">
        <v>31</v>
      </c>
      <c r="B15" s="7">
        <v>115</v>
      </c>
      <c r="C15" s="7">
        <v>191</v>
      </c>
      <c r="D15" s="7">
        <v>189</v>
      </c>
      <c r="E15" s="7">
        <v>160</v>
      </c>
      <c r="F15" s="7">
        <v>163</v>
      </c>
      <c r="G15" s="7">
        <v>157</v>
      </c>
      <c r="H15" s="7">
        <v>165</v>
      </c>
      <c r="I15" s="7">
        <v>182</v>
      </c>
      <c r="J15" s="7">
        <v>155</v>
      </c>
      <c r="K15" s="7">
        <v>155</v>
      </c>
      <c r="L15" s="7">
        <v>179</v>
      </c>
      <c r="M15" s="7">
        <v>160</v>
      </c>
      <c r="N15" s="7">
        <v>163</v>
      </c>
      <c r="O15" s="7">
        <v>220</v>
      </c>
      <c r="P15" s="95">
        <v>249</v>
      </c>
    </row>
    <row r="16" spans="1:53" x14ac:dyDescent="0.25">
      <c r="A16" s="91" t="s">
        <v>32</v>
      </c>
      <c r="B16" s="7">
        <v>239</v>
      </c>
      <c r="C16" s="7">
        <v>279</v>
      </c>
      <c r="D16" s="7">
        <v>306</v>
      </c>
      <c r="E16" s="7">
        <v>280</v>
      </c>
      <c r="F16" s="7">
        <v>278</v>
      </c>
      <c r="G16" s="7">
        <v>289</v>
      </c>
      <c r="H16" s="7">
        <v>288</v>
      </c>
      <c r="I16" s="7">
        <v>232</v>
      </c>
      <c r="J16" s="7">
        <v>261</v>
      </c>
      <c r="K16" s="7">
        <v>258</v>
      </c>
      <c r="L16" s="7">
        <v>260</v>
      </c>
      <c r="M16" s="7">
        <v>245</v>
      </c>
      <c r="N16" s="7">
        <v>235</v>
      </c>
      <c r="O16" s="7">
        <v>376</v>
      </c>
      <c r="P16" s="95">
        <v>412</v>
      </c>
    </row>
    <row r="17" spans="1:53" x14ac:dyDescent="0.25">
      <c r="A17" s="91" t="s">
        <v>33</v>
      </c>
      <c r="B17" s="7">
        <v>361</v>
      </c>
      <c r="C17" s="7">
        <v>426</v>
      </c>
      <c r="D17" s="7">
        <v>461</v>
      </c>
      <c r="E17" s="7">
        <v>381</v>
      </c>
      <c r="F17" s="7">
        <v>382</v>
      </c>
      <c r="G17" s="7">
        <v>371</v>
      </c>
      <c r="H17" s="7">
        <v>345</v>
      </c>
      <c r="I17" s="7">
        <v>346</v>
      </c>
      <c r="J17" s="7">
        <v>347</v>
      </c>
      <c r="K17" s="7">
        <v>358</v>
      </c>
      <c r="L17" s="7">
        <v>401</v>
      </c>
      <c r="M17" s="7">
        <v>390</v>
      </c>
      <c r="N17" s="7">
        <v>381</v>
      </c>
      <c r="O17" s="7">
        <v>531</v>
      </c>
      <c r="P17" s="95">
        <v>598</v>
      </c>
    </row>
    <row r="18" spans="1:53" x14ac:dyDescent="0.25">
      <c r="A18" s="91" t="s">
        <v>34</v>
      </c>
      <c r="B18" s="7">
        <v>486</v>
      </c>
      <c r="C18" s="7">
        <v>604</v>
      </c>
      <c r="D18" s="7">
        <v>562</v>
      </c>
      <c r="E18" s="7">
        <v>535</v>
      </c>
      <c r="F18" s="7">
        <v>525</v>
      </c>
      <c r="G18" s="7">
        <v>512</v>
      </c>
      <c r="H18" s="7">
        <v>490</v>
      </c>
      <c r="I18" s="7">
        <v>511</v>
      </c>
      <c r="J18" s="7">
        <v>494</v>
      </c>
      <c r="K18" s="7">
        <v>481</v>
      </c>
      <c r="L18" s="7">
        <v>500</v>
      </c>
      <c r="M18" s="7">
        <v>469</v>
      </c>
      <c r="N18" s="7">
        <v>522</v>
      </c>
      <c r="O18" s="7">
        <v>733</v>
      </c>
      <c r="P18" s="95">
        <v>852</v>
      </c>
    </row>
    <row r="19" spans="1:53" x14ac:dyDescent="0.25">
      <c r="A19" s="91" t="s">
        <v>35</v>
      </c>
      <c r="B19" s="7">
        <v>696</v>
      </c>
      <c r="C19" s="7">
        <v>857</v>
      </c>
      <c r="D19" s="7">
        <v>803</v>
      </c>
      <c r="E19" s="7">
        <v>791</v>
      </c>
      <c r="F19" s="7">
        <v>732</v>
      </c>
      <c r="G19" s="7">
        <v>689</v>
      </c>
      <c r="H19" s="7">
        <v>641</v>
      </c>
      <c r="I19" s="7">
        <v>695</v>
      </c>
      <c r="J19" s="7">
        <v>682</v>
      </c>
      <c r="K19" s="7">
        <v>679</v>
      </c>
      <c r="L19" s="7">
        <v>685</v>
      </c>
      <c r="M19" s="7">
        <v>686</v>
      </c>
      <c r="N19" s="7">
        <v>699</v>
      </c>
      <c r="O19" s="7">
        <v>1044</v>
      </c>
      <c r="P19" s="95">
        <v>1149</v>
      </c>
    </row>
    <row r="20" spans="1:53" x14ac:dyDescent="0.25">
      <c r="A20" s="91" t="s">
        <v>36</v>
      </c>
      <c r="B20" s="7">
        <v>1164</v>
      </c>
      <c r="C20" s="7">
        <v>1341</v>
      </c>
      <c r="D20" s="7">
        <v>1210</v>
      </c>
      <c r="E20" s="7">
        <v>1167</v>
      </c>
      <c r="F20" s="7">
        <v>1196</v>
      </c>
      <c r="G20" s="7">
        <v>1120</v>
      </c>
      <c r="H20" s="7">
        <v>1113</v>
      </c>
      <c r="I20" s="7">
        <v>1048</v>
      </c>
      <c r="J20" s="7">
        <v>1111</v>
      </c>
      <c r="K20" s="7">
        <v>1090</v>
      </c>
      <c r="L20" s="7">
        <v>1068</v>
      </c>
      <c r="M20" s="7">
        <v>1094</v>
      </c>
      <c r="N20" s="7">
        <v>1106</v>
      </c>
      <c r="O20" s="7">
        <v>1690</v>
      </c>
      <c r="P20" s="95">
        <v>1797</v>
      </c>
    </row>
    <row r="21" spans="1:53" x14ac:dyDescent="0.25">
      <c r="A21" s="91" t="s">
        <v>37</v>
      </c>
      <c r="B21" s="7">
        <v>1535</v>
      </c>
      <c r="C21" s="7">
        <v>1724</v>
      </c>
      <c r="D21" s="7">
        <v>1612</v>
      </c>
      <c r="E21" s="7">
        <v>1474</v>
      </c>
      <c r="F21" s="7">
        <v>1445</v>
      </c>
      <c r="G21" s="7">
        <v>1358</v>
      </c>
      <c r="H21" s="7">
        <v>1305</v>
      </c>
      <c r="I21" s="7">
        <v>1338</v>
      </c>
      <c r="J21" s="7">
        <v>1255</v>
      </c>
      <c r="K21" s="7">
        <v>1325</v>
      </c>
      <c r="L21" s="7">
        <v>1366</v>
      </c>
      <c r="M21" s="7">
        <v>1373</v>
      </c>
      <c r="N21" s="7">
        <v>1397</v>
      </c>
      <c r="O21" s="7">
        <v>2179</v>
      </c>
      <c r="P21" s="95">
        <v>2418</v>
      </c>
    </row>
    <row r="22" spans="1:53" x14ac:dyDescent="0.25">
      <c r="A22" s="91" t="s">
        <v>38</v>
      </c>
      <c r="B22" s="7">
        <v>2049</v>
      </c>
      <c r="C22" s="7">
        <v>2290</v>
      </c>
      <c r="D22" s="7">
        <v>2103</v>
      </c>
      <c r="E22" s="7">
        <v>1863</v>
      </c>
      <c r="F22" s="7">
        <v>1811</v>
      </c>
      <c r="G22" s="7">
        <v>1698</v>
      </c>
      <c r="H22" s="7">
        <v>1704</v>
      </c>
      <c r="I22" s="7">
        <v>1696</v>
      </c>
      <c r="J22" s="7">
        <v>1713</v>
      </c>
      <c r="K22" s="7">
        <v>1798</v>
      </c>
      <c r="L22" s="7">
        <v>1738</v>
      </c>
      <c r="M22" s="7">
        <v>1694</v>
      </c>
      <c r="N22" s="7">
        <v>1850</v>
      </c>
      <c r="O22" s="7">
        <v>2826</v>
      </c>
      <c r="P22" s="95">
        <v>3195</v>
      </c>
    </row>
    <row r="23" spans="1:53" x14ac:dyDescent="0.25">
      <c r="A23" s="91" t="s">
        <v>39</v>
      </c>
      <c r="B23" s="7">
        <v>2457</v>
      </c>
      <c r="C23" s="7">
        <v>2697</v>
      </c>
      <c r="D23" s="7">
        <v>2421</v>
      </c>
      <c r="E23" s="7">
        <v>2188</v>
      </c>
      <c r="F23" s="7">
        <v>2124</v>
      </c>
      <c r="G23" s="7">
        <v>2040</v>
      </c>
      <c r="H23" s="7">
        <v>2039</v>
      </c>
      <c r="I23" s="7">
        <v>1927</v>
      </c>
      <c r="J23" s="7">
        <v>2015</v>
      </c>
      <c r="K23" s="7">
        <v>1969</v>
      </c>
      <c r="L23" s="7">
        <v>1951</v>
      </c>
      <c r="M23" s="7">
        <v>1902</v>
      </c>
      <c r="N23" s="7">
        <v>2016</v>
      </c>
      <c r="O23" s="7">
        <v>3015</v>
      </c>
      <c r="P23" s="95">
        <v>3564</v>
      </c>
    </row>
    <row r="24" spans="1:53" x14ac:dyDescent="0.25">
      <c r="A24" s="91" t="s">
        <v>40</v>
      </c>
      <c r="B24" s="7">
        <v>2898</v>
      </c>
      <c r="C24" s="7">
        <v>3297</v>
      </c>
      <c r="D24" s="7">
        <v>2924</v>
      </c>
      <c r="E24" s="7">
        <v>2626</v>
      </c>
      <c r="F24" s="7">
        <v>2583</v>
      </c>
      <c r="G24" s="7">
        <v>2433</v>
      </c>
      <c r="H24" s="7">
        <v>2517</v>
      </c>
      <c r="I24" s="7">
        <v>2475</v>
      </c>
      <c r="J24" s="7">
        <v>2398</v>
      </c>
      <c r="K24" s="7">
        <v>2391</v>
      </c>
      <c r="L24" s="7">
        <v>2483</v>
      </c>
      <c r="M24" s="7">
        <v>2302</v>
      </c>
      <c r="N24" s="7">
        <v>2428</v>
      </c>
      <c r="O24" s="7">
        <v>3413</v>
      </c>
      <c r="P24" s="95">
        <v>3898</v>
      </c>
    </row>
    <row r="26" spans="1:53" ht="18.75" x14ac:dyDescent="0.3">
      <c r="A26" s="13" t="s">
        <v>57</v>
      </c>
    </row>
    <row r="27" spans="1:53" x14ac:dyDescent="0.25">
      <c r="A27" s="28" t="s">
        <v>20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96"/>
      <c r="V27" s="96"/>
      <c r="W27" s="96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96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 x14ac:dyDescent="0.25">
      <c r="A28" s="93" t="s">
        <v>48</v>
      </c>
      <c r="B28" s="92">
        <v>1</v>
      </c>
      <c r="C28" s="92">
        <v>2</v>
      </c>
      <c r="D28" s="92">
        <v>3</v>
      </c>
      <c r="E28" s="92">
        <v>4</v>
      </c>
      <c r="F28" s="92">
        <v>5</v>
      </c>
      <c r="G28" s="92">
        <v>6</v>
      </c>
      <c r="H28" s="92">
        <v>7</v>
      </c>
      <c r="I28" s="92">
        <v>8</v>
      </c>
      <c r="J28" s="92">
        <v>9</v>
      </c>
      <c r="K28" s="92">
        <v>10</v>
      </c>
      <c r="L28" s="92">
        <v>11</v>
      </c>
      <c r="M28" s="92">
        <v>12</v>
      </c>
      <c r="N28" s="92">
        <v>13</v>
      </c>
      <c r="O28" s="92">
        <v>14</v>
      </c>
      <c r="P28" s="92">
        <v>15</v>
      </c>
      <c r="Q28" s="92">
        <v>16</v>
      </c>
      <c r="R28" s="92">
        <v>17</v>
      </c>
      <c r="S28" s="92">
        <v>18</v>
      </c>
      <c r="T28" s="92">
        <v>19</v>
      </c>
      <c r="U28" s="92">
        <v>20</v>
      </c>
      <c r="V28" s="92">
        <v>21</v>
      </c>
      <c r="W28" s="92">
        <v>22</v>
      </c>
      <c r="X28" s="92">
        <v>23</v>
      </c>
      <c r="Y28" s="92">
        <v>24</v>
      </c>
      <c r="Z28" s="92">
        <v>25</v>
      </c>
      <c r="AA28" s="92">
        <v>26</v>
      </c>
      <c r="AB28" s="92">
        <v>27</v>
      </c>
      <c r="AC28" s="92">
        <v>28</v>
      </c>
      <c r="AD28" s="92">
        <v>29</v>
      </c>
      <c r="AE28" s="92">
        <v>30</v>
      </c>
      <c r="AF28" s="92">
        <v>31</v>
      </c>
      <c r="AG28" s="92">
        <v>32</v>
      </c>
      <c r="AH28" s="92">
        <v>33</v>
      </c>
      <c r="AI28" s="92">
        <v>34</v>
      </c>
      <c r="AJ28" s="92">
        <v>35</v>
      </c>
      <c r="AK28" s="92">
        <v>36</v>
      </c>
      <c r="AL28" s="92">
        <v>37</v>
      </c>
      <c r="AM28" s="92">
        <v>38</v>
      </c>
      <c r="AN28" s="92">
        <v>39</v>
      </c>
      <c r="AO28" s="92">
        <v>40</v>
      </c>
      <c r="AP28" s="92">
        <v>41</v>
      </c>
      <c r="AQ28" s="92">
        <v>42</v>
      </c>
      <c r="AR28" s="92">
        <v>43</v>
      </c>
      <c r="AS28" s="92">
        <v>44</v>
      </c>
      <c r="AT28" s="92">
        <v>45</v>
      </c>
      <c r="AU28" s="92">
        <v>46</v>
      </c>
      <c r="AV28" s="92">
        <v>47</v>
      </c>
      <c r="AW28" s="92">
        <v>48</v>
      </c>
      <c r="AX28" s="92">
        <v>49</v>
      </c>
      <c r="AY28" s="92">
        <v>50</v>
      </c>
      <c r="AZ28" s="92">
        <v>51</v>
      </c>
      <c r="BA28" s="92">
        <v>52</v>
      </c>
    </row>
    <row r="29" spans="1:53" x14ac:dyDescent="0.25">
      <c r="A29" s="94" t="s">
        <v>49</v>
      </c>
      <c r="B29" s="27">
        <v>43</v>
      </c>
      <c r="C29" s="27">
        <v>50</v>
      </c>
      <c r="D29" s="27">
        <v>59</v>
      </c>
      <c r="E29" s="27">
        <v>42</v>
      </c>
      <c r="F29" s="27">
        <v>57</v>
      </c>
      <c r="G29" s="27">
        <v>54</v>
      </c>
      <c r="H29" s="27">
        <v>49</v>
      </c>
      <c r="I29" s="27">
        <v>59</v>
      </c>
      <c r="J29" s="27">
        <v>52</v>
      </c>
      <c r="K29" s="27">
        <v>45</v>
      </c>
      <c r="L29" s="27">
        <v>57</v>
      </c>
      <c r="M29" s="27">
        <v>49</v>
      </c>
      <c r="N29" s="27">
        <v>45</v>
      </c>
      <c r="O29" s="27">
        <v>41</v>
      </c>
      <c r="P29" s="27">
        <v>47</v>
      </c>
      <c r="Q29" s="27">
        <v>48</v>
      </c>
      <c r="R29" s="27">
        <v>34</v>
      </c>
      <c r="S29" s="27">
        <v>46</v>
      </c>
      <c r="T29" s="27">
        <v>56</v>
      </c>
      <c r="U29" s="96">
        <v>44</v>
      </c>
      <c r="V29" s="96">
        <v>51</v>
      </c>
      <c r="W29" s="96">
        <v>45</v>
      </c>
      <c r="X29" s="27">
        <v>48</v>
      </c>
      <c r="Y29" s="27">
        <v>46</v>
      </c>
      <c r="Z29" s="27">
        <v>46</v>
      </c>
      <c r="AA29" s="27">
        <v>39</v>
      </c>
      <c r="AB29" s="27">
        <v>33</v>
      </c>
      <c r="AC29" s="27">
        <v>44</v>
      </c>
      <c r="AD29" s="27">
        <v>45</v>
      </c>
      <c r="AE29" s="27">
        <v>57</v>
      </c>
      <c r="AF29" s="27">
        <v>57</v>
      </c>
      <c r="AG29" s="27">
        <v>57</v>
      </c>
      <c r="AH29" s="27">
        <v>54</v>
      </c>
      <c r="AI29" s="27">
        <v>47</v>
      </c>
      <c r="AJ29" s="27">
        <v>45</v>
      </c>
      <c r="AK29" s="27">
        <v>54</v>
      </c>
      <c r="AL29" s="27">
        <v>60</v>
      </c>
      <c r="AM29" s="96">
        <v>45</v>
      </c>
      <c r="AN29" s="27">
        <v>55</v>
      </c>
      <c r="AO29" s="27">
        <v>68</v>
      </c>
      <c r="AP29" s="27">
        <v>46</v>
      </c>
      <c r="AQ29" s="27">
        <v>54</v>
      </c>
      <c r="AR29" s="27">
        <v>49</v>
      </c>
      <c r="AS29" s="27">
        <v>45</v>
      </c>
      <c r="AT29" s="27">
        <v>52</v>
      </c>
      <c r="AU29" s="27">
        <v>46</v>
      </c>
      <c r="AV29" s="27">
        <v>57</v>
      </c>
      <c r="AW29" s="27">
        <v>56</v>
      </c>
      <c r="AX29" s="27">
        <v>50</v>
      </c>
      <c r="AY29" s="27">
        <v>52</v>
      </c>
      <c r="AZ29" s="27">
        <v>53</v>
      </c>
      <c r="BA29" s="27">
        <v>34</v>
      </c>
    </row>
    <row r="30" spans="1:53" x14ac:dyDescent="0.25">
      <c r="A30" s="94" t="s">
        <v>42</v>
      </c>
      <c r="B30" s="27">
        <v>15</v>
      </c>
      <c r="C30" s="27">
        <v>20</v>
      </c>
      <c r="D30" s="27">
        <v>29</v>
      </c>
      <c r="E30" s="27">
        <v>22</v>
      </c>
      <c r="F30" s="27">
        <v>15</v>
      </c>
      <c r="G30" s="27">
        <v>25</v>
      </c>
      <c r="H30" s="27">
        <v>17</v>
      </c>
      <c r="I30" s="27">
        <v>30</v>
      </c>
      <c r="J30" s="27">
        <v>20</v>
      </c>
      <c r="K30" s="27">
        <v>16</v>
      </c>
      <c r="L30" s="27">
        <v>24</v>
      </c>
      <c r="M30" s="27">
        <v>24</v>
      </c>
      <c r="N30" s="27">
        <v>17</v>
      </c>
      <c r="O30" s="27">
        <v>13</v>
      </c>
      <c r="P30" s="27">
        <v>23</v>
      </c>
      <c r="Q30" s="27">
        <v>21</v>
      </c>
      <c r="R30" s="27">
        <v>18</v>
      </c>
      <c r="S30" s="27">
        <v>18</v>
      </c>
      <c r="T30" s="27">
        <v>17</v>
      </c>
      <c r="U30" s="96">
        <v>14</v>
      </c>
      <c r="V30" s="96">
        <v>21</v>
      </c>
      <c r="W30" s="96">
        <v>16</v>
      </c>
      <c r="X30" s="27">
        <v>18</v>
      </c>
      <c r="Y30" s="27">
        <v>18</v>
      </c>
      <c r="Z30" s="27">
        <v>20</v>
      </c>
      <c r="AA30" s="27">
        <v>21</v>
      </c>
      <c r="AB30" s="27">
        <v>26</v>
      </c>
      <c r="AC30" s="27">
        <v>16</v>
      </c>
      <c r="AD30" s="27">
        <v>14</v>
      </c>
      <c r="AE30" s="27">
        <v>14</v>
      </c>
      <c r="AF30" s="27">
        <v>11</v>
      </c>
      <c r="AG30" s="27">
        <v>12</v>
      </c>
      <c r="AH30" s="27">
        <v>24</v>
      </c>
      <c r="AI30" s="27">
        <v>8</v>
      </c>
      <c r="AJ30" s="27">
        <v>16</v>
      </c>
      <c r="AK30" s="27">
        <v>19</v>
      </c>
      <c r="AL30" s="27">
        <v>12</v>
      </c>
      <c r="AM30" s="96">
        <v>18</v>
      </c>
      <c r="AN30" s="27">
        <v>14</v>
      </c>
      <c r="AO30" s="27">
        <v>15</v>
      </c>
      <c r="AP30" s="27">
        <v>16</v>
      </c>
      <c r="AQ30" s="27">
        <v>14</v>
      </c>
      <c r="AR30" s="27">
        <v>14</v>
      </c>
      <c r="AS30" s="27">
        <v>19</v>
      </c>
      <c r="AT30" s="27">
        <v>7</v>
      </c>
      <c r="AU30" s="27">
        <v>19</v>
      </c>
      <c r="AV30" s="27">
        <v>19</v>
      </c>
      <c r="AW30" s="27">
        <v>14</v>
      </c>
      <c r="AX30" s="27">
        <v>17</v>
      </c>
      <c r="AY30" s="27">
        <v>32</v>
      </c>
      <c r="AZ30" s="27">
        <v>19</v>
      </c>
      <c r="BA30" s="27">
        <v>13</v>
      </c>
    </row>
    <row r="31" spans="1:53" x14ac:dyDescent="0.25">
      <c r="A31" s="94" t="s">
        <v>43</v>
      </c>
      <c r="B31" s="27">
        <v>215</v>
      </c>
      <c r="C31" s="27">
        <v>280</v>
      </c>
      <c r="D31" s="27">
        <v>319</v>
      </c>
      <c r="E31" s="27">
        <v>339</v>
      </c>
      <c r="F31" s="27">
        <v>307</v>
      </c>
      <c r="G31" s="27">
        <v>267</v>
      </c>
      <c r="H31" s="27">
        <v>305</v>
      </c>
      <c r="I31" s="27">
        <v>276</v>
      </c>
      <c r="J31" s="27">
        <v>288</v>
      </c>
      <c r="K31" s="27">
        <v>303</v>
      </c>
      <c r="L31" s="27">
        <v>299</v>
      </c>
      <c r="M31" s="27">
        <v>293</v>
      </c>
      <c r="N31" s="27">
        <v>289</v>
      </c>
      <c r="O31" s="27">
        <v>296</v>
      </c>
      <c r="P31" s="27">
        <v>288</v>
      </c>
      <c r="Q31" s="27">
        <v>251</v>
      </c>
      <c r="R31" s="27">
        <v>273</v>
      </c>
      <c r="S31" s="27">
        <v>297</v>
      </c>
      <c r="T31" s="27">
        <v>262</v>
      </c>
      <c r="U31" s="96">
        <v>304</v>
      </c>
      <c r="V31" s="96">
        <v>309</v>
      </c>
      <c r="W31" s="96">
        <v>239</v>
      </c>
      <c r="X31" s="27">
        <v>306</v>
      </c>
      <c r="Y31" s="27">
        <v>298</v>
      </c>
      <c r="Z31" s="27">
        <v>279</v>
      </c>
      <c r="AA31" s="27">
        <v>273</v>
      </c>
      <c r="AB31" s="27">
        <v>255</v>
      </c>
      <c r="AC31" s="27">
        <v>259</v>
      </c>
      <c r="AD31" s="27">
        <v>279</v>
      </c>
      <c r="AE31" s="27">
        <v>267</v>
      </c>
      <c r="AF31" s="27">
        <v>265</v>
      </c>
      <c r="AG31" s="27">
        <v>245</v>
      </c>
      <c r="AH31" s="27">
        <v>277</v>
      </c>
      <c r="AI31" s="27">
        <v>264</v>
      </c>
      <c r="AJ31" s="27">
        <v>224</v>
      </c>
      <c r="AK31" s="27">
        <v>268</v>
      </c>
      <c r="AL31" s="27">
        <v>297</v>
      </c>
      <c r="AM31" s="96">
        <v>264</v>
      </c>
      <c r="AN31" s="27">
        <v>269</v>
      </c>
      <c r="AO31" s="27">
        <v>325</v>
      </c>
      <c r="AP31" s="27">
        <v>302</v>
      </c>
      <c r="AQ31" s="27">
        <v>303</v>
      </c>
      <c r="AR31" s="27">
        <v>281</v>
      </c>
      <c r="AS31" s="27">
        <v>289</v>
      </c>
      <c r="AT31" s="27">
        <v>314</v>
      </c>
      <c r="AU31" s="27">
        <v>271</v>
      </c>
      <c r="AV31" s="27">
        <v>283</v>
      </c>
      <c r="AW31" s="27">
        <v>312</v>
      </c>
      <c r="AX31" s="27">
        <v>315</v>
      </c>
      <c r="AY31" s="27">
        <v>315</v>
      </c>
      <c r="AZ31" s="27">
        <v>368</v>
      </c>
      <c r="BA31" s="27">
        <v>148</v>
      </c>
    </row>
    <row r="32" spans="1:53" x14ac:dyDescent="0.25">
      <c r="A32" s="94" t="s">
        <v>44</v>
      </c>
      <c r="B32" s="27">
        <v>1199</v>
      </c>
      <c r="C32" s="27">
        <v>1419</v>
      </c>
      <c r="D32" s="27">
        <v>1373</v>
      </c>
      <c r="E32" s="27">
        <v>1438</v>
      </c>
      <c r="F32" s="27">
        <v>1367</v>
      </c>
      <c r="G32" s="27">
        <v>1387</v>
      </c>
      <c r="H32" s="27">
        <v>1372</v>
      </c>
      <c r="I32" s="27">
        <v>1395</v>
      </c>
      <c r="J32" s="27">
        <v>1264</v>
      </c>
      <c r="K32" s="27">
        <v>1342</v>
      </c>
      <c r="L32" s="27">
        <v>1311</v>
      </c>
      <c r="M32" s="27">
        <v>1249</v>
      </c>
      <c r="N32" s="27">
        <v>1222</v>
      </c>
      <c r="O32" s="27">
        <v>1232</v>
      </c>
      <c r="P32" s="27">
        <v>1265</v>
      </c>
      <c r="Q32" s="27">
        <v>1100</v>
      </c>
      <c r="R32" s="27">
        <v>1207</v>
      </c>
      <c r="S32" s="27">
        <v>1334</v>
      </c>
      <c r="T32" s="27">
        <v>1094</v>
      </c>
      <c r="U32" s="96">
        <v>1274</v>
      </c>
      <c r="V32" s="96">
        <v>1262</v>
      </c>
      <c r="W32" s="96">
        <v>991</v>
      </c>
      <c r="X32" s="27">
        <v>1223</v>
      </c>
      <c r="Y32" s="27">
        <v>1149</v>
      </c>
      <c r="Z32" s="27">
        <v>1150</v>
      </c>
      <c r="AA32" s="27">
        <v>1214</v>
      </c>
      <c r="AB32" s="27">
        <v>1112</v>
      </c>
      <c r="AC32" s="27">
        <v>1140</v>
      </c>
      <c r="AD32" s="27">
        <v>1136</v>
      </c>
      <c r="AE32" s="27">
        <v>1117</v>
      </c>
      <c r="AF32" s="27">
        <v>1123</v>
      </c>
      <c r="AG32" s="27">
        <v>1095</v>
      </c>
      <c r="AH32" s="27">
        <v>1244</v>
      </c>
      <c r="AI32" s="27">
        <v>1127</v>
      </c>
      <c r="AJ32" s="27">
        <v>1026</v>
      </c>
      <c r="AK32" s="27">
        <v>1199</v>
      </c>
      <c r="AL32" s="27">
        <v>1169</v>
      </c>
      <c r="AM32" s="96">
        <v>1174</v>
      </c>
      <c r="AN32" s="27">
        <v>1197</v>
      </c>
      <c r="AO32" s="27">
        <v>1189</v>
      </c>
      <c r="AP32" s="27">
        <v>1137</v>
      </c>
      <c r="AQ32" s="27">
        <v>1154</v>
      </c>
      <c r="AR32" s="27">
        <v>1198</v>
      </c>
      <c r="AS32" s="27">
        <v>1196</v>
      </c>
      <c r="AT32" s="27">
        <v>1236</v>
      </c>
      <c r="AU32" s="27">
        <v>1254</v>
      </c>
      <c r="AV32" s="27">
        <v>1225</v>
      </c>
      <c r="AW32" s="27">
        <v>1237</v>
      </c>
      <c r="AX32" s="27">
        <v>1275</v>
      </c>
      <c r="AY32" s="27">
        <v>1313</v>
      </c>
      <c r="AZ32" s="27">
        <v>1316</v>
      </c>
      <c r="BA32" s="27">
        <v>773</v>
      </c>
    </row>
    <row r="33" spans="1:53" x14ac:dyDescent="0.25">
      <c r="A33" s="94" t="s">
        <v>45</v>
      </c>
      <c r="B33" s="27">
        <v>1766</v>
      </c>
      <c r="C33" s="27">
        <v>2179</v>
      </c>
      <c r="D33" s="27">
        <v>2004</v>
      </c>
      <c r="E33" s="27">
        <v>1936</v>
      </c>
      <c r="F33" s="27">
        <v>1852</v>
      </c>
      <c r="G33" s="27">
        <v>1955</v>
      </c>
      <c r="H33" s="27">
        <v>1911</v>
      </c>
      <c r="I33" s="27">
        <v>1824</v>
      </c>
      <c r="J33" s="27">
        <v>1826</v>
      </c>
      <c r="K33" s="27">
        <v>1857</v>
      </c>
      <c r="L33" s="27">
        <v>1718</v>
      </c>
      <c r="M33" s="27">
        <v>1713</v>
      </c>
      <c r="N33" s="27">
        <v>1643</v>
      </c>
      <c r="O33" s="27">
        <v>1614</v>
      </c>
      <c r="P33" s="27">
        <v>1712</v>
      </c>
      <c r="Q33" s="27">
        <v>1446</v>
      </c>
      <c r="R33" s="27">
        <v>1730</v>
      </c>
      <c r="S33" s="27">
        <v>1869</v>
      </c>
      <c r="T33" s="27">
        <v>1513</v>
      </c>
      <c r="U33" s="96">
        <v>1650</v>
      </c>
      <c r="V33" s="96">
        <v>1765</v>
      </c>
      <c r="W33" s="96">
        <v>1382</v>
      </c>
      <c r="X33" s="27">
        <v>1741</v>
      </c>
      <c r="Y33" s="27">
        <v>1658</v>
      </c>
      <c r="Z33" s="27">
        <v>1625</v>
      </c>
      <c r="AA33" s="27">
        <v>1605</v>
      </c>
      <c r="AB33" s="27">
        <v>1561</v>
      </c>
      <c r="AC33" s="27">
        <v>1564</v>
      </c>
      <c r="AD33" s="27">
        <v>1500</v>
      </c>
      <c r="AE33" s="27">
        <v>1598</v>
      </c>
      <c r="AF33" s="27">
        <v>1597</v>
      </c>
      <c r="AG33" s="27">
        <v>1578</v>
      </c>
      <c r="AH33" s="27">
        <v>1573</v>
      </c>
      <c r="AI33" s="27">
        <v>1582</v>
      </c>
      <c r="AJ33" s="27">
        <v>1419</v>
      </c>
      <c r="AK33" s="27">
        <v>1643</v>
      </c>
      <c r="AL33" s="27">
        <v>1617</v>
      </c>
      <c r="AM33" s="96">
        <v>1592</v>
      </c>
      <c r="AN33" s="27">
        <v>1547</v>
      </c>
      <c r="AO33" s="27">
        <v>1665</v>
      </c>
      <c r="AP33" s="27">
        <v>1595</v>
      </c>
      <c r="AQ33" s="27">
        <v>1628</v>
      </c>
      <c r="AR33" s="27">
        <v>1663</v>
      </c>
      <c r="AS33" s="27">
        <v>1663</v>
      </c>
      <c r="AT33" s="27">
        <v>1676</v>
      </c>
      <c r="AU33" s="27">
        <v>1673</v>
      </c>
      <c r="AV33" s="27">
        <v>1743</v>
      </c>
      <c r="AW33" s="27">
        <v>1751</v>
      </c>
      <c r="AX33" s="27">
        <v>1689</v>
      </c>
      <c r="AY33" s="27">
        <v>1793</v>
      </c>
      <c r="AZ33" s="27">
        <v>1903</v>
      </c>
      <c r="BA33" s="27">
        <v>1185</v>
      </c>
    </row>
    <row r="34" spans="1:53" x14ac:dyDescent="0.25">
      <c r="A34" s="94" t="s">
        <v>46</v>
      </c>
      <c r="B34" s="27">
        <v>3078</v>
      </c>
      <c r="C34" s="27">
        <v>3590</v>
      </c>
      <c r="D34" s="27">
        <v>3414</v>
      </c>
      <c r="E34" s="27">
        <v>3266</v>
      </c>
      <c r="F34" s="27">
        <v>3126</v>
      </c>
      <c r="G34" s="27">
        <v>3251</v>
      </c>
      <c r="H34" s="27">
        <v>3392</v>
      </c>
      <c r="I34" s="27">
        <v>3169</v>
      </c>
      <c r="J34" s="27">
        <v>3117</v>
      </c>
      <c r="K34" s="27">
        <v>3042</v>
      </c>
      <c r="L34" s="27">
        <v>2933</v>
      </c>
      <c r="M34" s="27">
        <v>2948</v>
      </c>
      <c r="N34" s="27">
        <v>2794</v>
      </c>
      <c r="O34" s="27">
        <v>2937</v>
      </c>
      <c r="P34" s="27">
        <v>2907</v>
      </c>
      <c r="Q34" s="27">
        <v>2547</v>
      </c>
      <c r="R34" s="27">
        <v>2811</v>
      </c>
      <c r="S34" s="27">
        <v>3207</v>
      </c>
      <c r="T34" s="27">
        <v>2579</v>
      </c>
      <c r="U34" s="96">
        <v>2864</v>
      </c>
      <c r="V34" s="96">
        <v>2946</v>
      </c>
      <c r="W34" s="96">
        <v>2403</v>
      </c>
      <c r="X34" s="27">
        <v>2846</v>
      </c>
      <c r="Y34" s="27">
        <v>2672</v>
      </c>
      <c r="Z34" s="27">
        <v>2711</v>
      </c>
      <c r="AA34" s="27">
        <v>2692</v>
      </c>
      <c r="AB34" s="27">
        <v>2650</v>
      </c>
      <c r="AC34" s="27">
        <v>2616</v>
      </c>
      <c r="AD34" s="27">
        <v>2610</v>
      </c>
      <c r="AE34" s="27">
        <v>2580</v>
      </c>
      <c r="AF34" s="27">
        <v>2664</v>
      </c>
      <c r="AG34" s="27">
        <v>2575</v>
      </c>
      <c r="AH34" s="27">
        <v>2530</v>
      </c>
      <c r="AI34" s="27">
        <v>2479</v>
      </c>
      <c r="AJ34" s="27">
        <v>2319</v>
      </c>
      <c r="AK34" s="27">
        <v>2775</v>
      </c>
      <c r="AL34" s="27">
        <v>2654</v>
      </c>
      <c r="AM34" s="96">
        <v>2695</v>
      </c>
      <c r="AN34" s="27">
        <v>2760</v>
      </c>
      <c r="AO34" s="27">
        <v>2780</v>
      </c>
      <c r="AP34" s="27">
        <v>2869</v>
      </c>
      <c r="AQ34" s="27">
        <v>2920</v>
      </c>
      <c r="AR34" s="27">
        <v>2799</v>
      </c>
      <c r="AS34" s="27">
        <v>2938</v>
      </c>
      <c r="AT34" s="27">
        <v>2998</v>
      </c>
      <c r="AU34" s="27">
        <v>3070</v>
      </c>
      <c r="AV34" s="27">
        <v>3163</v>
      </c>
      <c r="AW34" s="27">
        <v>3142</v>
      </c>
      <c r="AX34" s="27">
        <v>3078</v>
      </c>
      <c r="AY34" s="27">
        <v>3215</v>
      </c>
      <c r="AZ34" s="27">
        <v>3299</v>
      </c>
      <c r="BA34" s="27">
        <v>2231</v>
      </c>
    </row>
    <row r="35" spans="1:53" x14ac:dyDescent="0.25">
      <c r="A35" s="87" t="s">
        <v>47</v>
      </c>
      <c r="B35" s="27">
        <v>4639</v>
      </c>
      <c r="C35" s="27">
        <v>5071</v>
      </c>
      <c r="D35" s="27">
        <v>4662</v>
      </c>
      <c r="E35" s="27">
        <v>4697</v>
      </c>
      <c r="F35" s="27">
        <v>4573</v>
      </c>
      <c r="G35" s="27">
        <v>4721</v>
      </c>
      <c r="H35" s="27">
        <v>4778</v>
      </c>
      <c r="I35" s="27">
        <v>4542</v>
      </c>
      <c r="J35" s="27">
        <v>4477</v>
      </c>
      <c r="K35" s="27">
        <v>4293</v>
      </c>
      <c r="L35" s="27">
        <v>4225</v>
      </c>
      <c r="M35" s="27">
        <v>4126</v>
      </c>
      <c r="N35" s="27">
        <v>3857</v>
      </c>
      <c r="O35" s="27">
        <v>3993</v>
      </c>
      <c r="P35" s="27">
        <v>4049</v>
      </c>
      <c r="Q35" s="27">
        <v>3612</v>
      </c>
      <c r="R35" s="27">
        <v>3986</v>
      </c>
      <c r="S35" s="27">
        <v>4436</v>
      </c>
      <c r="T35" s="27">
        <v>3534</v>
      </c>
      <c r="U35" s="96">
        <v>4122</v>
      </c>
      <c r="V35" s="96">
        <v>3930</v>
      </c>
      <c r="W35" s="96">
        <v>3184</v>
      </c>
      <c r="X35" s="27">
        <v>3958</v>
      </c>
      <c r="Y35" s="27">
        <v>3604</v>
      </c>
      <c r="Z35" s="27">
        <v>3627</v>
      </c>
      <c r="AA35" s="27">
        <v>3667</v>
      </c>
      <c r="AB35" s="27">
        <v>3425</v>
      </c>
      <c r="AC35" s="27">
        <v>3540</v>
      </c>
      <c r="AD35" s="27">
        <v>3496</v>
      </c>
      <c r="AE35" s="27">
        <v>3479</v>
      </c>
      <c r="AF35" s="27">
        <v>3554</v>
      </c>
      <c r="AG35" s="27">
        <v>3560</v>
      </c>
      <c r="AH35" s="27">
        <v>3391</v>
      </c>
      <c r="AI35" s="27">
        <v>3487</v>
      </c>
      <c r="AJ35" s="27">
        <v>3193</v>
      </c>
      <c r="AK35" s="27">
        <v>3737</v>
      </c>
      <c r="AL35" s="27">
        <v>3704</v>
      </c>
      <c r="AM35" s="96">
        <v>3652</v>
      </c>
      <c r="AN35" s="27">
        <v>3675</v>
      </c>
      <c r="AO35" s="27">
        <v>3757</v>
      </c>
      <c r="AP35" s="27">
        <v>4008</v>
      </c>
      <c r="AQ35" s="27">
        <v>4083</v>
      </c>
      <c r="AR35" s="27">
        <v>4017</v>
      </c>
      <c r="AS35" s="27">
        <v>4014</v>
      </c>
      <c r="AT35" s="27">
        <v>4414</v>
      </c>
      <c r="AU35" s="27">
        <v>4317</v>
      </c>
      <c r="AV35" s="27">
        <v>4392</v>
      </c>
      <c r="AW35" s="27">
        <v>4446</v>
      </c>
      <c r="AX35" s="27">
        <v>4392</v>
      </c>
      <c r="AY35" s="27">
        <v>4468</v>
      </c>
      <c r="AZ35" s="27">
        <v>4968</v>
      </c>
      <c r="BA35" s="27">
        <v>3149</v>
      </c>
    </row>
    <row r="36" spans="1:53" x14ac:dyDescent="0.25">
      <c r="A36" s="88" t="s">
        <v>61</v>
      </c>
      <c r="E36" s="14">
        <f>SUM(E29:E35)</f>
        <v>11740</v>
      </c>
      <c r="F36" s="14">
        <f t="shared" ref="F36:BA36" si="0">SUM(F29:F35)</f>
        <v>11297</v>
      </c>
      <c r="G36" s="14">
        <f t="shared" si="0"/>
        <v>11660</v>
      </c>
      <c r="H36" s="14">
        <f t="shared" si="0"/>
        <v>11824</v>
      </c>
      <c r="I36" s="14">
        <f t="shared" si="0"/>
        <v>11295</v>
      </c>
      <c r="J36" s="14">
        <f t="shared" si="0"/>
        <v>11044</v>
      </c>
      <c r="K36" s="14">
        <f t="shared" si="0"/>
        <v>10898</v>
      </c>
      <c r="L36" s="14">
        <f t="shared" si="0"/>
        <v>10567</v>
      </c>
      <c r="M36" s="14">
        <f t="shared" si="0"/>
        <v>10402</v>
      </c>
      <c r="N36" s="14">
        <f t="shared" si="0"/>
        <v>9867</v>
      </c>
      <c r="O36" s="14">
        <f t="shared" si="0"/>
        <v>10126</v>
      </c>
      <c r="P36" s="14">
        <f t="shared" si="0"/>
        <v>10291</v>
      </c>
      <c r="Q36" s="14">
        <f t="shared" si="0"/>
        <v>9025</v>
      </c>
      <c r="R36" s="14">
        <f t="shared" si="0"/>
        <v>10059</v>
      </c>
      <c r="S36" s="14">
        <f t="shared" si="0"/>
        <v>11207</v>
      </c>
      <c r="T36" s="14">
        <f t="shared" si="0"/>
        <v>9055</v>
      </c>
      <c r="U36" s="14">
        <f t="shared" si="0"/>
        <v>10272</v>
      </c>
      <c r="V36" s="14">
        <f t="shared" si="0"/>
        <v>10284</v>
      </c>
      <c r="W36" s="14">
        <f t="shared" si="0"/>
        <v>8260</v>
      </c>
      <c r="X36" s="14">
        <f t="shared" si="0"/>
        <v>10140</v>
      </c>
      <c r="Y36" s="14">
        <f t="shared" si="0"/>
        <v>9445</v>
      </c>
      <c r="Z36" s="14">
        <f t="shared" si="0"/>
        <v>9458</v>
      </c>
      <c r="AA36" s="14">
        <f t="shared" si="0"/>
        <v>9511</v>
      </c>
      <c r="AB36" s="14">
        <f t="shared" si="0"/>
        <v>9062</v>
      </c>
      <c r="AC36" s="14">
        <f t="shared" si="0"/>
        <v>9179</v>
      </c>
      <c r="AD36" s="14">
        <f t="shared" si="0"/>
        <v>9080</v>
      </c>
      <c r="AE36" s="14">
        <f t="shared" si="0"/>
        <v>9112</v>
      </c>
      <c r="AF36" s="14">
        <f t="shared" si="0"/>
        <v>9271</v>
      </c>
      <c r="AG36" s="14">
        <f t="shared" si="0"/>
        <v>9122</v>
      </c>
      <c r="AH36" s="14">
        <f t="shared" si="0"/>
        <v>9093</v>
      </c>
      <c r="AI36" s="14">
        <f t="shared" si="0"/>
        <v>8994</v>
      </c>
      <c r="AJ36" s="14">
        <f t="shared" si="0"/>
        <v>8242</v>
      </c>
      <c r="AK36" s="14">
        <f t="shared" si="0"/>
        <v>9695</v>
      </c>
      <c r="AL36" s="14">
        <f t="shared" si="0"/>
        <v>9513</v>
      </c>
      <c r="AM36" s="14">
        <f t="shared" si="0"/>
        <v>9440</v>
      </c>
      <c r="AN36" s="14">
        <f t="shared" si="0"/>
        <v>9517</v>
      </c>
      <c r="AO36" s="14">
        <f t="shared" si="0"/>
        <v>9799</v>
      </c>
      <c r="AP36" s="14">
        <f t="shared" si="0"/>
        <v>9973</v>
      </c>
      <c r="AQ36" s="14">
        <f t="shared" si="0"/>
        <v>10156</v>
      </c>
      <c r="AR36" s="14">
        <f t="shared" si="0"/>
        <v>10021</v>
      </c>
      <c r="AS36" s="14">
        <f t="shared" si="0"/>
        <v>10164</v>
      </c>
      <c r="AT36" s="14">
        <f t="shared" si="0"/>
        <v>10697</v>
      </c>
      <c r="AU36" s="14">
        <f t="shared" si="0"/>
        <v>10650</v>
      </c>
      <c r="AV36" s="14">
        <f t="shared" si="0"/>
        <v>10882</v>
      </c>
      <c r="AW36" s="14">
        <f t="shared" si="0"/>
        <v>10958</v>
      </c>
      <c r="AX36" s="14">
        <f t="shared" si="0"/>
        <v>10816</v>
      </c>
      <c r="AY36" s="14">
        <f t="shared" si="0"/>
        <v>11188</v>
      </c>
      <c r="AZ36" s="14">
        <f t="shared" si="0"/>
        <v>11926</v>
      </c>
      <c r="BA36" s="14">
        <f t="shared" si="0"/>
        <v>7533</v>
      </c>
    </row>
    <row r="39" spans="1:53" ht="18.75" x14ac:dyDescent="0.3">
      <c r="A39" s="13" t="s">
        <v>64</v>
      </c>
    </row>
    <row r="40" spans="1:53" x14ac:dyDescent="0.25">
      <c r="A40" s="93" t="s">
        <v>48</v>
      </c>
      <c r="B40" s="92">
        <v>1</v>
      </c>
      <c r="C40" s="92">
        <v>2</v>
      </c>
      <c r="D40" s="92">
        <v>3</v>
      </c>
      <c r="E40" s="92">
        <v>4</v>
      </c>
      <c r="F40" s="92">
        <v>5</v>
      </c>
      <c r="G40" s="92">
        <v>6</v>
      </c>
      <c r="H40" s="92">
        <v>7</v>
      </c>
      <c r="I40" s="92">
        <v>8</v>
      </c>
      <c r="J40" s="92">
        <v>9</v>
      </c>
      <c r="K40" s="92">
        <v>10</v>
      </c>
      <c r="L40" s="92">
        <v>11</v>
      </c>
      <c r="M40" s="92">
        <v>12</v>
      </c>
      <c r="N40" s="92">
        <v>13</v>
      </c>
      <c r="O40" s="92">
        <v>14</v>
      </c>
      <c r="P40" s="92">
        <v>15</v>
      </c>
      <c r="Q40" s="92">
        <v>16</v>
      </c>
      <c r="R40" s="92">
        <v>17</v>
      </c>
      <c r="S40" s="92">
        <v>18</v>
      </c>
      <c r="T40" s="92">
        <v>19</v>
      </c>
      <c r="U40" s="92">
        <v>20</v>
      </c>
      <c r="V40" s="92">
        <v>21</v>
      </c>
      <c r="W40" s="92">
        <v>22</v>
      </c>
      <c r="X40" s="92">
        <v>23</v>
      </c>
      <c r="Y40" s="92">
        <v>24</v>
      </c>
      <c r="Z40" s="92">
        <v>25</v>
      </c>
      <c r="AA40" s="92">
        <v>26</v>
      </c>
      <c r="AB40" s="92">
        <v>27</v>
      </c>
      <c r="AC40" s="92">
        <v>28</v>
      </c>
      <c r="AD40" s="92">
        <v>29</v>
      </c>
      <c r="AE40" s="92">
        <v>30</v>
      </c>
      <c r="AF40" s="92">
        <v>31</v>
      </c>
      <c r="AG40" s="92">
        <v>32</v>
      </c>
      <c r="AH40" s="92">
        <v>33</v>
      </c>
      <c r="AI40" s="92">
        <v>34</v>
      </c>
      <c r="AJ40" s="92">
        <v>35</v>
      </c>
      <c r="AK40" s="92">
        <v>36</v>
      </c>
      <c r="AL40" s="92">
        <v>37</v>
      </c>
      <c r="AM40" s="92">
        <v>38</v>
      </c>
      <c r="AN40" s="92">
        <v>39</v>
      </c>
      <c r="AO40" s="92">
        <v>40</v>
      </c>
      <c r="AP40" s="92">
        <v>41</v>
      </c>
      <c r="AQ40" s="92">
        <v>42</v>
      </c>
      <c r="AR40" s="92">
        <v>43</v>
      </c>
      <c r="AS40" s="92">
        <v>44</v>
      </c>
      <c r="AT40" s="92">
        <v>45</v>
      </c>
      <c r="AU40" s="92">
        <v>46</v>
      </c>
      <c r="AV40" s="92">
        <v>47</v>
      </c>
      <c r="AW40" s="92">
        <v>48</v>
      </c>
      <c r="AX40" s="92">
        <v>49</v>
      </c>
      <c r="AY40" s="92">
        <v>50</v>
      </c>
      <c r="AZ40" s="92">
        <v>51</v>
      </c>
      <c r="BA40" s="92">
        <v>52</v>
      </c>
    </row>
    <row r="41" spans="1:53" x14ac:dyDescent="0.25">
      <c r="A41" s="94" t="s">
        <v>49</v>
      </c>
      <c r="B41">
        <f>B5</f>
        <v>48</v>
      </c>
      <c r="C41">
        <f t="shared" ref="C41:O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 s="14" t="e">
        <f>#REF!</f>
        <v>#REF!</v>
      </c>
      <c r="Q41" s="14" t="e">
        <f>#REF!</f>
        <v>#REF!</v>
      </c>
      <c r="R41" s="14" t="e">
        <f>#REF!</f>
        <v>#REF!</v>
      </c>
      <c r="S41" s="14" t="e">
        <f>#REF!</f>
        <v>#REF!</v>
      </c>
      <c r="T41" s="14" t="e">
        <f>#REF!</f>
        <v>#REF!</v>
      </c>
      <c r="U41" s="14" t="e">
        <f>#REF!</f>
        <v>#REF!</v>
      </c>
      <c r="V41" s="14" t="e">
        <f>#REF!</f>
        <v>#REF!</v>
      </c>
      <c r="W41" s="14" t="e">
        <f>#REF!</f>
        <v>#REF!</v>
      </c>
      <c r="X41" s="14" t="e">
        <f>#REF!</f>
        <v>#REF!</v>
      </c>
      <c r="Y41" s="14" t="e">
        <f>#REF!</f>
        <v>#REF!</v>
      </c>
      <c r="Z41" s="14" t="e">
        <f>#REF!</f>
        <v>#REF!</v>
      </c>
      <c r="AA41" s="14" t="e">
        <f>#REF!</f>
        <v>#REF!</v>
      </c>
      <c r="AB41" s="14" t="e">
        <f>#REF!</f>
        <v>#REF!</v>
      </c>
      <c r="AC41" s="14" t="e">
        <f>#REF!</f>
        <v>#REF!</v>
      </c>
      <c r="AD41" s="14" t="e">
        <f>#REF!</f>
        <v>#REF!</v>
      </c>
      <c r="AE41" s="14" t="e">
        <f>#REF!</f>
        <v>#REF!</v>
      </c>
      <c r="AF41" s="14" t="e">
        <f>#REF!</f>
        <v>#REF!</v>
      </c>
      <c r="AG41" s="14" t="e">
        <f>#REF!</f>
        <v>#REF!</v>
      </c>
      <c r="AH41" s="14" t="e">
        <f>#REF!</f>
        <v>#REF!</v>
      </c>
      <c r="AI41" s="14" t="e">
        <f>#REF!</f>
        <v>#REF!</v>
      </c>
      <c r="AJ41" s="14" t="e">
        <f>#REF!</f>
        <v>#REF!</v>
      </c>
      <c r="AK41" s="14" t="e">
        <f>#REF!</f>
        <v>#REF!</v>
      </c>
      <c r="AL41" s="14" t="e">
        <f>#REF!</f>
        <v>#REF!</v>
      </c>
      <c r="AM41" s="14" t="e">
        <f>#REF!</f>
        <v>#REF!</v>
      </c>
      <c r="AN41" s="14" t="e">
        <f>#REF!</f>
        <v>#REF!</v>
      </c>
      <c r="AO41" s="14" t="e">
        <f>#REF!</f>
        <v>#REF!</v>
      </c>
      <c r="AP41" s="14" t="e">
        <f>#REF!</f>
        <v>#REF!</v>
      </c>
      <c r="AQ41" s="14" t="e">
        <f>#REF!</f>
        <v>#REF!</v>
      </c>
      <c r="AR41" s="14" t="e">
        <f>#REF!</f>
        <v>#REF!</v>
      </c>
      <c r="AS41" s="14" t="e">
        <f>#REF!</f>
        <v>#REF!</v>
      </c>
      <c r="AT41" s="14" t="e">
        <f>#REF!</f>
        <v>#REF!</v>
      </c>
      <c r="AU41" s="14" t="e">
        <f>#REF!</f>
        <v>#REF!</v>
      </c>
      <c r="AV41" s="14" t="e">
        <f>#REF!</f>
        <v>#REF!</v>
      </c>
      <c r="AW41" s="14" t="e">
        <f>#REF!</f>
        <v>#REF!</v>
      </c>
      <c r="AX41" s="14" t="e">
        <f>#REF!</f>
        <v>#REF!</v>
      </c>
      <c r="AY41" s="14" t="e">
        <f>#REF!</f>
        <v>#REF!</v>
      </c>
      <c r="AZ41" s="14" t="e">
        <f>#REF!</f>
        <v>#REF!</v>
      </c>
      <c r="BA41" s="14" t="e">
        <f>#REF!</f>
        <v>#REF!</v>
      </c>
    </row>
    <row r="42" spans="1:53" x14ac:dyDescent="0.25">
      <c r="A42" s="94" t="s">
        <v>42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 s="14" t="e">
        <f>#REF!</f>
        <v>#REF!</v>
      </c>
      <c r="Q42" s="14" t="e">
        <f>#REF!</f>
        <v>#REF!</v>
      </c>
      <c r="R42" s="14" t="e">
        <f>#REF!</f>
        <v>#REF!</v>
      </c>
      <c r="S42" s="14" t="e">
        <f>#REF!</f>
        <v>#REF!</v>
      </c>
      <c r="T42" s="14" t="e">
        <f>#REF!</f>
        <v>#REF!</v>
      </c>
      <c r="U42" s="14" t="e">
        <f>#REF!</f>
        <v>#REF!</v>
      </c>
      <c r="V42" s="14" t="e">
        <f>#REF!</f>
        <v>#REF!</v>
      </c>
      <c r="W42" s="14" t="e">
        <f>#REF!</f>
        <v>#REF!</v>
      </c>
      <c r="X42" s="14" t="e">
        <f>#REF!</f>
        <v>#REF!</v>
      </c>
      <c r="Y42" s="14" t="e">
        <f>#REF!</f>
        <v>#REF!</v>
      </c>
      <c r="Z42" s="14" t="e">
        <f>#REF!</f>
        <v>#REF!</v>
      </c>
      <c r="AA42" s="14" t="e">
        <f>#REF!</f>
        <v>#REF!</v>
      </c>
      <c r="AB42" s="14" t="e">
        <f>#REF!</f>
        <v>#REF!</v>
      </c>
      <c r="AC42" s="14" t="e">
        <f>#REF!</f>
        <v>#REF!</v>
      </c>
      <c r="AD42" s="14" t="e">
        <f>#REF!</f>
        <v>#REF!</v>
      </c>
      <c r="AE42" s="14" t="e">
        <f>#REF!</f>
        <v>#REF!</v>
      </c>
      <c r="AF42" s="14" t="e">
        <f>#REF!</f>
        <v>#REF!</v>
      </c>
      <c r="AG42" s="14" t="e">
        <f>#REF!</f>
        <v>#REF!</v>
      </c>
      <c r="AH42" s="14" t="e">
        <f>#REF!</f>
        <v>#REF!</v>
      </c>
      <c r="AI42" s="14" t="e">
        <f>#REF!</f>
        <v>#REF!</v>
      </c>
      <c r="AJ42" s="14" t="e">
        <f>#REF!</f>
        <v>#REF!</v>
      </c>
      <c r="AK42" s="14" t="e">
        <f>#REF!</f>
        <v>#REF!</v>
      </c>
      <c r="AL42" s="14" t="e">
        <f>#REF!</f>
        <v>#REF!</v>
      </c>
      <c r="AM42" s="14" t="e">
        <f>#REF!</f>
        <v>#REF!</v>
      </c>
      <c r="AN42" s="14" t="e">
        <f>#REF!</f>
        <v>#REF!</v>
      </c>
      <c r="AO42" s="14" t="e">
        <f>#REF!</f>
        <v>#REF!</v>
      </c>
      <c r="AP42" s="14" t="e">
        <f>#REF!</f>
        <v>#REF!</v>
      </c>
      <c r="AQ42" s="14" t="e">
        <f>#REF!</f>
        <v>#REF!</v>
      </c>
      <c r="AR42" s="14" t="e">
        <f>#REF!</f>
        <v>#REF!</v>
      </c>
      <c r="AS42" s="14" t="e">
        <f>#REF!</f>
        <v>#REF!</v>
      </c>
      <c r="AT42" s="14" t="e">
        <f>#REF!</f>
        <v>#REF!</v>
      </c>
      <c r="AU42" s="14" t="e">
        <f>#REF!</f>
        <v>#REF!</v>
      </c>
      <c r="AV42" s="14" t="e">
        <f>#REF!</f>
        <v>#REF!</v>
      </c>
      <c r="AW42" s="14" t="e">
        <f>#REF!</f>
        <v>#REF!</v>
      </c>
      <c r="AX42" s="14" t="e">
        <f>#REF!</f>
        <v>#REF!</v>
      </c>
      <c r="AY42" s="14" t="e">
        <f>#REF!</f>
        <v>#REF!</v>
      </c>
      <c r="AZ42" s="14" t="e">
        <f>#REF!</f>
        <v>#REF!</v>
      </c>
      <c r="BA42" s="14" t="e">
        <f>#REF!</f>
        <v>#REF!</v>
      </c>
    </row>
    <row r="43" spans="1:53" x14ac:dyDescent="0.25">
      <c r="A43" s="94" t="s">
        <v>43</v>
      </c>
      <c r="B43" s="14">
        <f t="shared" ref="B43:O43" si="3">SUM(B9:B14)</f>
        <v>189</v>
      </c>
      <c r="C43" s="14">
        <f t="shared" si="3"/>
        <v>275</v>
      </c>
      <c r="D43" s="14">
        <f t="shared" si="3"/>
        <v>314</v>
      </c>
      <c r="E43" s="14">
        <f t="shared" si="3"/>
        <v>314</v>
      </c>
      <c r="F43" s="14">
        <f t="shared" si="3"/>
        <v>308</v>
      </c>
      <c r="G43" s="14">
        <f t="shared" si="3"/>
        <v>271</v>
      </c>
      <c r="H43" s="14">
        <f t="shared" si="3"/>
        <v>286</v>
      </c>
      <c r="I43" s="14">
        <f t="shared" si="3"/>
        <v>321</v>
      </c>
      <c r="J43" s="14">
        <f t="shared" si="3"/>
        <v>315</v>
      </c>
      <c r="K43" s="14">
        <f t="shared" si="3"/>
        <v>312</v>
      </c>
      <c r="L43" s="14">
        <f t="shared" si="3"/>
        <v>311</v>
      </c>
      <c r="M43" s="14">
        <f t="shared" si="3"/>
        <v>275</v>
      </c>
      <c r="N43" s="14">
        <f t="shared" si="3"/>
        <v>283</v>
      </c>
      <c r="O43" s="14">
        <f t="shared" si="3"/>
        <v>288</v>
      </c>
      <c r="P43" s="14" t="e">
        <f>#REF!</f>
        <v>#REF!</v>
      </c>
      <c r="Q43" s="14" t="e">
        <f>#REF!</f>
        <v>#REF!</v>
      </c>
      <c r="R43" s="14" t="e">
        <f>#REF!</f>
        <v>#REF!</v>
      </c>
      <c r="S43" s="14" t="e">
        <f>#REF!</f>
        <v>#REF!</v>
      </c>
      <c r="T43" s="14" t="e">
        <f>#REF!</f>
        <v>#REF!</v>
      </c>
      <c r="U43" s="14" t="e">
        <f>#REF!</f>
        <v>#REF!</v>
      </c>
      <c r="V43" s="14" t="e">
        <f>#REF!</f>
        <v>#REF!</v>
      </c>
      <c r="W43" s="14" t="e">
        <f>#REF!</f>
        <v>#REF!</v>
      </c>
      <c r="X43" s="14" t="e">
        <f>#REF!</f>
        <v>#REF!</v>
      </c>
      <c r="Y43" s="14" t="e">
        <f>#REF!</f>
        <v>#REF!</v>
      </c>
      <c r="Z43" s="14" t="e">
        <f>#REF!</f>
        <v>#REF!</v>
      </c>
      <c r="AA43" s="14" t="e">
        <f>#REF!</f>
        <v>#REF!</v>
      </c>
      <c r="AB43" s="14" t="e">
        <f>#REF!</f>
        <v>#REF!</v>
      </c>
      <c r="AC43" s="14" t="e">
        <f>#REF!</f>
        <v>#REF!</v>
      </c>
      <c r="AD43" s="14" t="e">
        <f>#REF!</f>
        <v>#REF!</v>
      </c>
      <c r="AE43" s="14" t="e">
        <f>#REF!</f>
        <v>#REF!</v>
      </c>
      <c r="AF43" s="14" t="e">
        <f>#REF!</f>
        <v>#REF!</v>
      </c>
      <c r="AG43" s="14" t="e">
        <f>#REF!</f>
        <v>#REF!</v>
      </c>
      <c r="AH43" s="14" t="e">
        <f>#REF!</f>
        <v>#REF!</v>
      </c>
      <c r="AI43" s="14" t="e">
        <f>#REF!</f>
        <v>#REF!</v>
      </c>
      <c r="AJ43" s="14" t="e">
        <f>#REF!</f>
        <v>#REF!</v>
      </c>
      <c r="AK43" s="14" t="e">
        <f>#REF!</f>
        <v>#REF!</v>
      </c>
      <c r="AL43" s="14" t="e">
        <f>#REF!</f>
        <v>#REF!</v>
      </c>
      <c r="AM43" s="14" t="e">
        <f>#REF!</f>
        <v>#REF!</v>
      </c>
      <c r="AN43" s="14" t="e">
        <f>#REF!</f>
        <v>#REF!</v>
      </c>
      <c r="AO43" s="14" t="e">
        <f>#REF!</f>
        <v>#REF!</v>
      </c>
      <c r="AP43" s="14" t="e">
        <f>#REF!</f>
        <v>#REF!</v>
      </c>
      <c r="AQ43" s="14" t="e">
        <f>#REF!</f>
        <v>#REF!</v>
      </c>
      <c r="AR43" s="14" t="e">
        <f>#REF!</f>
        <v>#REF!</v>
      </c>
      <c r="AS43" s="14" t="e">
        <f>#REF!</f>
        <v>#REF!</v>
      </c>
      <c r="AT43" s="14" t="e">
        <f>#REF!</f>
        <v>#REF!</v>
      </c>
      <c r="AU43" s="14" t="e">
        <f>#REF!</f>
        <v>#REF!</v>
      </c>
      <c r="AV43" s="14" t="e">
        <f>#REF!</f>
        <v>#REF!</v>
      </c>
      <c r="AW43" s="14" t="e">
        <f>#REF!</f>
        <v>#REF!</v>
      </c>
      <c r="AX43" s="14" t="e">
        <f>#REF!</f>
        <v>#REF!</v>
      </c>
      <c r="AY43" s="14" t="e">
        <f>#REF!</f>
        <v>#REF!</v>
      </c>
      <c r="AZ43" s="14" t="e">
        <f>#REF!</f>
        <v>#REF!</v>
      </c>
      <c r="BA43" s="14" t="e">
        <f>#REF!</f>
        <v>#REF!</v>
      </c>
    </row>
    <row r="44" spans="1:53" x14ac:dyDescent="0.25">
      <c r="A44" s="94" t="s">
        <v>44</v>
      </c>
      <c r="B44" s="14">
        <f t="shared" ref="B44:O44" si="4">SUM(B15:B18)</f>
        <v>1201</v>
      </c>
      <c r="C44" s="14">
        <f t="shared" si="4"/>
        <v>1500</v>
      </c>
      <c r="D44" s="14">
        <f t="shared" si="4"/>
        <v>1518</v>
      </c>
      <c r="E44" s="14">
        <f t="shared" si="4"/>
        <v>1356</v>
      </c>
      <c r="F44" s="14">
        <f t="shared" si="4"/>
        <v>1348</v>
      </c>
      <c r="G44" s="14">
        <f t="shared" si="4"/>
        <v>1329</v>
      </c>
      <c r="H44" s="14">
        <f t="shared" si="4"/>
        <v>1288</v>
      </c>
      <c r="I44" s="14">
        <f t="shared" si="4"/>
        <v>1271</v>
      </c>
      <c r="J44" s="14">
        <f t="shared" si="4"/>
        <v>1257</v>
      </c>
      <c r="K44" s="14">
        <f t="shared" si="4"/>
        <v>1252</v>
      </c>
      <c r="L44" s="14">
        <f t="shared" si="4"/>
        <v>1340</v>
      </c>
      <c r="M44" s="14">
        <f t="shared" si="4"/>
        <v>1264</v>
      </c>
      <c r="N44" s="14">
        <f t="shared" si="4"/>
        <v>1301</v>
      </c>
      <c r="O44" s="14">
        <f t="shared" si="4"/>
        <v>1860</v>
      </c>
      <c r="P44" s="14" t="e">
        <f>#REF!</f>
        <v>#REF!</v>
      </c>
      <c r="Q44" s="14" t="e">
        <f>#REF!</f>
        <v>#REF!</v>
      </c>
      <c r="R44" s="14" t="e">
        <f>#REF!</f>
        <v>#REF!</v>
      </c>
      <c r="S44" s="14" t="e">
        <f>#REF!</f>
        <v>#REF!</v>
      </c>
      <c r="T44" s="14" t="e">
        <f>#REF!</f>
        <v>#REF!</v>
      </c>
      <c r="U44" s="14" t="e">
        <f>#REF!</f>
        <v>#REF!</v>
      </c>
      <c r="V44" s="14" t="e">
        <f>#REF!</f>
        <v>#REF!</v>
      </c>
      <c r="W44" s="14" t="e">
        <f>#REF!</f>
        <v>#REF!</v>
      </c>
      <c r="X44" s="14" t="e">
        <f>#REF!</f>
        <v>#REF!</v>
      </c>
      <c r="Y44" s="14" t="e">
        <f>#REF!</f>
        <v>#REF!</v>
      </c>
      <c r="Z44" s="14" t="e">
        <f>#REF!</f>
        <v>#REF!</v>
      </c>
      <c r="AA44" s="14" t="e">
        <f>#REF!</f>
        <v>#REF!</v>
      </c>
      <c r="AB44" s="14" t="e">
        <f>#REF!</f>
        <v>#REF!</v>
      </c>
      <c r="AC44" s="14" t="e">
        <f>#REF!</f>
        <v>#REF!</v>
      </c>
      <c r="AD44" s="14" t="e">
        <f>#REF!</f>
        <v>#REF!</v>
      </c>
      <c r="AE44" s="14" t="e">
        <f>#REF!</f>
        <v>#REF!</v>
      </c>
      <c r="AF44" s="14" t="e">
        <f>#REF!</f>
        <v>#REF!</v>
      </c>
      <c r="AG44" s="14" t="e">
        <f>#REF!</f>
        <v>#REF!</v>
      </c>
      <c r="AH44" s="14" t="e">
        <f>#REF!</f>
        <v>#REF!</v>
      </c>
      <c r="AI44" s="14" t="e">
        <f>#REF!</f>
        <v>#REF!</v>
      </c>
      <c r="AJ44" s="14" t="e">
        <f>#REF!</f>
        <v>#REF!</v>
      </c>
      <c r="AK44" s="14" t="e">
        <f>#REF!</f>
        <v>#REF!</v>
      </c>
      <c r="AL44" s="14" t="e">
        <f>#REF!</f>
        <v>#REF!</v>
      </c>
      <c r="AM44" s="14" t="e">
        <f>#REF!</f>
        <v>#REF!</v>
      </c>
      <c r="AN44" s="14" t="e">
        <f>#REF!</f>
        <v>#REF!</v>
      </c>
      <c r="AO44" s="14" t="e">
        <f>#REF!</f>
        <v>#REF!</v>
      </c>
      <c r="AP44" s="14" t="e">
        <f>#REF!</f>
        <v>#REF!</v>
      </c>
      <c r="AQ44" s="14" t="e">
        <f>#REF!</f>
        <v>#REF!</v>
      </c>
      <c r="AR44" s="14" t="e">
        <f>#REF!</f>
        <v>#REF!</v>
      </c>
      <c r="AS44" s="14" t="e">
        <f>#REF!</f>
        <v>#REF!</v>
      </c>
      <c r="AT44" s="14" t="e">
        <f>#REF!</f>
        <v>#REF!</v>
      </c>
      <c r="AU44" s="14" t="e">
        <f>#REF!</f>
        <v>#REF!</v>
      </c>
      <c r="AV44" s="14" t="e">
        <f>#REF!</f>
        <v>#REF!</v>
      </c>
      <c r="AW44" s="14" t="e">
        <f>#REF!</f>
        <v>#REF!</v>
      </c>
      <c r="AX44" s="14" t="e">
        <f>#REF!</f>
        <v>#REF!</v>
      </c>
      <c r="AY44" s="14" t="e">
        <f>#REF!</f>
        <v>#REF!</v>
      </c>
      <c r="AZ44" s="14" t="e">
        <f>#REF!</f>
        <v>#REF!</v>
      </c>
      <c r="BA44" s="14" t="e">
        <f>#REF!</f>
        <v>#REF!</v>
      </c>
    </row>
    <row r="45" spans="1:53" x14ac:dyDescent="0.25">
      <c r="A45" s="94" t="s">
        <v>45</v>
      </c>
      <c r="B45" s="14">
        <f t="shared" ref="B45:O45" si="5">SUM(B19:B20)</f>
        <v>1860</v>
      </c>
      <c r="C45" s="14">
        <f t="shared" si="5"/>
        <v>2198</v>
      </c>
      <c r="D45" s="14">
        <f t="shared" si="5"/>
        <v>2013</v>
      </c>
      <c r="E45" s="14">
        <f t="shared" si="5"/>
        <v>1958</v>
      </c>
      <c r="F45" s="14">
        <f t="shared" si="5"/>
        <v>1928</v>
      </c>
      <c r="G45" s="14">
        <f t="shared" si="5"/>
        <v>1809</v>
      </c>
      <c r="H45" s="14">
        <f t="shared" si="5"/>
        <v>1754</v>
      </c>
      <c r="I45" s="14">
        <f t="shared" si="5"/>
        <v>1743</v>
      </c>
      <c r="J45" s="14">
        <f t="shared" si="5"/>
        <v>1793</v>
      </c>
      <c r="K45" s="14">
        <f t="shared" si="5"/>
        <v>1769</v>
      </c>
      <c r="L45" s="14">
        <f t="shared" si="5"/>
        <v>1753</v>
      </c>
      <c r="M45" s="14">
        <f t="shared" si="5"/>
        <v>1780</v>
      </c>
      <c r="N45" s="14">
        <f t="shared" si="5"/>
        <v>1805</v>
      </c>
      <c r="O45" s="14">
        <f t="shared" si="5"/>
        <v>2734</v>
      </c>
      <c r="P45" s="14" t="e">
        <f>#REF!</f>
        <v>#REF!</v>
      </c>
      <c r="Q45" s="14" t="e">
        <f>#REF!</f>
        <v>#REF!</v>
      </c>
      <c r="R45" s="14" t="e">
        <f>#REF!</f>
        <v>#REF!</v>
      </c>
      <c r="S45" s="14" t="e">
        <f>#REF!</f>
        <v>#REF!</v>
      </c>
      <c r="T45" s="14" t="e">
        <f>#REF!</f>
        <v>#REF!</v>
      </c>
      <c r="U45" s="14" t="e">
        <f>#REF!</f>
        <v>#REF!</v>
      </c>
      <c r="V45" s="14" t="e">
        <f>#REF!</f>
        <v>#REF!</v>
      </c>
      <c r="W45" s="14" t="e">
        <f>#REF!</f>
        <v>#REF!</v>
      </c>
      <c r="X45" s="14" t="e">
        <f>#REF!</f>
        <v>#REF!</v>
      </c>
      <c r="Y45" s="14" t="e">
        <f>#REF!</f>
        <v>#REF!</v>
      </c>
      <c r="Z45" s="14" t="e">
        <f>#REF!</f>
        <v>#REF!</v>
      </c>
      <c r="AA45" s="14" t="e">
        <f>#REF!</f>
        <v>#REF!</v>
      </c>
      <c r="AB45" s="14" t="e">
        <f>#REF!</f>
        <v>#REF!</v>
      </c>
      <c r="AC45" s="14" t="e">
        <f>#REF!</f>
        <v>#REF!</v>
      </c>
      <c r="AD45" s="14" t="e">
        <f>#REF!</f>
        <v>#REF!</v>
      </c>
      <c r="AE45" s="14" t="e">
        <f>#REF!</f>
        <v>#REF!</v>
      </c>
      <c r="AF45" s="14" t="e">
        <f>#REF!</f>
        <v>#REF!</v>
      </c>
      <c r="AG45" s="14" t="e">
        <f>#REF!</f>
        <v>#REF!</v>
      </c>
      <c r="AH45" s="14" t="e">
        <f>#REF!</f>
        <v>#REF!</v>
      </c>
      <c r="AI45" s="14" t="e">
        <f>#REF!</f>
        <v>#REF!</v>
      </c>
      <c r="AJ45" s="14" t="e">
        <f>#REF!</f>
        <v>#REF!</v>
      </c>
      <c r="AK45" s="14" t="e">
        <f>#REF!</f>
        <v>#REF!</v>
      </c>
      <c r="AL45" s="14" t="e">
        <f>#REF!</f>
        <v>#REF!</v>
      </c>
      <c r="AM45" s="14" t="e">
        <f>#REF!</f>
        <v>#REF!</v>
      </c>
      <c r="AN45" s="14" t="e">
        <f>#REF!</f>
        <v>#REF!</v>
      </c>
      <c r="AO45" s="14" t="e">
        <f>#REF!</f>
        <v>#REF!</v>
      </c>
      <c r="AP45" s="14" t="e">
        <f>#REF!</f>
        <v>#REF!</v>
      </c>
      <c r="AQ45" s="14" t="e">
        <f>#REF!</f>
        <v>#REF!</v>
      </c>
      <c r="AR45" s="14" t="e">
        <f>#REF!</f>
        <v>#REF!</v>
      </c>
      <c r="AS45" s="14" t="e">
        <f>#REF!</f>
        <v>#REF!</v>
      </c>
      <c r="AT45" s="14" t="e">
        <f>#REF!</f>
        <v>#REF!</v>
      </c>
      <c r="AU45" s="14" t="e">
        <f>#REF!</f>
        <v>#REF!</v>
      </c>
      <c r="AV45" s="14" t="e">
        <f>#REF!</f>
        <v>#REF!</v>
      </c>
      <c r="AW45" s="14" t="e">
        <f>#REF!</f>
        <v>#REF!</v>
      </c>
      <c r="AX45" s="14" t="e">
        <f>#REF!</f>
        <v>#REF!</v>
      </c>
      <c r="AY45" s="14" t="e">
        <f>#REF!</f>
        <v>#REF!</v>
      </c>
      <c r="AZ45" s="14" t="e">
        <f>#REF!</f>
        <v>#REF!</v>
      </c>
      <c r="BA45" s="14" t="e">
        <f>#REF!</f>
        <v>#REF!</v>
      </c>
    </row>
    <row r="46" spans="1:53" x14ac:dyDescent="0.25">
      <c r="A46" s="94" t="s">
        <v>46</v>
      </c>
      <c r="B46" s="14">
        <f t="shared" ref="B46:O46" si="6">SUM(B21:B22)</f>
        <v>3584</v>
      </c>
      <c r="C46" s="14">
        <f t="shared" si="6"/>
        <v>4014</v>
      </c>
      <c r="D46" s="14">
        <f t="shared" si="6"/>
        <v>3715</v>
      </c>
      <c r="E46" s="14">
        <f t="shared" si="6"/>
        <v>3337</v>
      </c>
      <c r="F46" s="14">
        <f t="shared" si="6"/>
        <v>3256</v>
      </c>
      <c r="G46" s="14">
        <f t="shared" si="6"/>
        <v>3056</v>
      </c>
      <c r="H46" s="14">
        <f t="shared" si="6"/>
        <v>3009</v>
      </c>
      <c r="I46" s="14">
        <f t="shared" si="6"/>
        <v>3034</v>
      </c>
      <c r="J46" s="14">
        <f t="shared" si="6"/>
        <v>2968</v>
      </c>
      <c r="K46" s="14">
        <f t="shared" si="6"/>
        <v>3123</v>
      </c>
      <c r="L46" s="14">
        <f t="shared" si="6"/>
        <v>3104</v>
      </c>
      <c r="M46" s="14">
        <f t="shared" si="6"/>
        <v>3067</v>
      </c>
      <c r="N46" s="14">
        <f t="shared" si="6"/>
        <v>3247</v>
      </c>
      <c r="O46" s="14">
        <f t="shared" si="6"/>
        <v>5005</v>
      </c>
      <c r="P46" s="14" t="e">
        <f>#REF!</f>
        <v>#REF!</v>
      </c>
      <c r="Q46" s="14" t="e">
        <f>#REF!</f>
        <v>#REF!</v>
      </c>
      <c r="R46" s="14" t="e">
        <f>#REF!</f>
        <v>#REF!</v>
      </c>
      <c r="S46" s="14" t="e">
        <f>#REF!</f>
        <v>#REF!</v>
      </c>
      <c r="T46" s="14" t="e">
        <f>#REF!</f>
        <v>#REF!</v>
      </c>
      <c r="U46" s="14" t="e">
        <f>#REF!</f>
        <v>#REF!</v>
      </c>
      <c r="V46" s="14" t="e">
        <f>#REF!</f>
        <v>#REF!</v>
      </c>
      <c r="W46" s="14" t="e">
        <f>#REF!</f>
        <v>#REF!</v>
      </c>
      <c r="X46" s="14" t="e">
        <f>#REF!</f>
        <v>#REF!</v>
      </c>
      <c r="Y46" s="14" t="e">
        <f>#REF!</f>
        <v>#REF!</v>
      </c>
      <c r="Z46" s="14" t="e">
        <f>#REF!</f>
        <v>#REF!</v>
      </c>
      <c r="AA46" s="14" t="e">
        <f>#REF!</f>
        <v>#REF!</v>
      </c>
      <c r="AB46" s="14" t="e">
        <f>#REF!</f>
        <v>#REF!</v>
      </c>
      <c r="AC46" s="14" t="e">
        <f>#REF!</f>
        <v>#REF!</v>
      </c>
      <c r="AD46" s="14" t="e">
        <f>#REF!</f>
        <v>#REF!</v>
      </c>
      <c r="AE46" s="14" t="e">
        <f>#REF!</f>
        <v>#REF!</v>
      </c>
      <c r="AF46" s="14" t="e">
        <f>#REF!</f>
        <v>#REF!</v>
      </c>
      <c r="AG46" s="14" t="e">
        <f>#REF!</f>
        <v>#REF!</v>
      </c>
      <c r="AH46" s="14" t="e">
        <f>#REF!</f>
        <v>#REF!</v>
      </c>
      <c r="AI46" s="14" t="e">
        <f>#REF!</f>
        <v>#REF!</v>
      </c>
      <c r="AJ46" s="14" t="e">
        <f>#REF!</f>
        <v>#REF!</v>
      </c>
      <c r="AK46" s="14" t="e">
        <f>#REF!</f>
        <v>#REF!</v>
      </c>
      <c r="AL46" s="14" t="e">
        <f>#REF!</f>
        <v>#REF!</v>
      </c>
      <c r="AM46" s="14" t="e">
        <f>#REF!</f>
        <v>#REF!</v>
      </c>
      <c r="AN46" s="14" t="e">
        <f>#REF!</f>
        <v>#REF!</v>
      </c>
      <c r="AO46" s="14" t="e">
        <f>#REF!</f>
        <v>#REF!</v>
      </c>
      <c r="AP46" s="14" t="e">
        <f>#REF!</f>
        <v>#REF!</v>
      </c>
      <c r="AQ46" s="14" t="e">
        <f>#REF!</f>
        <v>#REF!</v>
      </c>
      <c r="AR46" s="14" t="e">
        <f>#REF!</f>
        <v>#REF!</v>
      </c>
      <c r="AS46" s="14" t="e">
        <f>#REF!</f>
        <v>#REF!</v>
      </c>
      <c r="AT46" s="14" t="e">
        <f>#REF!</f>
        <v>#REF!</v>
      </c>
      <c r="AU46" s="14" t="e">
        <f>#REF!</f>
        <v>#REF!</v>
      </c>
      <c r="AV46" s="14" t="e">
        <f>#REF!</f>
        <v>#REF!</v>
      </c>
      <c r="AW46" s="14" t="e">
        <f>#REF!</f>
        <v>#REF!</v>
      </c>
      <c r="AX46" s="14" t="e">
        <f>#REF!</f>
        <v>#REF!</v>
      </c>
      <c r="AY46" s="14" t="e">
        <f>#REF!</f>
        <v>#REF!</v>
      </c>
      <c r="AZ46" s="14" t="e">
        <f>#REF!</f>
        <v>#REF!</v>
      </c>
      <c r="BA46" s="14" t="e">
        <f>#REF!</f>
        <v>#REF!</v>
      </c>
    </row>
    <row r="47" spans="1:53" x14ac:dyDescent="0.25">
      <c r="A47" s="87" t="s">
        <v>47</v>
      </c>
      <c r="B47" s="14">
        <f t="shared" ref="B47:O47" si="7">SUM(B23:B24)</f>
        <v>5355</v>
      </c>
      <c r="C47" s="14">
        <f t="shared" si="7"/>
        <v>5994</v>
      </c>
      <c r="D47" s="14">
        <f t="shared" si="7"/>
        <v>5345</v>
      </c>
      <c r="E47" s="14">
        <f t="shared" si="7"/>
        <v>4814</v>
      </c>
      <c r="F47" s="14">
        <f t="shared" si="7"/>
        <v>4707</v>
      </c>
      <c r="G47" s="14">
        <f t="shared" si="7"/>
        <v>4473</v>
      </c>
      <c r="H47" s="14">
        <f t="shared" si="7"/>
        <v>4556</v>
      </c>
      <c r="I47" s="14">
        <f t="shared" si="7"/>
        <v>4402</v>
      </c>
      <c r="J47" s="14">
        <f t="shared" si="7"/>
        <v>4413</v>
      </c>
      <c r="K47" s="14">
        <f t="shared" si="7"/>
        <v>4360</v>
      </c>
      <c r="L47" s="14">
        <f t="shared" si="7"/>
        <v>4434</v>
      </c>
      <c r="M47" s="14">
        <f t="shared" si="7"/>
        <v>4204</v>
      </c>
      <c r="N47" s="14">
        <f t="shared" si="7"/>
        <v>4444</v>
      </c>
      <c r="O47" s="14">
        <f t="shared" si="7"/>
        <v>6428</v>
      </c>
      <c r="P47" s="14" t="e">
        <f>#REF!</f>
        <v>#REF!</v>
      </c>
      <c r="Q47" s="14" t="e">
        <f>#REF!</f>
        <v>#REF!</v>
      </c>
      <c r="R47" s="14" t="e">
        <f>#REF!</f>
        <v>#REF!</v>
      </c>
      <c r="S47" s="14" t="e">
        <f>#REF!</f>
        <v>#REF!</v>
      </c>
      <c r="T47" s="14" t="e">
        <f>#REF!</f>
        <v>#REF!</v>
      </c>
      <c r="U47" s="14" t="e">
        <f>#REF!</f>
        <v>#REF!</v>
      </c>
      <c r="V47" s="14" t="e">
        <f>#REF!</f>
        <v>#REF!</v>
      </c>
      <c r="W47" s="14" t="e">
        <f>#REF!</f>
        <v>#REF!</v>
      </c>
      <c r="X47" s="14" t="e">
        <f>#REF!</f>
        <v>#REF!</v>
      </c>
      <c r="Y47" s="14" t="e">
        <f>#REF!</f>
        <v>#REF!</v>
      </c>
      <c r="Z47" s="14" t="e">
        <f>#REF!</f>
        <v>#REF!</v>
      </c>
      <c r="AA47" s="14" t="e">
        <f>#REF!</f>
        <v>#REF!</v>
      </c>
      <c r="AB47" s="14" t="e">
        <f>#REF!</f>
        <v>#REF!</v>
      </c>
      <c r="AC47" s="14" t="e">
        <f>#REF!</f>
        <v>#REF!</v>
      </c>
      <c r="AD47" s="14" t="e">
        <f>#REF!</f>
        <v>#REF!</v>
      </c>
      <c r="AE47" s="14" t="e">
        <f>#REF!</f>
        <v>#REF!</v>
      </c>
      <c r="AF47" s="14" t="e">
        <f>#REF!</f>
        <v>#REF!</v>
      </c>
      <c r="AG47" s="14" t="e">
        <f>#REF!</f>
        <v>#REF!</v>
      </c>
      <c r="AH47" s="14" t="e">
        <f>#REF!</f>
        <v>#REF!</v>
      </c>
      <c r="AI47" s="14" t="e">
        <f>#REF!</f>
        <v>#REF!</v>
      </c>
      <c r="AJ47" s="14" t="e">
        <f>#REF!</f>
        <v>#REF!</v>
      </c>
      <c r="AK47" s="14" t="e">
        <f>#REF!</f>
        <v>#REF!</v>
      </c>
      <c r="AL47" s="14" t="e">
        <f>#REF!</f>
        <v>#REF!</v>
      </c>
      <c r="AM47" s="14" t="e">
        <f>#REF!</f>
        <v>#REF!</v>
      </c>
      <c r="AN47" s="14" t="e">
        <f>#REF!</f>
        <v>#REF!</v>
      </c>
      <c r="AO47" s="14" t="e">
        <f>#REF!</f>
        <v>#REF!</v>
      </c>
      <c r="AP47" s="14" t="e">
        <f>#REF!</f>
        <v>#REF!</v>
      </c>
      <c r="AQ47" s="14" t="e">
        <f>#REF!</f>
        <v>#REF!</v>
      </c>
      <c r="AR47" s="14" t="e">
        <f>#REF!</f>
        <v>#REF!</v>
      </c>
      <c r="AS47" s="14" t="e">
        <f>#REF!</f>
        <v>#REF!</v>
      </c>
      <c r="AT47" s="14" t="e">
        <f>#REF!</f>
        <v>#REF!</v>
      </c>
      <c r="AU47" s="14" t="e">
        <f>#REF!</f>
        <v>#REF!</v>
      </c>
      <c r="AV47" s="14" t="e">
        <f>#REF!</f>
        <v>#REF!</v>
      </c>
      <c r="AW47" s="14" t="e">
        <f>#REF!</f>
        <v>#REF!</v>
      </c>
      <c r="AX47" s="14" t="e">
        <f>#REF!</f>
        <v>#REF!</v>
      </c>
      <c r="AY47" s="14" t="e">
        <f>#REF!</f>
        <v>#REF!</v>
      </c>
      <c r="AZ47" s="14" t="e">
        <f>#REF!</f>
        <v>#REF!</v>
      </c>
      <c r="BA47" s="14" t="e">
        <f>#REF!</f>
        <v>#REF!</v>
      </c>
    </row>
    <row r="48" spans="1:53" x14ac:dyDescent="0.25">
      <c r="A48" s="88" t="s">
        <v>61</v>
      </c>
      <c r="E48">
        <f>SUM(E41:E47)</f>
        <v>11853</v>
      </c>
      <c r="F48">
        <f t="shared" ref="F48:O48" si="8">SUM(F41:F47)</f>
        <v>11612</v>
      </c>
      <c r="G48">
        <f t="shared" si="8"/>
        <v>10984</v>
      </c>
      <c r="H48">
        <f t="shared" si="8"/>
        <v>10948</v>
      </c>
      <c r="I48">
        <f t="shared" si="8"/>
        <v>10840</v>
      </c>
      <c r="J48">
        <f t="shared" si="8"/>
        <v>10815</v>
      </c>
      <c r="K48">
        <f t="shared" si="8"/>
        <v>10892</v>
      </c>
      <c r="L48">
        <f t="shared" si="8"/>
        <v>11017</v>
      </c>
      <c r="M48">
        <f t="shared" si="8"/>
        <v>10646</v>
      </c>
      <c r="N48">
        <f t="shared" si="8"/>
        <v>11142</v>
      </c>
      <c r="O48">
        <f t="shared" si="8"/>
        <v>16387</v>
      </c>
      <c r="P48" s="14" t="e">
        <f>#REF!</f>
        <v>#REF!</v>
      </c>
      <c r="Q48" s="14" t="e">
        <f>#REF!</f>
        <v>#REF!</v>
      </c>
      <c r="R48" s="14" t="e">
        <f>#REF!</f>
        <v>#REF!</v>
      </c>
      <c r="S48" s="14" t="e">
        <f>#REF!</f>
        <v>#REF!</v>
      </c>
      <c r="T48" s="14" t="e">
        <f>#REF!</f>
        <v>#REF!</v>
      </c>
      <c r="U48" s="14" t="e">
        <f>#REF!</f>
        <v>#REF!</v>
      </c>
      <c r="V48" s="14" t="e">
        <f>#REF!</f>
        <v>#REF!</v>
      </c>
      <c r="W48" s="14" t="e">
        <f>#REF!</f>
        <v>#REF!</v>
      </c>
      <c r="X48" s="14" t="e">
        <f>#REF!</f>
        <v>#REF!</v>
      </c>
      <c r="Y48" s="14" t="e">
        <f>#REF!</f>
        <v>#REF!</v>
      </c>
      <c r="Z48" s="14" t="e">
        <f>#REF!</f>
        <v>#REF!</v>
      </c>
      <c r="AA48" s="14" t="e">
        <f>#REF!</f>
        <v>#REF!</v>
      </c>
      <c r="AB48" s="14" t="e">
        <f>#REF!</f>
        <v>#REF!</v>
      </c>
      <c r="AC48" s="14" t="e">
        <f>#REF!</f>
        <v>#REF!</v>
      </c>
      <c r="AD48" s="14" t="e">
        <f>#REF!</f>
        <v>#REF!</v>
      </c>
      <c r="AE48" s="14" t="e">
        <f>#REF!</f>
        <v>#REF!</v>
      </c>
      <c r="AF48" s="14" t="e">
        <f>#REF!</f>
        <v>#REF!</v>
      </c>
      <c r="AG48" s="14" t="e">
        <f>#REF!</f>
        <v>#REF!</v>
      </c>
      <c r="AH48" s="14" t="e">
        <f>#REF!</f>
        <v>#REF!</v>
      </c>
      <c r="AI48" s="14" t="e">
        <f>#REF!</f>
        <v>#REF!</v>
      </c>
      <c r="AJ48" s="14" t="e">
        <f>#REF!</f>
        <v>#REF!</v>
      </c>
      <c r="AK48" s="14" t="e">
        <f>#REF!</f>
        <v>#REF!</v>
      </c>
      <c r="AL48" s="14" t="e">
        <f>#REF!</f>
        <v>#REF!</v>
      </c>
      <c r="AM48" s="14" t="e">
        <f>#REF!</f>
        <v>#REF!</v>
      </c>
      <c r="AN48" s="14" t="e">
        <f>#REF!</f>
        <v>#REF!</v>
      </c>
      <c r="AO48" s="14" t="e">
        <f>#REF!</f>
        <v>#REF!</v>
      </c>
      <c r="AP48" s="14" t="e">
        <f>#REF!</f>
        <v>#REF!</v>
      </c>
      <c r="AQ48" s="14" t="e">
        <f>#REF!</f>
        <v>#REF!</v>
      </c>
      <c r="AR48" s="14" t="e">
        <f>#REF!</f>
        <v>#REF!</v>
      </c>
      <c r="AS48" s="14" t="e">
        <f>#REF!</f>
        <v>#REF!</v>
      </c>
      <c r="AT48" s="14" t="e">
        <f>#REF!</f>
        <v>#REF!</v>
      </c>
      <c r="AU48" s="14" t="e">
        <f>#REF!</f>
        <v>#REF!</v>
      </c>
      <c r="AV48" s="14" t="e">
        <f>#REF!</f>
        <v>#REF!</v>
      </c>
      <c r="AW48" s="14" t="e">
        <f>#REF!</f>
        <v>#REF!</v>
      </c>
      <c r="AX48" s="14" t="e">
        <f>#REF!</f>
        <v>#REF!</v>
      </c>
      <c r="AY48" s="14" t="e">
        <f>#REF!</f>
        <v>#REF!</v>
      </c>
      <c r="AZ48" s="14" t="e">
        <f>#REF!</f>
        <v>#REF!</v>
      </c>
      <c r="BA48" s="14" t="e">
        <f>#REF!</f>
        <v>#REF!</v>
      </c>
    </row>
    <row r="50" spans="1:54" ht="19.5" thickBot="1" x14ac:dyDescent="0.35">
      <c r="A50" s="8" t="s">
        <v>68</v>
      </c>
      <c r="B50" s="12"/>
      <c r="C50" s="12"/>
      <c r="D50" s="12"/>
      <c r="E50" s="12"/>
      <c r="F50" s="12"/>
      <c r="G50" s="12"/>
      <c r="I50" s="12"/>
      <c r="J50" s="12" t="s">
        <v>69</v>
      </c>
      <c r="K50" s="12"/>
      <c r="L50" s="12"/>
      <c r="M50" s="12"/>
      <c r="N50" s="12"/>
      <c r="O50" s="12"/>
      <c r="P50" s="12"/>
      <c r="Q50" s="12"/>
      <c r="R50" s="12" t="s">
        <v>81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22"/>
    </row>
    <row r="51" spans="1:54" x14ac:dyDescent="0.25">
      <c r="A51" s="21" t="s">
        <v>48</v>
      </c>
      <c r="B51" s="11">
        <v>1</v>
      </c>
      <c r="C51" s="11">
        <v>2</v>
      </c>
      <c r="D51" s="11">
        <v>3</v>
      </c>
      <c r="E51" s="11">
        <v>4</v>
      </c>
      <c r="F51" s="11">
        <v>5</v>
      </c>
      <c r="G51" s="11">
        <v>6</v>
      </c>
      <c r="H51" s="11">
        <v>7</v>
      </c>
      <c r="I51" s="11">
        <v>8</v>
      </c>
      <c r="J51" s="11">
        <v>9</v>
      </c>
      <c r="K51" s="11">
        <v>10</v>
      </c>
      <c r="L51" s="11">
        <v>11</v>
      </c>
      <c r="M51" s="11">
        <v>12</v>
      </c>
      <c r="N51" s="11">
        <v>13</v>
      </c>
      <c r="O51" s="11">
        <v>14</v>
      </c>
      <c r="P51" s="76">
        <f>O51+1</f>
        <v>15</v>
      </c>
      <c r="Q51" s="76">
        <f t="shared" ref="Q51:T51" si="9">P51+1</f>
        <v>16</v>
      </c>
      <c r="R51" s="76">
        <f t="shared" si="9"/>
        <v>17</v>
      </c>
      <c r="S51" s="76">
        <f t="shared" si="9"/>
        <v>18</v>
      </c>
      <c r="T51" s="76">
        <f t="shared" si="9"/>
        <v>19</v>
      </c>
      <c r="U51" s="76">
        <f>T51+1</f>
        <v>20</v>
      </c>
      <c r="V51" s="76">
        <f t="shared" ref="V51:BA51" si="10">U51+1</f>
        <v>21</v>
      </c>
      <c r="W51" s="76">
        <f t="shared" si="10"/>
        <v>22</v>
      </c>
      <c r="X51" s="76">
        <f t="shared" si="10"/>
        <v>23</v>
      </c>
      <c r="Y51" s="76">
        <f t="shared" si="10"/>
        <v>24</v>
      </c>
      <c r="Z51" s="76">
        <f t="shared" si="10"/>
        <v>25</v>
      </c>
      <c r="AA51" s="76">
        <f t="shared" si="10"/>
        <v>26</v>
      </c>
      <c r="AB51" s="76">
        <f t="shared" si="10"/>
        <v>27</v>
      </c>
      <c r="AC51" s="76">
        <f t="shared" si="10"/>
        <v>28</v>
      </c>
      <c r="AD51" s="76">
        <f t="shared" si="10"/>
        <v>29</v>
      </c>
      <c r="AE51" s="76">
        <f t="shared" si="10"/>
        <v>30</v>
      </c>
      <c r="AF51" s="76">
        <f t="shared" si="10"/>
        <v>31</v>
      </c>
      <c r="AG51" s="76">
        <f t="shared" si="10"/>
        <v>32</v>
      </c>
      <c r="AH51" s="76">
        <f t="shared" si="10"/>
        <v>33</v>
      </c>
      <c r="AI51" s="76">
        <f t="shared" si="10"/>
        <v>34</v>
      </c>
      <c r="AJ51" s="76">
        <f t="shared" si="10"/>
        <v>35</v>
      </c>
      <c r="AK51" s="76">
        <f t="shared" si="10"/>
        <v>36</v>
      </c>
      <c r="AL51" s="76">
        <f t="shared" si="10"/>
        <v>37</v>
      </c>
      <c r="AM51" s="76">
        <f t="shared" si="10"/>
        <v>38</v>
      </c>
      <c r="AN51" s="76">
        <f t="shared" si="10"/>
        <v>39</v>
      </c>
      <c r="AO51" s="76">
        <f t="shared" si="10"/>
        <v>40</v>
      </c>
      <c r="AP51" s="76">
        <f t="shared" si="10"/>
        <v>41</v>
      </c>
      <c r="AQ51" s="76">
        <f t="shared" si="10"/>
        <v>42</v>
      </c>
      <c r="AR51" s="76">
        <f t="shared" si="10"/>
        <v>43</v>
      </c>
      <c r="AS51" s="76">
        <f t="shared" si="10"/>
        <v>44</v>
      </c>
      <c r="AT51" s="76">
        <f t="shared" si="10"/>
        <v>45</v>
      </c>
      <c r="AU51" s="76">
        <f t="shared" si="10"/>
        <v>46</v>
      </c>
      <c r="AV51" s="76">
        <f t="shared" si="10"/>
        <v>47</v>
      </c>
      <c r="AW51" s="76">
        <f t="shared" si="10"/>
        <v>48</v>
      </c>
      <c r="AX51" s="76">
        <f t="shared" si="10"/>
        <v>49</v>
      </c>
      <c r="AY51" s="76">
        <f t="shared" si="10"/>
        <v>50</v>
      </c>
      <c r="AZ51" s="76">
        <f t="shared" si="10"/>
        <v>51</v>
      </c>
      <c r="BA51" s="76">
        <f t="shared" si="10"/>
        <v>52</v>
      </c>
    </row>
    <row r="52" spans="1:54" x14ac:dyDescent="0.25">
      <c r="A52" s="19" t="s">
        <v>50</v>
      </c>
      <c r="B52" s="24">
        <v>43833</v>
      </c>
      <c r="C52" s="24">
        <v>43840</v>
      </c>
      <c r="D52" s="24">
        <v>43847</v>
      </c>
      <c r="E52" s="24">
        <v>43854</v>
      </c>
      <c r="F52" s="24">
        <v>43861</v>
      </c>
      <c r="G52" s="24">
        <v>43868</v>
      </c>
      <c r="H52" s="24">
        <v>43875</v>
      </c>
      <c r="I52" s="24">
        <v>43882</v>
      </c>
      <c r="J52" s="24">
        <v>43889</v>
      </c>
      <c r="K52" s="24">
        <v>43896</v>
      </c>
      <c r="L52" s="24">
        <v>43903</v>
      </c>
      <c r="M52" s="24">
        <v>43910</v>
      </c>
      <c r="N52" s="24">
        <v>43917</v>
      </c>
      <c r="O52" s="24">
        <v>43924</v>
      </c>
      <c r="P52" s="77">
        <v>43931</v>
      </c>
      <c r="Q52" s="77">
        <v>43938</v>
      </c>
      <c r="R52" s="77">
        <v>43945</v>
      </c>
      <c r="S52" s="77">
        <v>43952</v>
      </c>
      <c r="T52" s="77">
        <v>43959</v>
      </c>
      <c r="U52" s="77">
        <f>T52+7</f>
        <v>43966</v>
      </c>
      <c r="V52" s="77">
        <f t="shared" ref="V52:BA52" si="11">U52+7</f>
        <v>43973</v>
      </c>
      <c r="W52" s="77">
        <f t="shared" si="11"/>
        <v>43980</v>
      </c>
      <c r="X52" s="77">
        <f t="shared" si="11"/>
        <v>43987</v>
      </c>
      <c r="Y52" s="77">
        <f t="shared" si="11"/>
        <v>43994</v>
      </c>
      <c r="Z52" s="77">
        <f t="shared" si="11"/>
        <v>44001</v>
      </c>
      <c r="AA52" s="77">
        <f t="shared" si="11"/>
        <v>44008</v>
      </c>
      <c r="AB52" s="77">
        <f t="shared" si="11"/>
        <v>44015</v>
      </c>
      <c r="AC52" s="77">
        <f t="shared" si="11"/>
        <v>44022</v>
      </c>
      <c r="AD52" s="77">
        <f t="shared" si="11"/>
        <v>44029</v>
      </c>
      <c r="AE52" s="77">
        <f t="shared" si="11"/>
        <v>44036</v>
      </c>
      <c r="AF52" s="77">
        <f t="shared" si="11"/>
        <v>44043</v>
      </c>
      <c r="AG52" s="77">
        <f t="shared" si="11"/>
        <v>44050</v>
      </c>
      <c r="AH52" s="77">
        <f t="shared" si="11"/>
        <v>44057</v>
      </c>
      <c r="AI52" s="77">
        <f t="shared" si="11"/>
        <v>44064</v>
      </c>
      <c r="AJ52" s="77">
        <f t="shared" si="11"/>
        <v>44071</v>
      </c>
      <c r="AK52" s="77">
        <f t="shared" si="11"/>
        <v>44078</v>
      </c>
      <c r="AL52" s="77">
        <f t="shared" si="11"/>
        <v>44085</v>
      </c>
      <c r="AM52" s="77">
        <f t="shared" si="11"/>
        <v>44092</v>
      </c>
      <c r="AN52" s="77">
        <f t="shared" si="11"/>
        <v>44099</v>
      </c>
      <c r="AO52" s="77">
        <f t="shared" si="11"/>
        <v>44106</v>
      </c>
      <c r="AP52" s="77">
        <f t="shared" si="11"/>
        <v>44113</v>
      </c>
      <c r="AQ52" s="77">
        <f t="shared" si="11"/>
        <v>44120</v>
      </c>
      <c r="AR52" s="77">
        <f t="shared" si="11"/>
        <v>44127</v>
      </c>
      <c r="AS52" s="77">
        <f t="shared" si="11"/>
        <v>44134</v>
      </c>
      <c r="AT52" s="77">
        <f t="shared" si="11"/>
        <v>44141</v>
      </c>
      <c r="AU52" s="77">
        <f t="shared" si="11"/>
        <v>44148</v>
      </c>
      <c r="AV52" s="77">
        <f t="shared" si="11"/>
        <v>44155</v>
      </c>
      <c r="AW52" s="77">
        <f t="shared" si="11"/>
        <v>44162</v>
      </c>
      <c r="AX52" s="77">
        <f t="shared" si="11"/>
        <v>44169</v>
      </c>
      <c r="AY52" s="77">
        <f t="shared" si="11"/>
        <v>44176</v>
      </c>
      <c r="AZ52" s="77">
        <f t="shared" si="11"/>
        <v>44183</v>
      </c>
      <c r="BA52" s="77">
        <f t="shared" si="11"/>
        <v>44190</v>
      </c>
      <c r="BB52" s="26"/>
    </row>
    <row r="53" spans="1:54" x14ac:dyDescent="0.25">
      <c r="A53" s="15" t="s">
        <v>49</v>
      </c>
      <c r="B53" s="29">
        <f>B41-B29</f>
        <v>5</v>
      </c>
      <c r="C53" s="29">
        <f t="shared" ref="C53:D53" si="12">C41-C29</f>
        <v>0</v>
      </c>
      <c r="D53" s="29">
        <f t="shared" si="12"/>
        <v>10</v>
      </c>
      <c r="E53" s="29">
        <v>11</v>
      </c>
      <c r="F53" s="29">
        <v>-7</v>
      </c>
      <c r="G53" s="29">
        <v>-24</v>
      </c>
      <c r="H53" s="29">
        <v>-6</v>
      </c>
      <c r="I53" s="29">
        <v>-8</v>
      </c>
      <c r="J53" s="29">
        <v>-3</v>
      </c>
      <c r="K53" s="29">
        <v>11</v>
      </c>
      <c r="L53" s="29">
        <v>-4</v>
      </c>
      <c r="M53" s="29">
        <v>-5</v>
      </c>
      <c r="N53" s="29">
        <v>4</v>
      </c>
      <c r="O53" s="29">
        <v>10</v>
      </c>
      <c r="P53" s="78" t="e">
        <f>'UK Death v2019 predict'!P53-#REF!</f>
        <v>#REF!</v>
      </c>
      <c r="Q53" s="78" t="e">
        <f>'UK Death v2019 predict'!Q53-#REF!</f>
        <v>#REF!</v>
      </c>
      <c r="R53" s="78" t="e">
        <f>'UK Death v2019 predict'!R53-#REF!</f>
        <v>#REF!</v>
      </c>
      <c r="S53" s="78" t="e">
        <f>'UK Death v2019 predict'!S53-#REF!</f>
        <v>#REF!</v>
      </c>
      <c r="T53" s="78" t="e">
        <f>'UK Death v2019 predict'!T53-#REF!</f>
        <v>#REF!</v>
      </c>
      <c r="U53" s="78"/>
      <c r="V53" s="78" t="e">
        <f>'UK Death v2019 predict'!V53-#REF!</f>
        <v>#REF!</v>
      </c>
      <c r="W53" s="78" t="e">
        <f>'UK Death v2019 predict'!W53-#REF!</f>
        <v>#REF!</v>
      </c>
      <c r="X53" s="78" t="e">
        <f>'UK Death v2019 predict'!X53-#REF!</f>
        <v>#REF!</v>
      </c>
      <c r="Y53" s="78" t="e">
        <f>'UK Death v2019 predict'!Y53-#REF!</f>
        <v>#REF!</v>
      </c>
      <c r="Z53" s="78" t="e">
        <f>'UK Death v2019 predict'!Z53-#REF!</f>
        <v>#REF!</v>
      </c>
      <c r="AA53" s="78" t="e">
        <f>'UK Death v2019 predict'!AA53-#REF!</f>
        <v>#REF!</v>
      </c>
      <c r="AB53" s="78" t="e">
        <f>'UK Death v2019 predict'!AB53-#REF!</f>
        <v>#REF!</v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30"/>
    </row>
    <row r="54" spans="1:54" x14ac:dyDescent="0.25">
      <c r="A54" s="15" t="s">
        <v>42</v>
      </c>
      <c r="B54" s="29">
        <f t="shared" ref="B54:D59" si="13">B42-B30</f>
        <v>1</v>
      </c>
      <c r="C54" s="29">
        <f t="shared" si="13"/>
        <v>6</v>
      </c>
      <c r="D54" s="29">
        <f t="shared" si="13"/>
        <v>-13</v>
      </c>
      <c r="E54" s="29">
        <v>-1</v>
      </c>
      <c r="F54" s="29">
        <v>0</v>
      </c>
      <c r="G54" s="29">
        <v>-9</v>
      </c>
      <c r="H54" s="29">
        <v>-5</v>
      </c>
      <c r="I54" s="29">
        <v>-12</v>
      </c>
      <c r="J54" s="29">
        <v>0</v>
      </c>
      <c r="K54" s="29">
        <v>4</v>
      </c>
      <c r="L54" s="29">
        <v>-2</v>
      </c>
      <c r="M54" s="29">
        <v>-12</v>
      </c>
      <c r="N54" s="29">
        <v>-4</v>
      </c>
      <c r="O54" s="29">
        <v>8</v>
      </c>
      <c r="P54" s="78" t="e">
        <f>'UK Death v2019 predict'!P54-#REF!</f>
        <v>#REF!</v>
      </c>
      <c r="Q54" s="78" t="e">
        <f>'UK Death v2019 predict'!Q54-#REF!</f>
        <v>#REF!</v>
      </c>
      <c r="R54" s="78" t="e">
        <f>'UK Death v2019 predict'!R54-#REF!</f>
        <v>#REF!</v>
      </c>
      <c r="S54" s="78" t="e">
        <f>'UK Death v2019 predict'!S54-#REF!</f>
        <v>#REF!</v>
      </c>
      <c r="T54" s="78" t="e">
        <f>'UK Death v2019 predict'!T54-#REF!</f>
        <v>#REF!</v>
      </c>
      <c r="U54" s="78"/>
      <c r="V54" s="78" t="e">
        <f>'UK Death v2019 predict'!V54-#REF!</f>
        <v>#REF!</v>
      </c>
      <c r="W54" s="78" t="e">
        <f>'UK Death v2019 predict'!W54-#REF!</f>
        <v>#REF!</v>
      </c>
      <c r="X54" s="78" t="e">
        <f>'UK Death v2019 predict'!X54-#REF!</f>
        <v>#REF!</v>
      </c>
      <c r="Y54" s="78" t="e">
        <f>'UK Death v2019 predict'!Y54-#REF!</f>
        <v>#REF!</v>
      </c>
      <c r="Z54" s="78" t="e">
        <f>'UK Death v2019 predict'!Z54-#REF!</f>
        <v>#REF!</v>
      </c>
      <c r="AA54" s="78" t="e">
        <f>'UK Death v2019 predict'!AA54-#REF!</f>
        <v>#REF!</v>
      </c>
      <c r="AB54" s="78" t="e">
        <f>'UK Death v2019 predict'!AB54-#REF!</f>
        <v>#REF!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30"/>
    </row>
    <row r="55" spans="1:54" x14ac:dyDescent="0.25">
      <c r="A55" s="15" t="s">
        <v>43</v>
      </c>
      <c r="B55" s="29">
        <f t="shared" si="13"/>
        <v>-26</v>
      </c>
      <c r="C55" s="29">
        <f t="shared" si="13"/>
        <v>-5</v>
      </c>
      <c r="D55" s="29">
        <f t="shared" si="13"/>
        <v>-5</v>
      </c>
      <c r="E55" s="29">
        <v>-25</v>
      </c>
      <c r="F55" s="29">
        <v>1</v>
      </c>
      <c r="G55" s="29">
        <v>4</v>
      </c>
      <c r="H55" s="29">
        <v>-19</v>
      </c>
      <c r="I55" s="29">
        <v>45</v>
      </c>
      <c r="J55" s="29">
        <v>27</v>
      </c>
      <c r="K55" s="29">
        <v>9</v>
      </c>
      <c r="L55" s="29">
        <v>12</v>
      </c>
      <c r="M55" s="29">
        <v>-18</v>
      </c>
      <c r="N55" s="29">
        <v>-6</v>
      </c>
      <c r="O55" s="29">
        <v>-8</v>
      </c>
      <c r="P55" s="78" t="e">
        <f>'UK Death v2019 predict'!P55-#REF!</f>
        <v>#REF!</v>
      </c>
      <c r="Q55" s="78" t="e">
        <f>'UK Death v2019 predict'!Q55-#REF!</f>
        <v>#REF!</v>
      </c>
      <c r="R55" s="78" t="e">
        <f>'UK Death v2019 predict'!R55-#REF!</f>
        <v>#REF!</v>
      </c>
      <c r="S55" s="78" t="e">
        <f>'UK Death v2019 predict'!S55-#REF!</f>
        <v>#REF!</v>
      </c>
      <c r="T55" s="78" t="e">
        <f>'UK Death v2019 predict'!T55-#REF!</f>
        <v>#REF!</v>
      </c>
      <c r="U55" s="78"/>
      <c r="V55" s="78" t="e">
        <f>'UK Death v2019 predict'!V55-#REF!</f>
        <v>#REF!</v>
      </c>
      <c r="W55" s="78" t="e">
        <f>'UK Death v2019 predict'!W55-#REF!</f>
        <v>#REF!</v>
      </c>
      <c r="X55" s="78" t="e">
        <f>'UK Death v2019 predict'!X55-#REF!</f>
        <v>#REF!</v>
      </c>
      <c r="Y55" s="78" t="e">
        <f>'UK Death v2019 predict'!Y55-#REF!</f>
        <v>#REF!</v>
      </c>
      <c r="Z55" s="78" t="e">
        <f>'UK Death v2019 predict'!Z55-#REF!</f>
        <v>#REF!</v>
      </c>
      <c r="AA55" s="78" t="e">
        <f>'UK Death v2019 predict'!AA55-#REF!</f>
        <v>#REF!</v>
      </c>
      <c r="AB55" s="78" t="e">
        <f>'UK Death v2019 predict'!AB55-#REF!</f>
        <v>#REF!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0"/>
    </row>
    <row r="56" spans="1:54" x14ac:dyDescent="0.25">
      <c r="A56" s="15" t="s">
        <v>44</v>
      </c>
      <c r="B56" s="29">
        <f t="shared" si="13"/>
        <v>2</v>
      </c>
      <c r="C56" s="29">
        <f t="shared" si="13"/>
        <v>81</v>
      </c>
      <c r="D56" s="29">
        <f t="shared" si="13"/>
        <v>145</v>
      </c>
      <c r="E56" s="29">
        <v>-82</v>
      </c>
      <c r="F56" s="29">
        <v>-19</v>
      </c>
      <c r="G56" s="29">
        <v>-58</v>
      </c>
      <c r="H56" s="29">
        <v>-84</v>
      </c>
      <c r="I56" s="29">
        <v>-124</v>
      </c>
      <c r="J56" s="29">
        <v>-7</v>
      </c>
      <c r="K56" s="29">
        <v>-90</v>
      </c>
      <c r="L56" s="29">
        <v>29</v>
      </c>
      <c r="M56" s="29">
        <v>15</v>
      </c>
      <c r="N56" s="29">
        <v>79</v>
      </c>
      <c r="O56" s="29">
        <v>628</v>
      </c>
      <c r="P56" s="78" t="e">
        <f>'UK Death v2019 predict'!P56-#REF!</f>
        <v>#REF!</v>
      </c>
      <c r="Q56" s="78" t="e">
        <f>'UK Death v2019 predict'!Q56-#REF!</f>
        <v>#REF!</v>
      </c>
      <c r="R56" s="78" t="e">
        <f>'UK Death v2019 predict'!R56-#REF!</f>
        <v>#REF!</v>
      </c>
      <c r="S56" s="78" t="e">
        <f>'UK Death v2019 predict'!S56-#REF!</f>
        <v>#REF!</v>
      </c>
      <c r="T56" s="78" t="e">
        <f>'UK Death v2019 predict'!T56-#REF!</f>
        <v>#REF!</v>
      </c>
      <c r="U56" s="78"/>
      <c r="V56" s="78" t="e">
        <f>'UK Death v2019 predict'!V56-#REF!</f>
        <v>#REF!</v>
      </c>
      <c r="W56" s="78" t="e">
        <f>'UK Death v2019 predict'!W56-#REF!</f>
        <v>#REF!</v>
      </c>
      <c r="X56" s="78" t="e">
        <f>'UK Death v2019 predict'!X56-#REF!</f>
        <v>#REF!</v>
      </c>
      <c r="Y56" s="78" t="e">
        <f>'UK Death v2019 predict'!Y56-#REF!</f>
        <v>#REF!</v>
      </c>
      <c r="Z56" s="78" t="e">
        <f>'UK Death v2019 predict'!Z56-#REF!</f>
        <v>#REF!</v>
      </c>
      <c r="AA56" s="78" t="e">
        <f>'UK Death v2019 predict'!AA56-#REF!</f>
        <v>#REF!</v>
      </c>
      <c r="AB56" s="78" t="e">
        <f>'UK Death v2019 predict'!AB56-#REF!</f>
        <v>#REF!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spans="1:54" x14ac:dyDescent="0.25">
      <c r="A57" s="15" t="s">
        <v>45</v>
      </c>
      <c r="B57" s="29">
        <f t="shared" si="13"/>
        <v>94</v>
      </c>
      <c r="C57" s="29">
        <f t="shared" si="13"/>
        <v>19</v>
      </c>
      <c r="D57" s="29">
        <f t="shared" si="13"/>
        <v>9</v>
      </c>
      <c r="E57" s="29">
        <v>22</v>
      </c>
      <c r="F57" s="29">
        <v>76</v>
      </c>
      <c r="G57" s="29">
        <v>-146</v>
      </c>
      <c r="H57" s="29">
        <v>-157</v>
      </c>
      <c r="I57" s="29">
        <v>-81</v>
      </c>
      <c r="J57" s="29">
        <v>-33</v>
      </c>
      <c r="K57" s="29">
        <v>-88</v>
      </c>
      <c r="L57" s="29">
        <v>35</v>
      </c>
      <c r="M57" s="29">
        <v>67</v>
      </c>
      <c r="N57" s="29">
        <v>162</v>
      </c>
      <c r="O57" s="29">
        <v>1120</v>
      </c>
      <c r="P57" s="78" t="e">
        <f>'UK Death v2019 predict'!P57-#REF!</f>
        <v>#REF!</v>
      </c>
      <c r="Q57" s="78" t="e">
        <f>'UK Death v2019 predict'!Q57-#REF!</f>
        <v>#REF!</v>
      </c>
      <c r="R57" s="78" t="e">
        <f>'UK Death v2019 predict'!R57-#REF!</f>
        <v>#REF!</v>
      </c>
      <c r="S57" s="78" t="e">
        <f>'UK Death v2019 predict'!S57-#REF!</f>
        <v>#REF!</v>
      </c>
      <c r="T57" s="78" t="e">
        <f>'UK Death v2019 predict'!T57-#REF!</f>
        <v>#REF!</v>
      </c>
      <c r="U57" s="78"/>
      <c r="V57" s="78" t="e">
        <f>'UK Death v2019 predict'!V57-#REF!</f>
        <v>#REF!</v>
      </c>
      <c r="W57" s="78" t="e">
        <f>'UK Death v2019 predict'!W57-#REF!</f>
        <v>#REF!</v>
      </c>
      <c r="X57" s="78" t="e">
        <f>'UK Death v2019 predict'!X57-#REF!</f>
        <v>#REF!</v>
      </c>
      <c r="Y57" s="78" t="e">
        <f>'UK Death v2019 predict'!Y57-#REF!</f>
        <v>#REF!</v>
      </c>
      <c r="Z57" s="78" t="e">
        <f>'UK Death v2019 predict'!Z57-#REF!</f>
        <v>#REF!</v>
      </c>
      <c r="AA57" s="78" t="e">
        <f>'UK Death v2019 predict'!AA57-#REF!</f>
        <v>#REF!</v>
      </c>
      <c r="AB57" s="78" t="e">
        <f>'UK Death v2019 predict'!AB57-#REF!</f>
        <v>#REF!</v>
      </c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0"/>
    </row>
    <row r="58" spans="1:54" x14ac:dyDescent="0.25">
      <c r="A58" s="15" t="s">
        <v>46</v>
      </c>
      <c r="B58" s="29">
        <f t="shared" si="13"/>
        <v>506</v>
      </c>
      <c r="C58" s="29">
        <f t="shared" si="13"/>
        <v>424</v>
      </c>
      <c r="D58" s="29">
        <f t="shared" si="13"/>
        <v>301</v>
      </c>
      <c r="E58" s="29">
        <v>71</v>
      </c>
      <c r="F58" s="29">
        <v>130</v>
      </c>
      <c r="G58" s="29">
        <v>-195</v>
      </c>
      <c r="H58" s="29">
        <v>-383</v>
      </c>
      <c r="I58" s="29">
        <v>-135</v>
      </c>
      <c r="J58" s="29">
        <v>-149</v>
      </c>
      <c r="K58" s="29">
        <v>81</v>
      </c>
      <c r="L58" s="29">
        <v>171</v>
      </c>
      <c r="M58" s="29">
        <v>119</v>
      </c>
      <c r="N58" s="29">
        <v>453</v>
      </c>
      <c r="O58" s="29">
        <v>2068</v>
      </c>
      <c r="P58" s="78" t="e">
        <f>'UK Death v2019 predict'!P58-#REF!</f>
        <v>#REF!</v>
      </c>
      <c r="Q58" s="78" t="e">
        <f>'UK Death v2019 predict'!Q58-#REF!</f>
        <v>#REF!</v>
      </c>
      <c r="R58" s="78" t="e">
        <f>'UK Death v2019 predict'!R58-#REF!</f>
        <v>#REF!</v>
      </c>
      <c r="S58" s="78" t="e">
        <f>'UK Death v2019 predict'!S58-#REF!</f>
        <v>#REF!</v>
      </c>
      <c r="T58" s="78" t="e">
        <f>'UK Death v2019 predict'!T58-#REF!</f>
        <v>#REF!</v>
      </c>
      <c r="U58" s="78"/>
      <c r="V58" s="78" t="e">
        <f>'UK Death v2019 predict'!V58-#REF!</f>
        <v>#REF!</v>
      </c>
      <c r="W58" s="78" t="e">
        <f>'UK Death v2019 predict'!W58-#REF!</f>
        <v>#REF!</v>
      </c>
      <c r="X58" s="78" t="e">
        <f>'UK Death v2019 predict'!X58-#REF!</f>
        <v>#REF!</v>
      </c>
      <c r="Y58" s="78" t="e">
        <f>'UK Death v2019 predict'!Y58-#REF!</f>
        <v>#REF!</v>
      </c>
      <c r="Z58" s="78" t="e">
        <f>'UK Death v2019 predict'!Z58-#REF!</f>
        <v>#REF!</v>
      </c>
      <c r="AA58" s="78" t="e">
        <f>'UK Death v2019 predict'!AA58-#REF!</f>
        <v>#REF!</v>
      </c>
      <c r="AB58" s="78" t="e">
        <f>'UK Death v2019 predict'!AB58-#REF!</f>
        <v>#REF!</v>
      </c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</row>
    <row r="59" spans="1:54" x14ac:dyDescent="0.25">
      <c r="A59" s="31" t="s">
        <v>47</v>
      </c>
      <c r="B59" s="32">
        <f t="shared" si="13"/>
        <v>716</v>
      </c>
      <c r="C59" s="32">
        <f t="shared" si="13"/>
        <v>923</v>
      </c>
      <c r="D59" s="32">
        <f t="shared" si="13"/>
        <v>683</v>
      </c>
      <c r="E59" s="32">
        <v>117</v>
      </c>
      <c r="F59" s="32">
        <v>134</v>
      </c>
      <c r="G59" s="32">
        <v>-248</v>
      </c>
      <c r="H59" s="32">
        <v>-222</v>
      </c>
      <c r="I59" s="32">
        <v>-140</v>
      </c>
      <c r="J59" s="32">
        <v>-64</v>
      </c>
      <c r="K59" s="32">
        <v>67</v>
      </c>
      <c r="L59" s="32">
        <v>209</v>
      </c>
      <c r="M59" s="32">
        <v>78</v>
      </c>
      <c r="N59" s="32">
        <v>587</v>
      </c>
      <c r="O59" s="32">
        <v>2435</v>
      </c>
      <c r="P59" s="78" t="e">
        <f>'UK Death v2019 predict'!P59-#REF!</f>
        <v>#REF!</v>
      </c>
      <c r="Q59" s="78" t="e">
        <f>'UK Death v2019 predict'!Q59-#REF!</f>
        <v>#REF!</v>
      </c>
      <c r="R59" s="78" t="e">
        <f>'UK Death v2019 predict'!R59-#REF!</f>
        <v>#REF!</v>
      </c>
      <c r="S59" s="78" t="e">
        <f>'UK Death v2019 predict'!S59-#REF!</f>
        <v>#REF!</v>
      </c>
      <c r="T59" s="78" t="e">
        <f>'UK Death v2019 predict'!T59-#REF!</f>
        <v>#REF!</v>
      </c>
      <c r="U59" s="78"/>
      <c r="V59" s="78" t="e">
        <f>'UK Death v2019 predict'!V59-#REF!</f>
        <v>#REF!</v>
      </c>
      <c r="W59" s="78" t="e">
        <f>'UK Death v2019 predict'!W59-#REF!</f>
        <v>#REF!</v>
      </c>
      <c r="X59" s="78" t="e">
        <f>'UK Death v2019 predict'!X59-#REF!</f>
        <v>#REF!</v>
      </c>
      <c r="Y59" s="78" t="e">
        <f>'UK Death v2019 predict'!Y59-#REF!</f>
        <v>#REF!</v>
      </c>
      <c r="Z59" s="78" t="e">
        <f>'UK Death v2019 predict'!Z59-#REF!</f>
        <v>#REF!</v>
      </c>
      <c r="AA59" s="78" t="e">
        <f>'UK Death v2019 predict'!AA59-#REF!</f>
        <v>#REF!</v>
      </c>
      <c r="AB59" s="78" t="e">
        <f>'UK Death v2019 predict'!AB59-#REF!</f>
        <v>#REF!</v>
      </c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3"/>
    </row>
    <row r="60" spans="1:54" ht="15.75" thickBot="1" x14ac:dyDescent="0.3">
      <c r="A60" s="31" t="s">
        <v>61</v>
      </c>
      <c r="B60" s="32"/>
      <c r="C60" s="32"/>
      <c r="D60" s="32"/>
      <c r="E60" s="32">
        <v>113</v>
      </c>
      <c r="F60" s="32">
        <v>315</v>
      </c>
      <c r="G60" s="32">
        <v>-676</v>
      </c>
      <c r="H60" s="32">
        <v>-876</v>
      </c>
      <c r="I60" s="32">
        <v>-455</v>
      </c>
      <c r="J60" s="32">
        <v>-229</v>
      </c>
      <c r="K60" s="32">
        <v>-6</v>
      </c>
      <c r="L60" s="32">
        <v>450</v>
      </c>
      <c r="M60" s="32">
        <v>244</v>
      </c>
      <c r="N60" s="32">
        <v>1275</v>
      </c>
      <c r="O60" s="32">
        <v>6261</v>
      </c>
      <c r="P60" s="79" t="e">
        <f>'UK Death v2019 predict'!P60-#REF!</f>
        <v>#REF!</v>
      </c>
      <c r="Q60" s="79" t="e">
        <f>'UK Death v2019 predict'!Q60-#REF!</f>
        <v>#REF!</v>
      </c>
      <c r="R60" s="79" t="e">
        <f>'UK Death v2019 predict'!R60-#REF!</f>
        <v>#REF!</v>
      </c>
      <c r="S60" s="79" t="e">
        <f>'UK Death v2019 predict'!S60-#REF!</f>
        <v>#REF!</v>
      </c>
      <c r="T60" s="79" t="e">
        <f>'UK Death v2019 predict'!T60-#REF!</f>
        <v>#REF!</v>
      </c>
      <c r="U60" s="79"/>
      <c r="V60" s="79" t="e">
        <f>'UK Death v2019 predict'!V60-#REF!</f>
        <v>#REF!</v>
      </c>
      <c r="W60" s="79" t="e">
        <f>'UK Death v2019 predict'!W60-#REF!</f>
        <v>#REF!</v>
      </c>
      <c r="X60" s="79" t="e">
        <f>'UK Death v2019 predict'!X60-#REF!</f>
        <v>#REF!</v>
      </c>
      <c r="Y60" s="79" t="e">
        <f>'UK Death v2019 predict'!Y60-#REF!</f>
        <v>#REF!</v>
      </c>
      <c r="Z60" s="79" t="e">
        <f>'UK Death v2019 predict'!Z60-#REF!</f>
        <v>#REF!</v>
      </c>
      <c r="AA60" s="79" t="e">
        <f>'UK Death v2019 predict'!AA60-#REF!</f>
        <v>#REF!</v>
      </c>
      <c r="AB60" s="79" t="e">
        <f>'UK Death v2019 predict'!AB60-#REF!</f>
        <v>#REF!</v>
      </c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3"/>
    </row>
    <row r="61" spans="1:54" x14ac:dyDescent="0.25">
      <c r="A61" s="34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4" ht="19.5" thickBot="1" x14ac:dyDescent="0.35">
      <c r="A62" s="8" t="s">
        <v>67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 t="s">
        <v>81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22"/>
    </row>
    <row r="63" spans="1:54" x14ac:dyDescent="0.25">
      <c r="A63" s="21" t="s">
        <v>48</v>
      </c>
      <c r="B63" s="11">
        <v>1</v>
      </c>
      <c r="C63" s="11">
        <v>2</v>
      </c>
      <c r="D63" s="11">
        <v>3</v>
      </c>
      <c r="E63" s="11">
        <v>4</v>
      </c>
      <c r="F63" s="11">
        <v>5</v>
      </c>
      <c r="G63" s="11">
        <v>6</v>
      </c>
      <c r="H63" s="11">
        <v>7</v>
      </c>
      <c r="I63" s="11">
        <v>8</v>
      </c>
      <c r="J63" s="11">
        <v>9</v>
      </c>
      <c r="K63" s="11">
        <v>10</v>
      </c>
      <c r="L63" s="11">
        <v>11</v>
      </c>
      <c r="M63" s="11">
        <v>12</v>
      </c>
      <c r="N63" s="11">
        <v>13</v>
      </c>
      <c r="O63" s="11">
        <v>14</v>
      </c>
      <c r="P63" s="76">
        <f>O63+1</f>
        <v>15</v>
      </c>
      <c r="Q63" s="76">
        <f t="shared" ref="Q63:U63" si="14">P63+1</f>
        <v>16</v>
      </c>
      <c r="R63" s="76">
        <f t="shared" si="14"/>
        <v>17</v>
      </c>
      <c r="S63" s="76">
        <f t="shared" si="14"/>
        <v>18</v>
      </c>
      <c r="T63" s="76">
        <f t="shared" si="14"/>
        <v>19</v>
      </c>
      <c r="U63" s="76">
        <f t="shared" si="14"/>
        <v>20</v>
      </c>
      <c r="V63" s="76">
        <v>20</v>
      </c>
      <c r="W63" s="76">
        <v>20</v>
      </c>
      <c r="X63" s="76">
        <v>20</v>
      </c>
      <c r="Y63" s="76">
        <v>20</v>
      </c>
      <c r="Z63" s="76">
        <v>20</v>
      </c>
      <c r="AA63" s="76">
        <v>20</v>
      </c>
      <c r="AB63" s="76">
        <v>20</v>
      </c>
      <c r="AC63" s="76">
        <v>28</v>
      </c>
      <c r="AD63" s="76">
        <v>29</v>
      </c>
      <c r="AE63" s="76">
        <v>30</v>
      </c>
      <c r="AF63" s="76">
        <v>31</v>
      </c>
      <c r="AG63" s="76">
        <v>32</v>
      </c>
      <c r="AH63" s="76">
        <v>33</v>
      </c>
      <c r="AI63" s="76">
        <v>34</v>
      </c>
      <c r="AJ63" s="76">
        <v>35</v>
      </c>
      <c r="AK63" s="76">
        <v>36</v>
      </c>
      <c r="AL63" s="76">
        <v>37</v>
      </c>
      <c r="AM63" s="76">
        <v>38</v>
      </c>
      <c r="AN63" s="76">
        <v>39</v>
      </c>
      <c r="AO63" s="76">
        <v>40</v>
      </c>
      <c r="AP63" s="76">
        <v>41</v>
      </c>
      <c r="AQ63" s="76">
        <v>42</v>
      </c>
      <c r="AR63" s="76">
        <v>43</v>
      </c>
      <c r="AS63" s="76">
        <v>44</v>
      </c>
      <c r="AT63" s="76">
        <v>45</v>
      </c>
      <c r="AU63" s="76">
        <v>46</v>
      </c>
      <c r="AV63" s="76">
        <v>47</v>
      </c>
      <c r="AW63" s="76">
        <v>48</v>
      </c>
      <c r="AX63" s="76">
        <v>49</v>
      </c>
      <c r="AY63" s="76">
        <v>50</v>
      </c>
      <c r="AZ63" s="76">
        <v>51</v>
      </c>
      <c r="BA63" s="76">
        <v>52</v>
      </c>
    </row>
    <row r="64" spans="1:54" x14ac:dyDescent="0.25">
      <c r="A64" s="19" t="s">
        <v>50</v>
      </c>
      <c r="B64" s="24">
        <v>43833</v>
      </c>
      <c r="C64" s="24">
        <v>43840</v>
      </c>
      <c r="D64" s="24">
        <v>43847</v>
      </c>
      <c r="E64" s="24">
        <v>43854</v>
      </c>
      <c r="F64" s="24">
        <v>43861</v>
      </c>
      <c r="G64" s="24">
        <v>43868</v>
      </c>
      <c r="H64" s="24">
        <v>43875</v>
      </c>
      <c r="I64" s="24">
        <v>43882</v>
      </c>
      <c r="J64" s="24">
        <v>43889</v>
      </c>
      <c r="K64" s="24">
        <v>43896</v>
      </c>
      <c r="L64" s="24">
        <v>43903</v>
      </c>
      <c r="M64" s="24">
        <v>43910</v>
      </c>
      <c r="N64" s="24">
        <v>43917</v>
      </c>
      <c r="O64" s="24">
        <v>43924</v>
      </c>
      <c r="P64" s="77">
        <v>43931</v>
      </c>
      <c r="Q64" s="77">
        <v>43938</v>
      </c>
      <c r="R64" s="77">
        <v>43945</v>
      </c>
      <c r="S64" s="77">
        <v>43952</v>
      </c>
      <c r="T64" s="77">
        <v>43959</v>
      </c>
      <c r="U64" s="77">
        <v>43966</v>
      </c>
      <c r="V64" s="77">
        <v>43966</v>
      </c>
      <c r="W64" s="77">
        <v>43966</v>
      </c>
      <c r="X64" s="77">
        <v>43966</v>
      </c>
      <c r="Y64" s="77">
        <v>43966</v>
      </c>
      <c r="Z64" s="77">
        <v>43966</v>
      </c>
      <c r="AA64" s="77">
        <v>43966</v>
      </c>
      <c r="AB64" s="77">
        <v>43966</v>
      </c>
      <c r="AC64" s="77">
        <v>44022</v>
      </c>
      <c r="AD64" s="77">
        <v>44029</v>
      </c>
      <c r="AE64" s="77">
        <v>44036</v>
      </c>
      <c r="AF64" s="77">
        <v>44043</v>
      </c>
      <c r="AG64" s="77">
        <v>44050</v>
      </c>
      <c r="AH64" s="77">
        <v>44057</v>
      </c>
      <c r="AI64" s="77">
        <v>44064</v>
      </c>
      <c r="AJ64" s="77">
        <v>44071</v>
      </c>
      <c r="AK64" s="77">
        <v>44078</v>
      </c>
      <c r="AL64" s="77">
        <v>44085</v>
      </c>
      <c r="AM64" s="77">
        <v>44092</v>
      </c>
      <c r="AN64" s="77">
        <v>44099</v>
      </c>
      <c r="AO64" s="77">
        <v>44106</v>
      </c>
      <c r="AP64" s="77">
        <v>44113</v>
      </c>
      <c r="AQ64" s="77">
        <v>44120</v>
      </c>
      <c r="AR64" s="77">
        <v>44127</v>
      </c>
      <c r="AS64" s="77">
        <v>44134</v>
      </c>
      <c r="AT64" s="77">
        <v>44141</v>
      </c>
      <c r="AU64" s="77">
        <v>44148</v>
      </c>
      <c r="AV64" s="77">
        <v>44155</v>
      </c>
      <c r="AW64" s="77">
        <v>44162</v>
      </c>
      <c r="AX64" s="77">
        <v>44169</v>
      </c>
      <c r="AY64" s="77">
        <v>44176</v>
      </c>
      <c r="AZ64" s="77">
        <v>44183</v>
      </c>
      <c r="BA64" s="77">
        <v>44190</v>
      </c>
    </row>
    <row r="65" spans="1:53" x14ac:dyDescent="0.25">
      <c r="A65" s="15" t="s">
        <v>49</v>
      </c>
      <c r="B65" s="35">
        <f>B53/B41</f>
        <v>0.10416666666666667</v>
      </c>
      <c r="C65" s="35">
        <f t="shared" ref="C65:D68" si="15">C53/C41</f>
        <v>0</v>
      </c>
      <c r="D65" s="35">
        <f t="shared" si="15"/>
        <v>0.14492753623188406</v>
      </c>
      <c r="E65" s="35">
        <v>0.20754716981132076</v>
      </c>
      <c r="F65" s="35">
        <v>-0.14000000000000001</v>
      </c>
      <c r="G65" s="35">
        <v>-0.8</v>
      </c>
      <c r="H65" s="35">
        <v>-0.13953488372093023</v>
      </c>
      <c r="I65" s="35">
        <v>-0.15686274509803921</v>
      </c>
      <c r="J65" s="35">
        <v>-6.1224489795918366E-2</v>
      </c>
      <c r="K65" s="35">
        <v>0.19642857142857142</v>
      </c>
      <c r="L65" s="35">
        <v>-7.5471698113207544E-2</v>
      </c>
      <c r="M65" s="35">
        <v>-0.11363636363636363</v>
      </c>
      <c r="N65" s="35">
        <v>8.1632653061224483E-2</v>
      </c>
      <c r="O65" s="35">
        <v>0.19607843137254902</v>
      </c>
      <c r="P65" s="80" t="e">
        <f>'UK Death v2019 predict'!P65-#REF!</f>
        <v>#REF!</v>
      </c>
      <c r="Q65" s="80" t="e">
        <f>'UK Death v2019 predict'!Q65-#REF!</f>
        <v>#REF!</v>
      </c>
      <c r="R65" s="80" t="e">
        <f>'UK Death v2019 predict'!R65-#REF!</f>
        <v>#REF!</v>
      </c>
      <c r="S65" s="80" t="e">
        <f>'UK Death v2019 predict'!S65-#REF!</f>
        <v>#REF!</v>
      </c>
      <c r="T65" s="80" t="e">
        <f>'UK Death v2019 predict'!T65-#REF!</f>
        <v>#REF!</v>
      </c>
      <c r="U65" s="80"/>
      <c r="V65" s="80" t="e">
        <f>'UK Death v2019 predict'!V65-#REF!</f>
        <v>#REF!</v>
      </c>
      <c r="W65" s="80" t="e">
        <f>'UK Death v2019 predict'!W65-#REF!</f>
        <v>#REF!</v>
      </c>
      <c r="X65" s="80" t="e">
        <f>'UK Death v2019 predict'!X65-#REF!</f>
        <v>#REF!</v>
      </c>
      <c r="Y65" s="80" t="e">
        <f>'UK Death v2019 predict'!Y65-#REF!</f>
        <v>#REF!</v>
      </c>
      <c r="Z65" s="80" t="e">
        <f>'UK Death v2019 predict'!Z65-#REF!</f>
        <v>#REF!</v>
      </c>
      <c r="AA65" s="80" t="e">
        <f>'UK Death v2019 predict'!AA65-#REF!</f>
        <v>#REF!</v>
      </c>
      <c r="AB65" s="80" t="e">
        <f>'UK Death v2019 predict'!AB65-#REF!</f>
        <v>#REF!</v>
      </c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30"/>
    </row>
    <row r="66" spans="1:53" x14ac:dyDescent="0.25">
      <c r="A66" s="15" t="s">
        <v>42</v>
      </c>
      <c r="B66" s="35">
        <f>B54/B42</f>
        <v>6.25E-2</v>
      </c>
      <c r="C66" s="35">
        <f t="shared" si="15"/>
        <v>0.23076923076923078</v>
      </c>
      <c r="D66" s="35">
        <f t="shared" si="15"/>
        <v>-0.8125</v>
      </c>
      <c r="E66" s="35">
        <v>-4.7619047619047616E-2</v>
      </c>
      <c r="F66" s="35">
        <v>0</v>
      </c>
      <c r="G66" s="35">
        <v>-0.5625</v>
      </c>
      <c r="H66" s="35">
        <v>-0.41666666666666669</v>
      </c>
      <c r="I66" s="35">
        <v>-0.66666666666666663</v>
      </c>
      <c r="J66" s="35">
        <v>0</v>
      </c>
      <c r="K66" s="35">
        <v>0.2</v>
      </c>
      <c r="L66" s="35">
        <v>-9.0909090909090912E-2</v>
      </c>
      <c r="M66" s="35">
        <v>-1</v>
      </c>
      <c r="N66" s="35">
        <v>-0.30769230769230771</v>
      </c>
      <c r="O66" s="35">
        <v>0.38095238095238093</v>
      </c>
      <c r="P66" s="80" t="e">
        <f>'UK Death v2019 predict'!P66-#REF!</f>
        <v>#REF!</v>
      </c>
      <c r="Q66" s="80" t="e">
        <f>'UK Death v2019 predict'!Q66-#REF!</f>
        <v>#REF!</v>
      </c>
      <c r="R66" s="80" t="e">
        <f>'UK Death v2019 predict'!R66-#REF!</f>
        <v>#REF!</v>
      </c>
      <c r="S66" s="80" t="e">
        <f>'UK Death v2019 predict'!S66-#REF!</f>
        <v>#REF!</v>
      </c>
      <c r="T66" s="80" t="e">
        <f>'UK Death v2019 predict'!T66-#REF!</f>
        <v>#REF!</v>
      </c>
      <c r="U66" s="80"/>
      <c r="V66" s="80" t="e">
        <f>'UK Death v2019 predict'!V66-#REF!</f>
        <v>#REF!</v>
      </c>
      <c r="W66" s="80" t="e">
        <f>'UK Death v2019 predict'!W66-#REF!</f>
        <v>#REF!</v>
      </c>
      <c r="X66" s="80" t="e">
        <f>'UK Death v2019 predict'!X66-#REF!</f>
        <v>#REF!</v>
      </c>
      <c r="Y66" s="80" t="e">
        <f>'UK Death v2019 predict'!Y66-#REF!</f>
        <v>#REF!</v>
      </c>
      <c r="Z66" s="80" t="e">
        <f>'UK Death v2019 predict'!Z66-#REF!</f>
        <v>#REF!</v>
      </c>
      <c r="AA66" s="80" t="e">
        <f>'UK Death v2019 predict'!AA66-#REF!</f>
        <v>#REF!</v>
      </c>
      <c r="AB66" s="80" t="e">
        <f>'UK Death v2019 predict'!AB66-#REF!</f>
        <v>#REF!</v>
      </c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30"/>
    </row>
    <row r="67" spans="1:53" x14ac:dyDescent="0.25">
      <c r="A67" s="15" t="s">
        <v>43</v>
      </c>
      <c r="B67" s="35">
        <f>B55/B43</f>
        <v>-0.13756613756613756</v>
      </c>
      <c r="C67" s="35">
        <f t="shared" si="15"/>
        <v>-1.8181818181818181E-2</v>
      </c>
      <c r="D67" s="35">
        <f t="shared" si="15"/>
        <v>-1.5923566878980892E-2</v>
      </c>
      <c r="E67" s="35">
        <v>-7.9617834394904455E-2</v>
      </c>
      <c r="F67" s="35">
        <v>3.246753246753247E-3</v>
      </c>
      <c r="G67" s="35">
        <v>1.4760147601476014E-2</v>
      </c>
      <c r="H67" s="35">
        <v>-6.6433566433566432E-2</v>
      </c>
      <c r="I67" s="35">
        <v>0.14018691588785046</v>
      </c>
      <c r="J67" s="35">
        <v>8.5714285714285715E-2</v>
      </c>
      <c r="K67" s="35">
        <v>2.8846153846153848E-2</v>
      </c>
      <c r="L67" s="35">
        <v>3.8585209003215437E-2</v>
      </c>
      <c r="M67" s="35">
        <v>-6.545454545454546E-2</v>
      </c>
      <c r="N67" s="35">
        <v>-2.1201413427561839E-2</v>
      </c>
      <c r="O67" s="35">
        <v>-2.7777777777777776E-2</v>
      </c>
      <c r="P67" s="80" t="e">
        <f>'UK Death v2019 predict'!P67-#REF!</f>
        <v>#REF!</v>
      </c>
      <c r="Q67" s="80" t="e">
        <f>'UK Death v2019 predict'!Q67-#REF!</f>
        <v>#REF!</v>
      </c>
      <c r="R67" s="80" t="e">
        <f>'UK Death v2019 predict'!R67-#REF!</f>
        <v>#REF!</v>
      </c>
      <c r="S67" s="80" t="e">
        <f>'UK Death v2019 predict'!S67-#REF!</f>
        <v>#REF!</v>
      </c>
      <c r="T67" s="80" t="e">
        <f>'UK Death v2019 predict'!T67-#REF!</f>
        <v>#REF!</v>
      </c>
      <c r="U67" s="80"/>
      <c r="V67" s="80" t="e">
        <f>'UK Death v2019 predict'!V67-#REF!</f>
        <v>#REF!</v>
      </c>
      <c r="W67" s="80" t="e">
        <f>'UK Death v2019 predict'!W67-#REF!</f>
        <v>#REF!</v>
      </c>
      <c r="X67" s="80" t="e">
        <f>'UK Death v2019 predict'!X67-#REF!</f>
        <v>#REF!</v>
      </c>
      <c r="Y67" s="80" t="e">
        <f>'UK Death v2019 predict'!Y67-#REF!</f>
        <v>#REF!</v>
      </c>
      <c r="Z67" s="80" t="e">
        <f>'UK Death v2019 predict'!Z67-#REF!</f>
        <v>#REF!</v>
      </c>
      <c r="AA67" s="80" t="e">
        <f>'UK Death v2019 predict'!AA67-#REF!</f>
        <v>#REF!</v>
      </c>
      <c r="AB67" s="80" t="e">
        <f>'UK Death v2019 predict'!AB67-#REF!</f>
        <v>#REF!</v>
      </c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30"/>
    </row>
    <row r="68" spans="1:53" x14ac:dyDescent="0.25">
      <c r="A68" s="15" t="s">
        <v>44</v>
      </c>
      <c r="B68" s="35">
        <f>B56/B44</f>
        <v>1.6652789342214821E-3</v>
      </c>
      <c r="C68" s="35">
        <f t="shared" si="15"/>
        <v>5.3999999999999999E-2</v>
      </c>
      <c r="D68" s="35">
        <f t="shared" si="15"/>
        <v>9.5520421607378128E-2</v>
      </c>
      <c r="E68" s="35">
        <v>-6.047197640117994E-2</v>
      </c>
      <c r="F68" s="35">
        <v>-1.4094955489614243E-2</v>
      </c>
      <c r="G68" s="35">
        <v>-4.3641835966892403E-2</v>
      </c>
      <c r="H68" s="35">
        <v>-6.5217391304347824E-2</v>
      </c>
      <c r="I68" s="35">
        <v>-9.7560975609756101E-2</v>
      </c>
      <c r="J68" s="35">
        <v>-5.5688146380270488E-3</v>
      </c>
      <c r="K68" s="35">
        <v>-7.1884984025559109E-2</v>
      </c>
      <c r="L68" s="35">
        <v>2.1641791044776121E-2</v>
      </c>
      <c r="M68" s="35">
        <v>1.1867088607594937E-2</v>
      </c>
      <c r="N68" s="35">
        <v>6.0722521137586472E-2</v>
      </c>
      <c r="O68" s="35">
        <v>0.33763440860215055</v>
      </c>
      <c r="P68" s="80" t="e">
        <f>'UK Death v2019 predict'!P68-#REF!</f>
        <v>#REF!</v>
      </c>
      <c r="Q68" s="80" t="e">
        <f>'UK Death v2019 predict'!Q68-#REF!</f>
        <v>#REF!</v>
      </c>
      <c r="R68" s="80" t="e">
        <f>'UK Death v2019 predict'!R68-#REF!</f>
        <v>#REF!</v>
      </c>
      <c r="S68" s="80" t="e">
        <f>'UK Death v2019 predict'!S68-#REF!</f>
        <v>#REF!</v>
      </c>
      <c r="T68" s="80" t="e">
        <f>'UK Death v2019 predict'!T68-#REF!</f>
        <v>#REF!</v>
      </c>
      <c r="U68" s="80"/>
      <c r="V68" s="80" t="e">
        <f>'UK Death v2019 predict'!V68-#REF!</f>
        <v>#REF!</v>
      </c>
      <c r="W68" s="80" t="e">
        <f>'UK Death v2019 predict'!W68-#REF!</f>
        <v>#REF!</v>
      </c>
      <c r="X68" s="80" t="e">
        <f>'UK Death v2019 predict'!X68-#REF!</f>
        <v>#REF!</v>
      </c>
      <c r="Y68" s="80" t="e">
        <f>'UK Death v2019 predict'!Y68-#REF!</f>
        <v>#REF!</v>
      </c>
      <c r="Z68" s="80" t="e">
        <f>'UK Death v2019 predict'!Z68-#REF!</f>
        <v>#REF!</v>
      </c>
      <c r="AA68" s="80" t="e">
        <f>'UK Death v2019 predict'!AA68-#REF!</f>
        <v>#REF!</v>
      </c>
      <c r="AB68" s="80" t="e">
        <f>'UK Death v2019 predict'!AB68-#REF!</f>
        <v>#REF!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30"/>
    </row>
    <row r="69" spans="1:53" x14ac:dyDescent="0.25">
      <c r="A69" s="15" t="s">
        <v>45</v>
      </c>
      <c r="B69" s="35">
        <f t="shared" ref="B69:D71" si="16">B57/B45</f>
        <v>5.053763440860215E-2</v>
      </c>
      <c r="C69" s="35">
        <f t="shared" si="16"/>
        <v>8.6442220200181989E-3</v>
      </c>
      <c r="D69" s="35">
        <f t="shared" si="16"/>
        <v>4.4709388971684054E-3</v>
      </c>
      <c r="E69" s="35">
        <v>1.1235955056179775E-2</v>
      </c>
      <c r="F69" s="35">
        <v>3.9419087136929459E-2</v>
      </c>
      <c r="G69" s="35">
        <v>-8.0707573244886671E-2</v>
      </c>
      <c r="H69" s="35">
        <v>-8.95096921322691E-2</v>
      </c>
      <c r="I69" s="35">
        <v>-4.6471600688468159E-2</v>
      </c>
      <c r="J69" s="35">
        <v>-1.8404907975460124E-2</v>
      </c>
      <c r="K69" s="35">
        <v>-4.9745618993781798E-2</v>
      </c>
      <c r="L69" s="35">
        <v>1.9965772960638905E-2</v>
      </c>
      <c r="M69" s="35">
        <v>3.7640449438202245E-2</v>
      </c>
      <c r="N69" s="35">
        <v>8.9750692520775624E-2</v>
      </c>
      <c r="O69" s="35">
        <v>0.40965618141916604</v>
      </c>
      <c r="P69" s="80" t="e">
        <f>'UK Death v2019 predict'!P69-#REF!</f>
        <v>#REF!</v>
      </c>
      <c r="Q69" s="80" t="e">
        <f>'UK Death v2019 predict'!Q69-#REF!</f>
        <v>#REF!</v>
      </c>
      <c r="R69" s="80" t="e">
        <f>'UK Death v2019 predict'!R69-#REF!</f>
        <v>#REF!</v>
      </c>
      <c r="S69" s="80" t="e">
        <f>'UK Death v2019 predict'!S69-#REF!</f>
        <v>#REF!</v>
      </c>
      <c r="T69" s="80" t="e">
        <f>'UK Death v2019 predict'!T69-#REF!</f>
        <v>#REF!</v>
      </c>
      <c r="U69" s="80"/>
      <c r="V69" s="80" t="e">
        <f>'UK Death v2019 predict'!V69-#REF!</f>
        <v>#REF!</v>
      </c>
      <c r="W69" s="80" t="e">
        <f>'UK Death v2019 predict'!W69-#REF!</f>
        <v>#REF!</v>
      </c>
      <c r="X69" s="80" t="e">
        <f>'UK Death v2019 predict'!X69-#REF!</f>
        <v>#REF!</v>
      </c>
      <c r="Y69" s="80" t="e">
        <f>'UK Death v2019 predict'!Y69-#REF!</f>
        <v>#REF!</v>
      </c>
      <c r="Z69" s="80" t="e">
        <f>'UK Death v2019 predict'!Z69-#REF!</f>
        <v>#REF!</v>
      </c>
      <c r="AA69" s="80" t="e">
        <f>'UK Death v2019 predict'!AA69-#REF!</f>
        <v>#REF!</v>
      </c>
      <c r="AB69" s="80" t="e">
        <f>'UK Death v2019 predict'!AB69-#REF!</f>
        <v>#REF!</v>
      </c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30"/>
    </row>
    <row r="70" spans="1:53" x14ac:dyDescent="0.25">
      <c r="A70" s="15" t="s">
        <v>46</v>
      </c>
      <c r="B70" s="35">
        <f t="shared" si="16"/>
        <v>0.14118303571428573</v>
      </c>
      <c r="C70" s="35">
        <f t="shared" si="16"/>
        <v>0.10563029397110114</v>
      </c>
      <c r="D70" s="35">
        <f t="shared" si="16"/>
        <v>8.1022880215343207E-2</v>
      </c>
      <c r="E70" s="35">
        <v>2.1276595744680851E-2</v>
      </c>
      <c r="F70" s="35">
        <v>3.9926289926289923E-2</v>
      </c>
      <c r="G70" s="35">
        <v>-6.3808900523560211E-2</v>
      </c>
      <c r="H70" s="35">
        <v>-0.12728481222997673</v>
      </c>
      <c r="I70" s="35">
        <v>-4.4495715227422544E-2</v>
      </c>
      <c r="J70" s="35">
        <v>-5.0202156334231807E-2</v>
      </c>
      <c r="K70" s="35">
        <v>2.5936599423631124E-2</v>
      </c>
      <c r="L70" s="35">
        <v>5.5090206185567009E-2</v>
      </c>
      <c r="M70" s="35">
        <v>3.8800130420606455E-2</v>
      </c>
      <c r="N70" s="35">
        <v>0.13951339698182938</v>
      </c>
      <c r="O70" s="35">
        <v>0.41318681318681316</v>
      </c>
      <c r="P70" s="80" t="e">
        <f>'UK Death v2019 predict'!P70-#REF!</f>
        <v>#REF!</v>
      </c>
      <c r="Q70" s="80" t="e">
        <f>'UK Death v2019 predict'!Q70-#REF!</f>
        <v>#REF!</v>
      </c>
      <c r="R70" s="80" t="e">
        <f>'UK Death v2019 predict'!R70-#REF!</f>
        <v>#REF!</v>
      </c>
      <c r="S70" s="80" t="e">
        <f>'UK Death v2019 predict'!S70-#REF!</f>
        <v>#REF!</v>
      </c>
      <c r="T70" s="80" t="e">
        <f>'UK Death v2019 predict'!T70-#REF!</f>
        <v>#REF!</v>
      </c>
      <c r="U70" s="80"/>
      <c r="V70" s="80" t="e">
        <f>'UK Death v2019 predict'!V70-#REF!</f>
        <v>#REF!</v>
      </c>
      <c r="W70" s="80" t="e">
        <f>'UK Death v2019 predict'!W70-#REF!</f>
        <v>#REF!</v>
      </c>
      <c r="X70" s="80" t="e">
        <f>'UK Death v2019 predict'!X70-#REF!</f>
        <v>#REF!</v>
      </c>
      <c r="Y70" s="80" t="e">
        <f>'UK Death v2019 predict'!Y70-#REF!</f>
        <v>#REF!</v>
      </c>
      <c r="Z70" s="80" t="e">
        <f>'UK Death v2019 predict'!Z70-#REF!</f>
        <v>#REF!</v>
      </c>
      <c r="AA70" s="80" t="e">
        <f>'UK Death v2019 predict'!AA70-#REF!</f>
        <v>#REF!</v>
      </c>
      <c r="AB70" s="80" t="e">
        <f>'UK Death v2019 predict'!AB70-#REF!</f>
        <v>#REF!</v>
      </c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30"/>
    </row>
    <row r="71" spans="1:53" x14ac:dyDescent="0.25">
      <c r="A71" s="17" t="s">
        <v>47</v>
      </c>
      <c r="B71" s="35">
        <f t="shared" si="16"/>
        <v>0.13370681605975723</v>
      </c>
      <c r="C71" s="35">
        <f t="shared" si="16"/>
        <v>0.15398732065398732</v>
      </c>
      <c r="D71" s="35">
        <f t="shared" si="16"/>
        <v>0.12778297474275024</v>
      </c>
      <c r="E71" s="35">
        <v>2.4304113003739095E-2</v>
      </c>
      <c r="F71" s="35">
        <v>2.8468238793286596E-2</v>
      </c>
      <c r="G71" s="35">
        <v>-5.5443773753632908E-2</v>
      </c>
      <c r="H71" s="35">
        <v>-4.8726953467954345E-2</v>
      </c>
      <c r="I71" s="35">
        <v>-3.1803725579282141E-2</v>
      </c>
      <c r="J71" s="35">
        <v>-1.4502605937004306E-2</v>
      </c>
      <c r="K71" s="35">
        <v>1.5366972477064221E-2</v>
      </c>
      <c r="L71" s="35">
        <v>4.7135769057284616E-2</v>
      </c>
      <c r="M71" s="35">
        <v>1.8553758325404377E-2</v>
      </c>
      <c r="N71" s="35">
        <v>0.1320882088208821</v>
      </c>
      <c r="O71" s="35">
        <v>0.60981718006511398</v>
      </c>
      <c r="P71" s="80" t="e">
        <f>'UK Death v2019 predict'!P71-#REF!</f>
        <v>#REF!</v>
      </c>
      <c r="Q71" s="80" t="e">
        <f>'UK Death v2019 predict'!Q71-#REF!</f>
        <v>#REF!</v>
      </c>
      <c r="R71" s="80" t="e">
        <f>'UK Death v2019 predict'!R71-#REF!</f>
        <v>#REF!</v>
      </c>
      <c r="S71" s="80" t="e">
        <f>'UK Death v2019 predict'!S71-#REF!</f>
        <v>#REF!</v>
      </c>
      <c r="T71" s="80" t="e">
        <f>'UK Death v2019 predict'!T71-#REF!</f>
        <v>#REF!</v>
      </c>
      <c r="U71" s="80"/>
      <c r="V71" s="80" t="e">
        <f>'UK Death v2019 predict'!V71-#REF!</f>
        <v>#REF!</v>
      </c>
      <c r="W71" s="80" t="e">
        <f>'UK Death v2019 predict'!W71-#REF!</f>
        <v>#REF!</v>
      </c>
      <c r="X71" s="80" t="e">
        <f>'UK Death v2019 predict'!X71-#REF!</f>
        <v>#REF!</v>
      </c>
      <c r="Y71" s="80" t="e">
        <f>'UK Death v2019 predict'!Y71-#REF!</f>
        <v>#REF!</v>
      </c>
      <c r="Z71" s="80" t="e">
        <f>'UK Death v2019 predict'!Z71-#REF!</f>
        <v>#REF!</v>
      </c>
      <c r="AA71" s="80" t="e">
        <f>'UK Death v2019 predict'!AA71-#REF!</f>
        <v>#REF!</v>
      </c>
      <c r="AB71" s="80" t="e">
        <f>'UK Death v2019 predict'!AB71-#REF!</f>
        <v>#REF!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30"/>
    </row>
    <row r="72" spans="1:53" ht="15.75" thickBot="1" x14ac:dyDescent="0.3">
      <c r="A72" s="58" t="s">
        <v>61</v>
      </c>
      <c r="B72" s="59"/>
      <c r="C72" s="59"/>
      <c r="D72" s="59"/>
      <c r="E72" s="59">
        <v>9.5334514468910832E-3</v>
      </c>
      <c r="F72" s="59">
        <v>2.7127109886324493E-2</v>
      </c>
      <c r="G72" s="59">
        <v>-6.1544064093226512E-2</v>
      </c>
      <c r="H72" s="59">
        <v>-8.0014614541468757E-2</v>
      </c>
      <c r="I72" s="59">
        <v>-4.1974169741697417E-2</v>
      </c>
      <c r="J72" s="59">
        <v>-2.1174294960702729E-2</v>
      </c>
      <c r="K72" s="59">
        <v>-5.5086301872934269E-4</v>
      </c>
      <c r="L72" s="59">
        <v>4.0845965326313877E-2</v>
      </c>
      <c r="M72" s="59">
        <v>2.2919406349802742E-2</v>
      </c>
      <c r="N72" s="59">
        <v>0.11443187937533657</v>
      </c>
      <c r="O72" s="59">
        <v>0.38207115396350766</v>
      </c>
      <c r="P72" s="81" t="e">
        <f>'UK Death v2019 predict'!P72-#REF!</f>
        <v>#REF!</v>
      </c>
      <c r="Q72" s="81" t="e">
        <f>'UK Death v2019 predict'!Q72-#REF!</f>
        <v>#REF!</v>
      </c>
      <c r="R72" s="81" t="e">
        <f>'UK Death v2019 predict'!R72-#REF!</f>
        <v>#REF!</v>
      </c>
      <c r="S72" s="81" t="e">
        <f>'UK Death v2019 predict'!S72-#REF!</f>
        <v>#REF!</v>
      </c>
      <c r="T72" s="81" t="e">
        <f>'UK Death v2019 predict'!T72-#REF!</f>
        <v>#REF!</v>
      </c>
      <c r="U72" s="81"/>
      <c r="V72" s="81" t="e">
        <f>'UK Death v2019 predict'!V72-#REF!</f>
        <v>#REF!</v>
      </c>
      <c r="W72" s="81" t="e">
        <f>'UK Death v2019 predict'!W72-#REF!</f>
        <v>#REF!</v>
      </c>
      <c r="X72" s="81" t="e">
        <f>'UK Death v2019 predict'!X72-#REF!</f>
        <v>#REF!</v>
      </c>
      <c r="Y72" s="81" t="e">
        <f>'UK Death v2019 predict'!Y72-#REF!</f>
        <v>#REF!</v>
      </c>
      <c r="Z72" s="81" t="e">
        <f>'UK Death v2019 predict'!Z72-#REF!</f>
        <v>#REF!</v>
      </c>
      <c r="AA72" s="81" t="e">
        <f>'UK Death v2019 predict'!AA72-#REF!</f>
        <v>#REF!</v>
      </c>
      <c r="AB72" s="81" t="e">
        <f>'UK Death v2019 predict'!AB72-#REF!</f>
        <v>#REF!</v>
      </c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1"/>
    </row>
    <row r="73" spans="1:53" x14ac:dyDescent="0.25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53" ht="19.5" thickBot="1" x14ac:dyDescent="0.35">
      <c r="A74" s="8" t="s">
        <v>66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 t="s">
        <v>81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22"/>
    </row>
    <row r="75" spans="1:53" x14ac:dyDescent="0.25">
      <c r="A75" s="21" t="s">
        <v>48</v>
      </c>
      <c r="B75" s="11">
        <v>1</v>
      </c>
      <c r="C75" s="11">
        <v>2</v>
      </c>
      <c r="D75" s="11">
        <v>3</v>
      </c>
      <c r="E75" s="11">
        <v>4</v>
      </c>
      <c r="F75" s="11">
        <v>5</v>
      </c>
      <c r="G75" s="11">
        <v>6</v>
      </c>
      <c r="H75" s="11">
        <v>7</v>
      </c>
      <c r="I75" s="11">
        <v>8</v>
      </c>
      <c r="J75" s="11">
        <v>9</v>
      </c>
      <c r="K75" s="11">
        <v>10</v>
      </c>
      <c r="L75" s="11">
        <v>11</v>
      </c>
      <c r="M75" s="11">
        <v>12</v>
      </c>
      <c r="N75" s="11">
        <v>13</v>
      </c>
      <c r="O75" s="11">
        <v>14</v>
      </c>
      <c r="P75" s="76">
        <f>O75+1</f>
        <v>15</v>
      </c>
      <c r="Q75" s="76">
        <f t="shared" ref="Q75:AB75" si="17">P75+1</f>
        <v>16</v>
      </c>
      <c r="R75" s="76">
        <f t="shared" si="17"/>
        <v>17</v>
      </c>
      <c r="S75" s="76">
        <f t="shared" si="17"/>
        <v>18</v>
      </c>
      <c r="T75" s="76">
        <f t="shared" si="17"/>
        <v>19</v>
      </c>
      <c r="U75" s="76">
        <f t="shared" si="17"/>
        <v>20</v>
      </c>
      <c r="V75" s="76">
        <f t="shared" si="17"/>
        <v>21</v>
      </c>
      <c r="W75" s="76">
        <f t="shared" si="17"/>
        <v>22</v>
      </c>
      <c r="X75" s="76">
        <f t="shared" si="17"/>
        <v>23</v>
      </c>
      <c r="Y75" s="76">
        <f t="shared" si="17"/>
        <v>24</v>
      </c>
      <c r="Z75" s="76">
        <f t="shared" si="17"/>
        <v>25</v>
      </c>
      <c r="AA75" s="76">
        <f t="shared" si="17"/>
        <v>26</v>
      </c>
      <c r="AB75" s="76">
        <f t="shared" si="17"/>
        <v>27</v>
      </c>
      <c r="AC75" s="76">
        <v>28</v>
      </c>
      <c r="AD75" s="76">
        <v>29</v>
      </c>
      <c r="AE75" s="76">
        <v>30</v>
      </c>
      <c r="AF75" s="76">
        <v>31</v>
      </c>
      <c r="AG75" s="76">
        <v>32</v>
      </c>
      <c r="AH75" s="76">
        <v>33</v>
      </c>
      <c r="AI75" s="76">
        <v>34</v>
      </c>
      <c r="AJ75" s="76">
        <v>35</v>
      </c>
      <c r="AK75" s="76">
        <v>36</v>
      </c>
      <c r="AL75" s="76">
        <v>37</v>
      </c>
      <c r="AM75" s="76">
        <v>38</v>
      </c>
      <c r="AN75" s="76">
        <v>39</v>
      </c>
      <c r="AO75" s="76">
        <v>40</v>
      </c>
      <c r="AP75" s="76">
        <v>41</v>
      </c>
      <c r="AQ75" s="76">
        <v>42</v>
      </c>
      <c r="AR75" s="76">
        <v>43</v>
      </c>
      <c r="AS75" s="76">
        <v>44</v>
      </c>
      <c r="AT75" s="76">
        <v>45</v>
      </c>
      <c r="AU75" s="76">
        <v>46</v>
      </c>
      <c r="AV75" s="76">
        <v>47</v>
      </c>
      <c r="AW75" s="76">
        <v>48</v>
      </c>
      <c r="AX75" s="76">
        <v>49</v>
      </c>
      <c r="AY75" s="76">
        <v>50</v>
      </c>
      <c r="AZ75" s="76">
        <v>51</v>
      </c>
      <c r="BA75" s="76">
        <v>52</v>
      </c>
    </row>
    <row r="76" spans="1:53" x14ac:dyDescent="0.25">
      <c r="A76" s="19" t="s">
        <v>50</v>
      </c>
      <c r="B76" s="24">
        <v>43833</v>
      </c>
      <c r="C76" s="24">
        <v>43840</v>
      </c>
      <c r="D76" s="24">
        <v>43847</v>
      </c>
      <c r="E76" s="24">
        <v>43854</v>
      </c>
      <c r="F76" s="24">
        <v>43861</v>
      </c>
      <c r="G76" s="24">
        <v>43868</v>
      </c>
      <c r="H76" s="24">
        <v>43875</v>
      </c>
      <c r="I76" s="24">
        <v>43882</v>
      </c>
      <c r="J76" s="24">
        <v>43889</v>
      </c>
      <c r="K76" s="24">
        <v>43896</v>
      </c>
      <c r="L76" s="24">
        <v>43903</v>
      </c>
      <c r="M76" s="24">
        <v>43910</v>
      </c>
      <c r="N76" s="24">
        <v>43917</v>
      </c>
      <c r="O76" s="24">
        <v>43924</v>
      </c>
      <c r="P76" s="77">
        <v>43931</v>
      </c>
      <c r="Q76" s="77">
        <f>P76+7</f>
        <v>43938</v>
      </c>
      <c r="R76" s="77">
        <f t="shared" ref="R76:BA76" si="18">Q76+7</f>
        <v>43945</v>
      </c>
      <c r="S76" s="77">
        <f t="shared" si="18"/>
        <v>43952</v>
      </c>
      <c r="T76" s="77">
        <f t="shared" si="18"/>
        <v>43959</v>
      </c>
      <c r="U76" s="77">
        <f t="shared" si="18"/>
        <v>43966</v>
      </c>
      <c r="V76" s="77">
        <f t="shared" si="18"/>
        <v>43973</v>
      </c>
      <c r="W76" s="77">
        <f t="shared" si="18"/>
        <v>43980</v>
      </c>
      <c r="X76" s="77">
        <f t="shared" si="18"/>
        <v>43987</v>
      </c>
      <c r="Y76" s="77">
        <f t="shared" si="18"/>
        <v>43994</v>
      </c>
      <c r="Z76" s="77">
        <f t="shared" si="18"/>
        <v>44001</v>
      </c>
      <c r="AA76" s="77">
        <f t="shared" si="18"/>
        <v>44008</v>
      </c>
      <c r="AB76" s="77">
        <f t="shared" si="18"/>
        <v>44015</v>
      </c>
      <c r="AC76" s="77">
        <f t="shared" si="18"/>
        <v>44022</v>
      </c>
      <c r="AD76" s="77">
        <f t="shared" si="18"/>
        <v>44029</v>
      </c>
      <c r="AE76" s="77">
        <f t="shared" si="18"/>
        <v>44036</v>
      </c>
      <c r="AF76" s="77">
        <f t="shared" si="18"/>
        <v>44043</v>
      </c>
      <c r="AG76" s="77">
        <f t="shared" si="18"/>
        <v>44050</v>
      </c>
      <c r="AH76" s="77">
        <f t="shared" si="18"/>
        <v>44057</v>
      </c>
      <c r="AI76" s="77">
        <f t="shared" si="18"/>
        <v>44064</v>
      </c>
      <c r="AJ76" s="77">
        <f t="shared" si="18"/>
        <v>44071</v>
      </c>
      <c r="AK76" s="77">
        <f t="shared" si="18"/>
        <v>44078</v>
      </c>
      <c r="AL76" s="77">
        <f t="shared" si="18"/>
        <v>44085</v>
      </c>
      <c r="AM76" s="77">
        <f t="shared" si="18"/>
        <v>44092</v>
      </c>
      <c r="AN76" s="77">
        <f t="shared" si="18"/>
        <v>44099</v>
      </c>
      <c r="AO76" s="77">
        <f t="shared" si="18"/>
        <v>44106</v>
      </c>
      <c r="AP76" s="77">
        <f t="shared" si="18"/>
        <v>44113</v>
      </c>
      <c r="AQ76" s="77">
        <f t="shared" si="18"/>
        <v>44120</v>
      </c>
      <c r="AR76" s="77">
        <f t="shared" si="18"/>
        <v>44127</v>
      </c>
      <c r="AS76" s="77">
        <f t="shared" si="18"/>
        <v>44134</v>
      </c>
      <c r="AT76" s="77">
        <f t="shared" si="18"/>
        <v>44141</v>
      </c>
      <c r="AU76" s="77">
        <f t="shared" si="18"/>
        <v>44148</v>
      </c>
      <c r="AV76" s="77">
        <f t="shared" si="18"/>
        <v>44155</v>
      </c>
      <c r="AW76" s="77">
        <f t="shared" si="18"/>
        <v>44162</v>
      </c>
      <c r="AX76" s="77">
        <f t="shared" si="18"/>
        <v>44169</v>
      </c>
      <c r="AY76" s="77">
        <f t="shared" si="18"/>
        <v>44176</v>
      </c>
      <c r="AZ76" s="77">
        <f t="shared" si="18"/>
        <v>44183</v>
      </c>
      <c r="BA76" s="77">
        <f t="shared" si="18"/>
        <v>44190</v>
      </c>
    </row>
    <row r="77" spans="1:53" x14ac:dyDescent="0.25">
      <c r="A77" s="15" t="s">
        <v>49</v>
      </c>
      <c r="B77" s="48">
        <f>(B53/'UK Pop by Age'!$G5)*52</f>
        <v>3.4887013041033838E-4</v>
      </c>
      <c r="C77" s="48">
        <f>(C53/'UK Pop by Age'!$G5)*52</f>
        <v>0</v>
      </c>
      <c r="D77" s="48">
        <f>(D53/'UK Pop by Age'!$G5)*52</f>
        <v>6.9774026082067677E-4</v>
      </c>
      <c r="E77" s="48">
        <v>7.6751428690274436E-4</v>
      </c>
      <c r="F77" s="48">
        <v>-4.8841818257447367E-4</v>
      </c>
      <c r="G77" s="48">
        <v>-1.6745766259696241E-3</v>
      </c>
      <c r="H77" s="48">
        <v>-4.1864415649240603E-4</v>
      </c>
      <c r="I77" s="48">
        <v>-5.5819220865654137E-4</v>
      </c>
      <c r="J77" s="48">
        <v>-2.0932207824620301E-4</v>
      </c>
      <c r="K77" s="48">
        <v>7.6751428690274436E-4</v>
      </c>
      <c r="L77" s="48">
        <v>-2.7909610432827069E-4</v>
      </c>
      <c r="M77" s="48">
        <v>-3.4887013041033838E-4</v>
      </c>
      <c r="N77" s="48">
        <v>2.7909610432827069E-4</v>
      </c>
      <c r="O77" s="48">
        <v>6.9774026082067677E-4</v>
      </c>
      <c r="P77" s="82" t="e">
        <f>'UK Death v2019 predict'!P77-#REF!</f>
        <v>#REF!</v>
      </c>
      <c r="Q77" s="82" t="e">
        <f>'UK Death v2019 predict'!Q77-#REF!</f>
        <v>#REF!</v>
      </c>
      <c r="R77" s="82" t="e">
        <f>'UK Death v2019 predict'!R77-#REF!</f>
        <v>#REF!</v>
      </c>
      <c r="S77" s="82" t="e">
        <f>'UK Death v2019 predict'!S77-#REF!</f>
        <v>#REF!</v>
      </c>
      <c r="T77" s="82" t="e">
        <f>'UK Death v2019 predict'!T77-#REF!</f>
        <v>#REF!</v>
      </c>
      <c r="U77" s="82"/>
      <c r="V77" s="82" t="e">
        <f>'UK Death v2019 predict'!V77-#REF!</f>
        <v>#REF!</v>
      </c>
      <c r="W77" s="82" t="e">
        <f>'UK Death v2019 predict'!W77-#REF!</f>
        <v>#REF!</v>
      </c>
      <c r="X77" s="82" t="e">
        <f>'UK Death v2019 predict'!X77-#REF!</f>
        <v>#REF!</v>
      </c>
      <c r="Y77" s="82" t="e">
        <f>'UK Death v2019 predict'!Y77-#REF!</f>
        <v>#REF!</v>
      </c>
      <c r="Z77" s="82" t="e">
        <f>'UK Death v2019 predict'!Z77-#REF!</f>
        <v>#REF!</v>
      </c>
      <c r="AA77" s="82" t="e">
        <f>'UK Death v2019 predict'!AA77-#REF!</f>
        <v>#REF!</v>
      </c>
      <c r="AB77" s="82" t="e">
        <f>'UK Death v2019 predict'!AB77-#REF!</f>
        <v>#REF!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30"/>
    </row>
    <row r="78" spans="1:53" x14ac:dyDescent="0.25">
      <c r="A78" s="15" t="s">
        <v>42</v>
      </c>
      <c r="B78" s="48">
        <f>(B54/'UK Pop by Age'!$G6)*52</f>
        <v>4.6569181250208783E-6</v>
      </c>
      <c r="C78" s="48">
        <f>(C54/'UK Pop by Age'!$G6)*52</f>
        <v>2.7941508750125268E-5</v>
      </c>
      <c r="D78" s="48">
        <f>(D54/'UK Pop by Age'!$G6)*52</f>
        <v>-6.0539935625271409E-5</v>
      </c>
      <c r="E78" s="48">
        <v>-4.6569181250208783E-6</v>
      </c>
      <c r="F78" s="48">
        <v>0</v>
      </c>
      <c r="G78" s="48">
        <v>-4.1912263125187899E-5</v>
      </c>
      <c r="H78" s="48">
        <v>-2.3284590625104389E-5</v>
      </c>
      <c r="I78" s="48">
        <v>-5.5883017500250537E-5</v>
      </c>
      <c r="J78" s="48">
        <v>0</v>
      </c>
      <c r="K78" s="48">
        <v>1.8627672500083513E-5</v>
      </c>
      <c r="L78" s="48">
        <v>-9.3138362500417567E-6</v>
      </c>
      <c r="M78" s="48">
        <v>-5.5883017500250537E-5</v>
      </c>
      <c r="N78" s="48">
        <v>-1.8627672500083513E-5</v>
      </c>
      <c r="O78" s="48">
        <v>3.7255345000167027E-5</v>
      </c>
      <c r="P78" s="82" t="e">
        <f>'UK Death v2019 predict'!P78-#REF!</f>
        <v>#REF!</v>
      </c>
      <c r="Q78" s="82" t="e">
        <f>'UK Death v2019 predict'!Q78-#REF!</f>
        <v>#REF!</v>
      </c>
      <c r="R78" s="82" t="e">
        <f>'UK Death v2019 predict'!R78-#REF!</f>
        <v>#REF!</v>
      </c>
      <c r="S78" s="82" t="e">
        <f>'UK Death v2019 predict'!S78-#REF!</f>
        <v>#REF!</v>
      </c>
      <c r="T78" s="82" t="e">
        <f>'UK Death v2019 predict'!T78-#REF!</f>
        <v>#REF!</v>
      </c>
      <c r="U78" s="82"/>
      <c r="V78" s="82" t="e">
        <f>'UK Death v2019 predict'!V78-#REF!</f>
        <v>#REF!</v>
      </c>
      <c r="W78" s="82" t="e">
        <f>'UK Death v2019 predict'!W78-#REF!</f>
        <v>#REF!</v>
      </c>
      <c r="X78" s="82" t="e">
        <f>'UK Death v2019 predict'!X78-#REF!</f>
        <v>#REF!</v>
      </c>
      <c r="Y78" s="82" t="e">
        <f>'UK Death v2019 predict'!Y78-#REF!</f>
        <v>#REF!</v>
      </c>
      <c r="Z78" s="82" t="e">
        <f>'UK Death v2019 predict'!Z78-#REF!</f>
        <v>#REF!</v>
      </c>
      <c r="AA78" s="82" t="e">
        <f>'UK Death v2019 predict'!AA78-#REF!</f>
        <v>#REF!</v>
      </c>
      <c r="AB78" s="82" t="e">
        <f>'UK Death v2019 predict'!AB78-#REF!</f>
        <v>#REF!</v>
      </c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30"/>
    </row>
    <row r="79" spans="1:53" x14ac:dyDescent="0.25">
      <c r="A79" s="15" t="s">
        <v>43</v>
      </c>
      <c r="B79" s="48">
        <f>(B55/'UK Pop by Age'!$G7)*52</f>
        <v>-5.3629548262686252E-5</v>
      </c>
      <c r="C79" s="48">
        <f>(C55/'UK Pop by Age'!$G7)*52</f>
        <v>-1.0313374665901202E-5</v>
      </c>
      <c r="D79" s="48">
        <f>(D55/'UK Pop by Age'!$G7)*52</f>
        <v>-1.0313374665901202E-5</v>
      </c>
      <c r="E79" s="48">
        <v>-5.1566873329506017E-5</v>
      </c>
      <c r="F79" s="48">
        <v>2.0626749331802403E-6</v>
      </c>
      <c r="G79" s="48">
        <v>8.2506997327209613E-6</v>
      </c>
      <c r="H79" s="48">
        <v>-3.9190823730424571E-5</v>
      </c>
      <c r="I79" s="48">
        <v>9.282037199311083E-5</v>
      </c>
      <c r="J79" s="48">
        <v>5.5692223195866494E-5</v>
      </c>
      <c r="K79" s="48">
        <v>1.8564074398622165E-5</v>
      </c>
      <c r="L79" s="48">
        <v>2.4752099198162884E-5</v>
      </c>
      <c r="M79" s="48">
        <v>-3.7128148797244329E-5</v>
      </c>
      <c r="N79" s="48">
        <v>-1.2376049599081442E-5</v>
      </c>
      <c r="O79" s="48">
        <v>-1.6501399465441923E-5</v>
      </c>
      <c r="P79" s="82" t="e">
        <f>'UK Death v2019 predict'!P79-#REF!</f>
        <v>#REF!</v>
      </c>
      <c r="Q79" s="82" t="e">
        <f>'UK Death v2019 predict'!Q79-#REF!</f>
        <v>#REF!</v>
      </c>
      <c r="R79" s="82" t="e">
        <f>'UK Death v2019 predict'!R79-#REF!</f>
        <v>#REF!</v>
      </c>
      <c r="S79" s="82" t="e">
        <f>'UK Death v2019 predict'!S79-#REF!</f>
        <v>#REF!</v>
      </c>
      <c r="T79" s="82" t="e">
        <f>'UK Death v2019 predict'!T79-#REF!</f>
        <v>#REF!</v>
      </c>
      <c r="U79" s="82"/>
      <c r="V79" s="82" t="e">
        <f>'UK Death v2019 predict'!V79-#REF!</f>
        <v>#REF!</v>
      </c>
      <c r="W79" s="82" t="e">
        <f>'UK Death v2019 predict'!W79-#REF!</f>
        <v>#REF!</v>
      </c>
      <c r="X79" s="82" t="e">
        <f>'UK Death v2019 predict'!X79-#REF!</f>
        <v>#REF!</v>
      </c>
      <c r="Y79" s="82" t="e">
        <f>'UK Death v2019 predict'!Y79-#REF!</f>
        <v>#REF!</v>
      </c>
      <c r="Z79" s="82" t="e">
        <f>'UK Death v2019 predict'!Z79-#REF!</f>
        <v>#REF!</v>
      </c>
      <c r="AA79" s="82" t="e">
        <f>'UK Death v2019 predict'!AA79-#REF!</f>
        <v>#REF!</v>
      </c>
      <c r="AB79" s="82" t="e">
        <f>'UK Death v2019 predict'!AB79-#REF!</f>
        <v>#REF!</v>
      </c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30"/>
    </row>
    <row r="80" spans="1:53" x14ac:dyDescent="0.25">
      <c r="A80" s="15" t="s">
        <v>44</v>
      </c>
      <c r="B80" s="48">
        <f>(B56/'UK Pop by Age'!$G8)*52</f>
        <v>6.0646477454322123E-6</v>
      </c>
      <c r="C80" s="48">
        <f>(C56/'UK Pop by Age'!$G8)*52</f>
        <v>2.456182336900046E-4</v>
      </c>
      <c r="D80" s="48">
        <f>(D56/'UK Pop by Age'!$G8)*52</f>
        <v>4.3968696154383534E-4</v>
      </c>
      <c r="E80" s="48">
        <v>-2.4865055756272071E-4</v>
      </c>
      <c r="F80" s="48">
        <v>-5.7614153581606018E-5</v>
      </c>
      <c r="G80" s="48">
        <v>-1.7587478461753416E-4</v>
      </c>
      <c r="H80" s="48">
        <v>-2.5471520530815289E-4</v>
      </c>
      <c r="I80" s="48">
        <v>-3.7600816021679718E-4</v>
      </c>
      <c r="J80" s="48">
        <v>-2.1226267109012744E-5</v>
      </c>
      <c r="K80" s="48">
        <v>-2.7290914854444953E-4</v>
      </c>
      <c r="L80" s="48">
        <v>8.7937392308767078E-5</v>
      </c>
      <c r="M80" s="48">
        <v>4.548485809074159E-5</v>
      </c>
      <c r="N80" s="48">
        <v>2.3955358594457239E-4</v>
      </c>
      <c r="O80" s="48">
        <v>1.9042993920657145E-3</v>
      </c>
      <c r="P80" s="82" t="e">
        <f>'UK Death v2019 predict'!P80-#REF!</f>
        <v>#REF!</v>
      </c>
      <c r="Q80" s="82" t="e">
        <f>'UK Death v2019 predict'!Q80-#REF!</f>
        <v>#REF!</v>
      </c>
      <c r="R80" s="82" t="e">
        <f>'UK Death v2019 predict'!R80-#REF!</f>
        <v>#REF!</v>
      </c>
      <c r="S80" s="82" t="e">
        <f>'UK Death v2019 predict'!S80-#REF!</f>
        <v>#REF!</v>
      </c>
      <c r="T80" s="82" t="e">
        <f>'UK Death v2019 predict'!T80-#REF!</f>
        <v>#REF!</v>
      </c>
      <c r="U80" s="82"/>
      <c r="V80" s="82" t="e">
        <f>'UK Death v2019 predict'!V80-#REF!</f>
        <v>#REF!</v>
      </c>
      <c r="W80" s="82" t="e">
        <f>'UK Death v2019 predict'!W80-#REF!</f>
        <v>#REF!</v>
      </c>
      <c r="X80" s="82" t="e">
        <f>'UK Death v2019 predict'!X80-#REF!</f>
        <v>#REF!</v>
      </c>
      <c r="Y80" s="82" t="e">
        <f>'UK Death v2019 predict'!Y80-#REF!</f>
        <v>#REF!</v>
      </c>
      <c r="Z80" s="82" t="e">
        <f>'UK Death v2019 predict'!Z80-#REF!</f>
        <v>#REF!</v>
      </c>
      <c r="AA80" s="82" t="e">
        <f>'UK Death v2019 predict'!AA80-#REF!</f>
        <v>#REF!</v>
      </c>
      <c r="AB80" s="82" t="e">
        <f>'UK Death v2019 predict'!AB80-#REF!</f>
        <v>#REF!</v>
      </c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30"/>
    </row>
    <row r="81" spans="1:53" x14ac:dyDescent="0.25">
      <c r="A81" s="15" t="s">
        <v>45</v>
      </c>
      <c r="B81" s="48">
        <f>(B57/'UK Pop by Age'!$G9)*52</f>
        <v>7.3525529589136998E-4</v>
      </c>
      <c r="C81" s="48">
        <f>(C57/'UK Pop by Age'!$G9)*52</f>
        <v>1.4861543214825563E-4</v>
      </c>
      <c r="D81" s="48">
        <f>(D57/'UK Pop by Age'!$G9)*52</f>
        <v>7.0396783649173718E-5</v>
      </c>
      <c r="E81" s="48">
        <v>1.7208102669798021E-4</v>
      </c>
      <c r="F81" s="48">
        <v>5.9446172859302252E-4</v>
      </c>
      <c r="G81" s="48">
        <v>-1.141992268086596E-3</v>
      </c>
      <c r="H81" s="48">
        <v>-1.2280327814355859E-3</v>
      </c>
      <c r="I81" s="48">
        <v>-6.3357105284256342E-4</v>
      </c>
      <c r="J81" s="48">
        <v>-2.581215400469703E-4</v>
      </c>
      <c r="K81" s="48">
        <v>-6.8832410679192082E-4</v>
      </c>
      <c r="L81" s="48">
        <v>2.7376526974678668E-4</v>
      </c>
      <c r="M81" s="48">
        <v>5.2406494494384873E-4</v>
      </c>
      <c r="N81" s="48">
        <v>1.2671421056851268E-3</v>
      </c>
      <c r="O81" s="48">
        <v>8.7604886318971738E-3</v>
      </c>
      <c r="P81" s="82" t="e">
        <f>'UK Death v2019 predict'!P81-#REF!</f>
        <v>#REF!</v>
      </c>
      <c r="Q81" s="82" t="e">
        <f>'UK Death v2019 predict'!Q81-#REF!</f>
        <v>#REF!</v>
      </c>
      <c r="R81" s="82" t="e">
        <f>'UK Death v2019 predict'!R81-#REF!</f>
        <v>#REF!</v>
      </c>
      <c r="S81" s="82" t="e">
        <f>'UK Death v2019 predict'!S81-#REF!</f>
        <v>#REF!</v>
      </c>
      <c r="T81" s="82" t="e">
        <f>'UK Death v2019 predict'!T81-#REF!</f>
        <v>#REF!</v>
      </c>
      <c r="U81" s="82"/>
      <c r="V81" s="82" t="e">
        <f>'UK Death v2019 predict'!V81-#REF!</f>
        <v>#REF!</v>
      </c>
      <c r="W81" s="82" t="e">
        <f>'UK Death v2019 predict'!W81-#REF!</f>
        <v>#REF!</v>
      </c>
      <c r="X81" s="82" t="e">
        <f>'UK Death v2019 predict'!X81-#REF!</f>
        <v>#REF!</v>
      </c>
      <c r="Y81" s="82" t="e">
        <f>'UK Death v2019 predict'!Y81-#REF!</f>
        <v>#REF!</v>
      </c>
      <c r="Z81" s="82" t="e">
        <f>'UK Death v2019 predict'!Z81-#REF!</f>
        <v>#REF!</v>
      </c>
      <c r="AA81" s="82" t="e">
        <f>'UK Death v2019 predict'!AA81-#REF!</f>
        <v>#REF!</v>
      </c>
      <c r="AB81" s="82" t="e">
        <f>'UK Death v2019 predict'!AB81-#REF!</f>
        <v>#REF!</v>
      </c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30"/>
    </row>
    <row r="82" spans="1:53" x14ac:dyDescent="0.25">
      <c r="A82" s="15" t="s">
        <v>46</v>
      </c>
      <c r="B82" s="48">
        <f>(B58/'UK Pop by Age'!$G10)*52</f>
        <v>6.7310747361112745E-3</v>
      </c>
      <c r="C82" s="48">
        <f>(C58/'UK Pop by Age'!$G10)*52</f>
        <v>5.6402681583224909E-3</v>
      </c>
      <c r="D82" s="48">
        <f>(D58/'UK Pop by Age'!$G10)*52</f>
        <v>4.0040582916393156E-3</v>
      </c>
      <c r="E82" s="48">
        <v>9.4447886613419074E-4</v>
      </c>
      <c r="F82" s="48">
        <v>1.7293275013724619E-3</v>
      </c>
      <c r="G82" s="48">
        <v>-2.5939912520586928E-3</v>
      </c>
      <c r="H82" s="48">
        <v>-5.0948648694280991E-3</v>
      </c>
      <c r="I82" s="48">
        <v>-1.7958400975790949E-3</v>
      </c>
      <c r="J82" s="48">
        <v>-1.9820753669576676E-3</v>
      </c>
      <c r="K82" s="48">
        <v>1.077504058547457E-3</v>
      </c>
      <c r="L82" s="48">
        <v>2.2747307902668537E-3</v>
      </c>
      <c r="M82" s="48">
        <v>1.5829997897178689E-3</v>
      </c>
      <c r="N82" s="48">
        <v>6.0260412163209631E-3</v>
      </c>
      <c r="O82" s="48">
        <v>2.7509609791063473E-2</v>
      </c>
      <c r="P82" s="82" t="e">
        <f>'UK Death v2019 predict'!P82-#REF!</f>
        <v>#REF!</v>
      </c>
      <c r="Q82" s="82" t="e">
        <f>'UK Death v2019 predict'!Q82-#REF!</f>
        <v>#REF!</v>
      </c>
      <c r="R82" s="82" t="e">
        <f>'UK Death v2019 predict'!R82-#REF!</f>
        <v>#REF!</v>
      </c>
      <c r="S82" s="82" t="e">
        <f>'UK Death v2019 predict'!S82-#REF!</f>
        <v>#REF!</v>
      </c>
      <c r="T82" s="82" t="e">
        <f>'UK Death v2019 predict'!T82-#REF!</f>
        <v>#REF!</v>
      </c>
      <c r="U82" s="82"/>
      <c r="V82" s="82" t="e">
        <f>'UK Death v2019 predict'!V82-#REF!</f>
        <v>#REF!</v>
      </c>
      <c r="W82" s="82" t="e">
        <f>'UK Death v2019 predict'!W82-#REF!</f>
        <v>#REF!</v>
      </c>
      <c r="X82" s="82" t="e">
        <f>'UK Death v2019 predict'!X82-#REF!</f>
        <v>#REF!</v>
      </c>
      <c r="Y82" s="82" t="e">
        <f>'UK Death v2019 predict'!Y82-#REF!</f>
        <v>#REF!</v>
      </c>
      <c r="Z82" s="82" t="e">
        <f>'UK Death v2019 predict'!Z82-#REF!</f>
        <v>#REF!</v>
      </c>
      <c r="AA82" s="82" t="e">
        <f>'UK Death v2019 predict'!AA82-#REF!</f>
        <v>#REF!</v>
      </c>
      <c r="AB82" s="82" t="e">
        <f>'UK Death v2019 predict'!AB82-#REF!</f>
        <v>#REF!</v>
      </c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30"/>
    </row>
    <row r="83" spans="1:53" x14ac:dyDescent="0.25">
      <c r="A83" s="31" t="s">
        <v>47</v>
      </c>
      <c r="B83" s="56">
        <f>(B59/'UK Pop by Age'!$G11)*52</f>
        <v>3.634276522058278E-2</v>
      </c>
      <c r="C83" s="56">
        <f>(C59/'UK Pop by Age'!$G11)*52</f>
        <v>4.684968198128199E-2</v>
      </c>
      <c r="D83" s="56">
        <f>(D59/'UK Pop by Age'!$G11)*52</f>
        <v>3.4667749505108994E-2</v>
      </c>
      <c r="E83" s="56">
        <v>5.9386920821343364E-3</v>
      </c>
      <c r="F83" s="56">
        <v>6.8015789658632583E-3</v>
      </c>
      <c r="G83" s="56">
        <v>-1.2587996892045431E-2</v>
      </c>
      <c r="H83" s="56">
        <v>-1.1268287540460024E-2</v>
      </c>
      <c r="I83" s="56">
        <v>-7.1061272777675826E-3</v>
      </c>
      <c r="J83" s="56">
        <v>-3.2485153269794665E-3</v>
      </c>
      <c r="K83" s="56">
        <v>3.4007894829316291E-3</v>
      </c>
      <c r="L83" s="56">
        <v>1.0608432864667321E-2</v>
      </c>
      <c r="M83" s="56">
        <v>3.9591280547562249E-3</v>
      </c>
      <c r="N83" s="56">
        <v>2.9794976514639793E-2</v>
      </c>
      <c r="O83" s="56">
        <v>0.12359585658117188</v>
      </c>
      <c r="P83" s="82" t="e">
        <f>'UK Death v2019 predict'!P83-#REF!</f>
        <v>#REF!</v>
      </c>
      <c r="Q83" s="82" t="e">
        <f>'UK Death v2019 predict'!Q83-#REF!</f>
        <v>#REF!</v>
      </c>
      <c r="R83" s="82" t="e">
        <f>'UK Death v2019 predict'!R83-#REF!</f>
        <v>#REF!</v>
      </c>
      <c r="S83" s="82" t="e">
        <f>'UK Death v2019 predict'!S83-#REF!</f>
        <v>#REF!</v>
      </c>
      <c r="T83" s="82" t="e">
        <f>'UK Death v2019 predict'!T83-#REF!</f>
        <v>#REF!</v>
      </c>
      <c r="U83" s="82"/>
      <c r="V83" s="82" t="e">
        <f>'UK Death v2019 predict'!V83-#REF!</f>
        <v>#REF!</v>
      </c>
      <c r="W83" s="82" t="e">
        <f>'UK Death v2019 predict'!W83-#REF!</f>
        <v>#REF!</v>
      </c>
      <c r="X83" s="82" t="e">
        <f>'UK Death v2019 predict'!X83-#REF!</f>
        <v>#REF!</v>
      </c>
      <c r="Y83" s="82" t="e">
        <f>'UK Death v2019 predict'!Y83-#REF!</f>
        <v>#REF!</v>
      </c>
      <c r="Z83" s="82" t="e">
        <f>'UK Death v2019 predict'!Z83-#REF!</f>
        <v>#REF!</v>
      </c>
      <c r="AA83" s="82" t="e">
        <f>'UK Death v2019 predict'!AA83-#REF!</f>
        <v>#REF!</v>
      </c>
      <c r="AB83" s="82" t="e">
        <f>'UK Death v2019 predict'!AB83-#REF!</f>
        <v>#REF!</v>
      </c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3"/>
    </row>
    <row r="84" spans="1:53" ht="15.75" thickBot="1" x14ac:dyDescent="0.3">
      <c r="A84" s="58" t="s">
        <v>61</v>
      </c>
      <c r="B84" s="60"/>
      <c r="C84" s="60"/>
      <c r="D84" s="60"/>
      <c r="E84" s="62">
        <v>8.9231037713537574E-5</v>
      </c>
      <c r="F84" s="62">
        <v>2.4874138831649855E-4</v>
      </c>
      <c r="G84" s="62">
        <v>-5.3380691587921584E-4</v>
      </c>
      <c r="H84" s="62">
        <v>-6.917379560801674E-4</v>
      </c>
      <c r="I84" s="62">
        <v>-3.5929311645716455E-4</v>
      </c>
      <c r="J84" s="62">
        <v>-1.8083104103008943E-4</v>
      </c>
      <c r="K84" s="62">
        <v>-4.7379312060285441E-6</v>
      </c>
      <c r="L84" s="62">
        <v>3.5534484045214078E-4</v>
      </c>
      <c r="M84" s="62">
        <v>1.9267586904516079E-4</v>
      </c>
      <c r="N84" s="62">
        <v>1.0068103812810657E-3</v>
      </c>
      <c r="O84" s="62">
        <v>4.9440312134907847E-3</v>
      </c>
      <c r="P84" s="83" t="e">
        <f>'UK Death v2019 predict'!P84-#REF!</f>
        <v>#REF!</v>
      </c>
      <c r="Q84" s="83" t="e">
        <f>'UK Death v2019 predict'!Q84-#REF!</f>
        <v>#REF!</v>
      </c>
      <c r="R84" s="83" t="e">
        <f>'UK Death v2019 predict'!R84-#REF!</f>
        <v>#REF!</v>
      </c>
      <c r="S84" s="83" t="e">
        <f>'UK Death v2019 predict'!S84-#REF!</f>
        <v>#REF!</v>
      </c>
      <c r="T84" s="83" t="e">
        <f>'UK Death v2019 predict'!T84-#REF!</f>
        <v>#REF!</v>
      </c>
      <c r="U84" s="83"/>
      <c r="V84" s="83" t="e">
        <f>'UK Death v2019 predict'!V84-#REF!</f>
        <v>#REF!</v>
      </c>
      <c r="W84" s="83" t="e">
        <f>'UK Death v2019 predict'!W84-#REF!</f>
        <v>#REF!</v>
      </c>
      <c r="X84" s="83" t="e">
        <f>'UK Death v2019 predict'!X84-#REF!</f>
        <v>#REF!</v>
      </c>
      <c r="Y84" s="83" t="e">
        <f>'UK Death v2019 predict'!Y84-#REF!</f>
        <v>#REF!</v>
      </c>
      <c r="Z84" s="83" t="e">
        <f>'UK Death v2019 predict'!Z84-#REF!</f>
        <v>#REF!</v>
      </c>
      <c r="AA84" s="83" t="e">
        <f>'UK Death v2019 predict'!AA84-#REF!</f>
        <v>#REF!</v>
      </c>
      <c r="AB84" s="83" t="e">
        <f>'UK Death v2019 predict'!AB84-#REF!</f>
        <v>#REF!</v>
      </c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1"/>
    </row>
    <row r="86" spans="1:53" ht="19.5" thickBot="1" x14ac:dyDescent="0.35">
      <c r="A86" s="8" t="s">
        <v>63</v>
      </c>
      <c r="B86" s="12"/>
      <c r="C86" s="12"/>
      <c r="D86" s="12"/>
      <c r="E86" s="12"/>
      <c r="F86" s="12"/>
      <c r="G86" s="12"/>
      <c r="H86" s="12"/>
      <c r="I86" s="12" t="s">
        <v>65</v>
      </c>
      <c r="J86" s="12"/>
      <c r="K86" s="12"/>
      <c r="L86" s="12"/>
      <c r="M86" s="12"/>
      <c r="N86" s="12"/>
      <c r="O86" s="12"/>
      <c r="P86" s="12"/>
      <c r="Q86" s="12"/>
      <c r="R86" s="12" t="s">
        <v>81</v>
      </c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22"/>
    </row>
    <row r="87" spans="1:53" x14ac:dyDescent="0.25">
      <c r="A87" s="21" t="s">
        <v>48</v>
      </c>
      <c r="B87" s="11">
        <v>1</v>
      </c>
      <c r="C87" s="11">
        <v>2</v>
      </c>
      <c r="D87" s="11">
        <v>3</v>
      </c>
      <c r="E87" s="11">
        <v>4</v>
      </c>
      <c r="F87" s="11">
        <v>5</v>
      </c>
      <c r="G87" s="11">
        <v>6</v>
      </c>
      <c r="H87" s="11">
        <v>7</v>
      </c>
      <c r="I87" s="11">
        <v>8</v>
      </c>
      <c r="J87" s="11">
        <v>9</v>
      </c>
      <c r="K87" s="11">
        <v>10</v>
      </c>
      <c r="L87" s="11">
        <v>11</v>
      </c>
      <c r="M87" s="11">
        <v>12</v>
      </c>
      <c r="N87" s="11">
        <v>13</v>
      </c>
      <c r="O87" s="11">
        <v>14</v>
      </c>
      <c r="P87" s="71">
        <f>O87+1</f>
        <v>15</v>
      </c>
      <c r="Q87" s="71">
        <f t="shared" ref="Q87:AB87" si="19">P87+1</f>
        <v>16</v>
      </c>
      <c r="R87" s="71">
        <f t="shared" si="19"/>
        <v>17</v>
      </c>
      <c r="S87" s="71">
        <f t="shared" si="19"/>
        <v>18</v>
      </c>
      <c r="T87" s="71">
        <f t="shared" si="19"/>
        <v>19</v>
      </c>
      <c r="U87" s="71">
        <f t="shared" si="19"/>
        <v>20</v>
      </c>
      <c r="V87" s="71">
        <f t="shared" si="19"/>
        <v>21</v>
      </c>
      <c r="W87" s="71">
        <f t="shared" si="19"/>
        <v>22</v>
      </c>
      <c r="X87" s="71">
        <f t="shared" si="19"/>
        <v>23</v>
      </c>
      <c r="Y87" s="71">
        <f t="shared" si="19"/>
        <v>24</v>
      </c>
      <c r="Z87" s="71">
        <f t="shared" si="19"/>
        <v>25</v>
      </c>
      <c r="AA87" s="71">
        <f t="shared" si="19"/>
        <v>26</v>
      </c>
      <c r="AB87" s="71">
        <f t="shared" si="19"/>
        <v>27</v>
      </c>
      <c r="AC87" s="71">
        <v>28</v>
      </c>
      <c r="AD87" s="71">
        <v>29</v>
      </c>
      <c r="AE87" s="71">
        <v>30</v>
      </c>
      <c r="AF87" s="71">
        <v>31</v>
      </c>
      <c r="AG87" s="71">
        <v>32</v>
      </c>
      <c r="AH87" s="71">
        <v>33</v>
      </c>
      <c r="AI87" s="71">
        <v>34</v>
      </c>
      <c r="AJ87" s="71">
        <v>35</v>
      </c>
      <c r="AK87" s="71">
        <v>36</v>
      </c>
      <c r="AL87" s="71">
        <v>37</v>
      </c>
      <c r="AM87" s="71">
        <v>38</v>
      </c>
      <c r="AN87" s="71">
        <v>39</v>
      </c>
      <c r="AO87" s="71">
        <v>40</v>
      </c>
      <c r="AP87" s="71">
        <v>41</v>
      </c>
      <c r="AQ87" s="71">
        <v>42</v>
      </c>
      <c r="AR87" s="71">
        <v>43</v>
      </c>
      <c r="AS87" s="71">
        <v>44</v>
      </c>
      <c r="AT87" s="71">
        <v>45</v>
      </c>
      <c r="AU87" s="71">
        <v>46</v>
      </c>
      <c r="AV87" s="71">
        <v>47</v>
      </c>
      <c r="AW87" s="71">
        <v>48</v>
      </c>
      <c r="AX87" s="71">
        <v>49</v>
      </c>
      <c r="AY87" s="71">
        <v>50</v>
      </c>
      <c r="AZ87" s="71">
        <v>51</v>
      </c>
      <c r="BA87" s="71">
        <v>52</v>
      </c>
    </row>
    <row r="88" spans="1:53" x14ac:dyDescent="0.25">
      <c r="A88" s="19" t="s">
        <v>50</v>
      </c>
      <c r="B88" s="24">
        <v>43833</v>
      </c>
      <c r="C88" s="24">
        <v>43840</v>
      </c>
      <c r="D88" s="24">
        <v>43847</v>
      </c>
      <c r="E88" s="24">
        <v>43854</v>
      </c>
      <c r="F88" s="24">
        <v>43861</v>
      </c>
      <c r="G88" s="24">
        <v>43868</v>
      </c>
      <c r="H88" s="24">
        <v>43875</v>
      </c>
      <c r="I88" s="24">
        <v>43882</v>
      </c>
      <c r="J88" s="24">
        <v>43889</v>
      </c>
      <c r="K88" s="24">
        <v>43896</v>
      </c>
      <c r="L88" s="24">
        <v>43903</v>
      </c>
      <c r="M88" s="24">
        <v>43910</v>
      </c>
      <c r="N88" s="24">
        <v>43917</v>
      </c>
      <c r="O88" s="24">
        <v>43924</v>
      </c>
      <c r="P88" s="72">
        <v>43931</v>
      </c>
      <c r="Q88" s="72">
        <f>P88+7</f>
        <v>43938</v>
      </c>
      <c r="R88" s="72">
        <f t="shared" ref="R88:BA88" si="20">Q88+7</f>
        <v>43945</v>
      </c>
      <c r="S88" s="72">
        <f t="shared" si="20"/>
        <v>43952</v>
      </c>
      <c r="T88" s="72">
        <f t="shared" si="20"/>
        <v>43959</v>
      </c>
      <c r="U88" s="72">
        <f t="shared" si="20"/>
        <v>43966</v>
      </c>
      <c r="V88" s="72">
        <f t="shared" si="20"/>
        <v>43973</v>
      </c>
      <c r="W88" s="72">
        <f t="shared" si="20"/>
        <v>43980</v>
      </c>
      <c r="X88" s="72">
        <f t="shared" si="20"/>
        <v>43987</v>
      </c>
      <c r="Y88" s="72">
        <f t="shared" si="20"/>
        <v>43994</v>
      </c>
      <c r="Z88" s="72">
        <f t="shared" si="20"/>
        <v>44001</v>
      </c>
      <c r="AA88" s="72">
        <f t="shared" si="20"/>
        <v>44008</v>
      </c>
      <c r="AB88" s="72">
        <f t="shared" si="20"/>
        <v>44015</v>
      </c>
      <c r="AC88" s="72">
        <f t="shared" si="20"/>
        <v>44022</v>
      </c>
      <c r="AD88" s="72">
        <f t="shared" si="20"/>
        <v>44029</v>
      </c>
      <c r="AE88" s="72">
        <f t="shared" si="20"/>
        <v>44036</v>
      </c>
      <c r="AF88" s="72">
        <f t="shared" si="20"/>
        <v>44043</v>
      </c>
      <c r="AG88" s="72">
        <f t="shared" si="20"/>
        <v>44050</v>
      </c>
      <c r="AH88" s="72">
        <f t="shared" si="20"/>
        <v>44057</v>
      </c>
      <c r="AI88" s="72">
        <f t="shared" si="20"/>
        <v>44064</v>
      </c>
      <c r="AJ88" s="72">
        <f t="shared" si="20"/>
        <v>44071</v>
      </c>
      <c r="AK88" s="72">
        <f t="shared" si="20"/>
        <v>44078</v>
      </c>
      <c r="AL88" s="72">
        <f t="shared" si="20"/>
        <v>44085</v>
      </c>
      <c r="AM88" s="72">
        <f t="shared" si="20"/>
        <v>44092</v>
      </c>
      <c r="AN88" s="72">
        <f t="shared" si="20"/>
        <v>44099</v>
      </c>
      <c r="AO88" s="72">
        <f t="shared" si="20"/>
        <v>44106</v>
      </c>
      <c r="AP88" s="72">
        <f t="shared" si="20"/>
        <v>44113</v>
      </c>
      <c r="AQ88" s="72">
        <f t="shared" si="20"/>
        <v>44120</v>
      </c>
      <c r="AR88" s="72">
        <f t="shared" si="20"/>
        <v>44127</v>
      </c>
      <c r="AS88" s="72">
        <f t="shared" si="20"/>
        <v>44134</v>
      </c>
      <c r="AT88" s="72">
        <f t="shared" si="20"/>
        <v>44141</v>
      </c>
      <c r="AU88" s="72">
        <f t="shared" si="20"/>
        <v>44148</v>
      </c>
      <c r="AV88" s="72">
        <f t="shared" si="20"/>
        <v>44155</v>
      </c>
      <c r="AW88" s="72">
        <f t="shared" si="20"/>
        <v>44162</v>
      </c>
      <c r="AX88" s="72">
        <f t="shared" si="20"/>
        <v>44169</v>
      </c>
      <c r="AY88" s="72">
        <f t="shared" si="20"/>
        <v>44176</v>
      </c>
      <c r="AZ88" s="72">
        <f t="shared" si="20"/>
        <v>44183</v>
      </c>
      <c r="BA88" s="72">
        <f t="shared" si="20"/>
        <v>44190</v>
      </c>
    </row>
    <row r="89" spans="1:53" x14ac:dyDescent="0.25">
      <c r="A89" s="15" t="s">
        <v>49</v>
      </c>
      <c r="B89" s="48" t="e">
        <f>(B65/'UK Pop by Age'!$G17)*52</f>
        <v>#DIV/0!</v>
      </c>
      <c r="C89" s="48" t="e">
        <f>(C65/'UK Pop by Age'!$G17)*52</f>
        <v>#DIV/0!</v>
      </c>
      <c r="D89" s="48" t="e">
        <f>(D65/'UK Pop by Age'!$G17)*52</f>
        <v>#DIV/0!</v>
      </c>
      <c r="E89" s="69">
        <f>E41/'UK Pop by Age'!$G5*52</f>
        <v>3.6980233823495868E-3</v>
      </c>
      <c r="F89" s="69">
        <f>F41/'UK Pop by Age'!$G5*52</f>
        <v>3.4887013041033834E-3</v>
      </c>
      <c r="G89" s="69">
        <f>G41/'UK Pop by Age'!$G5*52</f>
        <v>2.0932207824620303E-3</v>
      </c>
      <c r="H89" s="69">
        <f>H41/'UK Pop by Age'!$G5*52</f>
        <v>3.0002831215289101E-3</v>
      </c>
      <c r="I89" s="69">
        <f>I41/'UK Pop by Age'!$G5*52</f>
        <v>3.5584753301854512E-3</v>
      </c>
      <c r="J89" s="69">
        <f>J41/'UK Pop by Age'!$G5*52</f>
        <v>3.418927278021316E-3</v>
      </c>
      <c r="K89" s="69">
        <f>K41/'UK Pop by Age'!$G5*52</f>
        <v>3.9073454605957894E-3</v>
      </c>
      <c r="L89" s="69">
        <f>L41/'UK Pop by Age'!$G5*52</f>
        <v>3.6980233823495868E-3</v>
      </c>
      <c r="M89" s="69">
        <f>M41/'UK Pop by Age'!$G5*52</f>
        <v>3.0700571476109774E-3</v>
      </c>
      <c r="N89" s="69">
        <f>N41/'UK Pop by Age'!$G5*52</f>
        <v>3.418927278021316E-3</v>
      </c>
      <c r="O89" s="69">
        <f>O41/'UK Pop by Age'!$G5*52</f>
        <v>3.5584753301854512E-3</v>
      </c>
      <c r="P89" s="82" t="e">
        <f>'UK Death v2019 predict'!P89-#REF!</f>
        <v>#REF!</v>
      </c>
      <c r="Q89" s="82" t="e">
        <f>'UK Death v2019 predict'!Q89-#REF!</f>
        <v>#REF!</v>
      </c>
      <c r="R89" s="82" t="e">
        <f>'UK Death v2019 predict'!R89-#REF!</f>
        <v>#REF!</v>
      </c>
      <c r="S89" s="82" t="e">
        <f>'UK Death v2019 predict'!S89-#REF!</f>
        <v>#REF!</v>
      </c>
      <c r="T89" s="82" t="e">
        <f>'UK Death v2019 predict'!T89-#REF!</f>
        <v>#REF!</v>
      </c>
      <c r="U89" s="74"/>
      <c r="V89" s="82" t="e">
        <f>'UK Death v2019 predict'!V89-#REF!</f>
        <v>#REF!</v>
      </c>
      <c r="W89" s="82" t="e">
        <f>'UK Death v2019 predict'!W89-#REF!</f>
        <v>#REF!</v>
      </c>
      <c r="X89" s="82" t="e">
        <f>'UK Death v2019 predict'!X89-#REF!</f>
        <v>#REF!</v>
      </c>
      <c r="Y89" s="82" t="e">
        <f>'UK Death v2019 predict'!Y89-#REF!</f>
        <v>#REF!</v>
      </c>
      <c r="Z89" s="82" t="e">
        <f>'UK Death v2019 predict'!Z89-#REF!</f>
        <v>#DIV/0!</v>
      </c>
      <c r="AA89" s="82" t="e">
        <f>'UK Death v2019 predict'!AA89-#REF!</f>
        <v>#REF!</v>
      </c>
      <c r="AB89" s="82" t="e">
        <f>'UK Death v2019 predict'!AB89-#REF!</f>
        <v>#REF!</v>
      </c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30"/>
    </row>
    <row r="90" spans="1:53" x14ac:dyDescent="0.25">
      <c r="A90" s="15" t="s">
        <v>42</v>
      </c>
      <c r="B90" s="48" t="e">
        <f>(B66/'UK Pop by Age'!$G18)*52</f>
        <v>#DIV/0!</v>
      </c>
      <c r="C90" s="48" t="e">
        <f>(C66/'UK Pop by Age'!$G18)*52</f>
        <v>#DIV/0!</v>
      </c>
      <c r="D90" s="48" t="e">
        <f>(D66/'UK Pop by Age'!$G18)*52</f>
        <v>#DIV/0!</v>
      </c>
      <c r="E90" s="69">
        <f>E42/'UK Pop by Age'!$G6*52</f>
        <v>9.7795280625438436E-5</v>
      </c>
      <c r="F90" s="69">
        <f>F42/'UK Pop by Age'!$G6*52</f>
        <v>6.9853771875313161E-5</v>
      </c>
      <c r="G90" s="69">
        <f>G42/'UK Pop by Age'!$G6*52</f>
        <v>7.4510690000334054E-5</v>
      </c>
      <c r="H90" s="69">
        <f>H42/'UK Pop by Age'!$G6*52</f>
        <v>5.5883017500250537E-5</v>
      </c>
      <c r="I90" s="69">
        <f>I42/'UK Pop by Age'!$G6*52</f>
        <v>8.3824526250375798E-5</v>
      </c>
      <c r="J90" s="69">
        <f>J42/'UK Pop by Age'!$G6*52</f>
        <v>9.3138362500417557E-5</v>
      </c>
      <c r="K90" s="69">
        <f>K42/'UK Pop by Age'!$G6*52</f>
        <v>9.3138362500417557E-5</v>
      </c>
      <c r="L90" s="69">
        <f>L42/'UK Pop by Age'!$G6*52</f>
        <v>1.0245219875045932E-4</v>
      </c>
      <c r="M90" s="69">
        <f>M42/'UK Pop by Age'!$G6*52</f>
        <v>5.5883017500250537E-5</v>
      </c>
      <c r="N90" s="69">
        <f>N42/'UK Pop by Age'!$G6*52</f>
        <v>6.0539935625271409E-5</v>
      </c>
      <c r="O90" s="69">
        <f>O42/'UK Pop by Age'!$G6*52</f>
        <v>9.7795280625438436E-5</v>
      </c>
      <c r="P90" s="82" t="e">
        <f>'UK Death v2019 predict'!P90-#REF!</f>
        <v>#REF!</v>
      </c>
      <c r="Q90" s="82" t="e">
        <f>'UK Death v2019 predict'!Q90-#REF!</f>
        <v>#REF!</v>
      </c>
      <c r="R90" s="82" t="e">
        <f>'UK Death v2019 predict'!R90-#REF!</f>
        <v>#REF!</v>
      </c>
      <c r="S90" s="82" t="e">
        <f>'UK Death v2019 predict'!S90-#REF!</f>
        <v>#REF!</v>
      </c>
      <c r="T90" s="82" t="e">
        <f>'UK Death v2019 predict'!T90-#REF!</f>
        <v>#REF!</v>
      </c>
      <c r="U90" s="74"/>
      <c r="V90" s="82" t="e">
        <f>'UK Death v2019 predict'!V90-#REF!</f>
        <v>#REF!</v>
      </c>
      <c r="W90" s="82" t="e">
        <f>'UK Death v2019 predict'!W90-#REF!</f>
        <v>#REF!</v>
      </c>
      <c r="X90" s="82" t="e">
        <f>'UK Death v2019 predict'!X90-#REF!</f>
        <v>#REF!</v>
      </c>
      <c r="Y90" s="82" t="e">
        <f>'UK Death v2019 predict'!Y90-#REF!</f>
        <v>#REF!</v>
      </c>
      <c r="Z90" s="82" t="e">
        <f>'UK Death v2019 predict'!Z90-#REF!</f>
        <v>#DIV/0!</v>
      </c>
      <c r="AA90" s="82" t="e">
        <f>'UK Death v2019 predict'!AA90-#REF!</f>
        <v>#REF!</v>
      </c>
      <c r="AB90" s="82" t="e">
        <f>'UK Death v2019 predict'!AB90-#REF!</f>
        <v>#REF!</v>
      </c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30"/>
    </row>
    <row r="91" spans="1:53" x14ac:dyDescent="0.25">
      <c r="A91" s="15" t="s">
        <v>43</v>
      </c>
      <c r="B91" s="48">
        <f>(B67/'UK Pop by Age'!$G19)*52</f>
        <v>-1.8276412824433431E-6</v>
      </c>
      <c r="C91" s="48">
        <f>(C67/'UK Pop by Age'!$G19)*52</f>
        <v>-2.4155538628097331E-7</v>
      </c>
      <c r="D91" s="48">
        <f>(D67/'UK Pop by Age'!$G19)*52</f>
        <v>-2.1155328416327284E-7</v>
      </c>
      <c r="E91" s="69">
        <f>E43/'UK Pop by Age'!$G7*52</f>
        <v>6.4767992901859552E-4</v>
      </c>
      <c r="F91" s="69">
        <f>F43/'UK Pop by Age'!$G7*52</f>
        <v>6.3530387941951403E-4</v>
      </c>
      <c r="G91" s="69">
        <f>G43/'UK Pop by Age'!$G7*52</f>
        <v>5.5898490689184526E-4</v>
      </c>
      <c r="H91" s="69">
        <f>H43/'UK Pop by Age'!$G7*52</f>
        <v>5.8992503088954877E-4</v>
      </c>
      <c r="I91" s="69">
        <f>I43/'UK Pop by Age'!$G7*52</f>
        <v>6.6211865355085716E-4</v>
      </c>
      <c r="J91" s="69">
        <f>J43/'UK Pop by Age'!$G7*52</f>
        <v>6.4974260395177577E-4</v>
      </c>
      <c r="K91" s="69">
        <f>K43/'UK Pop by Age'!$G7*52</f>
        <v>6.4355457915223502E-4</v>
      </c>
      <c r="L91" s="69">
        <f>L43/'UK Pop by Age'!$G7*52</f>
        <v>6.4149190421905478E-4</v>
      </c>
      <c r="M91" s="69">
        <f>M43/'UK Pop by Age'!$G7*52</f>
        <v>5.6723560662456614E-4</v>
      </c>
      <c r="N91" s="69">
        <f>N43/'UK Pop by Age'!$G7*52</f>
        <v>5.8373700609000813E-4</v>
      </c>
      <c r="O91" s="69">
        <f>O43/'UK Pop by Age'!$G7*52</f>
        <v>5.9405038075590927E-4</v>
      </c>
      <c r="P91" s="82" t="e">
        <f>'UK Death v2019 predict'!P91-#REF!</f>
        <v>#REF!</v>
      </c>
      <c r="Q91" s="82" t="e">
        <f>'UK Death v2019 predict'!Q91-#REF!</f>
        <v>#REF!</v>
      </c>
      <c r="R91" s="82" t="e">
        <f>'UK Death v2019 predict'!R91-#REF!</f>
        <v>#REF!</v>
      </c>
      <c r="S91" s="82" t="e">
        <f>'UK Death v2019 predict'!S91-#REF!</f>
        <v>#REF!</v>
      </c>
      <c r="T91" s="82" t="e">
        <f>'UK Death v2019 predict'!T91-#REF!</f>
        <v>#REF!</v>
      </c>
      <c r="U91" s="74"/>
      <c r="V91" s="82" t="e">
        <f>'UK Death v2019 predict'!V91-#REF!</f>
        <v>#REF!</v>
      </c>
      <c r="W91" s="82" t="e">
        <f>'UK Death v2019 predict'!W91-#REF!</f>
        <v>#REF!</v>
      </c>
      <c r="X91" s="82" t="e">
        <f>'UK Death v2019 predict'!X91-#REF!</f>
        <v>#REF!</v>
      </c>
      <c r="Y91" s="82" t="e">
        <f>'UK Death v2019 predict'!Y91-#REF!</f>
        <v>#REF!</v>
      </c>
      <c r="Z91" s="82" t="e">
        <f>'UK Death v2019 predict'!Z91-#REF!</f>
        <v>#REF!</v>
      </c>
      <c r="AA91" s="82" t="e">
        <f>'UK Death v2019 predict'!AA91-#REF!</f>
        <v>#REF!</v>
      </c>
      <c r="AB91" s="82" t="e">
        <f>'UK Death v2019 predict'!AB91-#REF!</f>
        <v>#REF!</v>
      </c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30"/>
    </row>
    <row r="92" spans="1:53" x14ac:dyDescent="0.25">
      <c r="A92" s="15" t="s">
        <v>44</v>
      </c>
      <c r="B92" s="48">
        <f>(B68/'UK Pop by Age'!$G20)*52</f>
        <v>2.0924006863199796E-8</v>
      </c>
      <c r="C92" s="48">
        <f>(C68/'UK Pop by Age'!$G20)*52</f>
        <v>6.7850277055297978E-7</v>
      </c>
      <c r="D92" s="48">
        <f>(D68/'UK Pop by Age'!$G20)*52</f>
        <v>1.2002013093517549E-6</v>
      </c>
      <c r="E92" s="69">
        <f>E44/'UK Pop by Age'!$G8*52</f>
        <v>4.1118311714030392E-3</v>
      </c>
      <c r="F92" s="69">
        <f>F44/'UK Pop by Age'!$G8*52</f>
        <v>4.0875725804213111E-3</v>
      </c>
      <c r="G92" s="69">
        <f>G44/'UK Pop by Age'!$G8*52</f>
        <v>4.0299584268397052E-3</v>
      </c>
      <c r="H92" s="69">
        <f>H44/'UK Pop by Age'!$G8*52</f>
        <v>3.905633148058345E-3</v>
      </c>
      <c r="I92" s="69">
        <f>I44/'UK Pop by Age'!$G8*52</f>
        <v>3.8540836422221707E-3</v>
      </c>
      <c r="J92" s="69">
        <f>J44/'UK Pop by Age'!$G8*52</f>
        <v>3.8116311080041453E-3</v>
      </c>
      <c r="K92" s="69">
        <f>K44/'UK Pop by Age'!$G8*52</f>
        <v>3.7964694886405649E-3</v>
      </c>
      <c r="L92" s="69">
        <f>L44/'UK Pop by Age'!$G8*52</f>
        <v>4.0633139894395822E-3</v>
      </c>
      <c r="M92" s="69">
        <f>M44/'UK Pop by Age'!$G8*52</f>
        <v>3.8328573751131583E-3</v>
      </c>
      <c r="N92" s="69">
        <f>N44/'UK Pop by Age'!$G8*52</f>
        <v>3.9450533584036536E-3</v>
      </c>
      <c r="O92" s="69">
        <f>O44/'UK Pop by Age'!$G8*52</f>
        <v>5.640122403251957E-3</v>
      </c>
      <c r="P92" s="82" t="e">
        <f>'UK Death v2019 predict'!P92-#REF!</f>
        <v>#REF!</v>
      </c>
      <c r="Q92" s="82" t="e">
        <f>'UK Death v2019 predict'!Q92-#REF!</f>
        <v>#REF!</v>
      </c>
      <c r="R92" s="82" t="e">
        <f>'UK Death v2019 predict'!R92-#REF!</f>
        <v>#REF!</v>
      </c>
      <c r="S92" s="82" t="e">
        <f>'UK Death v2019 predict'!S92-#REF!</f>
        <v>#REF!</v>
      </c>
      <c r="T92" s="82" t="e">
        <f>'UK Death v2019 predict'!T92-#REF!</f>
        <v>#REF!</v>
      </c>
      <c r="U92" s="74"/>
      <c r="V92" s="82" t="e">
        <f>'UK Death v2019 predict'!V92-#REF!</f>
        <v>#REF!</v>
      </c>
      <c r="W92" s="82" t="e">
        <f>'UK Death v2019 predict'!W92-#REF!</f>
        <v>#REF!</v>
      </c>
      <c r="X92" s="82" t="e">
        <f>'UK Death v2019 predict'!X92-#REF!</f>
        <v>#REF!</v>
      </c>
      <c r="Y92" s="82" t="e">
        <f>'UK Death v2019 predict'!Y92-#REF!</f>
        <v>#REF!</v>
      </c>
      <c r="Z92" s="82" t="e">
        <f>'UK Death v2019 predict'!Z92-#REF!</f>
        <v>#REF!</v>
      </c>
      <c r="AA92" s="82" t="e">
        <f>'UK Death v2019 predict'!AA92-#REF!</f>
        <v>#REF!</v>
      </c>
      <c r="AB92" s="82" t="e">
        <f>'UK Death v2019 predict'!AB92-#REF!</f>
        <v>#REF!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30"/>
    </row>
    <row r="93" spans="1:53" x14ac:dyDescent="0.25">
      <c r="A93" s="15" t="s">
        <v>45</v>
      </c>
      <c r="B93" s="48">
        <f>(B69/'UK Pop by Age'!$G21)*52</f>
        <v>3.4908431470589717E-7</v>
      </c>
      <c r="C93" s="48">
        <f>(C69/'UK Pop by Age'!$G21)*52</f>
        <v>5.9709211864298344E-8</v>
      </c>
      <c r="D93" s="48">
        <f>(D69/'UK Pop by Age'!$G21)*52</f>
        <v>3.0882621619984562E-8</v>
      </c>
      <c r="E93" s="69">
        <f>E45/'UK Pop by Age'!$G9*52</f>
        <v>1.531521137612024E-2</v>
      </c>
      <c r="F93" s="69">
        <f>F45/'UK Pop by Age'!$G9*52</f>
        <v>1.5080555430622991E-2</v>
      </c>
      <c r="G93" s="69">
        <f>G45/'UK Pop by Age'!$G9*52</f>
        <v>1.4149753513483918E-2</v>
      </c>
      <c r="H93" s="69">
        <f>H45/'UK Pop by Age'!$G9*52</f>
        <v>1.3719550946738967E-2</v>
      </c>
      <c r="I93" s="69">
        <f>I45/'UK Pop by Age'!$G9*52</f>
        <v>1.3633510433389978E-2</v>
      </c>
      <c r="J93" s="69">
        <f>J45/'UK Pop by Age'!$G9*52</f>
        <v>1.4024603675885384E-2</v>
      </c>
      <c r="K93" s="69">
        <f>K45/'UK Pop by Age'!$G9*52</f>
        <v>1.3836878919487589E-2</v>
      </c>
      <c r="L93" s="69">
        <f>L45/'UK Pop by Age'!$G9*52</f>
        <v>1.3711729081889059E-2</v>
      </c>
      <c r="M93" s="69">
        <f>M45/'UK Pop by Age'!$G9*52</f>
        <v>1.392291943283658E-2</v>
      </c>
      <c r="N93" s="69">
        <f>N45/'UK Pop by Age'!$G9*52</f>
        <v>1.4118466054084285E-2</v>
      </c>
      <c r="O93" s="69">
        <f>O45/'UK Pop by Age'!$G9*52</f>
        <v>2.1384978499648995E-2</v>
      </c>
      <c r="P93" s="82" t="e">
        <f>'UK Death v2019 predict'!P93-#REF!</f>
        <v>#REF!</v>
      </c>
      <c r="Q93" s="82" t="e">
        <f>'UK Death v2019 predict'!Q93-#REF!</f>
        <v>#REF!</v>
      </c>
      <c r="R93" s="82" t="e">
        <f>'UK Death v2019 predict'!R93-#REF!</f>
        <v>#REF!</v>
      </c>
      <c r="S93" s="82" t="e">
        <f>'UK Death v2019 predict'!S93-#REF!</f>
        <v>#REF!</v>
      </c>
      <c r="T93" s="82" t="e">
        <f>'UK Death v2019 predict'!T93-#REF!</f>
        <v>#REF!</v>
      </c>
      <c r="U93" s="74"/>
      <c r="V93" s="82" t="e">
        <f>'UK Death v2019 predict'!V93-#REF!</f>
        <v>#REF!</v>
      </c>
      <c r="W93" s="82" t="e">
        <f>'UK Death v2019 predict'!W93-#REF!</f>
        <v>#REF!</v>
      </c>
      <c r="X93" s="82" t="e">
        <f>'UK Death v2019 predict'!X93-#REF!</f>
        <v>#REF!</v>
      </c>
      <c r="Y93" s="82" t="e">
        <f>'UK Death v2019 predict'!Y93-#REF!</f>
        <v>#REF!</v>
      </c>
      <c r="Z93" s="82" t="e">
        <f>'UK Death v2019 predict'!Z93-#REF!</f>
        <v>#REF!</v>
      </c>
      <c r="AA93" s="82" t="e">
        <f>'UK Death v2019 predict'!AA93-#REF!</f>
        <v>#REF!</v>
      </c>
      <c r="AB93" s="82" t="e">
        <f>'UK Death v2019 predict'!AB93-#REF!</f>
        <v>#REF!</v>
      </c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30"/>
    </row>
    <row r="94" spans="1:53" x14ac:dyDescent="0.25">
      <c r="A94" s="15" t="s">
        <v>46</v>
      </c>
      <c r="B94" s="48">
        <f>(B70/'UK Pop by Age'!$G22)*52</f>
        <v>8.4271447839330312E-7</v>
      </c>
      <c r="C94" s="48">
        <f>(C70/'UK Pop by Age'!$G22)*52</f>
        <v>6.3050194122848564E-7</v>
      </c>
      <c r="D94" s="48">
        <f>(D70/'UK Pop by Age'!$G22)*52</f>
        <v>4.8362151935005557E-7</v>
      </c>
      <c r="E94" s="69">
        <f>E46/'UK Pop by Age'!$G10*52</f>
        <v>4.4390506708306965E-2</v>
      </c>
      <c r="F94" s="69">
        <f>F46/'UK Pop by Age'!$G10*52</f>
        <v>4.3313002649759506E-2</v>
      </c>
      <c r="G94" s="69">
        <f>G46/'UK Pop by Age'!$G10*52</f>
        <v>4.0652498801494179E-2</v>
      </c>
      <c r="H94" s="69">
        <f>H46/'UK Pop by Age'!$G10*52</f>
        <v>4.0027280397151831E-2</v>
      </c>
      <c r="I94" s="69">
        <f>I46/'UK Pop by Age'!$G10*52</f>
        <v>4.035984337818499E-2</v>
      </c>
      <c r="J94" s="69">
        <f>J46/'UK Pop by Age'!$G10*52</f>
        <v>3.9481877108257436E-2</v>
      </c>
      <c r="K94" s="69">
        <f>K46/'UK Pop by Age'!$G10*52</f>
        <v>4.1543767590663069E-2</v>
      </c>
      <c r="L94" s="69">
        <f>L46/'UK Pop by Age'!$G10*52</f>
        <v>4.1291019725077857E-2</v>
      </c>
      <c r="M94" s="69">
        <f>M46/'UK Pop by Age'!$G10*52</f>
        <v>4.079882651314877E-2</v>
      </c>
      <c r="N94" s="69">
        <f>N46/'UK Pop by Age'!$G10*52</f>
        <v>4.3193279976587562E-2</v>
      </c>
      <c r="O94" s="69">
        <f>O46/'UK Pop by Age'!$G10*52</f>
        <v>6.6579108802839779E-2</v>
      </c>
      <c r="P94" s="82" t="e">
        <f>'UK Death v2019 predict'!P94-#REF!</f>
        <v>#REF!</v>
      </c>
      <c r="Q94" s="82" t="e">
        <f>'UK Death v2019 predict'!Q94-#REF!</f>
        <v>#REF!</v>
      </c>
      <c r="R94" s="82" t="e">
        <f>'UK Death v2019 predict'!R94-#REF!</f>
        <v>#REF!</v>
      </c>
      <c r="S94" s="82" t="e">
        <f>'UK Death v2019 predict'!S94-#REF!</f>
        <v>#REF!</v>
      </c>
      <c r="T94" s="82" t="e">
        <f>'UK Death v2019 predict'!T94-#REF!</f>
        <v>#REF!</v>
      </c>
      <c r="U94" s="74"/>
      <c r="V94" s="82" t="e">
        <f>'UK Death v2019 predict'!V94-#REF!</f>
        <v>#REF!</v>
      </c>
      <c r="W94" s="82" t="e">
        <f>'UK Death v2019 predict'!W94-#REF!</f>
        <v>#REF!</v>
      </c>
      <c r="X94" s="82" t="e">
        <f>'UK Death v2019 predict'!X94-#REF!</f>
        <v>#REF!</v>
      </c>
      <c r="Y94" s="82" t="e">
        <f>'UK Death v2019 predict'!Y94-#REF!</f>
        <v>#REF!</v>
      </c>
      <c r="Z94" s="82" t="e">
        <f>'UK Death v2019 predict'!Z94-#REF!</f>
        <v>#REF!</v>
      </c>
      <c r="AA94" s="82" t="e">
        <f>'UK Death v2019 predict'!AA94-#REF!</f>
        <v>#REF!</v>
      </c>
      <c r="AB94" s="82" t="e">
        <f>'UK Death v2019 predict'!AB94-#REF!</f>
        <v>#REF!</v>
      </c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30"/>
    </row>
    <row r="95" spans="1:53" x14ac:dyDescent="0.25">
      <c r="A95" s="31" t="s">
        <v>47</v>
      </c>
      <c r="B95" s="56">
        <f>(B71/'UK Pop by Age'!$G23)*52</f>
        <v>7.8690315510387212E-7</v>
      </c>
      <c r="C95" s="56">
        <f>(C71/'UK Pop by Age'!$G23)*52</f>
        <v>9.062597707394266E-7</v>
      </c>
      <c r="D95" s="56">
        <f>(D71/'UK Pop by Age'!$G23)*52</f>
        <v>7.5203964133502924E-7</v>
      </c>
      <c r="E95" s="70">
        <f>E47/'UK Pop by Age'!$G11*52</f>
        <v>0.24434926225123671</v>
      </c>
      <c r="F95" s="70">
        <f>F47/'UK Pop by Age'!$G11*52</f>
        <v>0.23891815068894295</v>
      </c>
      <c r="G95" s="70">
        <f>G47/'UK Pop by Age'!$G11*52</f>
        <v>0.22704076652467428</v>
      </c>
      <c r="H95" s="70">
        <f>H47/'UK Pop by Age'!$G11*52</f>
        <v>0.23125368483935077</v>
      </c>
      <c r="I95" s="70">
        <f>I47/'UK Pop by Age'!$G11*52</f>
        <v>0.22343694483380644</v>
      </c>
      <c r="J95" s="70">
        <f>J47/'UK Pop by Age'!$G11*52</f>
        <v>0.22399528340563099</v>
      </c>
      <c r="K95" s="70">
        <f>K47/'UK Pop by Age'!$G11*52</f>
        <v>0.22130510665047617</v>
      </c>
      <c r="L95" s="70">
        <f>L47/'UK Pop by Age'!$G11*52</f>
        <v>0.22506120249729614</v>
      </c>
      <c r="M95" s="70">
        <f>M47/'UK Pop by Age'!$G11*52</f>
        <v>0.21338685054096371</v>
      </c>
      <c r="N95" s="70">
        <f>N47/'UK Pop by Age'!$G11*52</f>
        <v>0.2255687830171367</v>
      </c>
      <c r="O95" s="70">
        <f>O47/'UK Pop by Age'!$G11*52</f>
        <v>0.32627275815350015</v>
      </c>
      <c r="P95" s="82" t="e">
        <f>'UK Death v2019 predict'!P95-#REF!</f>
        <v>#REF!</v>
      </c>
      <c r="Q95" s="82" t="e">
        <f>'UK Death v2019 predict'!Q95-#REF!</f>
        <v>#REF!</v>
      </c>
      <c r="R95" s="82" t="e">
        <f>'UK Death v2019 predict'!R95-#REF!</f>
        <v>#REF!</v>
      </c>
      <c r="S95" s="82" t="e">
        <f>'UK Death v2019 predict'!S95-#REF!</f>
        <v>#REF!</v>
      </c>
      <c r="T95" s="82" t="e">
        <f>'UK Death v2019 predict'!T95-#REF!</f>
        <v>#REF!</v>
      </c>
      <c r="U95" s="75"/>
      <c r="V95" s="82" t="e">
        <f>'UK Death v2019 predict'!V95-#REF!</f>
        <v>#REF!</v>
      </c>
      <c r="W95" s="82" t="e">
        <f>'UK Death v2019 predict'!W95-#REF!</f>
        <v>#REF!</v>
      </c>
      <c r="X95" s="82" t="e">
        <f>'UK Death v2019 predict'!X95-#REF!</f>
        <v>#REF!</v>
      </c>
      <c r="Y95" s="82" t="e">
        <f>'UK Death v2019 predict'!Y95-#REF!</f>
        <v>#REF!</v>
      </c>
      <c r="Z95" s="82" t="e">
        <f>'UK Death v2019 predict'!Z95-#REF!</f>
        <v>#REF!</v>
      </c>
      <c r="AA95" s="82" t="e">
        <f>'UK Death v2019 predict'!AA95-#REF!</f>
        <v>#REF!</v>
      </c>
      <c r="AB95" s="82" t="e">
        <f>'UK Death v2019 predict'!AB95-#REF!</f>
        <v>#REF!</v>
      </c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3"/>
    </row>
    <row r="96" spans="1:53" s="12" customFormat="1" ht="15.75" thickBot="1" x14ac:dyDescent="0.3">
      <c r="A96" s="58" t="s">
        <v>61</v>
      </c>
      <c r="B96" s="60"/>
      <c r="C96" s="60"/>
      <c r="D96" s="60"/>
      <c r="E96" s="62">
        <f>E48/'UK Pop by Age'!$G12*52</f>
        <v>9.3597830975093877E-3</v>
      </c>
      <c r="F96" s="62">
        <f>F48/'UK Pop by Age'!$G12*52</f>
        <v>9.1694761940672408E-3</v>
      </c>
      <c r="G96" s="62">
        <f>G48/'UK Pop by Age'!$G12*52</f>
        <v>8.673572727836254E-3</v>
      </c>
      <c r="H96" s="62">
        <f>H48/'UK Pop by Age'!$G12*52</f>
        <v>8.6451451406000818E-3</v>
      </c>
      <c r="I96" s="62">
        <f>I48/'UK Pop by Age'!$G12*52</f>
        <v>8.5598623788915688E-3</v>
      </c>
      <c r="J96" s="62">
        <f>J48/'UK Pop by Age'!$G12*52</f>
        <v>8.5401209988664496E-3</v>
      </c>
      <c r="K96" s="62">
        <f>K48/'UK Pop by Age'!$G12*52</f>
        <v>8.6009244493438167E-3</v>
      </c>
      <c r="L96" s="62">
        <f>L48/'UK Pop by Age'!$G12*52</f>
        <v>8.6996313494694111E-3</v>
      </c>
      <c r="M96" s="62">
        <f>M48/'UK Pop by Age'!$G12*52</f>
        <v>8.406669269896647E-3</v>
      </c>
      <c r="N96" s="62">
        <f>N48/'UK Pop by Age'!$G12*52</f>
        <v>8.7983382495950054E-3</v>
      </c>
      <c r="O96" s="62">
        <f>O48/'UK Pop by Age'!$G12*52</f>
        <v>1.2940079778864957E-2</v>
      </c>
      <c r="P96" s="83" t="e">
        <f>'UK Death v2019 predict'!P96-#REF!</f>
        <v>#REF!</v>
      </c>
      <c r="Q96" s="83" t="e">
        <f>'UK Death v2019 predict'!Q96-#REF!</f>
        <v>#REF!</v>
      </c>
      <c r="R96" s="83" t="e">
        <f>'UK Death v2019 predict'!R96-#REF!</f>
        <v>#REF!</v>
      </c>
      <c r="S96" s="83" t="e">
        <f>'UK Death v2019 predict'!S96-#REF!</f>
        <v>#REF!</v>
      </c>
      <c r="T96" s="83" t="e">
        <f>'UK Death v2019 predict'!T96-#REF!</f>
        <v>#REF!</v>
      </c>
      <c r="U96" s="83"/>
      <c r="V96" s="83" t="e">
        <f>'UK Death v2019 predict'!V96-#REF!</f>
        <v>#REF!</v>
      </c>
      <c r="W96" s="83" t="e">
        <f>'UK Death v2019 predict'!W96-#REF!</f>
        <v>#REF!</v>
      </c>
      <c r="X96" s="83" t="e">
        <f>'UK Death v2019 predict'!X96-#REF!</f>
        <v>#REF!</v>
      </c>
      <c r="Y96" s="83" t="e">
        <f>'UK Death v2019 predict'!Y96-#REF!</f>
        <v>#REF!</v>
      </c>
      <c r="Z96" s="83" t="e">
        <f>'UK Death v2019 predict'!Z96-#REF!</f>
        <v>#REF!</v>
      </c>
      <c r="AA96" s="83" t="e">
        <f>'UK Death v2019 predict'!AA96-#REF!</f>
        <v>#REF!</v>
      </c>
      <c r="AB96" s="83" t="e">
        <f>'UK Death v2019 predict'!AB96-#REF!</f>
        <v>#REF!</v>
      </c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1"/>
    </row>
    <row r="97" spans="1:53" s="18" customFormat="1" x14ac:dyDescent="0.25">
      <c r="A97" s="17"/>
      <c r="B97" s="29"/>
      <c r="C97" s="29"/>
      <c r="D97" s="29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1:53" s="18" customFormat="1" ht="18.75" x14ac:dyDescent="0.3">
      <c r="A98" s="8" t="s">
        <v>62</v>
      </c>
      <c r="B98" s="29"/>
      <c r="C98" s="29"/>
      <c r="D98" s="29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1:53" s="18" customFormat="1" x14ac:dyDescent="0.25">
      <c r="A99" s="21" t="s">
        <v>48</v>
      </c>
      <c r="B99" s="11">
        <v>1</v>
      </c>
      <c r="C99" s="11">
        <v>2</v>
      </c>
      <c r="D99" s="11">
        <v>3</v>
      </c>
      <c r="E99" s="11">
        <v>4</v>
      </c>
      <c r="F99" s="11">
        <v>5</v>
      </c>
      <c r="G99" s="11">
        <v>6</v>
      </c>
      <c r="H99" s="11">
        <v>7</v>
      </c>
      <c r="I99" s="11">
        <v>8</v>
      </c>
      <c r="J99" s="11">
        <v>9</v>
      </c>
      <c r="K99" s="11">
        <v>10</v>
      </c>
      <c r="L99" s="11">
        <v>11</v>
      </c>
      <c r="M99" s="11">
        <v>12</v>
      </c>
      <c r="N99" s="11">
        <v>13</v>
      </c>
      <c r="O99" s="11">
        <v>14</v>
      </c>
      <c r="P99" s="11">
        <v>15</v>
      </c>
      <c r="Q99" s="11">
        <v>16</v>
      </c>
      <c r="R99" s="11">
        <v>17</v>
      </c>
      <c r="S99" s="11">
        <v>18</v>
      </c>
      <c r="T99" s="11">
        <v>19</v>
      </c>
      <c r="U99" s="11">
        <v>20</v>
      </c>
      <c r="V99" s="11">
        <v>21</v>
      </c>
      <c r="W99" s="11">
        <v>22</v>
      </c>
      <c r="X99" s="11">
        <v>23</v>
      </c>
      <c r="Y99" s="11">
        <v>24</v>
      </c>
      <c r="Z99" s="11">
        <v>25</v>
      </c>
      <c r="AA99" s="11">
        <v>26</v>
      </c>
      <c r="AB99" s="11">
        <v>27</v>
      </c>
      <c r="AC99" s="11">
        <v>28</v>
      </c>
      <c r="AD99" s="11">
        <v>29</v>
      </c>
      <c r="AE99" s="11">
        <v>30</v>
      </c>
      <c r="AF99" s="11">
        <v>31</v>
      </c>
      <c r="AG99" s="11">
        <v>32</v>
      </c>
      <c r="AH99" s="11">
        <v>33</v>
      </c>
      <c r="AI99" s="11">
        <v>34</v>
      </c>
      <c r="AJ99" s="11">
        <v>35</v>
      </c>
      <c r="AK99" s="11">
        <v>36</v>
      </c>
      <c r="AL99" s="11">
        <v>37</v>
      </c>
      <c r="AM99" s="11">
        <v>38</v>
      </c>
      <c r="AN99" s="11">
        <v>39</v>
      </c>
      <c r="AO99" s="11">
        <v>40</v>
      </c>
      <c r="AP99" s="11">
        <v>41</v>
      </c>
      <c r="AQ99" s="11">
        <v>42</v>
      </c>
      <c r="AR99" s="11">
        <v>43</v>
      </c>
      <c r="AS99" s="11">
        <v>44</v>
      </c>
      <c r="AT99" s="11">
        <v>45</v>
      </c>
      <c r="AU99" s="11">
        <v>46</v>
      </c>
      <c r="AV99" s="11">
        <v>47</v>
      </c>
      <c r="AW99" s="11">
        <v>48</v>
      </c>
      <c r="AX99" s="11">
        <v>49</v>
      </c>
      <c r="AY99" s="11">
        <v>50</v>
      </c>
      <c r="AZ99" s="11">
        <v>51</v>
      </c>
      <c r="BA99" s="11">
        <v>52</v>
      </c>
    </row>
    <row r="100" spans="1:53" s="18" customFormat="1" x14ac:dyDescent="0.25">
      <c r="A100" s="19" t="s">
        <v>50</v>
      </c>
      <c r="B100" s="24">
        <v>43833</v>
      </c>
      <c r="C100" s="24">
        <v>43840</v>
      </c>
      <c r="D100" s="24">
        <v>43847</v>
      </c>
      <c r="E100" s="24">
        <v>43854</v>
      </c>
      <c r="F100" s="24">
        <v>43861</v>
      </c>
      <c r="G100" s="24">
        <v>43868</v>
      </c>
      <c r="H100" s="24">
        <v>43875</v>
      </c>
      <c r="I100" s="24">
        <v>43882</v>
      </c>
      <c r="J100" s="24">
        <v>43889</v>
      </c>
      <c r="K100" s="24">
        <v>43896</v>
      </c>
      <c r="L100" s="24">
        <v>43903</v>
      </c>
      <c r="M100" s="24">
        <v>43910</v>
      </c>
      <c r="N100" s="24">
        <v>43917</v>
      </c>
      <c r="O100" s="24">
        <v>43924</v>
      </c>
      <c r="P100" s="23">
        <v>43931</v>
      </c>
      <c r="Q100" s="23">
        <v>43938</v>
      </c>
      <c r="R100" s="23">
        <v>43945</v>
      </c>
      <c r="S100" s="23">
        <v>43952</v>
      </c>
      <c r="T100" s="23">
        <v>43959</v>
      </c>
      <c r="U100" s="23">
        <v>43966</v>
      </c>
      <c r="V100" s="23">
        <v>43973</v>
      </c>
      <c r="W100" s="23">
        <v>43980</v>
      </c>
      <c r="X100" s="23">
        <v>43987</v>
      </c>
      <c r="Y100" s="23">
        <v>43994</v>
      </c>
      <c r="Z100" s="23">
        <v>44001</v>
      </c>
      <c r="AA100" s="23">
        <v>44008</v>
      </c>
      <c r="AB100" s="23">
        <v>44015</v>
      </c>
      <c r="AC100" s="23">
        <v>44022</v>
      </c>
      <c r="AD100" s="23">
        <v>44029</v>
      </c>
      <c r="AE100" s="23">
        <v>44036</v>
      </c>
      <c r="AF100" s="23">
        <v>44043</v>
      </c>
      <c r="AG100" s="23">
        <v>44050</v>
      </c>
      <c r="AH100" s="23">
        <v>44057</v>
      </c>
      <c r="AI100" s="23">
        <v>44064</v>
      </c>
      <c r="AJ100" s="23">
        <v>44071</v>
      </c>
      <c r="AK100" s="23">
        <v>44078</v>
      </c>
      <c r="AL100" s="23">
        <v>44085</v>
      </c>
      <c r="AM100" s="23">
        <v>44092</v>
      </c>
      <c r="AN100" s="23">
        <v>44099</v>
      </c>
      <c r="AO100" s="23">
        <v>44106</v>
      </c>
      <c r="AP100" s="23">
        <v>44113</v>
      </c>
      <c r="AQ100" s="23">
        <v>44120</v>
      </c>
      <c r="AR100" s="23">
        <v>44127</v>
      </c>
      <c r="AS100" s="23">
        <v>44134</v>
      </c>
      <c r="AT100" s="23">
        <v>44141</v>
      </c>
      <c r="AU100" s="23">
        <v>44148</v>
      </c>
      <c r="AV100" s="23">
        <v>44155</v>
      </c>
      <c r="AW100" s="23">
        <v>44162</v>
      </c>
      <c r="AX100" s="23">
        <v>44169</v>
      </c>
      <c r="AY100" s="23">
        <v>44176</v>
      </c>
      <c r="AZ100" s="23">
        <v>44183</v>
      </c>
      <c r="BA100" s="23">
        <v>44190</v>
      </c>
    </row>
    <row r="101" spans="1:53" s="18" customFormat="1" ht="26.25" x14ac:dyDescent="0.25">
      <c r="A101" s="17" t="s">
        <v>41</v>
      </c>
      <c r="B101" s="25">
        <v>52</v>
      </c>
      <c r="C101" s="25">
        <v>73</v>
      </c>
      <c r="D101" s="25">
        <v>59</v>
      </c>
      <c r="E101" s="25">
        <v>50</v>
      </c>
      <c r="F101" s="25">
        <v>41</v>
      </c>
      <c r="G101" s="25">
        <v>45</v>
      </c>
      <c r="H101" s="25">
        <v>48</v>
      </c>
      <c r="I101" s="25">
        <v>26</v>
      </c>
      <c r="J101" s="25">
        <v>45</v>
      </c>
      <c r="K101" s="25">
        <v>47</v>
      </c>
      <c r="L101" s="25">
        <v>47</v>
      </c>
      <c r="M101" s="25">
        <v>46</v>
      </c>
      <c r="N101" s="25">
        <v>43</v>
      </c>
      <c r="O101" s="25">
        <v>46</v>
      </c>
      <c r="P101" s="25">
        <v>36</v>
      </c>
      <c r="Q101" s="25">
        <v>54</v>
      </c>
      <c r="R101" s="25">
        <v>57</v>
      </c>
      <c r="S101" s="25">
        <v>51</v>
      </c>
      <c r="T101" s="25">
        <v>48</v>
      </c>
      <c r="U101" s="20">
        <v>52</v>
      </c>
      <c r="V101" s="20">
        <v>60</v>
      </c>
      <c r="W101" s="20">
        <v>46</v>
      </c>
      <c r="X101" s="25">
        <v>46</v>
      </c>
      <c r="Y101" s="25">
        <v>60</v>
      </c>
      <c r="Z101" s="25">
        <v>55</v>
      </c>
      <c r="AA101" s="25">
        <v>43</v>
      </c>
      <c r="AB101" s="25">
        <v>50</v>
      </c>
      <c r="AC101" s="25">
        <v>48</v>
      </c>
      <c r="AD101" s="25">
        <v>45</v>
      </c>
      <c r="AE101" s="25">
        <v>59</v>
      </c>
      <c r="AF101" s="25">
        <v>62</v>
      </c>
      <c r="AG101" s="25">
        <v>59</v>
      </c>
      <c r="AH101" s="25">
        <v>64</v>
      </c>
      <c r="AI101" s="25">
        <v>44</v>
      </c>
      <c r="AJ101" s="25">
        <v>51</v>
      </c>
      <c r="AK101" s="25">
        <v>45</v>
      </c>
      <c r="AL101" s="25">
        <v>55</v>
      </c>
      <c r="AM101" s="20">
        <v>69</v>
      </c>
      <c r="AN101" s="25">
        <v>50</v>
      </c>
      <c r="AO101" s="25">
        <v>40</v>
      </c>
      <c r="AP101" s="25">
        <v>47</v>
      </c>
      <c r="AQ101" s="25">
        <v>43</v>
      </c>
      <c r="AR101" s="25">
        <v>65</v>
      </c>
      <c r="AS101" s="25">
        <v>46</v>
      </c>
      <c r="AT101" s="25">
        <v>44</v>
      </c>
      <c r="AU101" s="25">
        <v>47</v>
      </c>
      <c r="AV101" s="25">
        <v>62</v>
      </c>
      <c r="AW101" s="25">
        <v>58</v>
      </c>
      <c r="AX101" s="25">
        <v>45</v>
      </c>
      <c r="AY101" s="25">
        <v>51</v>
      </c>
      <c r="AZ101" s="25">
        <v>41</v>
      </c>
      <c r="BA101" s="25">
        <v>22</v>
      </c>
    </row>
    <row r="102" spans="1:53" s="18" customFormat="1" x14ac:dyDescent="0.25">
      <c r="A102" s="15" t="s">
        <v>42</v>
      </c>
      <c r="B102" s="25">
        <v>18</v>
      </c>
      <c r="C102" s="25">
        <v>17</v>
      </c>
      <c r="D102" s="25">
        <v>22</v>
      </c>
      <c r="E102" s="25">
        <v>25</v>
      </c>
      <c r="F102" s="25">
        <v>14</v>
      </c>
      <c r="G102" s="25">
        <v>23</v>
      </c>
      <c r="H102" s="25">
        <v>17</v>
      </c>
      <c r="I102" s="25">
        <v>13</v>
      </c>
      <c r="J102" s="25">
        <v>11</v>
      </c>
      <c r="K102" s="25">
        <v>27</v>
      </c>
      <c r="L102" s="25">
        <v>17</v>
      </c>
      <c r="M102" s="25">
        <v>15</v>
      </c>
      <c r="N102" s="25">
        <v>20</v>
      </c>
      <c r="O102" s="25">
        <v>22</v>
      </c>
      <c r="P102" s="25">
        <v>25</v>
      </c>
      <c r="Q102" s="25">
        <v>21</v>
      </c>
      <c r="R102" s="25">
        <v>12</v>
      </c>
      <c r="S102" s="25">
        <v>21</v>
      </c>
      <c r="T102" s="25">
        <v>21</v>
      </c>
      <c r="U102" s="20">
        <v>24</v>
      </c>
      <c r="V102" s="20">
        <v>13</v>
      </c>
      <c r="W102" s="20">
        <v>18</v>
      </c>
      <c r="X102" s="25">
        <v>19</v>
      </c>
      <c r="Y102" s="25">
        <v>17</v>
      </c>
      <c r="Z102" s="25">
        <v>21</v>
      </c>
      <c r="AA102" s="25">
        <v>22</v>
      </c>
      <c r="AB102" s="25">
        <v>23</v>
      </c>
      <c r="AC102" s="25">
        <v>21</v>
      </c>
      <c r="AD102" s="25">
        <v>15</v>
      </c>
      <c r="AE102" s="25">
        <v>13</v>
      </c>
      <c r="AF102" s="25">
        <v>18</v>
      </c>
      <c r="AG102" s="25">
        <v>18</v>
      </c>
      <c r="AH102" s="25">
        <v>11</v>
      </c>
      <c r="AI102" s="25">
        <v>22</v>
      </c>
      <c r="AJ102" s="25">
        <v>11</v>
      </c>
      <c r="AK102" s="25">
        <v>20</v>
      </c>
      <c r="AL102" s="25">
        <v>18</v>
      </c>
      <c r="AM102" s="20">
        <v>18</v>
      </c>
      <c r="AN102" s="25">
        <v>10</v>
      </c>
      <c r="AO102" s="25">
        <v>17</v>
      </c>
      <c r="AP102" s="25">
        <v>20</v>
      </c>
      <c r="AQ102" s="25">
        <v>18</v>
      </c>
      <c r="AR102" s="25">
        <v>24</v>
      </c>
      <c r="AS102" s="25">
        <v>24</v>
      </c>
      <c r="AT102" s="25">
        <v>12</v>
      </c>
      <c r="AU102" s="25">
        <v>29</v>
      </c>
      <c r="AV102" s="25">
        <v>22</v>
      </c>
      <c r="AW102" s="25">
        <v>20</v>
      </c>
      <c r="AX102" s="25">
        <v>15</v>
      </c>
      <c r="AY102" s="25">
        <v>13</v>
      </c>
      <c r="AZ102" s="25">
        <v>23</v>
      </c>
      <c r="BA102" s="25">
        <v>11</v>
      </c>
    </row>
    <row r="103" spans="1:53" s="18" customFormat="1" x14ac:dyDescent="0.25">
      <c r="A103" s="15" t="s">
        <v>43</v>
      </c>
      <c r="B103" s="25">
        <v>208</v>
      </c>
      <c r="C103" s="25">
        <v>302</v>
      </c>
      <c r="D103" s="25">
        <v>286</v>
      </c>
      <c r="E103" s="25">
        <v>298</v>
      </c>
      <c r="F103" s="25">
        <v>339</v>
      </c>
      <c r="G103" s="25">
        <v>293</v>
      </c>
      <c r="H103" s="25">
        <v>318</v>
      </c>
      <c r="I103" s="25">
        <v>294</v>
      </c>
      <c r="J103" s="25">
        <v>254</v>
      </c>
      <c r="K103" s="25">
        <v>287</v>
      </c>
      <c r="L103" s="25">
        <v>329</v>
      </c>
      <c r="M103" s="25">
        <v>278</v>
      </c>
      <c r="N103" s="25">
        <v>261</v>
      </c>
      <c r="O103" s="25">
        <v>260</v>
      </c>
      <c r="P103" s="25">
        <v>337</v>
      </c>
      <c r="Q103" s="25">
        <v>301</v>
      </c>
      <c r="R103" s="25">
        <v>340</v>
      </c>
      <c r="S103" s="25">
        <v>308</v>
      </c>
      <c r="T103" s="25">
        <v>247</v>
      </c>
      <c r="U103" s="20">
        <v>300</v>
      </c>
      <c r="V103" s="20">
        <v>294</v>
      </c>
      <c r="W103" s="20">
        <v>250</v>
      </c>
      <c r="X103" s="25">
        <v>298</v>
      </c>
      <c r="Y103" s="25">
        <v>286</v>
      </c>
      <c r="Z103" s="25">
        <v>308</v>
      </c>
      <c r="AA103" s="25">
        <v>306</v>
      </c>
      <c r="AB103" s="25">
        <v>286</v>
      </c>
      <c r="AC103" s="25">
        <v>304</v>
      </c>
      <c r="AD103" s="25">
        <v>304</v>
      </c>
      <c r="AE103" s="25">
        <v>291</v>
      </c>
      <c r="AF103" s="25">
        <v>286</v>
      </c>
      <c r="AG103" s="25">
        <v>328</v>
      </c>
      <c r="AH103" s="25">
        <v>253</v>
      </c>
      <c r="AI103" s="25">
        <v>250</v>
      </c>
      <c r="AJ103" s="25">
        <v>233</v>
      </c>
      <c r="AK103" s="25">
        <v>323</v>
      </c>
      <c r="AL103" s="25">
        <v>275</v>
      </c>
      <c r="AM103" s="20">
        <v>292</v>
      </c>
      <c r="AN103" s="25">
        <v>270</v>
      </c>
      <c r="AO103" s="25">
        <v>287</v>
      </c>
      <c r="AP103" s="25">
        <v>328</v>
      </c>
      <c r="AQ103" s="25">
        <v>301</v>
      </c>
      <c r="AR103" s="25">
        <v>309</v>
      </c>
      <c r="AS103" s="25">
        <v>289</v>
      </c>
      <c r="AT103" s="25">
        <v>308</v>
      </c>
      <c r="AU103" s="25">
        <v>292</v>
      </c>
      <c r="AV103" s="25">
        <v>312</v>
      </c>
      <c r="AW103" s="25">
        <v>317</v>
      </c>
      <c r="AX103" s="25">
        <v>326</v>
      </c>
      <c r="AY103" s="25">
        <v>295</v>
      </c>
      <c r="AZ103" s="25">
        <v>333</v>
      </c>
      <c r="BA103" s="25">
        <v>166</v>
      </c>
    </row>
    <row r="104" spans="1:53" s="18" customFormat="1" x14ac:dyDescent="0.25">
      <c r="A104" s="15" t="s">
        <v>44</v>
      </c>
      <c r="B104" s="25">
        <v>1290</v>
      </c>
      <c r="C104" s="25">
        <v>1561</v>
      </c>
      <c r="D104" s="25">
        <v>1507</v>
      </c>
      <c r="E104" s="25">
        <v>1459</v>
      </c>
      <c r="F104" s="25">
        <v>1404</v>
      </c>
      <c r="G104" s="25">
        <v>1347</v>
      </c>
      <c r="H104" s="25">
        <v>1377</v>
      </c>
      <c r="I104" s="25">
        <v>1378</v>
      </c>
      <c r="J104" s="25">
        <v>1229</v>
      </c>
      <c r="K104" s="25">
        <v>1362</v>
      </c>
      <c r="L104" s="25">
        <v>1316</v>
      </c>
      <c r="M104" s="25">
        <v>1349</v>
      </c>
      <c r="N104" s="25">
        <v>1065</v>
      </c>
      <c r="O104" s="25">
        <v>1229</v>
      </c>
      <c r="P104" s="25">
        <v>1382</v>
      </c>
      <c r="Q104" s="25">
        <v>1386</v>
      </c>
      <c r="R104" s="25">
        <v>1213</v>
      </c>
      <c r="S104" s="25">
        <v>1363</v>
      </c>
      <c r="T104" s="25">
        <v>1115</v>
      </c>
      <c r="U104" s="20">
        <v>1330</v>
      </c>
      <c r="V104" s="20">
        <v>1258</v>
      </c>
      <c r="W104" s="20">
        <v>998</v>
      </c>
      <c r="X104" s="25">
        <v>1195</v>
      </c>
      <c r="Y104" s="25">
        <v>1199</v>
      </c>
      <c r="Z104" s="25">
        <v>1161</v>
      </c>
      <c r="AA104" s="25">
        <v>1184</v>
      </c>
      <c r="AB104" s="25">
        <v>1150</v>
      </c>
      <c r="AC104" s="25">
        <v>1140</v>
      </c>
      <c r="AD104" s="25">
        <v>1166</v>
      </c>
      <c r="AE104" s="25">
        <v>1193</v>
      </c>
      <c r="AF104" s="25">
        <v>1155</v>
      </c>
      <c r="AG104" s="25">
        <v>1175</v>
      </c>
      <c r="AH104" s="25">
        <v>1130</v>
      </c>
      <c r="AI104" s="25">
        <v>1083</v>
      </c>
      <c r="AJ104" s="25">
        <v>1017</v>
      </c>
      <c r="AK104" s="25">
        <v>1196</v>
      </c>
      <c r="AL104" s="25">
        <v>1180</v>
      </c>
      <c r="AM104" s="20">
        <v>1171</v>
      </c>
      <c r="AN104" s="25">
        <v>1083</v>
      </c>
      <c r="AO104" s="25">
        <v>1200</v>
      </c>
      <c r="AP104" s="25">
        <v>1212</v>
      </c>
      <c r="AQ104" s="25">
        <v>1209</v>
      </c>
      <c r="AR104" s="25">
        <v>1200</v>
      </c>
      <c r="AS104" s="25">
        <v>1151</v>
      </c>
      <c r="AT104" s="25">
        <v>1157</v>
      </c>
      <c r="AU104" s="25">
        <v>1238</v>
      </c>
      <c r="AV104" s="25">
        <v>1223</v>
      </c>
      <c r="AW104" s="25">
        <v>1246</v>
      </c>
      <c r="AX104" s="25">
        <v>1218</v>
      </c>
      <c r="AY104" s="25">
        <v>1265</v>
      </c>
      <c r="AZ104" s="25">
        <v>1306</v>
      </c>
      <c r="BA104" s="25">
        <v>792</v>
      </c>
    </row>
    <row r="105" spans="1:53" s="18" customFormat="1" x14ac:dyDescent="0.25">
      <c r="A105" s="15" t="s">
        <v>45</v>
      </c>
      <c r="B105" s="25">
        <v>1976</v>
      </c>
      <c r="C105" s="25">
        <v>2321</v>
      </c>
      <c r="D105" s="25">
        <v>2191</v>
      </c>
      <c r="E105" s="25">
        <v>2157</v>
      </c>
      <c r="F105" s="25">
        <v>1988</v>
      </c>
      <c r="G105" s="25">
        <v>2032</v>
      </c>
      <c r="H105" s="25">
        <v>1953</v>
      </c>
      <c r="I105" s="25">
        <v>1896</v>
      </c>
      <c r="J105" s="25">
        <v>1728</v>
      </c>
      <c r="K105" s="25">
        <v>2019</v>
      </c>
      <c r="L105" s="25">
        <v>1989</v>
      </c>
      <c r="M105" s="25">
        <v>1917</v>
      </c>
      <c r="N105" s="25">
        <v>1586</v>
      </c>
      <c r="O105" s="25">
        <v>1764</v>
      </c>
      <c r="P105" s="25">
        <v>2053</v>
      </c>
      <c r="Q105" s="25">
        <v>1880</v>
      </c>
      <c r="R105" s="25">
        <v>1707</v>
      </c>
      <c r="S105" s="25">
        <v>1725</v>
      </c>
      <c r="T105" s="25">
        <v>1437</v>
      </c>
      <c r="U105" s="20">
        <v>1760</v>
      </c>
      <c r="V105" s="20">
        <v>1659</v>
      </c>
      <c r="W105" s="20">
        <v>1431</v>
      </c>
      <c r="X105" s="25">
        <v>1700</v>
      </c>
      <c r="Y105" s="25">
        <v>1607</v>
      </c>
      <c r="Z105" s="25">
        <v>1613</v>
      </c>
      <c r="AA105" s="25">
        <v>1652</v>
      </c>
      <c r="AB105" s="25">
        <v>1548</v>
      </c>
      <c r="AC105" s="25">
        <v>1600</v>
      </c>
      <c r="AD105" s="25">
        <v>1577</v>
      </c>
      <c r="AE105" s="25">
        <v>1566</v>
      </c>
      <c r="AF105" s="25">
        <v>1536</v>
      </c>
      <c r="AG105" s="25">
        <v>1608</v>
      </c>
      <c r="AH105" s="25">
        <v>1558</v>
      </c>
      <c r="AI105" s="25">
        <v>1601</v>
      </c>
      <c r="AJ105" s="25">
        <v>1442</v>
      </c>
      <c r="AK105" s="25">
        <v>1621</v>
      </c>
      <c r="AL105" s="25">
        <v>1600</v>
      </c>
      <c r="AM105" s="20">
        <v>1623</v>
      </c>
      <c r="AN105" s="25">
        <v>1607</v>
      </c>
      <c r="AO105" s="25">
        <v>1627</v>
      </c>
      <c r="AP105" s="25">
        <v>1607</v>
      </c>
      <c r="AQ105" s="25">
        <v>1654</v>
      </c>
      <c r="AR105" s="25">
        <v>1657</v>
      </c>
      <c r="AS105" s="25">
        <v>1569</v>
      </c>
      <c r="AT105" s="25">
        <v>1666</v>
      </c>
      <c r="AU105" s="25">
        <v>1716</v>
      </c>
      <c r="AV105" s="25">
        <v>1700</v>
      </c>
      <c r="AW105" s="25">
        <v>1658</v>
      </c>
      <c r="AX105" s="25">
        <v>1696</v>
      </c>
      <c r="AY105" s="25">
        <v>1814</v>
      </c>
      <c r="AZ105" s="25">
        <v>1867</v>
      </c>
      <c r="BA105" s="25">
        <v>1205</v>
      </c>
    </row>
    <row r="106" spans="1:53" s="18" customFormat="1" x14ac:dyDescent="0.25">
      <c r="A106" s="15" t="s">
        <v>46</v>
      </c>
      <c r="B106" s="25">
        <v>3612</v>
      </c>
      <c r="C106" s="25">
        <v>4155</v>
      </c>
      <c r="D106" s="25">
        <v>3866</v>
      </c>
      <c r="E106" s="25">
        <v>3824</v>
      </c>
      <c r="F106" s="25">
        <v>3661</v>
      </c>
      <c r="G106" s="25">
        <v>3376</v>
      </c>
      <c r="H106" s="25">
        <v>3492</v>
      </c>
      <c r="I106" s="25">
        <v>3398</v>
      </c>
      <c r="J106" s="25">
        <v>3028</v>
      </c>
      <c r="K106" s="25">
        <v>3691</v>
      </c>
      <c r="L106" s="25">
        <v>3594</v>
      </c>
      <c r="M106" s="25">
        <v>3342</v>
      </c>
      <c r="N106" s="25">
        <v>2884</v>
      </c>
      <c r="O106" s="25">
        <v>3013</v>
      </c>
      <c r="P106" s="25">
        <v>3442</v>
      </c>
      <c r="Q106" s="25">
        <v>3109</v>
      </c>
      <c r="R106" s="25">
        <v>2906</v>
      </c>
      <c r="S106" s="25">
        <v>2907</v>
      </c>
      <c r="T106" s="25">
        <v>2384</v>
      </c>
      <c r="U106" s="20">
        <v>2791</v>
      </c>
      <c r="V106" s="20">
        <v>2687</v>
      </c>
      <c r="W106" s="20">
        <v>2330</v>
      </c>
      <c r="X106" s="25">
        <v>2881</v>
      </c>
      <c r="Y106" s="25">
        <v>2670</v>
      </c>
      <c r="Z106" s="25">
        <v>2550</v>
      </c>
      <c r="AA106" s="25">
        <v>2508</v>
      </c>
      <c r="AB106" s="25">
        <v>2611</v>
      </c>
      <c r="AC106" s="25">
        <v>2633</v>
      </c>
      <c r="AD106" s="25">
        <v>2484</v>
      </c>
      <c r="AE106" s="25">
        <v>2628</v>
      </c>
      <c r="AF106" s="25">
        <v>2620</v>
      </c>
      <c r="AG106" s="25">
        <v>2563</v>
      </c>
      <c r="AH106" s="25">
        <v>2489</v>
      </c>
      <c r="AI106" s="25">
        <v>2560</v>
      </c>
      <c r="AJ106" s="25">
        <v>2150</v>
      </c>
      <c r="AK106" s="25">
        <v>2638</v>
      </c>
      <c r="AL106" s="25">
        <v>2576</v>
      </c>
      <c r="AM106" s="20">
        <v>2601</v>
      </c>
      <c r="AN106" s="25">
        <v>2629</v>
      </c>
      <c r="AO106" s="25">
        <v>2696</v>
      </c>
      <c r="AP106" s="25">
        <v>2741</v>
      </c>
      <c r="AQ106" s="25">
        <v>2769</v>
      </c>
      <c r="AR106" s="25">
        <v>2642</v>
      </c>
      <c r="AS106" s="25">
        <v>2700</v>
      </c>
      <c r="AT106" s="25">
        <v>2949</v>
      </c>
      <c r="AU106" s="25">
        <v>2819</v>
      </c>
      <c r="AV106" s="25">
        <v>2766</v>
      </c>
      <c r="AW106" s="25">
        <v>2829</v>
      </c>
      <c r="AX106" s="25">
        <v>2965</v>
      </c>
      <c r="AY106" s="25">
        <v>2962</v>
      </c>
      <c r="AZ106" s="25">
        <v>3136</v>
      </c>
      <c r="BA106" s="25">
        <v>2013</v>
      </c>
    </row>
    <row r="107" spans="1:53" s="18" customFormat="1" x14ac:dyDescent="0.25">
      <c r="A107" s="17" t="s">
        <v>47</v>
      </c>
      <c r="B107" s="25">
        <v>5565</v>
      </c>
      <c r="C107" s="25">
        <v>6621</v>
      </c>
      <c r="D107" s="25">
        <v>6325</v>
      </c>
      <c r="E107" s="25">
        <v>6122</v>
      </c>
      <c r="F107" s="25">
        <v>5838</v>
      </c>
      <c r="G107" s="25">
        <v>5374</v>
      </c>
      <c r="H107" s="25">
        <v>5041</v>
      </c>
      <c r="I107" s="25">
        <v>5137</v>
      </c>
      <c r="J107" s="25">
        <v>4559</v>
      </c>
      <c r="K107" s="25">
        <v>5564</v>
      </c>
      <c r="L107" s="25">
        <v>5496</v>
      </c>
      <c r="M107" s="25">
        <v>4966</v>
      </c>
      <c r="N107" s="25">
        <v>4082</v>
      </c>
      <c r="O107" s="25">
        <v>4460</v>
      </c>
      <c r="P107" s="25">
        <v>5026</v>
      </c>
      <c r="Q107" s="25">
        <v>4472</v>
      </c>
      <c r="R107" s="25">
        <v>4071</v>
      </c>
      <c r="S107" s="25">
        <v>3778</v>
      </c>
      <c r="T107" s="25">
        <v>3372</v>
      </c>
      <c r="U107" s="20">
        <v>3884</v>
      </c>
      <c r="V107" s="20">
        <v>3665</v>
      </c>
      <c r="W107" s="20">
        <v>3074</v>
      </c>
      <c r="X107" s="25">
        <v>3811</v>
      </c>
      <c r="Y107" s="25">
        <v>3504</v>
      </c>
      <c r="Z107" s="25">
        <v>3548</v>
      </c>
      <c r="AA107" s="25">
        <v>3497</v>
      </c>
      <c r="AB107" s="25">
        <v>3590</v>
      </c>
      <c r="AC107" s="25">
        <v>3547</v>
      </c>
      <c r="AD107" s="25">
        <v>3536</v>
      </c>
      <c r="AE107" s="25">
        <v>3391</v>
      </c>
      <c r="AF107" s="25">
        <v>3484</v>
      </c>
      <c r="AG107" s="25">
        <v>3568</v>
      </c>
      <c r="AH107" s="25">
        <v>3325</v>
      </c>
      <c r="AI107" s="25">
        <v>3418</v>
      </c>
      <c r="AJ107" s="25">
        <v>2961</v>
      </c>
      <c r="AK107" s="25">
        <v>3602</v>
      </c>
      <c r="AL107" s="25">
        <v>3487</v>
      </c>
      <c r="AM107" s="20">
        <v>3531</v>
      </c>
      <c r="AN107" s="25">
        <v>3501</v>
      </c>
      <c r="AO107" s="25">
        <v>3636</v>
      </c>
      <c r="AP107" s="25">
        <v>3694</v>
      </c>
      <c r="AQ107" s="25">
        <v>3870</v>
      </c>
      <c r="AR107" s="25">
        <v>3706</v>
      </c>
      <c r="AS107" s="25">
        <v>3750</v>
      </c>
      <c r="AT107" s="25">
        <v>4015</v>
      </c>
      <c r="AU107" s="25">
        <v>4052</v>
      </c>
      <c r="AV107" s="25">
        <v>3872</v>
      </c>
      <c r="AW107" s="25">
        <v>3905</v>
      </c>
      <c r="AX107" s="25">
        <v>4022</v>
      </c>
      <c r="AY107" s="25">
        <v>4150</v>
      </c>
      <c r="AZ107" s="25">
        <v>4410</v>
      </c>
      <c r="BA107" s="25">
        <v>2922</v>
      </c>
    </row>
    <row r="108" spans="1:53" s="18" customFormat="1" x14ac:dyDescent="0.25">
      <c r="A108" s="17" t="s">
        <v>61</v>
      </c>
      <c r="B108" s="25"/>
      <c r="C108" s="25"/>
      <c r="D108" s="25"/>
      <c r="E108" s="25">
        <f>SUM(E101:E107)</f>
        <v>13935</v>
      </c>
      <c r="F108" s="25">
        <f t="shared" ref="F108:BA108" si="21">SUM(F101:F107)</f>
        <v>13285</v>
      </c>
      <c r="G108" s="25">
        <f t="shared" si="21"/>
        <v>12490</v>
      </c>
      <c r="H108" s="25">
        <f t="shared" si="21"/>
        <v>12246</v>
      </c>
      <c r="I108" s="25">
        <f t="shared" si="21"/>
        <v>12142</v>
      </c>
      <c r="J108" s="25">
        <f t="shared" si="21"/>
        <v>10854</v>
      </c>
      <c r="K108" s="25">
        <f t="shared" si="21"/>
        <v>12997</v>
      </c>
      <c r="L108" s="25">
        <f t="shared" si="21"/>
        <v>12788</v>
      </c>
      <c r="M108" s="25">
        <f t="shared" si="21"/>
        <v>11913</v>
      </c>
      <c r="N108" s="25">
        <f t="shared" si="21"/>
        <v>9941</v>
      </c>
      <c r="O108" s="25">
        <f t="shared" si="21"/>
        <v>10794</v>
      </c>
      <c r="P108" s="25">
        <f t="shared" si="21"/>
        <v>12301</v>
      </c>
      <c r="Q108" s="25">
        <f t="shared" si="21"/>
        <v>11223</v>
      </c>
      <c r="R108" s="25">
        <f t="shared" si="21"/>
        <v>10306</v>
      </c>
      <c r="S108" s="25">
        <f t="shared" si="21"/>
        <v>10153</v>
      </c>
      <c r="T108" s="25">
        <f t="shared" si="21"/>
        <v>8624</v>
      </c>
      <c r="U108" s="25">
        <f t="shared" si="21"/>
        <v>10141</v>
      </c>
      <c r="V108" s="25">
        <f t="shared" si="21"/>
        <v>9636</v>
      </c>
      <c r="W108" s="25">
        <f t="shared" si="21"/>
        <v>8147</v>
      </c>
      <c r="X108" s="25">
        <f t="shared" si="21"/>
        <v>9950</v>
      </c>
      <c r="Y108" s="25">
        <f t="shared" si="21"/>
        <v>9343</v>
      </c>
      <c r="Z108" s="25">
        <f t="shared" si="21"/>
        <v>9256</v>
      </c>
      <c r="AA108" s="25">
        <f t="shared" si="21"/>
        <v>9212</v>
      </c>
      <c r="AB108" s="25">
        <f t="shared" si="21"/>
        <v>9258</v>
      </c>
      <c r="AC108" s="25">
        <f t="shared" si="21"/>
        <v>9293</v>
      </c>
      <c r="AD108" s="25">
        <f t="shared" si="21"/>
        <v>9127</v>
      </c>
      <c r="AE108" s="25">
        <f t="shared" si="21"/>
        <v>9141</v>
      </c>
      <c r="AF108" s="25">
        <f t="shared" si="21"/>
        <v>9161</v>
      </c>
      <c r="AG108" s="25">
        <f t="shared" si="21"/>
        <v>9319</v>
      </c>
      <c r="AH108" s="25">
        <f t="shared" si="21"/>
        <v>8830</v>
      </c>
      <c r="AI108" s="25">
        <f t="shared" si="21"/>
        <v>8978</v>
      </c>
      <c r="AJ108" s="25">
        <f t="shared" si="21"/>
        <v>7865</v>
      </c>
      <c r="AK108" s="25">
        <f t="shared" si="21"/>
        <v>9445</v>
      </c>
      <c r="AL108" s="25">
        <f t="shared" si="21"/>
        <v>9191</v>
      </c>
      <c r="AM108" s="25">
        <f t="shared" si="21"/>
        <v>9305</v>
      </c>
      <c r="AN108" s="25">
        <f t="shared" si="21"/>
        <v>9150</v>
      </c>
      <c r="AO108" s="25">
        <f t="shared" si="21"/>
        <v>9503</v>
      </c>
      <c r="AP108" s="25">
        <f t="shared" si="21"/>
        <v>9649</v>
      </c>
      <c r="AQ108" s="25">
        <f t="shared" si="21"/>
        <v>9864</v>
      </c>
      <c r="AR108" s="25">
        <f t="shared" si="21"/>
        <v>9603</v>
      </c>
      <c r="AS108" s="25">
        <f t="shared" si="21"/>
        <v>9529</v>
      </c>
      <c r="AT108" s="25">
        <f t="shared" si="21"/>
        <v>10151</v>
      </c>
      <c r="AU108" s="25">
        <f t="shared" si="21"/>
        <v>10193</v>
      </c>
      <c r="AV108" s="25">
        <f t="shared" si="21"/>
        <v>9957</v>
      </c>
      <c r="AW108" s="25">
        <f t="shared" si="21"/>
        <v>10033</v>
      </c>
      <c r="AX108" s="25">
        <f t="shared" si="21"/>
        <v>10287</v>
      </c>
      <c r="AY108" s="25">
        <f t="shared" si="21"/>
        <v>10550</v>
      </c>
      <c r="AZ108" s="25">
        <f t="shared" si="21"/>
        <v>11116</v>
      </c>
      <c r="BA108" s="25">
        <f t="shared" si="21"/>
        <v>7131</v>
      </c>
    </row>
    <row r="109" spans="1:53" s="18" customFormat="1" x14ac:dyDescent="0.25">
      <c r="A109" s="16"/>
    </row>
    <row r="110" spans="1:53" s="12" customFormat="1" ht="18.75" x14ac:dyDescent="0.3">
      <c r="A110" s="8" t="s">
        <v>58</v>
      </c>
      <c r="BA110" s="22"/>
    </row>
    <row r="111" spans="1:53" s="18" customFormat="1" x14ac:dyDescent="0.25">
      <c r="A111" s="21" t="s">
        <v>48</v>
      </c>
      <c r="B111" s="11">
        <v>1</v>
      </c>
      <c r="C111" s="11">
        <v>2</v>
      </c>
      <c r="D111" s="11">
        <v>3</v>
      </c>
      <c r="E111" s="11">
        <v>4</v>
      </c>
      <c r="F111" s="11">
        <v>5</v>
      </c>
      <c r="G111" s="11">
        <v>6</v>
      </c>
      <c r="H111" s="11">
        <v>7</v>
      </c>
      <c r="I111" s="11">
        <v>8</v>
      </c>
      <c r="J111" s="11">
        <v>9</v>
      </c>
      <c r="K111" s="11">
        <v>10</v>
      </c>
      <c r="L111" s="11">
        <v>11</v>
      </c>
      <c r="M111" s="11">
        <v>12</v>
      </c>
      <c r="N111" s="11">
        <v>13</v>
      </c>
      <c r="O111" s="11">
        <v>14</v>
      </c>
      <c r="P111" s="11">
        <v>15</v>
      </c>
      <c r="Q111" s="11">
        <v>16</v>
      </c>
      <c r="R111" s="11">
        <v>17</v>
      </c>
      <c r="S111" s="11">
        <v>18</v>
      </c>
      <c r="T111" s="11">
        <v>19</v>
      </c>
      <c r="U111" s="11">
        <v>20</v>
      </c>
      <c r="V111" s="11">
        <v>21</v>
      </c>
      <c r="W111" s="11">
        <v>22</v>
      </c>
      <c r="X111" s="11">
        <v>23</v>
      </c>
      <c r="Y111" s="11">
        <v>24</v>
      </c>
      <c r="Z111" s="11">
        <v>25</v>
      </c>
      <c r="AA111" s="11">
        <v>26</v>
      </c>
      <c r="AB111" s="11">
        <v>27</v>
      </c>
      <c r="AC111" s="11">
        <v>28</v>
      </c>
      <c r="AD111" s="11">
        <v>29</v>
      </c>
      <c r="AE111" s="11">
        <v>30</v>
      </c>
      <c r="AF111" s="11">
        <v>31</v>
      </c>
      <c r="AG111" s="11">
        <v>32</v>
      </c>
      <c r="AH111" s="11">
        <v>33</v>
      </c>
      <c r="AI111" s="11">
        <v>34</v>
      </c>
      <c r="AJ111" s="11">
        <v>35</v>
      </c>
      <c r="AK111" s="11">
        <v>36</v>
      </c>
      <c r="AL111" s="11">
        <v>37</v>
      </c>
      <c r="AM111" s="11">
        <v>38</v>
      </c>
      <c r="AN111" s="11">
        <v>39</v>
      </c>
      <c r="AO111" s="11">
        <v>40</v>
      </c>
      <c r="AP111" s="11">
        <v>41</v>
      </c>
      <c r="AQ111" s="11">
        <v>42</v>
      </c>
      <c r="AR111" s="11">
        <v>43</v>
      </c>
      <c r="AS111" s="11">
        <v>44</v>
      </c>
      <c r="AT111" s="11">
        <v>45</v>
      </c>
      <c r="AU111" s="11">
        <v>46</v>
      </c>
      <c r="AV111" s="11">
        <v>47</v>
      </c>
      <c r="AW111" s="11">
        <v>48</v>
      </c>
      <c r="AX111" s="11">
        <v>49</v>
      </c>
      <c r="AY111" s="11">
        <v>50</v>
      </c>
      <c r="AZ111" s="11">
        <v>51</v>
      </c>
      <c r="BA111" s="10">
        <v>52</v>
      </c>
    </row>
    <row r="112" spans="1:53" s="18" customFormat="1" x14ac:dyDescent="0.25">
      <c r="A112" s="19" t="s">
        <v>50</v>
      </c>
      <c r="B112" s="24">
        <v>43833</v>
      </c>
      <c r="C112" s="24">
        <v>43840</v>
      </c>
      <c r="D112" s="24">
        <v>43847</v>
      </c>
      <c r="E112" s="24">
        <v>43854</v>
      </c>
      <c r="F112" s="24">
        <v>43861</v>
      </c>
      <c r="G112" s="24">
        <v>43868</v>
      </c>
      <c r="H112" s="24">
        <v>43875</v>
      </c>
      <c r="I112" s="24">
        <v>43882</v>
      </c>
      <c r="J112" s="24">
        <v>43889</v>
      </c>
      <c r="K112" s="24">
        <v>43896</v>
      </c>
      <c r="L112" s="24">
        <v>43903</v>
      </c>
      <c r="M112" s="24">
        <v>43910</v>
      </c>
      <c r="N112" s="24">
        <v>43917</v>
      </c>
      <c r="O112" s="24">
        <v>43924</v>
      </c>
      <c r="P112" s="23">
        <v>43931</v>
      </c>
      <c r="Q112" s="23">
        <v>43938</v>
      </c>
      <c r="R112" s="23">
        <v>43945</v>
      </c>
      <c r="S112" s="23">
        <v>43952</v>
      </c>
      <c r="T112" s="23">
        <v>43959</v>
      </c>
      <c r="U112" s="23">
        <v>43966</v>
      </c>
      <c r="V112" s="23">
        <v>43973</v>
      </c>
      <c r="W112" s="23">
        <v>43980</v>
      </c>
      <c r="X112" s="23">
        <v>43987</v>
      </c>
      <c r="Y112" s="23">
        <v>43994</v>
      </c>
      <c r="Z112" s="23">
        <v>44001</v>
      </c>
      <c r="AA112" s="23">
        <v>44008</v>
      </c>
      <c r="AB112" s="23">
        <v>44015</v>
      </c>
      <c r="AC112" s="23">
        <v>44022</v>
      </c>
      <c r="AD112" s="23">
        <v>44029</v>
      </c>
      <c r="AE112" s="23">
        <v>44036</v>
      </c>
      <c r="AF112" s="23">
        <v>44043</v>
      </c>
      <c r="AG112" s="23">
        <v>44050</v>
      </c>
      <c r="AH112" s="23">
        <v>44057</v>
      </c>
      <c r="AI112" s="23">
        <v>44064</v>
      </c>
      <c r="AJ112" s="23">
        <v>44071</v>
      </c>
      <c r="AK112" s="23">
        <v>44078</v>
      </c>
      <c r="AL112" s="23">
        <v>44085</v>
      </c>
      <c r="AM112" s="23">
        <v>44092</v>
      </c>
      <c r="AN112" s="23">
        <v>44099</v>
      </c>
      <c r="AO112" s="23">
        <v>44106</v>
      </c>
      <c r="AP112" s="23">
        <v>44113</v>
      </c>
      <c r="AQ112" s="23">
        <v>44120</v>
      </c>
      <c r="AR112" s="23">
        <v>44127</v>
      </c>
      <c r="AS112" s="23">
        <v>44134</v>
      </c>
      <c r="AT112" s="23">
        <v>44141</v>
      </c>
      <c r="AU112" s="23">
        <v>44148</v>
      </c>
      <c r="AV112" s="23">
        <v>44155</v>
      </c>
      <c r="AW112" s="23">
        <v>44162</v>
      </c>
      <c r="AX112" s="23">
        <v>44169</v>
      </c>
      <c r="AY112" s="23">
        <v>44176</v>
      </c>
      <c r="AZ112" s="23">
        <v>44183</v>
      </c>
      <c r="BA112" s="9">
        <v>44190</v>
      </c>
    </row>
    <row r="113" spans="1:53" s="18" customFormat="1" x14ac:dyDescent="0.25">
      <c r="A113" s="15" t="s">
        <v>49</v>
      </c>
      <c r="B113" s="25">
        <v>52</v>
      </c>
      <c r="C113" s="25">
        <v>73</v>
      </c>
      <c r="D113" s="25">
        <v>59</v>
      </c>
      <c r="E113" s="29">
        <f t="shared" ref="E113:BA118" si="22">E29-E101</f>
        <v>-8</v>
      </c>
      <c r="F113" s="29">
        <f t="shared" si="22"/>
        <v>16</v>
      </c>
      <c r="G113" s="29">
        <f t="shared" si="22"/>
        <v>9</v>
      </c>
      <c r="H113" s="29">
        <f t="shared" si="22"/>
        <v>1</v>
      </c>
      <c r="I113" s="29">
        <f t="shared" si="22"/>
        <v>33</v>
      </c>
      <c r="J113" s="29">
        <f t="shared" si="22"/>
        <v>7</v>
      </c>
      <c r="K113" s="29">
        <f t="shared" si="22"/>
        <v>-2</v>
      </c>
      <c r="L113" s="29">
        <f t="shared" si="22"/>
        <v>10</v>
      </c>
      <c r="M113" s="29">
        <f t="shared" si="22"/>
        <v>3</v>
      </c>
      <c r="N113" s="29">
        <f t="shared" si="22"/>
        <v>2</v>
      </c>
      <c r="O113" s="29">
        <f t="shared" si="22"/>
        <v>-5</v>
      </c>
      <c r="P113" s="29">
        <f t="shared" si="22"/>
        <v>11</v>
      </c>
      <c r="Q113" s="29">
        <f t="shared" si="22"/>
        <v>-6</v>
      </c>
      <c r="R113" s="29">
        <f t="shared" si="22"/>
        <v>-23</v>
      </c>
      <c r="S113" s="29">
        <f t="shared" si="22"/>
        <v>-5</v>
      </c>
      <c r="T113" s="29">
        <f t="shared" si="22"/>
        <v>8</v>
      </c>
      <c r="U113" s="29">
        <f t="shared" si="22"/>
        <v>-8</v>
      </c>
      <c r="V113" s="29">
        <f t="shared" si="22"/>
        <v>-9</v>
      </c>
      <c r="W113" s="29">
        <f t="shared" si="22"/>
        <v>-1</v>
      </c>
      <c r="X113" s="29">
        <f t="shared" si="22"/>
        <v>2</v>
      </c>
      <c r="Y113" s="29">
        <f t="shared" si="22"/>
        <v>-14</v>
      </c>
      <c r="Z113" s="29">
        <f t="shared" si="22"/>
        <v>-9</v>
      </c>
      <c r="AA113" s="29">
        <f t="shared" si="22"/>
        <v>-4</v>
      </c>
      <c r="AB113" s="29">
        <f t="shared" si="22"/>
        <v>-17</v>
      </c>
      <c r="AC113" s="29">
        <f t="shared" si="22"/>
        <v>-4</v>
      </c>
      <c r="AD113" s="29">
        <f t="shared" si="22"/>
        <v>0</v>
      </c>
      <c r="AE113" s="29">
        <f t="shared" si="22"/>
        <v>-2</v>
      </c>
      <c r="AF113" s="29">
        <f t="shared" si="22"/>
        <v>-5</v>
      </c>
      <c r="AG113" s="29">
        <f t="shared" si="22"/>
        <v>-2</v>
      </c>
      <c r="AH113" s="29">
        <f t="shared" si="22"/>
        <v>-10</v>
      </c>
      <c r="AI113" s="29">
        <f t="shared" si="22"/>
        <v>3</v>
      </c>
      <c r="AJ113" s="29">
        <f t="shared" si="22"/>
        <v>-6</v>
      </c>
      <c r="AK113" s="29">
        <f t="shared" si="22"/>
        <v>9</v>
      </c>
      <c r="AL113" s="29">
        <f t="shared" si="22"/>
        <v>5</v>
      </c>
      <c r="AM113" s="29">
        <f t="shared" si="22"/>
        <v>-24</v>
      </c>
      <c r="AN113" s="29">
        <f t="shared" si="22"/>
        <v>5</v>
      </c>
      <c r="AO113" s="29">
        <f t="shared" si="22"/>
        <v>28</v>
      </c>
      <c r="AP113" s="29">
        <f t="shared" si="22"/>
        <v>-1</v>
      </c>
      <c r="AQ113" s="29">
        <f t="shared" si="22"/>
        <v>11</v>
      </c>
      <c r="AR113" s="29">
        <f t="shared" si="22"/>
        <v>-16</v>
      </c>
      <c r="AS113" s="29">
        <f t="shared" si="22"/>
        <v>-1</v>
      </c>
      <c r="AT113" s="29">
        <f t="shared" si="22"/>
        <v>8</v>
      </c>
      <c r="AU113" s="29">
        <f t="shared" si="22"/>
        <v>-1</v>
      </c>
      <c r="AV113" s="29">
        <f t="shared" si="22"/>
        <v>-5</v>
      </c>
      <c r="AW113" s="29">
        <f t="shared" si="22"/>
        <v>-2</v>
      </c>
      <c r="AX113" s="29">
        <f t="shared" si="22"/>
        <v>5</v>
      </c>
      <c r="AY113" s="29">
        <f t="shared" si="22"/>
        <v>1</v>
      </c>
      <c r="AZ113" s="29">
        <f t="shared" si="22"/>
        <v>12</v>
      </c>
      <c r="BA113" s="30">
        <f t="shared" si="22"/>
        <v>12</v>
      </c>
    </row>
    <row r="114" spans="1:53" s="18" customFormat="1" x14ac:dyDescent="0.25">
      <c r="A114" s="15" t="s">
        <v>42</v>
      </c>
      <c r="B114" s="29">
        <f t="shared" ref="B114:Q119" si="23">B30-B102</f>
        <v>-3</v>
      </c>
      <c r="C114" s="29">
        <f t="shared" si="23"/>
        <v>3</v>
      </c>
      <c r="D114" s="29">
        <f t="shared" si="23"/>
        <v>7</v>
      </c>
      <c r="E114" s="29">
        <f t="shared" si="22"/>
        <v>-3</v>
      </c>
      <c r="F114" s="29">
        <f t="shared" si="22"/>
        <v>1</v>
      </c>
      <c r="G114" s="29">
        <f t="shared" si="22"/>
        <v>2</v>
      </c>
      <c r="H114" s="29">
        <f t="shared" si="22"/>
        <v>0</v>
      </c>
      <c r="I114" s="29">
        <f t="shared" si="22"/>
        <v>17</v>
      </c>
      <c r="J114" s="29">
        <f t="shared" si="22"/>
        <v>9</v>
      </c>
      <c r="K114" s="29">
        <f t="shared" si="22"/>
        <v>-11</v>
      </c>
      <c r="L114" s="29">
        <f t="shared" si="22"/>
        <v>7</v>
      </c>
      <c r="M114" s="29">
        <f t="shared" si="22"/>
        <v>9</v>
      </c>
      <c r="N114" s="29">
        <f t="shared" si="22"/>
        <v>-3</v>
      </c>
      <c r="O114" s="29">
        <f t="shared" si="22"/>
        <v>-9</v>
      </c>
      <c r="P114" s="29">
        <f t="shared" si="22"/>
        <v>-2</v>
      </c>
      <c r="Q114" s="29">
        <f t="shared" si="22"/>
        <v>0</v>
      </c>
      <c r="R114" s="29">
        <f t="shared" si="22"/>
        <v>6</v>
      </c>
      <c r="S114" s="29">
        <f t="shared" si="22"/>
        <v>-3</v>
      </c>
      <c r="T114" s="29">
        <f t="shared" si="22"/>
        <v>-4</v>
      </c>
      <c r="U114" s="29">
        <f t="shared" si="22"/>
        <v>-10</v>
      </c>
      <c r="V114" s="29">
        <f t="shared" si="22"/>
        <v>8</v>
      </c>
      <c r="W114" s="29">
        <f t="shared" si="22"/>
        <v>-2</v>
      </c>
      <c r="X114" s="29">
        <f t="shared" si="22"/>
        <v>-1</v>
      </c>
      <c r="Y114" s="29">
        <f t="shared" si="22"/>
        <v>1</v>
      </c>
      <c r="Z114" s="29">
        <f t="shared" si="22"/>
        <v>-1</v>
      </c>
      <c r="AA114" s="29">
        <f t="shared" si="22"/>
        <v>-1</v>
      </c>
      <c r="AB114" s="29">
        <f t="shared" si="22"/>
        <v>3</v>
      </c>
      <c r="AC114" s="29">
        <f t="shared" si="22"/>
        <v>-5</v>
      </c>
      <c r="AD114" s="29">
        <f t="shared" si="22"/>
        <v>-1</v>
      </c>
      <c r="AE114" s="29">
        <f t="shared" si="22"/>
        <v>1</v>
      </c>
      <c r="AF114" s="29">
        <f t="shared" si="22"/>
        <v>-7</v>
      </c>
      <c r="AG114" s="29">
        <f t="shared" si="22"/>
        <v>-6</v>
      </c>
      <c r="AH114" s="29">
        <f t="shared" si="22"/>
        <v>13</v>
      </c>
      <c r="AI114" s="29">
        <f t="shared" si="22"/>
        <v>-14</v>
      </c>
      <c r="AJ114" s="29">
        <f t="shared" si="22"/>
        <v>5</v>
      </c>
      <c r="AK114" s="29">
        <f t="shared" si="22"/>
        <v>-1</v>
      </c>
      <c r="AL114" s="29">
        <f t="shared" si="22"/>
        <v>-6</v>
      </c>
      <c r="AM114" s="29">
        <f t="shared" si="22"/>
        <v>0</v>
      </c>
      <c r="AN114" s="29">
        <f t="shared" si="22"/>
        <v>4</v>
      </c>
      <c r="AO114" s="29">
        <f t="shared" si="22"/>
        <v>-2</v>
      </c>
      <c r="AP114" s="29">
        <f t="shared" si="22"/>
        <v>-4</v>
      </c>
      <c r="AQ114" s="29">
        <f t="shared" si="22"/>
        <v>-4</v>
      </c>
      <c r="AR114" s="29">
        <f t="shared" si="22"/>
        <v>-10</v>
      </c>
      <c r="AS114" s="29">
        <f t="shared" si="22"/>
        <v>-5</v>
      </c>
      <c r="AT114" s="29">
        <f t="shared" si="22"/>
        <v>-5</v>
      </c>
      <c r="AU114" s="29">
        <f t="shared" si="22"/>
        <v>-10</v>
      </c>
      <c r="AV114" s="29">
        <f t="shared" si="22"/>
        <v>-3</v>
      </c>
      <c r="AW114" s="29">
        <f t="shared" si="22"/>
        <v>-6</v>
      </c>
      <c r="AX114" s="29">
        <f t="shared" si="22"/>
        <v>2</v>
      </c>
      <c r="AY114" s="29">
        <f t="shared" si="22"/>
        <v>19</v>
      </c>
      <c r="AZ114" s="29">
        <f t="shared" si="22"/>
        <v>-4</v>
      </c>
      <c r="BA114" s="30">
        <f t="shared" si="22"/>
        <v>2</v>
      </c>
    </row>
    <row r="115" spans="1:53" s="18" customFormat="1" x14ac:dyDescent="0.25">
      <c r="A115" s="15" t="s">
        <v>43</v>
      </c>
      <c r="B115" s="29">
        <f t="shared" si="23"/>
        <v>7</v>
      </c>
      <c r="C115" s="29">
        <f t="shared" si="23"/>
        <v>-22</v>
      </c>
      <c r="D115" s="29">
        <f t="shared" si="23"/>
        <v>33</v>
      </c>
      <c r="E115" s="29">
        <f t="shared" si="22"/>
        <v>41</v>
      </c>
      <c r="F115" s="29">
        <f t="shared" si="22"/>
        <v>-32</v>
      </c>
      <c r="G115" s="29">
        <f t="shared" si="22"/>
        <v>-26</v>
      </c>
      <c r="H115" s="29">
        <f t="shared" si="22"/>
        <v>-13</v>
      </c>
      <c r="I115" s="29">
        <f t="shared" si="22"/>
        <v>-18</v>
      </c>
      <c r="J115" s="29">
        <f t="shared" si="22"/>
        <v>34</v>
      </c>
      <c r="K115" s="29">
        <f t="shared" si="22"/>
        <v>16</v>
      </c>
      <c r="L115" s="29">
        <f t="shared" si="22"/>
        <v>-30</v>
      </c>
      <c r="M115" s="29">
        <f t="shared" si="22"/>
        <v>15</v>
      </c>
      <c r="N115" s="29">
        <f t="shared" si="22"/>
        <v>28</v>
      </c>
      <c r="O115" s="29">
        <f t="shared" si="22"/>
        <v>36</v>
      </c>
      <c r="P115" s="29">
        <f t="shared" si="22"/>
        <v>-49</v>
      </c>
      <c r="Q115" s="29">
        <f t="shared" si="22"/>
        <v>-50</v>
      </c>
      <c r="R115" s="29">
        <f t="shared" si="22"/>
        <v>-67</v>
      </c>
      <c r="S115" s="29">
        <f t="shared" si="22"/>
        <v>-11</v>
      </c>
      <c r="T115" s="29">
        <f t="shared" si="22"/>
        <v>15</v>
      </c>
      <c r="U115" s="29">
        <f t="shared" si="22"/>
        <v>4</v>
      </c>
      <c r="V115" s="29">
        <f t="shared" si="22"/>
        <v>15</v>
      </c>
      <c r="W115" s="29">
        <f t="shared" si="22"/>
        <v>-11</v>
      </c>
      <c r="X115" s="29">
        <f t="shared" si="22"/>
        <v>8</v>
      </c>
      <c r="Y115" s="29">
        <f t="shared" si="22"/>
        <v>12</v>
      </c>
      <c r="Z115" s="29">
        <f t="shared" si="22"/>
        <v>-29</v>
      </c>
      <c r="AA115" s="29">
        <f t="shared" si="22"/>
        <v>-33</v>
      </c>
      <c r="AB115" s="29">
        <f t="shared" si="22"/>
        <v>-31</v>
      </c>
      <c r="AC115" s="29">
        <f t="shared" si="22"/>
        <v>-45</v>
      </c>
      <c r="AD115" s="29">
        <f t="shared" si="22"/>
        <v>-25</v>
      </c>
      <c r="AE115" s="29">
        <f t="shared" si="22"/>
        <v>-24</v>
      </c>
      <c r="AF115" s="29">
        <f t="shared" si="22"/>
        <v>-21</v>
      </c>
      <c r="AG115" s="29">
        <f t="shared" si="22"/>
        <v>-83</v>
      </c>
      <c r="AH115" s="29">
        <f t="shared" si="22"/>
        <v>24</v>
      </c>
      <c r="AI115" s="29">
        <f t="shared" si="22"/>
        <v>14</v>
      </c>
      <c r="AJ115" s="29">
        <f t="shared" si="22"/>
        <v>-9</v>
      </c>
      <c r="AK115" s="29">
        <f t="shared" si="22"/>
        <v>-55</v>
      </c>
      <c r="AL115" s="29">
        <f t="shared" si="22"/>
        <v>22</v>
      </c>
      <c r="AM115" s="29">
        <f t="shared" si="22"/>
        <v>-28</v>
      </c>
      <c r="AN115" s="29">
        <f t="shared" si="22"/>
        <v>-1</v>
      </c>
      <c r="AO115" s="29">
        <f t="shared" si="22"/>
        <v>38</v>
      </c>
      <c r="AP115" s="29">
        <f t="shared" si="22"/>
        <v>-26</v>
      </c>
      <c r="AQ115" s="29">
        <f t="shared" si="22"/>
        <v>2</v>
      </c>
      <c r="AR115" s="29">
        <f t="shared" si="22"/>
        <v>-28</v>
      </c>
      <c r="AS115" s="29">
        <f t="shared" si="22"/>
        <v>0</v>
      </c>
      <c r="AT115" s="29">
        <f t="shared" si="22"/>
        <v>6</v>
      </c>
      <c r="AU115" s="29">
        <f t="shared" si="22"/>
        <v>-21</v>
      </c>
      <c r="AV115" s="29">
        <f t="shared" si="22"/>
        <v>-29</v>
      </c>
      <c r="AW115" s="29">
        <f t="shared" si="22"/>
        <v>-5</v>
      </c>
      <c r="AX115" s="29">
        <f t="shared" si="22"/>
        <v>-11</v>
      </c>
      <c r="AY115" s="29">
        <f t="shared" si="22"/>
        <v>20</v>
      </c>
      <c r="AZ115" s="29">
        <f t="shared" si="22"/>
        <v>35</v>
      </c>
      <c r="BA115" s="30">
        <f t="shared" si="22"/>
        <v>-18</v>
      </c>
    </row>
    <row r="116" spans="1:53" s="18" customFormat="1" x14ac:dyDescent="0.25">
      <c r="A116" s="15" t="s">
        <v>44</v>
      </c>
      <c r="B116" s="29">
        <f t="shared" si="23"/>
        <v>-91</v>
      </c>
      <c r="C116" s="29">
        <f t="shared" si="23"/>
        <v>-142</v>
      </c>
      <c r="D116" s="29">
        <f t="shared" si="23"/>
        <v>-134</v>
      </c>
      <c r="E116" s="29">
        <f t="shared" si="22"/>
        <v>-21</v>
      </c>
      <c r="F116" s="29">
        <f t="shared" si="22"/>
        <v>-37</v>
      </c>
      <c r="G116" s="29">
        <f t="shared" si="22"/>
        <v>40</v>
      </c>
      <c r="H116" s="29">
        <f t="shared" si="22"/>
        <v>-5</v>
      </c>
      <c r="I116" s="29">
        <f t="shared" si="22"/>
        <v>17</v>
      </c>
      <c r="J116" s="29">
        <f t="shared" si="22"/>
        <v>35</v>
      </c>
      <c r="K116" s="29">
        <f t="shared" si="22"/>
        <v>-20</v>
      </c>
      <c r="L116" s="29">
        <f t="shared" si="22"/>
        <v>-5</v>
      </c>
      <c r="M116" s="29">
        <f t="shared" si="22"/>
        <v>-100</v>
      </c>
      <c r="N116" s="29">
        <f t="shared" si="22"/>
        <v>157</v>
      </c>
      <c r="O116" s="29">
        <f t="shared" si="22"/>
        <v>3</v>
      </c>
      <c r="P116" s="29">
        <f t="shared" si="22"/>
        <v>-117</v>
      </c>
      <c r="Q116" s="29">
        <f t="shared" si="22"/>
        <v>-286</v>
      </c>
      <c r="R116" s="29">
        <f t="shared" si="22"/>
        <v>-6</v>
      </c>
      <c r="S116" s="29">
        <f t="shared" si="22"/>
        <v>-29</v>
      </c>
      <c r="T116" s="29">
        <f t="shared" si="22"/>
        <v>-21</v>
      </c>
      <c r="U116" s="29">
        <f t="shared" si="22"/>
        <v>-56</v>
      </c>
      <c r="V116" s="29">
        <f t="shared" si="22"/>
        <v>4</v>
      </c>
      <c r="W116" s="29">
        <f t="shared" si="22"/>
        <v>-7</v>
      </c>
      <c r="X116" s="29">
        <f t="shared" si="22"/>
        <v>28</v>
      </c>
      <c r="Y116" s="29">
        <f t="shared" si="22"/>
        <v>-50</v>
      </c>
      <c r="Z116" s="29">
        <f t="shared" si="22"/>
        <v>-11</v>
      </c>
      <c r="AA116" s="29">
        <f t="shared" si="22"/>
        <v>30</v>
      </c>
      <c r="AB116" s="29">
        <f t="shared" si="22"/>
        <v>-38</v>
      </c>
      <c r="AC116" s="29">
        <f t="shared" si="22"/>
        <v>0</v>
      </c>
      <c r="AD116" s="29">
        <f t="shared" si="22"/>
        <v>-30</v>
      </c>
      <c r="AE116" s="29">
        <f t="shared" si="22"/>
        <v>-76</v>
      </c>
      <c r="AF116" s="29">
        <f t="shared" si="22"/>
        <v>-32</v>
      </c>
      <c r="AG116" s="29">
        <f t="shared" si="22"/>
        <v>-80</v>
      </c>
      <c r="AH116" s="29">
        <f t="shared" si="22"/>
        <v>114</v>
      </c>
      <c r="AI116" s="29">
        <f t="shared" si="22"/>
        <v>44</v>
      </c>
      <c r="AJ116" s="29">
        <f t="shared" si="22"/>
        <v>9</v>
      </c>
      <c r="AK116" s="29">
        <f t="shared" si="22"/>
        <v>3</v>
      </c>
      <c r="AL116" s="29">
        <f t="shared" si="22"/>
        <v>-11</v>
      </c>
      <c r="AM116" s="29">
        <f t="shared" si="22"/>
        <v>3</v>
      </c>
      <c r="AN116" s="29">
        <f t="shared" si="22"/>
        <v>114</v>
      </c>
      <c r="AO116" s="29">
        <f t="shared" si="22"/>
        <v>-11</v>
      </c>
      <c r="AP116" s="29">
        <f t="shared" si="22"/>
        <v>-75</v>
      </c>
      <c r="AQ116" s="29">
        <f t="shared" si="22"/>
        <v>-55</v>
      </c>
      <c r="AR116" s="29">
        <f t="shared" si="22"/>
        <v>-2</v>
      </c>
      <c r="AS116" s="29">
        <f t="shared" si="22"/>
        <v>45</v>
      </c>
      <c r="AT116" s="29">
        <f t="shared" si="22"/>
        <v>79</v>
      </c>
      <c r="AU116" s="29">
        <f t="shared" si="22"/>
        <v>16</v>
      </c>
      <c r="AV116" s="29">
        <f t="shared" si="22"/>
        <v>2</v>
      </c>
      <c r="AW116" s="29">
        <f t="shared" si="22"/>
        <v>-9</v>
      </c>
      <c r="AX116" s="29">
        <f t="shared" si="22"/>
        <v>57</v>
      </c>
      <c r="AY116" s="29">
        <f t="shared" si="22"/>
        <v>48</v>
      </c>
      <c r="AZ116" s="29">
        <f t="shared" si="22"/>
        <v>10</v>
      </c>
      <c r="BA116" s="30">
        <f t="shared" si="22"/>
        <v>-19</v>
      </c>
    </row>
    <row r="117" spans="1:53" s="18" customFormat="1" x14ac:dyDescent="0.25">
      <c r="A117" s="15" t="s">
        <v>45</v>
      </c>
      <c r="B117" s="29">
        <f t="shared" si="23"/>
        <v>-210</v>
      </c>
      <c r="C117" s="29">
        <f t="shared" si="23"/>
        <v>-142</v>
      </c>
      <c r="D117" s="29">
        <f t="shared" si="23"/>
        <v>-187</v>
      </c>
      <c r="E117" s="29">
        <f t="shared" si="22"/>
        <v>-221</v>
      </c>
      <c r="F117" s="29">
        <f t="shared" si="22"/>
        <v>-136</v>
      </c>
      <c r="G117" s="29">
        <f t="shared" si="22"/>
        <v>-77</v>
      </c>
      <c r="H117" s="29">
        <f t="shared" si="22"/>
        <v>-42</v>
      </c>
      <c r="I117" s="29">
        <f t="shared" si="22"/>
        <v>-72</v>
      </c>
      <c r="J117" s="29">
        <f t="shared" si="22"/>
        <v>98</v>
      </c>
      <c r="K117" s="29">
        <f t="shared" si="22"/>
        <v>-162</v>
      </c>
      <c r="L117" s="29">
        <f t="shared" si="22"/>
        <v>-271</v>
      </c>
      <c r="M117" s="29">
        <f t="shared" si="22"/>
        <v>-204</v>
      </c>
      <c r="N117" s="29">
        <f t="shared" si="22"/>
        <v>57</v>
      </c>
      <c r="O117" s="29">
        <f t="shared" si="22"/>
        <v>-150</v>
      </c>
      <c r="P117" s="29">
        <f t="shared" si="22"/>
        <v>-341</v>
      </c>
      <c r="Q117" s="29">
        <f t="shared" si="22"/>
        <v>-434</v>
      </c>
      <c r="R117" s="29">
        <f t="shared" si="22"/>
        <v>23</v>
      </c>
      <c r="S117" s="29">
        <f t="shared" si="22"/>
        <v>144</v>
      </c>
      <c r="T117" s="29">
        <f t="shared" si="22"/>
        <v>76</v>
      </c>
      <c r="U117" s="29">
        <f t="shared" si="22"/>
        <v>-110</v>
      </c>
      <c r="V117" s="29">
        <f t="shared" si="22"/>
        <v>106</v>
      </c>
      <c r="W117" s="29">
        <f t="shared" si="22"/>
        <v>-49</v>
      </c>
      <c r="X117" s="29">
        <f t="shared" si="22"/>
        <v>41</v>
      </c>
      <c r="Y117" s="29">
        <f t="shared" si="22"/>
        <v>51</v>
      </c>
      <c r="Z117" s="29">
        <f t="shared" si="22"/>
        <v>12</v>
      </c>
      <c r="AA117" s="29">
        <f t="shared" si="22"/>
        <v>-47</v>
      </c>
      <c r="AB117" s="29">
        <f t="shared" si="22"/>
        <v>13</v>
      </c>
      <c r="AC117" s="29">
        <f t="shared" si="22"/>
        <v>-36</v>
      </c>
      <c r="AD117" s="29">
        <f t="shared" si="22"/>
        <v>-77</v>
      </c>
      <c r="AE117" s="29">
        <f t="shared" si="22"/>
        <v>32</v>
      </c>
      <c r="AF117" s="29">
        <f t="shared" si="22"/>
        <v>61</v>
      </c>
      <c r="AG117" s="29">
        <f t="shared" si="22"/>
        <v>-30</v>
      </c>
      <c r="AH117" s="29">
        <f t="shared" si="22"/>
        <v>15</v>
      </c>
      <c r="AI117" s="29">
        <f t="shared" si="22"/>
        <v>-19</v>
      </c>
      <c r="AJ117" s="29">
        <f t="shared" si="22"/>
        <v>-23</v>
      </c>
      <c r="AK117" s="29">
        <f t="shared" si="22"/>
        <v>22</v>
      </c>
      <c r="AL117" s="29">
        <f t="shared" si="22"/>
        <v>17</v>
      </c>
      <c r="AM117" s="29">
        <f t="shared" si="22"/>
        <v>-31</v>
      </c>
      <c r="AN117" s="29">
        <f t="shared" si="22"/>
        <v>-60</v>
      </c>
      <c r="AO117" s="29">
        <f t="shared" si="22"/>
        <v>38</v>
      </c>
      <c r="AP117" s="29">
        <f t="shared" si="22"/>
        <v>-12</v>
      </c>
      <c r="AQ117" s="29">
        <f t="shared" si="22"/>
        <v>-26</v>
      </c>
      <c r="AR117" s="29">
        <f t="shared" si="22"/>
        <v>6</v>
      </c>
      <c r="AS117" s="29">
        <f t="shared" si="22"/>
        <v>94</v>
      </c>
      <c r="AT117" s="29">
        <f t="shared" si="22"/>
        <v>10</v>
      </c>
      <c r="AU117" s="29">
        <f t="shared" si="22"/>
        <v>-43</v>
      </c>
      <c r="AV117" s="29">
        <f t="shared" si="22"/>
        <v>43</v>
      </c>
      <c r="AW117" s="29">
        <f t="shared" si="22"/>
        <v>93</v>
      </c>
      <c r="AX117" s="29">
        <f t="shared" si="22"/>
        <v>-7</v>
      </c>
      <c r="AY117" s="29">
        <f t="shared" si="22"/>
        <v>-21</v>
      </c>
      <c r="AZ117" s="29">
        <f t="shared" si="22"/>
        <v>36</v>
      </c>
      <c r="BA117" s="30">
        <f t="shared" si="22"/>
        <v>-20</v>
      </c>
    </row>
    <row r="118" spans="1:53" s="18" customFormat="1" x14ac:dyDescent="0.25">
      <c r="A118" s="15" t="s">
        <v>46</v>
      </c>
      <c r="B118" s="29">
        <f t="shared" si="23"/>
        <v>-534</v>
      </c>
      <c r="C118" s="29">
        <f t="shared" si="23"/>
        <v>-565</v>
      </c>
      <c r="D118" s="29">
        <f t="shared" si="23"/>
        <v>-452</v>
      </c>
      <c r="E118" s="29">
        <f t="shared" si="22"/>
        <v>-558</v>
      </c>
      <c r="F118" s="29">
        <f t="shared" si="22"/>
        <v>-535</v>
      </c>
      <c r="G118" s="29">
        <f t="shared" si="22"/>
        <v>-125</v>
      </c>
      <c r="H118" s="29">
        <f t="shared" si="22"/>
        <v>-100</v>
      </c>
      <c r="I118" s="29">
        <f t="shared" si="22"/>
        <v>-229</v>
      </c>
      <c r="J118" s="29">
        <f t="shared" si="22"/>
        <v>89</v>
      </c>
      <c r="K118" s="29">
        <f t="shared" si="22"/>
        <v>-649</v>
      </c>
      <c r="L118" s="29">
        <f t="shared" si="22"/>
        <v>-661</v>
      </c>
      <c r="M118" s="29">
        <f t="shared" si="22"/>
        <v>-394</v>
      </c>
      <c r="N118" s="29">
        <f t="shared" si="22"/>
        <v>-90</v>
      </c>
      <c r="O118" s="29">
        <f t="shared" ref="O118:BA119" si="24">O34-O106</f>
        <v>-76</v>
      </c>
      <c r="P118" s="29">
        <f t="shared" si="24"/>
        <v>-535</v>
      </c>
      <c r="Q118" s="29">
        <f t="shared" si="24"/>
        <v>-562</v>
      </c>
      <c r="R118" s="29">
        <f t="shared" si="24"/>
        <v>-95</v>
      </c>
      <c r="S118" s="29">
        <f t="shared" si="24"/>
        <v>300</v>
      </c>
      <c r="T118" s="29">
        <f t="shared" si="24"/>
        <v>195</v>
      </c>
      <c r="U118" s="29">
        <f t="shared" si="24"/>
        <v>73</v>
      </c>
      <c r="V118" s="29">
        <f t="shared" si="24"/>
        <v>259</v>
      </c>
      <c r="W118" s="29">
        <f t="shared" si="24"/>
        <v>73</v>
      </c>
      <c r="X118" s="29">
        <f t="shared" si="24"/>
        <v>-35</v>
      </c>
      <c r="Y118" s="29">
        <f t="shared" si="24"/>
        <v>2</v>
      </c>
      <c r="Z118" s="29">
        <f t="shared" si="24"/>
        <v>161</v>
      </c>
      <c r="AA118" s="29">
        <f t="shared" si="24"/>
        <v>184</v>
      </c>
      <c r="AB118" s="29">
        <f t="shared" si="24"/>
        <v>39</v>
      </c>
      <c r="AC118" s="29">
        <f t="shared" si="24"/>
        <v>-17</v>
      </c>
      <c r="AD118" s="29">
        <f t="shared" si="24"/>
        <v>126</v>
      </c>
      <c r="AE118" s="29">
        <f t="shared" si="24"/>
        <v>-48</v>
      </c>
      <c r="AF118" s="29">
        <f t="shared" si="24"/>
        <v>44</v>
      </c>
      <c r="AG118" s="29">
        <f t="shared" si="24"/>
        <v>12</v>
      </c>
      <c r="AH118" s="29">
        <f t="shared" si="24"/>
        <v>41</v>
      </c>
      <c r="AI118" s="29">
        <f t="shared" si="24"/>
        <v>-81</v>
      </c>
      <c r="AJ118" s="29">
        <f t="shared" si="24"/>
        <v>169</v>
      </c>
      <c r="AK118" s="29">
        <f t="shared" si="24"/>
        <v>137</v>
      </c>
      <c r="AL118" s="29">
        <f t="shared" si="24"/>
        <v>78</v>
      </c>
      <c r="AM118" s="29">
        <f t="shared" si="24"/>
        <v>94</v>
      </c>
      <c r="AN118" s="29">
        <f t="shared" si="24"/>
        <v>131</v>
      </c>
      <c r="AO118" s="29">
        <f t="shared" si="24"/>
        <v>84</v>
      </c>
      <c r="AP118" s="29">
        <f t="shared" si="24"/>
        <v>128</v>
      </c>
      <c r="AQ118" s="29">
        <f t="shared" si="24"/>
        <v>151</v>
      </c>
      <c r="AR118" s="29">
        <f t="shared" si="24"/>
        <v>157</v>
      </c>
      <c r="AS118" s="29">
        <f t="shared" si="24"/>
        <v>238</v>
      </c>
      <c r="AT118" s="29">
        <f t="shared" si="24"/>
        <v>49</v>
      </c>
      <c r="AU118" s="29">
        <f t="shared" si="24"/>
        <v>251</v>
      </c>
      <c r="AV118" s="29">
        <f t="shared" si="24"/>
        <v>397</v>
      </c>
      <c r="AW118" s="29">
        <f t="shared" si="24"/>
        <v>313</v>
      </c>
      <c r="AX118" s="29">
        <f t="shared" si="24"/>
        <v>113</v>
      </c>
      <c r="AY118" s="29">
        <f t="shared" si="24"/>
        <v>253</v>
      </c>
      <c r="AZ118" s="29">
        <f t="shared" si="24"/>
        <v>163</v>
      </c>
      <c r="BA118" s="30">
        <f t="shared" si="24"/>
        <v>218</v>
      </c>
    </row>
    <row r="119" spans="1:53" s="37" customFormat="1" x14ac:dyDescent="0.25">
      <c r="A119" s="31" t="s">
        <v>47</v>
      </c>
      <c r="B119" s="32">
        <f t="shared" si="23"/>
        <v>-926</v>
      </c>
      <c r="C119" s="32">
        <f t="shared" si="23"/>
        <v>-1550</v>
      </c>
      <c r="D119" s="32">
        <f t="shared" si="23"/>
        <v>-1663</v>
      </c>
      <c r="E119" s="32">
        <f t="shared" si="23"/>
        <v>-1425</v>
      </c>
      <c r="F119" s="32">
        <f t="shared" si="23"/>
        <v>-1265</v>
      </c>
      <c r="G119" s="32">
        <f t="shared" si="23"/>
        <v>-653</v>
      </c>
      <c r="H119" s="32">
        <f t="shared" si="23"/>
        <v>-263</v>
      </c>
      <c r="I119" s="32">
        <f t="shared" si="23"/>
        <v>-595</v>
      </c>
      <c r="J119" s="32">
        <f t="shared" si="23"/>
        <v>-82</v>
      </c>
      <c r="K119" s="32">
        <f t="shared" si="23"/>
        <v>-1271</v>
      </c>
      <c r="L119" s="32">
        <f t="shared" si="23"/>
        <v>-1271</v>
      </c>
      <c r="M119" s="32">
        <f t="shared" si="23"/>
        <v>-840</v>
      </c>
      <c r="N119" s="32">
        <f t="shared" si="23"/>
        <v>-225</v>
      </c>
      <c r="O119" s="32">
        <f t="shared" si="23"/>
        <v>-467</v>
      </c>
      <c r="P119" s="32">
        <f t="shared" si="23"/>
        <v>-977</v>
      </c>
      <c r="Q119" s="32">
        <f t="shared" si="23"/>
        <v>-860</v>
      </c>
      <c r="R119" s="32">
        <f t="shared" si="24"/>
        <v>-85</v>
      </c>
      <c r="S119" s="32">
        <f t="shared" si="24"/>
        <v>658</v>
      </c>
      <c r="T119" s="32">
        <f t="shared" si="24"/>
        <v>162</v>
      </c>
      <c r="U119" s="32">
        <f t="shared" si="24"/>
        <v>238</v>
      </c>
      <c r="V119" s="32">
        <f t="shared" si="24"/>
        <v>265</v>
      </c>
      <c r="W119" s="32">
        <f t="shared" si="24"/>
        <v>110</v>
      </c>
      <c r="X119" s="32">
        <f t="shared" si="24"/>
        <v>147</v>
      </c>
      <c r="Y119" s="32">
        <f t="shared" si="24"/>
        <v>100</v>
      </c>
      <c r="Z119" s="32">
        <f t="shared" si="24"/>
        <v>79</v>
      </c>
      <c r="AA119" s="32">
        <f t="shared" si="24"/>
        <v>170</v>
      </c>
      <c r="AB119" s="32">
        <f t="shared" si="24"/>
        <v>-165</v>
      </c>
      <c r="AC119" s="32">
        <f t="shared" si="24"/>
        <v>-7</v>
      </c>
      <c r="AD119" s="32">
        <f t="shared" si="24"/>
        <v>-40</v>
      </c>
      <c r="AE119" s="32">
        <f t="shared" si="24"/>
        <v>88</v>
      </c>
      <c r="AF119" s="32">
        <f t="shared" si="24"/>
        <v>70</v>
      </c>
      <c r="AG119" s="32">
        <f t="shared" si="24"/>
        <v>-8</v>
      </c>
      <c r="AH119" s="32">
        <f t="shared" si="24"/>
        <v>66</v>
      </c>
      <c r="AI119" s="32">
        <f t="shared" si="24"/>
        <v>69</v>
      </c>
      <c r="AJ119" s="32">
        <f t="shared" si="24"/>
        <v>232</v>
      </c>
      <c r="AK119" s="32">
        <f t="shared" si="24"/>
        <v>135</v>
      </c>
      <c r="AL119" s="32">
        <f t="shared" si="24"/>
        <v>217</v>
      </c>
      <c r="AM119" s="32">
        <f t="shared" si="24"/>
        <v>121</v>
      </c>
      <c r="AN119" s="32">
        <f t="shared" si="24"/>
        <v>174</v>
      </c>
      <c r="AO119" s="32">
        <f t="shared" si="24"/>
        <v>121</v>
      </c>
      <c r="AP119" s="32">
        <f t="shared" si="24"/>
        <v>314</v>
      </c>
      <c r="AQ119" s="32">
        <f t="shared" si="24"/>
        <v>213</v>
      </c>
      <c r="AR119" s="32">
        <f t="shared" si="24"/>
        <v>311</v>
      </c>
      <c r="AS119" s="32">
        <f t="shared" si="24"/>
        <v>264</v>
      </c>
      <c r="AT119" s="32">
        <f t="shared" si="24"/>
        <v>399</v>
      </c>
      <c r="AU119" s="32">
        <f t="shared" si="24"/>
        <v>265</v>
      </c>
      <c r="AV119" s="32">
        <f t="shared" si="24"/>
        <v>520</v>
      </c>
      <c r="AW119" s="32">
        <f t="shared" si="24"/>
        <v>541</v>
      </c>
      <c r="AX119" s="32">
        <f t="shared" si="24"/>
        <v>370</v>
      </c>
      <c r="AY119" s="32">
        <f t="shared" si="24"/>
        <v>318</v>
      </c>
      <c r="AZ119" s="32">
        <f t="shared" si="24"/>
        <v>558</v>
      </c>
      <c r="BA119" s="33">
        <f t="shared" si="24"/>
        <v>227</v>
      </c>
    </row>
    <row r="120" spans="1:53" s="18" customFormat="1" x14ac:dyDescent="0.25">
      <c r="A120" s="58" t="s">
        <v>61</v>
      </c>
      <c r="B120" s="60"/>
      <c r="C120" s="60"/>
      <c r="D120" s="60"/>
      <c r="E120" s="60">
        <f>SUM(E113:E119)</f>
        <v>-2195</v>
      </c>
      <c r="F120" s="60">
        <f t="shared" ref="F120:BA120" si="25">SUM(F113:F119)</f>
        <v>-1988</v>
      </c>
      <c r="G120" s="60">
        <f t="shared" si="25"/>
        <v>-830</v>
      </c>
      <c r="H120" s="60">
        <f t="shared" si="25"/>
        <v>-422</v>
      </c>
      <c r="I120" s="60">
        <f t="shared" si="25"/>
        <v>-847</v>
      </c>
      <c r="J120" s="60">
        <f t="shared" si="25"/>
        <v>190</v>
      </c>
      <c r="K120" s="60">
        <f t="shared" si="25"/>
        <v>-2099</v>
      </c>
      <c r="L120" s="60">
        <f t="shared" si="25"/>
        <v>-2221</v>
      </c>
      <c r="M120" s="60">
        <f t="shared" si="25"/>
        <v>-1511</v>
      </c>
      <c r="N120" s="60">
        <f t="shared" si="25"/>
        <v>-74</v>
      </c>
      <c r="O120" s="60">
        <f t="shared" si="25"/>
        <v>-668</v>
      </c>
      <c r="P120" s="60">
        <f t="shared" si="25"/>
        <v>-2010</v>
      </c>
      <c r="Q120" s="60">
        <f t="shared" si="25"/>
        <v>-2198</v>
      </c>
      <c r="R120" s="60">
        <f t="shared" si="25"/>
        <v>-247</v>
      </c>
      <c r="S120" s="60">
        <f t="shared" si="25"/>
        <v>1054</v>
      </c>
      <c r="T120" s="60">
        <f t="shared" si="25"/>
        <v>431</v>
      </c>
      <c r="U120" s="60">
        <f t="shared" si="25"/>
        <v>131</v>
      </c>
      <c r="V120" s="60">
        <f t="shared" si="25"/>
        <v>648</v>
      </c>
      <c r="W120" s="60">
        <f t="shared" si="25"/>
        <v>113</v>
      </c>
      <c r="X120" s="60">
        <f t="shared" si="25"/>
        <v>190</v>
      </c>
      <c r="Y120" s="60">
        <f t="shared" si="25"/>
        <v>102</v>
      </c>
      <c r="Z120" s="60">
        <f t="shared" si="25"/>
        <v>202</v>
      </c>
      <c r="AA120" s="60">
        <f t="shared" si="25"/>
        <v>299</v>
      </c>
      <c r="AB120" s="60">
        <f t="shared" si="25"/>
        <v>-196</v>
      </c>
      <c r="AC120" s="60">
        <f t="shared" si="25"/>
        <v>-114</v>
      </c>
      <c r="AD120" s="60">
        <f t="shared" si="25"/>
        <v>-47</v>
      </c>
      <c r="AE120" s="60">
        <f t="shared" si="25"/>
        <v>-29</v>
      </c>
      <c r="AF120" s="60">
        <f t="shared" si="25"/>
        <v>110</v>
      </c>
      <c r="AG120" s="60">
        <f t="shared" si="25"/>
        <v>-197</v>
      </c>
      <c r="AH120" s="60">
        <f t="shared" si="25"/>
        <v>263</v>
      </c>
      <c r="AI120" s="60">
        <f t="shared" si="25"/>
        <v>16</v>
      </c>
      <c r="AJ120" s="60">
        <f t="shared" si="25"/>
        <v>377</v>
      </c>
      <c r="AK120" s="60">
        <f t="shared" si="25"/>
        <v>250</v>
      </c>
      <c r="AL120" s="60">
        <f t="shared" si="25"/>
        <v>322</v>
      </c>
      <c r="AM120" s="60">
        <f t="shared" si="25"/>
        <v>135</v>
      </c>
      <c r="AN120" s="60">
        <f t="shared" si="25"/>
        <v>367</v>
      </c>
      <c r="AO120" s="60">
        <f t="shared" si="25"/>
        <v>296</v>
      </c>
      <c r="AP120" s="60">
        <f t="shared" si="25"/>
        <v>324</v>
      </c>
      <c r="AQ120" s="60">
        <f t="shared" si="25"/>
        <v>292</v>
      </c>
      <c r="AR120" s="60">
        <f t="shared" si="25"/>
        <v>418</v>
      </c>
      <c r="AS120" s="60">
        <f t="shared" si="25"/>
        <v>635</v>
      </c>
      <c r="AT120" s="60">
        <f t="shared" si="25"/>
        <v>546</v>
      </c>
      <c r="AU120" s="60">
        <f t="shared" si="25"/>
        <v>457</v>
      </c>
      <c r="AV120" s="60">
        <f t="shared" si="25"/>
        <v>925</v>
      </c>
      <c r="AW120" s="60">
        <f t="shared" si="25"/>
        <v>925</v>
      </c>
      <c r="AX120" s="60">
        <f t="shared" si="25"/>
        <v>529</v>
      </c>
      <c r="AY120" s="60">
        <f t="shared" si="25"/>
        <v>638</v>
      </c>
      <c r="AZ120" s="60">
        <f t="shared" si="25"/>
        <v>810</v>
      </c>
      <c r="BA120" s="61">
        <f t="shared" si="25"/>
        <v>402</v>
      </c>
    </row>
    <row r="121" spans="1:53" s="18" customFormat="1" x14ac:dyDescent="0.25">
      <c r="A121" s="17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</row>
    <row r="122" spans="1:53" s="18" customFormat="1" ht="18.75" x14ac:dyDescent="0.3">
      <c r="A122" s="8" t="s">
        <v>59</v>
      </c>
      <c r="B122" s="63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22"/>
    </row>
    <row r="123" spans="1:53" s="18" customFormat="1" x14ac:dyDescent="0.25">
      <c r="A123" s="21" t="s">
        <v>48</v>
      </c>
      <c r="B123" s="11">
        <v>1</v>
      </c>
      <c r="C123" s="11">
        <v>2</v>
      </c>
      <c r="D123" s="11">
        <v>3</v>
      </c>
      <c r="E123" s="11">
        <v>4</v>
      </c>
      <c r="F123" s="11">
        <v>5</v>
      </c>
      <c r="G123" s="11">
        <v>6</v>
      </c>
      <c r="H123" s="11">
        <v>7</v>
      </c>
      <c r="I123" s="11">
        <v>8</v>
      </c>
      <c r="J123" s="11">
        <v>9</v>
      </c>
      <c r="K123" s="11">
        <v>10</v>
      </c>
      <c r="L123" s="11">
        <v>11</v>
      </c>
      <c r="M123" s="11">
        <v>12</v>
      </c>
      <c r="N123" s="11">
        <v>13</v>
      </c>
      <c r="O123" s="11">
        <v>14</v>
      </c>
      <c r="P123" s="11">
        <v>15</v>
      </c>
      <c r="Q123" s="11">
        <v>16</v>
      </c>
      <c r="R123" s="11">
        <v>17</v>
      </c>
      <c r="S123" s="11">
        <v>18</v>
      </c>
      <c r="T123" s="11">
        <v>19</v>
      </c>
      <c r="U123" s="11">
        <v>20</v>
      </c>
      <c r="V123" s="11">
        <v>21</v>
      </c>
      <c r="W123" s="11">
        <v>22</v>
      </c>
      <c r="X123" s="11">
        <v>23</v>
      </c>
      <c r="Y123" s="11">
        <v>24</v>
      </c>
      <c r="Z123" s="11">
        <v>25</v>
      </c>
      <c r="AA123" s="11">
        <v>26</v>
      </c>
      <c r="AB123" s="11">
        <v>27</v>
      </c>
      <c r="AC123" s="11">
        <v>28</v>
      </c>
      <c r="AD123" s="11">
        <v>29</v>
      </c>
      <c r="AE123" s="11">
        <v>30</v>
      </c>
      <c r="AF123" s="11">
        <v>31</v>
      </c>
      <c r="AG123" s="11">
        <v>32</v>
      </c>
      <c r="AH123" s="11">
        <v>33</v>
      </c>
      <c r="AI123" s="11">
        <v>34</v>
      </c>
      <c r="AJ123" s="11">
        <v>35</v>
      </c>
      <c r="AK123" s="11">
        <v>36</v>
      </c>
      <c r="AL123" s="11">
        <v>37</v>
      </c>
      <c r="AM123" s="11">
        <v>38</v>
      </c>
      <c r="AN123" s="11">
        <v>39</v>
      </c>
      <c r="AO123" s="11">
        <v>40</v>
      </c>
      <c r="AP123" s="11">
        <v>41</v>
      </c>
      <c r="AQ123" s="11">
        <v>42</v>
      </c>
      <c r="AR123" s="11">
        <v>43</v>
      </c>
      <c r="AS123" s="11">
        <v>44</v>
      </c>
      <c r="AT123" s="11">
        <v>45</v>
      </c>
      <c r="AU123" s="11">
        <v>46</v>
      </c>
      <c r="AV123" s="11">
        <v>47</v>
      </c>
      <c r="AW123" s="11">
        <v>48</v>
      </c>
      <c r="AX123" s="11">
        <v>49</v>
      </c>
      <c r="AY123" s="11">
        <v>50</v>
      </c>
      <c r="AZ123" s="11">
        <v>51</v>
      </c>
      <c r="BA123" s="10">
        <v>52</v>
      </c>
    </row>
    <row r="124" spans="1:53" s="18" customFormat="1" x14ac:dyDescent="0.25">
      <c r="A124" s="19" t="s">
        <v>50</v>
      </c>
      <c r="B124" s="24">
        <v>43833</v>
      </c>
      <c r="C124" s="24">
        <v>43840</v>
      </c>
      <c r="D124" s="24">
        <v>43847</v>
      </c>
      <c r="E124" s="24">
        <v>43854</v>
      </c>
      <c r="F124" s="24">
        <v>43861</v>
      </c>
      <c r="G124" s="24">
        <v>43868</v>
      </c>
      <c r="H124" s="24">
        <v>43875</v>
      </c>
      <c r="I124" s="24">
        <v>43882</v>
      </c>
      <c r="J124" s="24">
        <v>43889</v>
      </c>
      <c r="K124" s="24">
        <v>43896</v>
      </c>
      <c r="L124" s="24">
        <v>43903</v>
      </c>
      <c r="M124" s="24">
        <v>43910</v>
      </c>
      <c r="N124" s="24">
        <v>43917</v>
      </c>
      <c r="O124" s="24">
        <v>43924</v>
      </c>
      <c r="P124" s="23">
        <v>43931</v>
      </c>
      <c r="Q124" s="23">
        <v>43938</v>
      </c>
      <c r="R124" s="23">
        <v>43945</v>
      </c>
      <c r="S124" s="23">
        <v>43952</v>
      </c>
      <c r="T124" s="23">
        <v>43959</v>
      </c>
      <c r="U124" s="23">
        <v>43966</v>
      </c>
      <c r="V124" s="23">
        <v>43973</v>
      </c>
      <c r="W124" s="23">
        <v>43980</v>
      </c>
      <c r="X124" s="23">
        <v>43987</v>
      </c>
      <c r="Y124" s="23">
        <v>43994</v>
      </c>
      <c r="Z124" s="23">
        <v>44001</v>
      </c>
      <c r="AA124" s="23">
        <v>44008</v>
      </c>
      <c r="AB124" s="23">
        <v>44015</v>
      </c>
      <c r="AC124" s="23">
        <v>44022</v>
      </c>
      <c r="AD124" s="23">
        <v>44029</v>
      </c>
      <c r="AE124" s="23">
        <v>44036</v>
      </c>
      <c r="AF124" s="23">
        <v>44043</v>
      </c>
      <c r="AG124" s="23">
        <v>44050</v>
      </c>
      <c r="AH124" s="23">
        <v>44057</v>
      </c>
      <c r="AI124" s="23">
        <v>44064</v>
      </c>
      <c r="AJ124" s="23">
        <v>44071</v>
      </c>
      <c r="AK124" s="23">
        <v>44078</v>
      </c>
      <c r="AL124" s="23">
        <v>44085</v>
      </c>
      <c r="AM124" s="23">
        <v>44092</v>
      </c>
      <c r="AN124" s="23">
        <v>44099</v>
      </c>
      <c r="AO124" s="23">
        <v>44106</v>
      </c>
      <c r="AP124" s="23">
        <v>44113</v>
      </c>
      <c r="AQ124" s="23">
        <v>44120</v>
      </c>
      <c r="AR124" s="23">
        <v>44127</v>
      </c>
      <c r="AS124" s="23">
        <v>44134</v>
      </c>
      <c r="AT124" s="23">
        <v>44141</v>
      </c>
      <c r="AU124" s="23">
        <v>44148</v>
      </c>
      <c r="AV124" s="23">
        <v>44155</v>
      </c>
      <c r="AW124" s="23">
        <v>44162</v>
      </c>
      <c r="AX124" s="23">
        <v>44169</v>
      </c>
      <c r="AY124" s="23">
        <v>44176</v>
      </c>
      <c r="AZ124" s="23">
        <v>44183</v>
      </c>
      <c r="BA124" s="9">
        <v>44190</v>
      </c>
    </row>
    <row r="125" spans="1:53" s="18" customFormat="1" x14ac:dyDescent="0.25">
      <c r="A125" s="51" t="s">
        <v>49</v>
      </c>
      <c r="B125" s="52">
        <f t="shared" ref="B125:BA129" si="26">B113/((B101+B29)/2)</f>
        <v>1.0947368421052632</v>
      </c>
      <c r="C125" s="52">
        <f t="shared" si="26"/>
        <v>1.1869918699186992</v>
      </c>
      <c r="D125" s="52">
        <f t="shared" si="26"/>
        <v>1</v>
      </c>
      <c r="E125" s="52">
        <f t="shared" si="26"/>
        <v>-0.17391304347826086</v>
      </c>
      <c r="F125" s="52">
        <f t="shared" si="26"/>
        <v>0.32653061224489793</v>
      </c>
      <c r="G125" s="52">
        <f t="shared" si="26"/>
        <v>0.18181818181818182</v>
      </c>
      <c r="H125" s="52">
        <f t="shared" si="26"/>
        <v>2.0618556701030927E-2</v>
      </c>
      <c r="I125" s="52">
        <f t="shared" si="26"/>
        <v>0.77647058823529413</v>
      </c>
      <c r="J125" s="52">
        <f t="shared" si="26"/>
        <v>0.14432989690721648</v>
      </c>
      <c r="K125" s="52">
        <f t="shared" si="26"/>
        <v>-4.3478260869565216E-2</v>
      </c>
      <c r="L125" s="52">
        <f t="shared" si="26"/>
        <v>0.19230769230769232</v>
      </c>
      <c r="M125" s="52">
        <f t="shared" si="26"/>
        <v>6.3157894736842107E-2</v>
      </c>
      <c r="N125" s="52">
        <f t="shared" si="26"/>
        <v>4.5454545454545456E-2</v>
      </c>
      <c r="O125" s="52">
        <f t="shared" si="26"/>
        <v>-0.11494252873563218</v>
      </c>
      <c r="P125" s="52">
        <f t="shared" si="26"/>
        <v>0.26506024096385544</v>
      </c>
      <c r="Q125" s="52">
        <f t="shared" si="26"/>
        <v>-0.11764705882352941</v>
      </c>
      <c r="R125" s="52">
        <f t="shared" si="26"/>
        <v>-0.50549450549450547</v>
      </c>
      <c r="S125" s="52">
        <f t="shared" si="26"/>
        <v>-0.10309278350515463</v>
      </c>
      <c r="T125" s="52">
        <f t="shared" si="26"/>
        <v>0.15384615384615385</v>
      </c>
      <c r="U125" s="52">
        <f t="shared" si="26"/>
        <v>-0.16666666666666666</v>
      </c>
      <c r="V125" s="52">
        <f t="shared" si="26"/>
        <v>-0.16216216216216217</v>
      </c>
      <c r="W125" s="52">
        <f t="shared" si="26"/>
        <v>-2.197802197802198E-2</v>
      </c>
      <c r="X125" s="52">
        <f t="shared" si="26"/>
        <v>4.2553191489361701E-2</v>
      </c>
      <c r="Y125" s="52">
        <f t="shared" si="26"/>
        <v>-0.26415094339622641</v>
      </c>
      <c r="Z125" s="52">
        <f t="shared" si="26"/>
        <v>-0.17821782178217821</v>
      </c>
      <c r="AA125" s="52">
        <f t="shared" si="26"/>
        <v>-9.7560975609756101E-2</v>
      </c>
      <c r="AB125" s="52">
        <f t="shared" si="26"/>
        <v>-0.40963855421686746</v>
      </c>
      <c r="AC125" s="52">
        <f t="shared" si="26"/>
        <v>-8.6956521739130432E-2</v>
      </c>
      <c r="AD125" s="52">
        <f t="shared" si="26"/>
        <v>0</v>
      </c>
      <c r="AE125" s="52">
        <f t="shared" si="26"/>
        <v>-3.4482758620689655E-2</v>
      </c>
      <c r="AF125" s="52">
        <f t="shared" si="26"/>
        <v>-8.4033613445378158E-2</v>
      </c>
      <c r="AG125" s="52">
        <f t="shared" si="26"/>
        <v>-3.4482758620689655E-2</v>
      </c>
      <c r="AH125" s="52">
        <f t="shared" si="26"/>
        <v>-0.16949152542372881</v>
      </c>
      <c r="AI125" s="52">
        <f t="shared" si="26"/>
        <v>6.5934065934065936E-2</v>
      </c>
      <c r="AJ125" s="52">
        <f t="shared" si="26"/>
        <v>-0.125</v>
      </c>
      <c r="AK125" s="52">
        <f t="shared" si="26"/>
        <v>0.18181818181818182</v>
      </c>
      <c r="AL125" s="52">
        <f t="shared" si="26"/>
        <v>8.6956521739130432E-2</v>
      </c>
      <c r="AM125" s="52">
        <f t="shared" si="26"/>
        <v>-0.42105263157894735</v>
      </c>
      <c r="AN125" s="52">
        <f t="shared" si="26"/>
        <v>9.5238095238095233E-2</v>
      </c>
      <c r="AO125" s="52">
        <f t="shared" si="26"/>
        <v>0.51851851851851849</v>
      </c>
      <c r="AP125" s="52">
        <f t="shared" si="26"/>
        <v>-2.1505376344086023E-2</v>
      </c>
      <c r="AQ125" s="52">
        <f t="shared" si="26"/>
        <v>0.22680412371134021</v>
      </c>
      <c r="AR125" s="52">
        <f t="shared" si="26"/>
        <v>-0.2807017543859649</v>
      </c>
      <c r="AS125" s="52">
        <f t="shared" si="26"/>
        <v>-2.197802197802198E-2</v>
      </c>
      <c r="AT125" s="52">
        <f t="shared" si="26"/>
        <v>0.16666666666666666</v>
      </c>
      <c r="AU125" s="52">
        <f t="shared" si="26"/>
        <v>-2.1505376344086023E-2</v>
      </c>
      <c r="AV125" s="52">
        <f t="shared" si="26"/>
        <v>-8.4033613445378158E-2</v>
      </c>
      <c r="AW125" s="52">
        <f t="shared" si="26"/>
        <v>-3.5087719298245612E-2</v>
      </c>
      <c r="AX125" s="52">
        <f t="shared" si="26"/>
        <v>0.10526315789473684</v>
      </c>
      <c r="AY125" s="52">
        <f t="shared" si="26"/>
        <v>1.9417475728155338E-2</v>
      </c>
      <c r="AZ125" s="52">
        <f t="shared" si="26"/>
        <v>0.25531914893617019</v>
      </c>
      <c r="BA125" s="53">
        <f t="shared" si="26"/>
        <v>0.42857142857142855</v>
      </c>
    </row>
    <row r="126" spans="1:53" s="18" customFormat="1" x14ac:dyDescent="0.25">
      <c r="A126" s="15" t="s">
        <v>42</v>
      </c>
      <c r="B126" s="35">
        <f t="shared" si="26"/>
        <v>-0.18181818181818182</v>
      </c>
      <c r="C126" s="35">
        <f t="shared" si="26"/>
        <v>0.16216216216216217</v>
      </c>
      <c r="D126" s="35">
        <f t="shared" si="26"/>
        <v>0.27450980392156865</v>
      </c>
      <c r="E126" s="35">
        <f t="shared" si="26"/>
        <v>-0.1276595744680851</v>
      </c>
      <c r="F126" s="35">
        <f t="shared" si="26"/>
        <v>6.8965517241379309E-2</v>
      </c>
      <c r="G126" s="35">
        <f t="shared" si="26"/>
        <v>8.3333333333333329E-2</v>
      </c>
      <c r="H126" s="35">
        <f t="shared" si="26"/>
        <v>0</v>
      </c>
      <c r="I126" s="35">
        <f t="shared" si="26"/>
        <v>0.79069767441860461</v>
      </c>
      <c r="J126" s="35">
        <f t="shared" si="26"/>
        <v>0.58064516129032262</v>
      </c>
      <c r="K126" s="35">
        <f t="shared" si="26"/>
        <v>-0.51162790697674421</v>
      </c>
      <c r="L126" s="35">
        <f t="shared" si="26"/>
        <v>0.34146341463414637</v>
      </c>
      <c r="M126" s="35">
        <f t="shared" si="26"/>
        <v>0.46153846153846156</v>
      </c>
      <c r="N126" s="35">
        <f t="shared" si="26"/>
        <v>-0.16216216216216217</v>
      </c>
      <c r="O126" s="35">
        <f t="shared" si="26"/>
        <v>-0.51428571428571423</v>
      </c>
      <c r="P126" s="35">
        <f t="shared" si="26"/>
        <v>-8.3333333333333329E-2</v>
      </c>
      <c r="Q126" s="35">
        <f t="shared" si="26"/>
        <v>0</v>
      </c>
      <c r="R126" s="35">
        <f t="shared" si="26"/>
        <v>0.4</v>
      </c>
      <c r="S126" s="35">
        <f t="shared" si="26"/>
        <v>-0.15384615384615385</v>
      </c>
      <c r="T126" s="35">
        <f t="shared" si="26"/>
        <v>-0.21052631578947367</v>
      </c>
      <c r="U126" s="35">
        <f t="shared" si="26"/>
        <v>-0.52631578947368418</v>
      </c>
      <c r="V126" s="35">
        <f t="shared" si="26"/>
        <v>0.47058823529411764</v>
      </c>
      <c r="W126" s="35">
        <f t="shared" si="26"/>
        <v>-0.11764705882352941</v>
      </c>
      <c r="X126" s="35">
        <f t="shared" si="26"/>
        <v>-5.4054054054054057E-2</v>
      </c>
      <c r="Y126" s="35">
        <f t="shared" si="26"/>
        <v>5.7142857142857141E-2</v>
      </c>
      <c r="Z126" s="35">
        <f t="shared" si="26"/>
        <v>-4.878048780487805E-2</v>
      </c>
      <c r="AA126" s="35">
        <f t="shared" si="26"/>
        <v>-4.6511627906976744E-2</v>
      </c>
      <c r="AB126" s="35">
        <f t="shared" si="26"/>
        <v>0.12244897959183673</v>
      </c>
      <c r="AC126" s="35">
        <f t="shared" si="26"/>
        <v>-0.27027027027027029</v>
      </c>
      <c r="AD126" s="35">
        <f t="shared" si="26"/>
        <v>-6.8965517241379309E-2</v>
      </c>
      <c r="AE126" s="35">
        <f t="shared" si="26"/>
        <v>7.407407407407407E-2</v>
      </c>
      <c r="AF126" s="35">
        <f t="shared" si="26"/>
        <v>-0.48275862068965519</v>
      </c>
      <c r="AG126" s="35">
        <f t="shared" si="26"/>
        <v>-0.4</v>
      </c>
      <c r="AH126" s="35">
        <f t="shared" si="26"/>
        <v>0.74285714285714288</v>
      </c>
      <c r="AI126" s="35">
        <f t="shared" si="26"/>
        <v>-0.93333333333333335</v>
      </c>
      <c r="AJ126" s="35">
        <f t="shared" si="26"/>
        <v>0.37037037037037035</v>
      </c>
      <c r="AK126" s="35">
        <f t="shared" si="26"/>
        <v>-5.128205128205128E-2</v>
      </c>
      <c r="AL126" s="35">
        <f t="shared" si="26"/>
        <v>-0.4</v>
      </c>
      <c r="AM126" s="35">
        <f t="shared" si="26"/>
        <v>0</v>
      </c>
      <c r="AN126" s="35">
        <f t="shared" si="26"/>
        <v>0.33333333333333331</v>
      </c>
      <c r="AO126" s="35">
        <f t="shared" si="26"/>
        <v>-0.125</v>
      </c>
      <c r="AP126" s="35">
        <f t="shared" si="26"/>
        <v>-0.22222222222222221</v>
      </c>
      <c r="AQ126" s="35">
        <f t="shared" si="26"/>
        <v>-0.25</v>
      </c>
      <c r="AR126" s="35">
        <f t="shared" si="26"/>
        <v>-0.52631578947368418</v>
      </c>
      <c r="AS126" s="35">
        <f t="shared" si="26"/>
        <v>-0.23255813953488372</v>
      </c>
      <c r="AT126" s="35">
        <f t="shared" si="26"/>
        <v>-0.52631578947368418</v>
      </c>
      <c r="AU126" s="35">
        <f t="shared" si="26"/>
        <v>-0.41666666666666669</v>
      </c>
      <c r="AV126" s="35">
        <f t="shared" si="26"/>
        <v>-0.14634146341463414</v>
      </c>
      <c r="AW126" s="35">
        <f t="shared" si="26"/>
        <v>-0.35294117647058826</v>
      </c>
      <c r="AX126" s="35">
        <f t="shared" si="26"/>
        <v>0.125</v>
      </c>
      <c r="AY126" s="35">
        <f t="shared" si="26"/>
        <v>0.84444444444444444</v>
      </c>
      <c r="AZ126" s="35">
        <f t="shared" si="26"/>
        <v>-0.19047619047619047</v>
      </c>
      <c r="BA126" s="54">
        <f t="shared" si="26"/>
        <v>0.16666666666666666</v>
      </c>
    </row>
    <row r="127" spans="1:53" s="18" customFormat="1" x14ac:dyDescent="0.25">
      <c r="A127" s="15" t="s">
        <v>43</v>
      </c>
      <c r="B127" s="35">
        <f t="shared" si="26"/>
        <v>3.309692671394799E-2</v>
      </c>
      <c r="C127" s="35">
        <f t="shared" si="26"/>
        <v>-7.560137457044673E-2</v>
      </c>
      <c r="D127" s="35">
        <f t="shared" si="26"/>
        <v>0.10909090909090909</v>
      </c>
      <c r="E127" s="35">
        <f t="shared" si="26"/>
        <v>0.12872841444270017</v>
      </c>
      <c r="F127" s="35">
        <f t="shared" si="26"/>
        <v>-9.9071207430340563E-2</v>
      </c>
      <c r="G127" s="35">
        <f t="shared" si="26"/>
        <v>-9.285714285714286E-2</v>
      </c>
      <c r="H127" s="35">
        <f t="shared" si="26"/>
        <v>-4.1733547351524881E-2</v>
      </c>
      <c r="I127" s="35">
        <f t="shared" si="26"/>
        <v>-6.3157894736842107E-2</v>
      </c>
      <c r="J127" s="35">
        <f t="shared" si="26"/>
        <v>0.12546125461254612</v>
      </c>
      <c r="K127" s="35">
        <f t="shared" si="26"/>
        <v>5.4237288135593219E-2</v>
      </c>
      <c r="L127" s="35">
        <f t="shared" si="26"/>
        <v>-9.5541401273885357E-2</v>
      </c>
      <c r="M127" s="35">
        <f t="shared" si="26"/>
        <v>5.2539404553415062E-2</v>
      </c>
      <c r="N127" s="35">
        <f t="shared" si="26"/>
        <v>0.10181818181818182</v>
      </c>
      <c r="O127" s="35">
        <f t="shared" si="26"/>
        <v>0.12949640287769784</v>
      </c>
      <c r="P127" s="35">
        <f t="shared" si="26"/>
        <v>-0.15679999999999999</v>
      </c>
      <c r="Q127" s="35">
        <f t="shared" si="26"/>
        <v>-0.18115942028985507</v>
      </c>
      <c r="R127" s="35">
        <f t="shared" si="26"/>
        <v>-0.21859706362153344</v>
      </c>
      <c r="S127" s="35">
        <f t="shared" si="26"/>
        <v>-3.6363636363636362E-2</v>
      </c>
      <c r="T127" s="35">
        <f t="shared" si="26"/>
        <v>5.8939096267190572E-2</v>
      </c>
      <c r="U127" s="35">
        <f t="shared" si="26"/>
        <v>1.3245033112582781E-2</v>
      </c>
      <c r="V127" s="35">
        <f t="shared" si="26"/>
        <v>4.975124378109453E-2</v>
      </c>
      <c r="W127" s="35">
        <f t="shared" si="26"/>
        <v>-4.4989775051124746E-2</v>
      </c>
      <c r="X127" s="35">
        <f t="shared" si="26"/>
        <v>2.6490066225165563E-2</v>
      </c>
      <c r="Y127" s="35">
        <f t="shared" si="26"/>
        <v>4.1095890410958902E-2</v>
      </c>
      <c r="Z127" s="35">
        <f t="shared" si="26"/>
        <v>-9.8807495741056212E-2</v>
      </c>
      <c r="AA127" s="35">
        <f t="shared" si="26"/>
        <v>-0.11398963730569948</v>
      </c>
      <c r="AB127" s="35">
        <f t="shared" si="26"/>
        <v>-0.11460258780036968</v>
      </c>
      <c r="AC127" s="35">
        <f t="shared" si="26"/>
        <v>-0.15985790408525755</v>
      </c>
      <c r="AD127" s="35">
        <f t="shared" si="26"/>
        <v>-8.5763293310463118E-2</v>
      </c>
      <c r="AE127" s="35">
        <f t="shared" si="26"/>
        <v>-8.6021505376344093E-2</v>
      </c>
      <c r="AF127" s="35">
        <f t="shared" si="26"/>
        <v>-7.6225045372050812E-2</v>
      </c>
      <c r="AG127" s="35">
        <f t="shared" si="26"/>
        <v>-0.28970331588132636</v>
      </c>
      <c r="AH127" s="35">
        <f t="shared" si="26"/>
        <v>9.056603773584905E-2</v>
      </c>
      <c r="AI127" s="35">
        <f t="shared" si="26"/>
        <v>5.4474708171206226E-2</v>
      </c>
      <c r="AJ127" s="35">
        <f t="shared" si="26"/>
        <v>-3.9387308533916851E-2</v>
      </c>
      <c r="AK127" s="35">
        <f t="shared" si="26"/>
        <v>-0.18612521150592218</v>
      </c>
      <c r="AL127" s="35">
        <f t="shared" si="26"/>
        <v>7.6923076923076927E-2</v>
      </c>
      <c r="AM127" s="35">
        <f t="shared" si="26"/>
        <v>-0.10071942446043165</v>
      </c>
      <c r="AN127" s="35">
        <f t="shared" si="26"/>
        <v>-3.7105751391465678E-3</v>
      </c>
      <c r="AO127" s="35">
        <f t="shared" si="26"/>
        <v>0.12418300653594772</v>
      </c>
      <c r="AP127" s="35">
        <f t="shared" si="26"/>
        <v>-8.2539682539682538E-2</v>
      </c>
      <c r="AQ127" s="35">
        <f t="shared" si="26"/>
        <v>6.6225165562913907E-3</v>
      </c>
      <c r="AR127" s="35">
        <f t="shared" si="26"/>
        <v>-9.4915254237288138E-2</v>
      </c>
      <c r="AS127" s="35">
        <f t="shared" si="26"/>
        <v>0</v>
      </c>
      <c r="AT127" s="35">
        <f t="shared" si="26"/>
        <v>1.9292604501607719E-2</v>
      </c>
      <c r="AU127" s="35">
        <f t="shared" si="26"/>
        <v>-7.460035523978685E-2</v>
      </c>
      <c r="AV127" s="35">
        <f t="shared" si="26"/>
        <v>-9.7478991596638656E-2</v>
      </c>
      <c r="AW127" s="35">
        <f t="shared" si="26"/>
        <v>-1.5898251192368838E-2</v>
      </c>
      <c r="AX127" s="35">
        <f t="shared" si="26"/>
        <v>-3.4321372854914198E-2</v>
      </c>
      <c r="AY127" s="35">
        <f t="shared" si="26"/>
        <v>6.5573770491803282E-2</v>
      </c>
      <c r="AZ127" s="35">
        <f t="shared" si="26"/>
        <v>9.9857346647646214E-2</v>
      </c>
      <c r="BA127" s="54">
        <f t="shared" si="26"/>
        <v>-0.11464968152866242</v>
      </c>
    </row>
    <row r="128" spans="1:53" s="18" customFormat="1" x14ac:dyDescent="0.25">
      <c r="A128" s="15" t="s">
        <v>44</v>
      </c>
      <c r="B128" s="35">
        <f t="shared" si="26"/>
        <v>-7.3121735636801924E-2</v>
      </c>
      <c r="C128" s="35">
        <f t="shared" si="26"/>
        <v>-9.5302013422818799E-2</v>
      </c>
      <c r="D128" s="35">
        <f t="shared" si="26"/>
        <v>-9.3055555555555558E-2</v>
      </c>
      <c r="E128" s="35">
        <f t="shared" si="26"/>
        <v>-1.4497756299620296E-2</v>
      </c>
      <c r="F128" s="35">
        <f t="shared" si="26"/>
        <v>-2.67051605918441E-2</v>
      </c>
      <c r="G128" s="35">
        <f t="shared" si="26"/>
        <v>2.9261155815654718E-2</v>
      </c>
      <c r="H128" s="35">
        <f t="shared" si="26"/>
        <v>-3.6376864314296106E-3</v>
      </c>
      <c r="I128" s="35">
        <f t="shared" si="26"/>
        <v>1.2261089073205915E-2</v>
      </c>
      <c r="J128" s="35">
        <f t="shared" si="26"/>
        <v>2.807862013638187E-2</v>
      </c>
      <c r="K128" s="35">
        <f t="shared" si="26"/>
        <v>-1.4792899408284023E-2</v>
      </c>
      <c r="L128" s="35">
        <f t="shared" si="26"/>
        <v>-3.806623524933384E-3</v>
      </c>
      <c r="M128" s="35">
        <f t="shared" si="26"/>
        <v>-7.6982294072363358E-2</v>
      </c>
      <c r="N128" s="35">
        <f t="shared" si="26"/>
        <v>0.13729777000437254</v>
      </c>
      <c r="O128" s="35">
        <f t="shared" si="26"/>
        <v>2.4380333197887038E-3</v>
      </c>
      <c r="P128" s="35">
        <f t="shared" si="26"/>
        <v>-8.8401964488099741E-2</v>
      </c>
      <c r="Q128" s="35">
        <f t="shared" si="26"/>
        <v>-0.23008849557522124</v>
      </c>
      <c r="R128" s="35">
        <f t="shared" si="26"/>
        <v>-4.9586776859504135E-3</v>
      </c>
      <c r="S128" s="35">
        <f t="shared" si="26"/>
        <v>-2.1505376344086023E-2</v>
      </c>
      <c r="T128" s="35">
        <f t="shared" si="26"/>
        <v>-1.9013128112267994E-2</v>
      </c>
      <c r="U128" s="35">
        <f t="shared" si="26"/>
        <v>-4.3010752688172046E-2</v>
      </c>
      <c r="V128" s="35">
        <f t="shared" si="26"/>
        <v>3.1746031746031746E-3</v>
      </c>
      <c r="W128" s="35">
        <f t="shared" si="26"/>
        <v>-7.0387129210658624E-3</v>
      </c>
      <c r="X128" s="35">
        <f t="shared" si="26"/>
        <v>2.3159636062861869E-2</v>
      </c>
      <c r="Y128" s="35">
        <f t="shared" si="26"/>
        <v>-4.2589437819420782E-2</v>
      </c>
      <c r="Z128" s="35">
        <f t="shared" si="26"/>
        <v>-9.5196884465599315E-3</v>
      </c>
      <c r="AA128" s="35">
        <f t="shared" si="26"/>
        <v>2.5020850708924104E-2</v>
      </c>
      <c r="AB128" s="35">
        <f t="shared" si="26"/>
        <v>-3.3598585322723251E-2</v>
      </c>
      <c r="AC128" s="35">
        <f t="shared" si="26"/>
        <v>0</v>
      </c>
      <c r="AD128" s="35">
        <f t="shared" si="26"/>
        <v>-2.6064291920069503E-2</v>
      </c>
      <c r="AE128" s="35">
        <f t="shared" si="26"/>
        <v>-6.5800865800865804E-2</v>
      </c>
      <c r="AF128" s="35">
        <f t="shared" si="26"/>
        <v>-2.8094820017559263E-2</v>
      </c>
      <c r="AG128" s="35">
        <f t="shared" si="26"/>
        <v>-7.0484581497797363E-2</v>
      </c>
      <c r="AH128" s="35">
        <f t="shared" si="26"/>
        <v>9.6040438079191243E-2</v>
      </c>
      <c r="AI128" s="35">
        <f t="shared" si="26"/>
        <v>3.9819004524886875E-2</v>
      </c>
      <c r="AJ128" s="35">
        <f t="shared" si="26"/>
        <v>8.8105726872246704E-3</v>
      </c>
      <c r="AK128" s="35">
        <f t="shared" si="26"/>
        <v>2.5052192066805845E-3</v>
      </c>
      <c r="AL128" s="35">
        <f t="shared" si="26"/>
        <v>-9.3656875266070663E-3</v>
      </c>
      <c r="AM128" s="35">
        <f t="shared" si="26"/>
        <v>2.5586353944562902E-3</v>
      </c>
      <c r="AN128" s="35">
        <f t="shared" si="26"/>
        <v>0.1</v>
      </c>
      <c r="AO128" s="35">
        <f t="shared" si="26"/>
        <v>-9.2088740058601931E-3</v>
      </c>
      <c r="AP128" s="35">
        <f t="shared" si="26"/>
        <v>-6.3856960408684549E-2</v>
      </c>
      <c r="AQ128" s="35">
        <f t="shared" si="26"/>
        <v>-4.6550994498518829E-2</v>
      </c>
      <c r="AR128" s="35">
        <f t="shared" si="26"/>
        <v>-1.6680567139282735E-3</v>
      </c>
      <c r="AS128" s="35">
        <f t="shared" si="26"/>
        <v>3.8346825734980827E-2</v>
      </c>
      <c r="AT128" s="35">
        <f t="shared" si="26"/>
        <v>6.6025908900961133E-2</v>
      </c>
      <c r="AU128" s="35">
        <f t="shared" si="26"/>
        <v>1.2841091492776886E-2</v>
      </c>
      <c r="AV128" s="35">
        <f t="shared" si="26"/>
        <v>1.6339869281045752E-3</v>
      </c>
      <c r="AW128" s="35">
        <f t="shared" si="26"/>
        <v>-7.2492952074103903E-3</v>
      </c>
      <c r="AX128" s="35">
        <f t="shared" si="26"/>
        <v>4.5728038507821901E-2</v>
      </c>
      <c r="AY128" s="35">
        <f t="shared" si="26"/>
        <v>3.7238169123351435E-2</v>
      </c>
      <c r="AZ128" s="35">
        <f t="shared" si="26"/>
        <v>7.6277650648360028E-3</v>
      </c>
      <c r="BA128" s="54">
        <f t="shared" si="26"/>
        <v>-2.428115015974441E-2</v>
      </c>
    </row>
    <row r="129" spans="1:53" s="18" customFormat="1" x14ac:dyDescent="0.25">
      <c r="A129" s="15" t="s">
        <v>45</v>
      </c>
      <c r="B129" s="35">
        <f t="shared" si="26"/>
        <v>-0.1122394441475147</v>
      </c>
      <c r="C129" s="35">
        <f t="shared" si="26"/>
        <v>-6.3111111111111118E-2</v>
      </c>
      <c r="D129" s="35">
        <f t="shared" si="26"/>
        <v>-8.9153754469606675E-2</v>
      </c>
      <c r="E129" s="35">
        <f t="shared" si="26"/>
        <v>-0.1079892499389201</v>
      </c>
      <c r="F129" s="35">
        <f t="shared" si="26"/>
        <v>-7.0833333333333331E-2</v>
      </c>
      <c r="G129" s="35">
        <f t="shared" si="26"/>
        <v>-3.8625532982192123E-2</v>
      </c>
      <c r="H129" s="35">
        <f t="shared" si="26"/>
        <v>-2.1739130434782608E-2</v>
      </c>
      <c r="I129" s="35">
        <f t="shared" si="26"/>
        <v>-3.870967741935484E-2</v>
      </c>
      <c r="J129" s="35">
        <f t="shared" si="26"/>
        <v>5.5149127743387732E-2</v>
      </c>
      <c r="K129" s="35">
        <f t="shared" si="26"/>
        <v>-8.3591331269349839E-2</v>
      </c>
      <c r="L129" s="35">
        <f t="shared" si="26"/>
        <v>-0.14620987321284057</v>
      </c>
      <c r="M129" s="35">
        <f t="shared" si="26"/>
        <v>-0.11239669421487604</v>
      </c>
      <c r="N129" s="35">
        <f t="shared" si="26"/>
        <v>3.5305048002477545E-2</v>
      </c>
      <c r="O129" s="35">
        <f t="shared" si="26"/>
        <v>-8.8809946714031973E-2</v>
      </c>
      <c r="P129" s="35">
        <f t="shared" si="26"/>
        <v>-0.18114209827357239</v>
      </c>
      <c r="Q129" s="35">
        <f t="shared" si="26"/>
        <v>-0.26097414311485267</v>
      </c>
      <c r="R129" s="35">
        <f t="shared" si="26"/>
        <v>1.338376491125982E-2</v>
      </c>
      <c r="S129" s="35">
        <f t="shared" si="26"/>
        <v>8.0133555926544239E-2</v>
      </c>
      <c r="T129" s="35">
        <f t="shared" si="26"/>
        <v>5.1525423728813559E-2</v>
      </c>
      <c r="U129" s="35">
        <f t="shared" si="26"/>
        <v>-6.4516129032258063E-2</v>
      </c>
      <c r="V129" s="35">
        <f t="shared" si="26"/>
        <v>6.191588785046729E-2</v>
      </c>
      <c r="W129" s="35">
        <f t="shared" si="26"/>
        <v>-3.4838250977603978E-2</v>
      </c>
      <c r="X129" s="35">
        <f t="shared" si="26"/>
        <v>2.3830281894798022E-2</v>
      </c>
      <c r="Y129" s="35">
        <f t="shared" si="26"/>
        <v>3.124042879019908E-2</v>
      </c>
      <c r="Z129" s="35">
        <f t="shared" si="26"/>
        <v>7.4119827053736875E-3</v>
      </c>
      <c r="AA129" s="35">
        <f t="shared" si="26"/>
        <v>-2.8860914952410194E-2</v>
      </c>
      <c r="AB129" s="35">
        <f t="shared" si="26"/>
        <v>8.362817626246381E-3</v>
      </c>
      <c r="AC129" s="35">
        <f t="shared" si="26"/>
        <v>-2.2756005056890013E-2</v>
      </c>
      <c r="AD129" s="35">
        <f t="shared" si="26"/>
        <v>-5.0048748781280468E-2</v>
      </c>
      <c r="AE129" s="35">
        <f t="shared" si="26"/>
        <v>2.0227560050568902E-2</v>
      </c>
      <c r="AF129" s="35">
        <f t="shared" si="26"/>
        <v>3.8940312799233961E-2</v>
      </c>
      <c r="AG129" s="35">
        <f t="shared" si="26"/>
        <v>-1.8832391713747645E-2</v>
      </c>
      <c r="AH129" s="35">
        <f t="shared" si="26"/>
        <v>9.5816033216224849E-3</v>
      </c>
      <c r="AI129" s="35">
        <f t="shared" si="26"/>
        <v>-1.1938422871504869E-2</v>
      </c>
      <c r="AJ129" s="35">
        <f t="shared" si="26"/>
        <v>-1.6078294302691365E-2</v>
      </c>
      <c r="AK129" s="35">
        <f t="shared" si="26"/>
        <v>1.3480392156862746E-2</v>
      </c>
      <c r="AL129" s="35">
        <f t="shared" si="26"/>
        <v>1.0568852968604289E-2</v>
      </c>
      <c r="AM129" s="35">
        <f t="shared" si="26"/>
        <v>-1.9284603421461897E-2</v>
      </c>
      <c r="AN129" s="35">
        <f t="shared" si="26"/>
        <v>-3.8046924540266328E-2</v>
      </c>
      <c r="AO129" s="35">
        <f t="shared" si="26"/>
        <v>2.3086269744835967E-2</v>
      </c>
      <c r="AP129" s="35">
        <f t="shared" si="26"/>
        <v>-7.4953154278575894E-3</v>
      </c>
      <c r="AQ129" s="35">
        <f t="shared" si="26"/>
        <v>-1.5843997562461912E-2</v>
      </c>
      <c r="AR129" s="35">
        <f t="shared" si="26"/>
        <v>3.6144578313253013E-3</v>
      </c>
      <c r="AS129" s="35">
        <f t="shared" si="26"/>
        <v>5.8168316831683171E-2</v>
      </c>
      <c r="AT129" s="35">
        <f t="shared" si="26"/>
        <v>5.9844404548174742E-3</v>
      </c>
      <c r="AU129" s="35">
        <f t="shared" si="26"/>
        <v>-2.5376217173207437E-2</v>
      </c>
      <c r="AV129" s="35">
        <f t="shared" si="26"/>
        <v>2.4978216671507406E-2</v>
      </c>
      <c r="AW129" s="35">
        <f t="shared" ref="AW129:BA129" si="27">AW117/((AW105+AW33)/2)</f>
        <v>5.4561454972132592E-2</v>
      </c>
      <c r="AX129" s="35">
        <f t="shared" si="27"/>
        <v>-4.13589364844904E-3</v>
      </c>
      <c r="AY129" s="35">
        <f t="shared" si="27"/>
        <v>-1.1644025505960632E-2</v>
      </c>
      <c r="AZ129" s="35">
        <f t="shared" si="27"/>
        <v>1.9098143236074269E-2</v>
      </c>
      <c r="BA129" s="54">
        <f t="shared" si="27"/>
        <v>-1.6736401673640166E-2</v>
      </c>
    </row>
    <row r="130" spans="1:53" s="18" customFormat="1" x14ac:dyDescent="0.25">
      <c r="A130" s="15" t="s">
        <v>46</v>
      </c>
      <c r="B130" s="35">
        <f t="shared" ref="B130:BA132" si="28">B118/((B106+B34)/2)</f>
        <v>-0.15964125560538117</v>
      </c>
      <c r="C130" s="35">
        <f t="shared" si="28"/>
        <v>-0.14590058102001291</v>
      </c>
      <c r="D130" s="35">
        <f t="shared" si="28"/>
        <v>-0.12417582417582418</v>
      </c>
      <c r="E130" s="35">
        <f t="shared" si="28"/>
        <v>-0.15740479548660086</v>
      </c>
      <c r="F130" s="35">
        <f t="shared" si="28"/>
        <v>-0.15765433917784</v>
      </c>
      <c r="G130" s="35">
        <f t="shared" si="28"/>
        <v>-3.7724460540214277E-2</v>
      </c>
      <c r="H130" s="35">
        <f t="shared" si="28"/>
        <v>-2.9052876234747241E-2</v>
      </c>
      <c r="I130" s="35">
        <f t="shared" si="28"/>
        <v>-6.9742652657225526E-2</v>
      </c>
      <c r="J130" s="35">
        <f t="shared" si="28"/>
        <v>2.8966639544344995E-2</v>
      </c>
      <c r="K130" s="35">
        <f t="shared" si="28"/>
        <v>-0.1927818208822219</v>
      </c>
      <c r="L130" s="35">
        <f t="shared" si="28"/>
        <v>-0.20254328175271946</v>
      </c>
      <c r="M130" s="35">
        <f t="shared" si="28"/>
        <v>-0.12527821939586645</v>
      </c>
      <c r="N130" s="35">
        <f t="shared" si="28"/>
        <v>-3.170130327580134E-2</v>
      </c>
      <c r="O130" s="35">
        <f t="shared" si="28"/>
        <v>-2.5546218487394957E-2</v>
      </c>
      <c r="P130" s="35">
        <f t="shared" si="28"/>
        <v>-0.16853047724051032</v>
      </c>
      <c r="Q130" s="35">
        <f t="shared" si="28"/>
        <v>-0.19872701555869873</v>
      </c>
      <c r="R130" s="35">
        <f t="shared" si="28"/>
        <v>-3.3234213748469479E-2</v>
      </c>
      <c r="S130" s="35">
        <f t="shared" si="28"/>
        <v>9.8135426889106966E-2</v>
      </c>
      <c r="T130" s="35">
        <f t="shared" si="28"/>
        <v>7.8581503123111018E-2</v>
      </c>
      <c r="U130" s="35">
        <f t="shared" si="28"/>
        <v>2.581786030061892E-2</v>
      </c>
      <c r="V130" s="35">
        <f t="shared" si="28"/>
        <v>9.1958104029824253E-2</v>
      </c>
      <c r="W130" s="35">
        <f t="shared" si="28"/>
        <v>3.0847242763574898E-2</v>
      </c>
      <c r="X130" s="35">
        <f t="shared" si="28"/>
        <v>-1.2222804260520342E-2</v>
      </c>
      <c r="Y130" s="35">
        <f t="shared" si="28"/>
        <v>7.4878322725570952E-4</v>
      </c>
      <c r="Z130" s="35">
        <f t="shared" si="28"/>
        <v>6.1205094088576315E-2</v>
      </c>
      <c r="AA130" s="35">
        <f t="shared" si="28"/>
        <v>7.0769230769230765E-2</v>
      </c>
      <c r="AB130" s="35">
        <f t="shared" si="28"/>
        <v>1.4826078692263827E-2</v>
      </c>
      <c r="AC130" s="35">
        <f t="shared" si="28"/>
        <v>-6.4774242712897692E-3</v>
      </c>
      <c r="AD130" s="35">
        <f t="shared" si="28"/>
        <v>4.9469964664310952E-2</v>
      </c>
      <c r="AE130" s="35">
        <f t="shared" si="28"/>
        <v>-1.8433179723502304E-2</v>
      </c>
      <c r="AF130" s="35">
        <f t="shared" si="28"/>
        <v>1.6654049962149888E-2</v>
      </c>
      <c r="AG130" s="35">
        <f t="shared" si="28"/>
        <v>4.6710782405605293E-3</v>
      </c>
      <c r="AH130" s="35">
        <f t="shared" si="28"/>
        <v>1.6337915919505879E-2</v>
      </c>
      <c r="AI130" s="35">
        <f t="shared" si="28"/>
        <v>-3.2149235959515778E-2</v>
      </c>
      <c r="AJ130" s="35">
        <f t="shared" si="28"/>
        <v>7.5632132468113678E-2</v>
      </c>
      <c r="AK130" s="35">
        <f t="shared" si="28"/>
        <v>5.0618880472935522E-2</v>
      </c>
      <c r="AL130" s="35">
        <f t="shared" si="28"/>
        <v>2.9827915869980879E-2</v>
      </c>
      <c r="AM130" s="35">
        <f t="shared" si="28"/>
        <v>3.5498489425981876E-2</v>
      </c>
      <c r="AN130" s="35">
        <f t="shared" si="28"/>
        <v>4.8617554277231398E-2</v>
      </c>
      <c r="AO130" s="35">
        <f t="shared" si="28"/>
        <v>3.0679327976625273E-2</v>
      </c>
      <c r="AP130" s="35">
        <f t="shared" si="28"/>
        <v>4.5632798573975043E-2</v>
      </c>
      <c r="AQ130" s="35">
        <f t="shared" si="28"/>
        <v>5.3084900685533488E-2</v>
      </c>
      <c r="AR130" s="35">
        <f t="shared" si="28"/>
        <v>5.7709979783128099E-2</v>
      </c>
      <c r="AS130" s="35">
        <f t="shared" si="28"/>
        <v>8.442710180915218E-2</v>
      </c>
      <c r="AT130" s="35">
        <f t="shared" si="28"/>
        <v>1.6478896922818228E-2</v>
      </c>
      <c r="AU130" s="35">
        <f t="shared" si="28"/>
        <v>8.5243674647648163E-2</v>
      </c>
      <c r="AV130" s="35">
        <f t="shared" si="28"/>
        <v>0.13391803002192612</v>
      </c>
      <c r="AW130" s="35">
        <f t="shared" si="28"/>
        <v>0.10484006029140848</v>
      </c>
      <c r="AX130" s="35">
        <f t="shared" si="28"/>
        <v>3.7398643058083735E-2</v>
      </c>
      <c r="AY130" s="35">
        <f t="shared" si="28"/>
        <v>8.1916788084830827E-2</v>
      </c>
      <c r="AZ130" s="35">
        <f t="shared" si="28"/>
        <v>5.0660450660450662E-2</v>
      </c>
      <c r="BA130" s="54">
        <f t="shared" si="28"/>
        <v>0.10273327049952875</v>
      </c>
    </row>
    <row r="131" spans="1:53" s="37" customFormat="1" x14ac:dyDescent="0.25">
      <c r="A131" s="31" t="s">
        <v>47</v>
      </c>
      <c r="B131" s="36">
        <f t="shared" si="28"/>
        <v>-0.18149745197961584</v>
      </c>
      <c r="C131" s="36">
        <f t="shared" si="28"/>
        <v>-0.26513855627779681</v>
      </c>
      <c r="D131" s="36">
        <f t="shared" si="28"/>
        <v>-0.30272139801583692</v>
      </c>
      <c r="E131" s="36">
        <f t="shared" si="28"/>
        <v>-0.26342545521767263</v>
      </c>
      <c r="F131" s="36">
        <f t="shared" si="28"/>
        <v>-0.24301219863605802</v>
      </c>
      <c r="G131" s="36">
        <f t="shared" si="28"/>
        <v>-0.1293709757305597</v>
      </c>
      <c r="H131" s="36">
        <f t="shared" si="28"/>
        <v>-5.3569609939912416E-2</v>
      </c>
      <c r="I131" s="36">
        <f t="shared" si="28"/>
        <v>-0.1229465853910528</v>
      </c>
      <c r="J131" s="36">
        <f t="shared" si="28"/>
        <v>-1.814962372731297E-2</v>
      </c>
      <c r="K131" s="36">
        <f t="shared" si="28"/>
        <v>-0.25788779547529672</v>
      </c>
      <c r="L131" s="36">
        <f t="shared" si="28"/>
        <v>-0.26149573089188355</v>
      </c>
      <c r="M131" s="36">
        <f t="shared" si="28"/>
        <v>-0.1847778266608007</v>
      </c>
      <c r="N131" s="36">
        <f t="shared" si="28"/>
        <v>-5.6682201788638364E-2</v>
      </c>
      <c r="O131" s="36">
        <f t="shared" si="28"/>
        <v>-0.11049331598249142</v>
      </c>
      <c r="P131" s="36">
        <f t="shared" si="28"/>
        <v>-0.2153168044077135</v>
      </c>
      <c r="Q131" s="36">
        <f t="shared" si="28"/>
        <v>-0.21276595744680851</v>
      </c>
      <c r="R131" s="36">
        <f t="shared" si="28"/>
        <v>-2.1099664887675312E-2</v>
      </c>
      <c r="S131" s="36">
        <f t="shared" si="28"/>
        <v>0.16021426832237642</v>
      </c>
      <c r="T131" s="36">
        <f t="shared" si="28"/>
        <v>4.6915725456125108E-2</v>
      </c>
      <c r="U131" s="36">
        <f t="shared" si="28"/>
        <v>5.945540844366725E-2</v>
      </c>
      <c r="V131" s="36">
        <f t="shared" si="28"/>
        <v>6.9782751810401583E-2</v>
      </c>
      <c r="W131" s="36">
        <f t="shared" si="28"/>
        <v>3.5155001597954622E-2</v>
      </c>
      <c r="X131" s="36">
        <f t="shared" si="28"/>
        <v>3.7842708199253443E-2</v>
      </c>
      <c r="Y131" s="36">
        <f t="shared" si="28"/>
        <v>2.8137310073157007E-2</v>
      </c>
      <c r="Z131" s="36">
        <f t="shared" si="28"/>
        <v>2.2020905923344949E-2</v>
      </c>
      <c r="AA131" s="36">
        <f t="shared" si="28"/>
        <v>4.7459519821328865E-2</v>
      </c>
      <c r="AB131" s="36">
        <f t="shared" si="28"/>
        <v>-4.7042052744119746E-2</v>
      </c>
      <c r="AC131" s="36">
        <f t="shared" si="28"/>
        <v>-1.9754480033864824E-3</v>
      </c>
      <c r="AD131" s="36">
        <f t="shared" si="28"/>
        <v>-1.1376564277588168E-2</v>
      </c>
      <c r="AE131" s="36">
        <f t="shared" si="28"/>
        <v>2.5618631732168849E-2</v>
      </c>
      <c r="AF131" s="36">
        <f t="shared" si="28"/>
        <v>1.9892014776925263E-2</v>
      </c>
      <c r="AG131" s="36">
        <f t="shared" si="28"/>
        <v>-2.2446689113355782E-3</v>
      </c>
      <c r="AH131" s="36">
        <f t="shared" si="28"/>
        <v>1.9654556283502083E-2</v>
      </c>
      <c r="AI131" s="36">
        <f t="shared" si="28"/>
        <v>1.998551774076756E-2</v>
      </c>
      <c r="AJ131" s="36">
        <f t="shared" si="28"/>
        <v>7.539811504712382E-2</v>
      </c>
      <c r="AK131" s="36">
        <f t="shared" si="28"/>
        <v>3.6789753372394061E-2</v>
      </c>
      <c r="AL131" s="36">
        <f t="shared" si="28"/>
        <v>6.035321930190516E-2</v>
      </c>
      <c r="AM131" s="36">
        <f t="shared" si="28"/>
        <v>3.3690658499234305E-2</v>
      </c>
      <c r="AN131" s="36">
        <f t="shared" si="28"/>
        <v>4.8494983277591976E-2</v>
      </c>
      <c r="AO131" s="36">
        <f t="shared" si="28"/>
        <v>3.2733666982280536E-2</v>
      </c>
      <c r="AP131" s="36">
        <f t="shared" si="28"/>
        <v>8.1537263048558822E-2</v>
      </c>
      <c r="AQ131" s="36">
        <f t="shared" si="28"/>
        <v>5.356469256884195E-2</v>
      </c>
      <c r="AR131" s="36">
        <f t="shared" si="28"/>
        <v>8.0538650783374341E-2</v>
      </c>
      <c r="AS131" s="36">
        <f t="shared" si="28"/>
        <v>6.8006182380216385E-2</v>
      </c>
      <c r="AT131" s="36">
        <f t="shared" si="28"/>
        <v>9.4673152212599365E-2</v>
      </c>
      <c r="AU131" s="36">
        <f t="shared" si="28"/>
        <v>6.3328952085075871E-2</v>
      </c>
      <c r="AV131" s="36">
        <f t="shared" si="28"/>
        <v>0.12584704743465633</v>
      </c>
      <c r="AW131" s="36">
        <f t="shared" si="28"/>
        <v>0.12956532151838104</v>
      </c>
      <c r="AX131" s="36">
        <f t="shared" si="28"/>
        <v>8.7948657000237698E-2</v>
      </c>
      <c r="AY131" s="36">
        <f t="shared" si="28"/>
        <v>7.3799025295892315E-2</v>
      </c>
      <c r="AZ131" s="36">
        <f t="shared" si="28"/>
        <v>0.11900191938579655</v>
      </c>
      <c r="BA131" s="55">
        <f t="shared" si="28"/>
        <v>7.4781749299950587E-2</v>
      </c>
    </row>
    <row r="132" spans="1:53" x14ac:dyDescent="0.25">
      <c r="A132" s="57" t="s">
        <v>61</v>
      </c>
      <c r="B132" s="37"/>
      <c r="C132" s="37"/>
      <c r="D132" s="37"/>
      <c r="E132" s="36">
        <f t="shared" si="28"/>
        <v>-0.17098344693281403</v>
      </c>
      <c r="F132" s="36">
        <f t="shared" si="28"/>
        <v>-0.16174436579611098</v>
      </c>
      <c r="G132" s="36">
        <f t="shared" si="28"/>
        <v>-6.8737060041407866E-2</v>
      </c>
      <c r="H132" s="36">
        <f t="shared" si="28"/>
        <v>-3.5064395513086828E-2</v>
      </c>
      <c r="I132" s="36">
        <f t="shared" si="28"/>
        <v>-7.2278875282672697E-2</v>
      </c>
      <c r="J132" s="36">
        <f t="shared" si="28"/>
        <v>1.7353182939081193E-2</v>
      </c>
      <c r="K132" s="36">
        <f t="shared" si="28"/>
        <v>-0.17568528980958359</v>
      </c>
      <c r="L132" s="36">
        <f t="shared" si="28"/>
        <v>-0.1901948190965532</v>
      </c>
      <c r="M132" s="36">
        <f t="shared" si="28"/>
        <v>-0.13542460228545822</v>
      </c>
      <c r="N132" s="36">
        <f t="shared" si="28"/>
        <v>-7.4717285945072702E-3</v>
      </c>
      <c r="O132" s="36">
        <f t="shared" si="28"/>
        <v>-6.3862332695984708E-2</v>
      </c>
      <c r="P132" s="36">
        <f t="shared" si="28"/>
        <v>-0.17793909348441928</v>
      </c>
      <c r="Q132" s="36">
        <f t="shared" si="28"/>
        <v>-0.21710786250493877</v>
      </c>
      <c r="R132" s="36">
        <f t="shared" si="28"/>
        <v>-2.4257304198379574E-2</v>
      </c>
      <c r="S132" s="36">
        <f t="shared" si="28"/>
        <v>9.8689138576779023E-2</v>
      </c>
      <c r="T132" s="36">
        <f t="shared" si="28"/>
        <v>4.8758413937439897E-2</v>
      </c>
      <c r="U132" s="36">
        <f t="shared" si="28"/>
        <v>1.2834958114926763E-2</v>
      </c>
      <c r="V132" s="36">
        <f t="shared" si="28"/>
        <v>6.5060240963855417E-2</v>
      </c>
      <c r="W132" s="36">
        <f t="shared" si="28"/>
        <v>1.3774608398854148E-2</v>
      </c>
      <c r="X132" s="36">
        <f t="shared" si="28"/>
        <v>1.8914883026381283E-2</v>
      </c>
      <c r="Y132" s="36">
        <f t="shared" si="28"/>
        <v>1.0857994464551842E-2</v>
      </c>
      <c r="Z132" s="36">
        <f t="shared" si="28"/>
        <v>2.1588115849096933E-2</v>
      </c>
      <c r="AA132" s="36">
        <f t="shared" si="28"/>
        <v>3.1939325962719652E-2</v>
      </c>
      <c r="AB132" s="36">
        <f t="shared" si="28"/>
        <v>-2.1397379912663755E-2</v>
      </c>
      <c r="AC132" s="36">
        <f t="shared" si="28"/>
        <v>-1.2343005630142919E-2</v>
      </c>
      <c r="AD132" s="36">
        <f t="shared" si="28"/>
        <v>-5.1628494535068932E-3</v>
      </c>
      <c r="AE132" s="36">
        <f t="shared" si="28"/>
        <v>-3.1775598531748207E-3</v>
      </c>
      <c r="AF132" s="36">
        <f t="shared" si="28"/>
        <v>1.1935763888888888E-2</v>
      </c>
      <c r="AG132" s="36">
        <f t="shared" si="28"/>
        <v>-2.136543571389838E-2</v>
      </c>
      <c r="AH132" s="36">
        <f t="shared" si="28"/>
        <v>2.9347765441053397E-2</v>
      </c>
      <c r="AI132" s="36">
        <f t="shared" si="28"/>
        <v>1.7805475183618963E-3</v>
      </c>
      <c r="AJ132" s="36">
        <f t="shared" si="28"/>
        <v>4.6811945117029866E-2</v>
      </c>
      <c r="AK132" s="36">
        <f t="shared" si="28"/>
        <v>2.612330198537095E-2</v>
      </c>
      <c r="AL132" s="36">
        <f t="shared" si="28"/>
        <v>3.4431137724550899E-2</v>
      </c>
      <c r="AM132" s="36">
        <f t="shared" si="28"/>
        <v>1.440384102427314E-2</v>
      </c>
      <c r="AN132" s="36">
        <f t="shared" si="28"/>
        <v>3.9320726415599722E-2</v>
      </c>
      <c r="AO132" s="36">
        <f t="shared" si="28"/>
        <v>3.0670396850067349E-2</v>
      </c>
      <c r="AP132" s="36">
        <f t="shared" si="28"/>
        <v>3.3024156558964429E-2</v>
      </c>
      <c r="AQ132" s="36">
        <f t="shared" si="28"/>
        <v>2.9170829170829173E-2</v>
      </c>
      <c r="AR132" s="36">
        <f t="shared" si="28"/>
        <v>4.2600896860986545E-2</v>
      </c>
      <c r="AS132" s="36">
        <f t="shared" si="28"/>
        <v>6.4489920276240287E-2</v>
      </c>
      <c r="AT132" s="36">
        <f t="shared" si="28"/>
        <v>5.2379125095932462E-2</v>
      </c>
      <c r="AU132" s="36">
        <f t="shared" si="28"/>
        <v>4.3851652833085446E-2</v>
      </c>
      <c r="AV132" s="36">
        <f t="shared" si="28"/>
        <v>8.8775852967992702E-2</v>
      </c>
      <c r="AW132" s="36">
        <f t="shared" si="28"/>
        <v>8.8133009384974509E-2</v>
      </c>
      <c r="AX132" s="36">
        <f t="shared" si="28"/>
        <v>5.0135051888357103E-2</v>
      </c>
      <c r="AY132" s="36">
        <f t="shared" si="28"/>
        <v>5.8699052350722238E-2</v>
      </c>
      <c r="AZ132" s="36">
        <f t="shared" si="28"/>
        <v>7.0306397014148078E-2</v>
      </c>
      <c r="BA132" s="55">
        <f t="shared" si="28"/>
        <v>5.4828150572831427E-2</v>
      </c>
    </row>
    <row r="134" spans="1:53" ht="18.75" x14ac:dyDescent="0.3">
      <c r="A134" s="8" t="s">
        <v>55</v>
      </c>
      <c r="B134" s="12"/>
      <c r="C134" s="12"/>
      <c r="D134" s="12"/>
      <c r="E134" s="12"/>
      <c r="F134" s="12"/>
      <c r="G134" s="12" t="s">
        <v>60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22"/>
    </row>
    <row r="135" spans="1:53" x14ac:dyDescent="0.25">
      <c r="A135" s="21" t="s">
        <v>48</v>
      </c>
      <c r="B135" s="11">
        <v>1</v>
      </c>
      <c r="C135" s="11">
        <v>2</v>
      </c>
      <c r="D135" s="11">
        <v>3</v>
      </c>
      <c r="E135" s="11">
        <v>4</v>
      </c>
      <c r="F135" s="11">
        <v>5</v>
      </c>
      <c r="G135" s="11">
        <v>6</v>
      </c>
      <c r="H135" s="11">
        <v>7</v>
      </c>
      <c r="I135" s="11">
        <v>8</v>
      </c>
      <c r="J135" s="11">
        <v>9</v>
      </c>
      <c r="K135" s="11">
        <v>10</v>
      </c>
      <c r="L135" s="11">
        <v>11</v>
      </c>
      <c r="M135" s="11">
        <v>12</v>
      </c>
      <c r="N135" s="11">
        <v>13</v>
      </c>
      <c r="O135" s="11">
        <v>14</v>
      </c>
      <c r="P135" s="11">
        <v>15</v>
      </c>
      <c r="Q135" s="11">
        <v>16</v>
      </c>
      <c r="R135" s="11">
        <v>17</v>
      </c>
      <c r="S135" s="11">
        <v>18</v>
      </c>
      <c r="T135" s="11">
        <v>19</v>
      </c>
      <c r="U135" s="11">
        <v>20</v>
      </c>
      <c r="V135" s="11">
        <v>21</v>
      </c>
      <c r="W135" s="11">
        <v>22</v>
      </c>
      <c r="X135" s="11">
        <v>23</v>
      </c>
      <c r="Y135" s="11">
        <v>24</v>
      </c>
      <c r="Z135" s="11">
        <v>25</v>
      </c>
      <c r="AA135" s="11">
        <v>26</v>
      </c>
      <c r="AB135" s="11">
        <v>27</v>
      </c>
      <c r="AC135" s="11">
        <v>28</v>
      </c>
      <c r="AD135" s="11">
        <v>29</v>
      </c>
      <c r="AE135" s="11">
        <v>30</v>
      </c>
      <c r="AF135" s="11">
        <v>31</v>
      </c>
      <c r="AG135" s="11">
        <v>32</v>
      </c>
      <c r="AH135" s="11">
        <v>33</v>
      </c>
      <c r="AI135" s="11">
        <v>34</v>
      </c>
      <c r="AJ135" s="11">
        <v>35</v>
      </c>
      <c r="AK135" s="11">
        <v>36</v>
      </c>
      <c r="AL135" s="11">
        <v>37</v>
      </c>
      <c r="AM135" s="11">
        <v>38</v>
      </c>
      <c r="AN135" s="11">
        <v>39</v>
      </c>
      <c r="AO135" s="11">
        <v>40</v>
      </c>
      <c r="AP135" s="11">
        <v>41</v>
      </c>
      <c r="AQ135" s="11">
        <v>42</v>
      </c>
      <c r="AR135" s="11">
        <v>43</v>
      </c>
      <c r="AS135" s="11">
        <v>44</v>
      </c>
      <c r="AT135" s="11">
        <v>45</v>
      </c>
      <c r="AU135" s="11">
        <v>46</v>
      </c>
      <c r="AV135" s="11">
        <v>47</v>
      </c>
      <c r="AW135" s="11">
        <v>48</v>
      </c>
      <c r="AX135" s="11">
        <v>49</v>
      </c>
      <c r="AY135" s="11">
        <v>50</v>
      </c>
      <c r="AZ135" s="11">
        <v>51</v>
      </c>
      <c r="BA135" s="10">
        <v>52</v>
      </c>
    </row>
    <row r="136" spans="1:53" x14ac:dyDescent="0.25">
      <c r="A136" s="19" t="s">
        <v>50</v>
      </c>
      <c r="B136" s="24">
        <v>43833</v>
      </c>
      <c r="C136" s="24">
        <v>43840</v>
      </c>
      <c r="D136" s="24">
        <v>43847</v>
      </c>
      <c r="E136" s="24">
        <v>43854</v>
      </c>
      <c r="F136" s="24">
        <v>43861</v>
      </c>
      <c r="G136" s="24">
        <v>43868</v>
      </c>
      <c r="H136" s="24">
        <v>43875</v>
      </c>
      <c r="I136" s="24">
        <v>43882</v>
      </c>
      <c r="J136" s="24">
        <v>43889</v>
      </c>
      <c r="K136" s="24">
        <v>43896</v>
      </c>
      <c r="L136" s="24">
        <v>43903</v>
      </c>
      <c r="M136" s="24">
        <v>43910</v>
      </c>
      <c r="N136" s="24">
        <v>43917</v>
      </c>
      <c r="O136" s="24">
        <v>43924</v>
      </c>
      <c r="P136" s="23">
        <v>43931</v>
      </c>
      <c r="Q136" s="23">
        <v>43938</v>
      </c>
      <c r="R136" s="23">
        <v>43945</v>
      </c>
      <c r="S136" s="23">
        <v>43952</v>
      </c>
      <c r="T136" s="23">
        <v>43959</v>
      </c>
      <c r="U136" s="23">
        <v>43966</v>
      </c>
      <c r="V136" s="23">
        <v>43973</v>
      </c>
      <c r="W136" s="23">
        <v>43980</v>
      </c>
      <c r="X136" s="23">
        <v>43987</v>
      </c>
      <c r="Y136" s="23">
        <v>43994</v>
      </c>
      <c r="Z136" s="23">
        <v>44001</v>
      </c>
      <c r="AA136" s="23">
        <v>44008</v>
      </c>
      <c r="AB136" s="23">
        <v>44015</v>
      </c>
      <c r="AC136" s="23">
        <v>44022</v>
      </c>
      <c r="AD136" s="23">
        <v>44029</v>
      </c>
      <c r="AE136" s="23">
        <v>44036</v>
      </c>
      <c r="AF136" s="23">
        <v>44043</v>
      </c>
      <c r="AG136" s="23">
        <v>44050</v>
      </c>
      <c r="AH136" s="23">
        <v>44057</v>
      </c>
      <c r="AI136" s="23">
        <v>44064</v>
      </c>
      <c r="AJ136" s="23">
        <v>44071</v>
      </c>
      <c r="AK136" s="23">
        <v>44078</v>
      </c>
      <c r="AL136" s="23">
        <v>44085</v>
      </c>
      <c r="AM136" s="23">
        <v>44092</v>
      </c>
      <c r="AN136" s="23">
        <v>44099</v>
      </c>
      <c r="AO136" s="23">
        <v>44106</v>
      </c>
      <c r="AP136" s="23">
        <v>44113</v>
      </c>
      <c r="AQ136" s="23">
        <v>44120</v>
      </c>
      <c r="AR136" s="23">
        <v>44127</v>
      </c>
      <c r="AS136" s="23">
        <v>44134</v>
      </c>
      <c r="AT136" s="23">
        <v>44141</v>
      </c>
      <c r="AU136" s="23">
        <v>44148</v>
      </c>
      <c r="AV136" s="23">
        <v>44155</v>
      </c>
      <c r="AW136" s="23">
        <v>44162</v>
      </c>
      <c r="AX136" s="23">
        <v>44169</v>
      </c>
      <c r="AY136" s="23">
        <v>44176</v>
      </c>
      <c r="AZ136" s="23">
        <v>44183</v>
      </c>
      <c r="BA136" s="9">
        <v>44190</v>
      </c>
    </row>
    <row r="137" spans="1:53" x14ac:dyDescent="0.25">
      <c r="A137" s="15" t="s">
        <v>49</v>
      </c>
      <c r="B137" s="48">
        <f>(B113/'UK Pop by Age'!$G5)*52</f>
        <v>3.628249356267519E-3</v>
      </c>
      <c r="C137" s="48">
        <f>(C113/'UK Pop by Age'!$G5)*52</f>
        <v>5.0935039039909404E-3</v>
      </c>
      <c r="D137" s="48">
        <f>(D113/'UK Pop by Age'!$G5)*52</f>
        <v>4.1166675388419928E-3</v>
      </c>
      <c r="E137" s="48">
        <f>(E113/'UK Pop by Age'!$G5)*52</f>
        <v>-5.5819220865654137E-4</v>
      </c>
      <c r="F137" s="48">
        <f>(F113/'UK Pop by Age'!$G5)*52</f>
        <v>1.1163844173130827E-3</v>
      </c>
      <c r="G137" s="48">
        <f>(G113/'UK Pop by Age'!$G5)*52</f>
        <v>6.2796623473860907E-4</v>
      </c>
      <c r="H137" s="48">
        <f>(H113/'UK Pop by Age'!$G5)*52</f>
        <v>6.9774026082067671E-5</v>
      </c>
      <c r="I137" s="48">
        <f>(I113/'UK Pop by Age'!$G5)*52</f>
        <v>2.3025428607082329E-3</v>
      </c>
      <c r="J137" s="48">
        <f>(J113/'UK Pop by Age'!$G5)*52</f>
        <v>4.8841818257447367E-4</v>
      </c>
      <c r="K137" s="48">
        <f>(K113/'UK Pop by Age'!$G5)*52</f>
        <v>-1.3954805216413534E-4</v>
      </c>
      <c r="L137" s="48">
        <f>(L113/'UK Pop by Age'!$G5)*52</f>
        <v>6.9774026082067677E-4</v>
      </c>
      <c r="M137" s="48">
        <f>(M113/'UK Pop by Age'!$G5)*52</f>
        <v>2.0932207824620301E-4</v>
      </c>
      <c r="N137" s="48">
        <f>(N113/'UK Pop by Age'!$G5)*52</f>
        <v>1.3954805216413534E-4</v>
      </c>
      <c r="O137" s="48">
        <f>(O113/'UK Pop by Age'!$G5)*52</f>
        <v>-3.4887013041033838E-4</v>
      </c>
      <c r="P137" s="48">
        <f>(P113/'UK Pop by Age'!$G5)*52</f>
        <v>7.6751428690274436E-4</v>
      </c>
      <c r="Q137" s="48">
        <f>(Q113/'UK Pop by Age'!$G5)*52</f>
        <v>-4.1864415649240603E-4</v>
      </c>
      <c r="R137" s="48">
        <f>(R113/'UK Pop by Age'!$G5)*52</f>
        <v>-1.6048025998875563E-3</v>
      </c>
      <c r="S137" s="48">
        <f>(S113/'UK Pop by Age'!$G5)*52</f>
        <v>-3.4887013041033838E-4</v>
      </c>
      <c r="T137" s="48">
        <f>(T113/'UK Pop by Age'!$G5)*52</f>
        <v>5.5819220865654137E-4</v>
      </c>
      <c r="U137" s="48">
        <f>(U113/'UK Pop by Age'!$G5)*52</f>
        <v>-5.5819220865654137E-4</v>
      </c>
      <c r="V137" s="48">
        <f>(V113/'UK Pop by Age'!$G5)*52</f>
        <v>-6.2796623473860907E-4</v>
      </c>
      <c r="W137" s="48">
        <f>(W113/'UK Pop by Age'!$G5)*52</f>
        <v>-6.9774026082067671E-5</v>
      </c>
      <c r="X137" s="48">
        <f>(X113/'UK Pop by Age'!$G5)*52</f>
        <v>1.3954805216413534E-4</v>
      </c>
      <c r="Y137" s="48">
        <f>(Y113/'UK Pop by Age'!$G5)*52</f>
        <v>-9.7683636514894734E-4</v>
      </c>
      <c r="Z137" s="48">
        <f>(Z113/'UK Pop by Age'!$G5)*52</f>
        <v>-6.2796623473860907E-4</v>
      </c>
      <c r="AA137" s="48">
        <f>(AA113/'UK Pop by Age'!$G5)*52</f>
        <v>-2.7909610432827069E-4</v>
      </c>
      <c r="AB137" s="48">
        <f>(AB113/'UK Pop by Age'!$G5)*52</f>
        <v>-1.1861584433951503E-3</v>
      </c>
      <c r="AC137" s="48">
        <f>(AC113/'UK Pop by Age'!$G5)*52</f>
        <v>-2.7909610432827069E-4</v>
      </c>
      <c r="AD137" s="48">
        <f>(AD113/'UK Pop by Age'!$G5)*52</f>
        <v>0</v>
      </c>
      <c r="AE137" s="48">
        <f>(AE113/'UK Pop by Age'!$G5)*52</f>
        <v>-1.3954805216413534E-4</v>
      </c>
      <c r="AF137" s="48">
        <f>(AF113/'UK Pop by Age'!$G5)*52</f>
        <v>-3.4887013041033838E-4</v>
      </c>
      <c r="AG137" s="48">
        <f>(AG113/'UK Pop by Age'!$G5)*52</f>
        <v>-1.3954805216413534E-4</v>
      </c>
      <c r="AH137" s="48">
        <f>(AH113/'UK Pop by Age'!$G5)*52</f>
        <v>-6.9774026082067677E-4</v>
      </c>
      <c r="AI137" s="48">
        <f>(AI113/'UK Pop by Age'!$G5)*52</f>
        <v>2.0932207824620301E-4</v>
      </c>
      <c r="AJ137" s="48">
        <f>(AJ113/'UK Pop by Age'!$G5)*52</f>
        <v>-4.1864415649240603E-4</v>
      </c>
      <c r="AK137" s="48">
        <f>(AK113/'UK Pop by Age'!$G5)*52</f>
        <v>6.2796623473860907E-4</v>
      </c>
      <c r="AL137" s="48">
        <f>(AL113/'UK Pop by Age'!$G5)*52</f>
        <v>3.4887013041033838E-4</v>
      </c>
      <c r="AM137" s="48">
        <f>(AM113/'UK Pop by Age'!$G5)*52</f>
        <v>-1.6745766259696241E-3</v>
      </c>
      <c r="AN137" s="48">
        <f>(AN113/'UK Pop by Age'!$G5)*52</f>
        <v>3.4887013041033838E-4</v>
      </c>
      <c r="AO137" s="48">
        <f>(AO113/'UK Pop by Age'!$G5)*52</f>
        <v>1.9536727302978947E-3</v>
      </c>
      <c r="AP137" s="48">
        <f>(AP113/'UK Pop by Age'!$G5)*52</f>
        <v>-6.9774026082067671E-5</v>
      </c>
      <c r="AQ137" s="48">
        <f>(AQ113/'UK Pop by Age'!$G5)*52</f>
        <v>7.6751428690274436E-4</v>
      </c>
      <c r="AR137" s="48">
        <f>(AR113/'UK Pop by Age'!$G5)*52</f>
        <v>-1.1163844173130827E-3</v>
      </c>
      <c r="AS137" s="48">
        <f>(AS113/'UK Pop by Age'!$G5)*52</f>
        <v>-6.9774026082067671E-5</v>
      </c>
      <c r="AT137" s="48">
        <f>(AT113/'UK Pop by Age'!$G5)*52</f>
        <v>5.5819220865654137E-4</v>
      </c>
      <c r="AU137" s="48">
        <f>(AU113/'UK Pop by Age'!$G5)*52</f>
        <v>-6.9774026082067671E-5</v>
      </c>
      <c r="AV137" s="48">
        <f>(AV113/'UK Pop by Age'!$G5)*52</f>
        <v>-3.4887013041033838E-4</v>
      </c>
      <c r="AW137" s="48">
        <f>(AW113/'UK Pop by Age'!$G5)*52</f>
        <v>-1.3954805216413534E-4</v>
      </c>
      <c r="AX137" s="48">
        <f>(AX113/'UK Pop by Age'!$G5)*52</f>
        <v>3.4887013041033838E-4</v>
      </c>
      <c r="AY137" s="48">
        <f>(AY113/'UK Pop by Age'!$G5)*52</f>
        <v>6.9774026082067671E-5</v>
      </c>
      <c r="AZ137" s="48">
        <f>(AZ113/'UK Pop by Age'!$G5)*52</f>
        <v>8.3728831298481206E-4</v>
      </c>
      <c r="BA137" s="64">
        <f>(BA113/'UK Pop by Age'!$G5)*52</f>
        <v>8.3728831298481206E-4</v>
      </c>
    </row>
    <row r="138" spans="1:53" x14ac:dyDescent="0.25">
      <c r="A138" s="15" t="s">
        <v>42</v>
      </c>
      <c r="B138" s="48">
        <f>(B114/'UK Pop by Age'!$G6)*52</f>
        <v>-1.3970754375062634E-5</v>
      </c>
      <c r="C138" s="48">
        <f>(C114/'UK Pop by Age'!$G6)*52</f>
        <v>1.3970754375062634E-5</v>
      </c>
      <c r="D138" s="48">
        <f>(D114/'UK Pop by Age'!$G6)*52</f>
        <v>3.2598426875146141E-5</v>
      </c>
      <c r="E138" s="48">
        <f>(E114/'UK Pop by Age'!$G6)*52</f>
        <v>-1.3970754375062634E-5</v>
      </c>
      <c r="F138" s="48">
        <f>(F114/'UK Pop by Age'!$G6)*52</f>
        <v>4.6569181250208783E-6</v>
      </c>
      <c r="G138" s="48">
        <f>(G114/'UK Pop by Age'!$G6)*52</f>
        <v>9.3138362500417567E-6</v>
      </c>
      <c r="H138" s="48">
        <f>(H114/'UK Pop by Age'!$G6)*52</f>
        <v>0</v>
      </c>
      <c r="I138" s="48">
        <f>(I114/'UK Pop by Age'!$G6)*52</f>
        <v>7.9167608125354919E-5</v>
      </c>
      <c r="J138" s="48">
        <f>(J114/'UK Pop by Age'!$G6)*52</f>
        <v>4.1912263125187899E-5</v>
      </c>
      <c r="K138" s="48">
        <f>(K114/'UK Pop by Age'!$G6)*52</f>
        <v>-5.1226099375229658E-5</v>
      </c>
      <c r="L138" s="48">
        <f>(L114/'UK Pop by Age'!$G6)*52</f>
        <v>3.2598426875146141E-5</v>
      </c>
      <c r="M138" s="48">
        <f>(M114/'UK Pop by Age'!$G6)*52</f>
        <v>4.1912263125187899E-5</v>
      </c>
      <c r="N138" s="48">
        <f>(N114/'UK Pop by Age'!$G6)*52</f>
        <v>-1.3970754375062634E-5</v>
      </c>
      <c r="O138" s="48">
        <f>(O114/'UK Pop by Age'!$G6)*52</f>
        <v>-4.1912263125187899E-5</v>
      </c>
      <c r="P138" s="48">
        <f>(P114/'UK Pop by Age'!$G6)*52</f>
        <v>-9.3138362500417567E-6</v>
      </c>
      <c r="Q138" s="48">
        <f>(Q114/'UK Pop by Age'!$G6)*52</f>
        <v>0</v>
      </c>
      <c r="R138" s="48">
        <f>(R114/'UK Pop by Age'!$G6)*52</f>
        <v>2.7941508750125268E-5</v>
      </c>
      <c r="S138" s="48">
        <f>(S114/'UK Pop by Age'!$G6)*52</f>
        <v>-1.3970754375062634E-5</v>
      </c>
      <c r="T138" s="48">
        <f>(T114/'UK Pop by Age'!$G6)*52</f>
        <v>-1.8627672500083513E-5</v>
      </c>
      <c r="U138" s="48">
        <f>(U114/'UK Pop by Age'!$G6)*52</f>
        <v>-4.6569181250208778E-5</v>
      </c>
      <c r="V138" s="48">
        <f>(V114/'UK Pop by Age'!$G6)*52</f>
        <v>3.7255345000167027E-5</v>
      </c>
      <c r="W138" s="48">
        <f>(W114/'UK Pop by Age'!$G6)*52</f>
        <v>-9.3138362500417567E-6</v>
      </c>
      <c r="X138" s="48">
        <f>(X114/'UK Pop by Age'!$G6)*52</f>
        <v>-4.6569181250208783E-6</v>
      </c>
      <c r="Y138" s="48">
        <f>(Y114/'UK Pop by Age'!$G6)*52</f>
        <v>4.6569181250208783E-6</v>
      </c>
      <c r="Z138" s="48">
        <f>(Z114/'UK Pop by Age'!$G6)*52</f>
        <v>-4.6569181250208783E-6</v>
      </c>
      <c r="AA138" s="48">
        <f>(AA114/'UK Pop by Age'!$G6)*52</f>
        <v>-4.6569181250208783E-6</v>
      </c>
      <c r="AB138" s="48">
        <f>(AB114/'UK Pop by Age'!$G6)*52</f>
        <v>1.3970754375062634E-5</v>
      </c>
      <c r="AC138" s="48">
        <f>(AC114/'UK Pop by Age'!$G6)*52</f>
        <v>-2.3284590625104389E-5</v>
      </c>
      <c r="AD138" s="48">
        <f>(AD114/'UK Pop by Age'!$G6)*52</f>
        <v>-4.6569181250208783E-6</v>
      </c>
      <c r="AE138" s="48">
        <f>(AE114/'UK Pop by Age'!$G6)*52</f>
        <v>4.6569181250208783E-6</v>
      </c>
      <c r="AF138" s="48">
        <f>(AF114/'UK Pop by Age'!$G6)*52</f>
        <v>-3.2598426875146141E-5</v>
      </c>
      <c r="AG138" s="48">
        <f>(AG114/'UK Pop by Age'!$G6)*52</f>
        <v>-2.7941508750125268E-5</v>
      </c>
      <c r="AH138" s="48">
        <f>(AH114/'UK Pop by Age'!$G6)*52</f>
        <v>6.0539935625271409E-5</v>
      </c>
      <c r="AI138" s="48">
        <f>(AI114/'UK Pop by Age'!$G6)*52</f>
        <v>-6.5196853750292282E-5</v>
      </c>
      <c r="AJ138" s="48">
        <f>(AJ114/'UK Pop by Age'!$G6)*52</f>
        <v>2.3284590625104389E-5</v>
      </c>
      <c r="AK138" s="48">
        <f>(AK114/'UK Pop by Age'!$G6)*52</f>
        <v>-4.6569181250208783E-6</v>
      </c>
      <c r="AL138" s="48">
        <f>(AL114/'UK Pop by Age'!$G6)*52</f>
        <v>-2.7941508750125268E-5</v>
      </c>
      <c r="AM138" s="48">
        <f>(AM114/'UK Pop by Age'!$G6)*52</f>
        <v>0</v>
      </c>
      <c r="AN138" s="48">
        <f>(AN114/'UK Pop by Age'!$G6)*52</f>
        <v>1.8627672500083513E-5</v>
      </c>
      <c r="AO138" s="48">
        <f>(AO114/'UK Pop by Age'!$G6)*52</f>
        <v>-9.3138362500417567E-6</v>
      </c>
      <c r="AP138" s="48">
        <f>(AP114/'UK Pop by Age'!$G6)*52</f>
        <v>-1.8627672500083513E-5</v>
      </c>
      <c r="AQ138" s="48">
        <f>(AQ114/'UK Pop by Age'!$G6)*52</f>
        <v>-1.8627672500083513E-5</v>
      </c>
      <c r="AR138" s="48">
        <f>(AR114/'UK Pop by Age'!$G6)*52</f>
        <v>-4.6569181250208778E-5</v>
      </c>
      <c r="AS138" s="48">
        <f>(AS114/'UK Pop by Age'!$G6)*52</f>
        <v>-2.3284590625104389E-5</v>
      </c>
      <c r="AT138" s="48">
        <f>(AT114/'UK Pop by Age'!$G6)*52</f>
        <v>-2.3284590625104389E-5</v>
      </c>
      <c r="AU138" s="48">
        <f>(AU114/'UK Pop by Age'!$G6)*52</f>
        <v>-4.6569181250208778E-5</v>
      </c>
      <c r="AV138" s="48">
        <f>(AV114/'UK Pop by Age'!$G6)*52</f>
        <v>-1.3970754375062634E-5</v>
      </c>
      <c r="AW138" s="48">
        <f>(AW114/'UK Pop by Age'!$G6)*52</f>
        <v>-2.7941508750125268E-5</v>
      </c>
      <c r="AX138" s="48">
        <f>(AX114/'UK Pop by Age'!$G6)*52</f>
        <v>9.3138362500417567E-6</v>
      </c>
      <c r="AY138" s="48">
        <f>(AY114/'UK Pop by Age'!$G6)*52</f>
        <v>8.8481444375396678E-5</v>
      </c>
      <c r="AZ138" s="48">
        <f>(AZ114/'UK Pop by Age'!$G6)*52</f>
        <v>-1.8627672500083513E-5</v>
      </c>
      <c r="BA138" s="64">
        <f>(BA114/'UK Pop by Age'!$G6)*52</f>
        <v>9.3138362500417567E-6</v>
      </c>
    </row>
    <row r="139" spans="1:53" x14ac:dyDescent="0.25">
      <c r="A139" s="15" t="s">
        <v>43</v>
      </c>
      <c r="B139" s="48">
        <f>(B115/'UK Pop by Age'!$G7)*52</f>
        <v>1.4438724532261684E-5</v>
      </c>
      <c r="C139" s="48">
        <f>(C115/'UK Pop by Age'!$G7)*52</f>
        <v>-4.5378848529965291E-5</v>
      </c>
      <c r="D139" s="48">
        <f>(D115/'UK Pop by Age'!$G7)*52</f>
        <v>6.8068272794947939E-5</v>
      </c>
      <c r="E139" s="48">
        <f>(E115/'UK Pop by Age'!$G7)*52</f>
        <v>8.4569672260389862E-5</v>
      </c>
      <c r="F139" s="48">
        <f>(F115/'UK Pop by Age'!$G7)*52</f>
        <v>-6.6005597861767691E-5</v>
      </c>
      <c r="G139" s="48">
        <f>(G115/'UK Pop by Age'!$G7)*52</f>
        <v>-5.3629548262686252E-5</v>
      </c>
      <c r="H139" s="48">
        <f>(H115/'UK Pop by Age'!$G7)*52</f>
        <v>-2.6814774131343126E-5</v>
      </c>
      <c r="I139" s="48">
        <f>(I115/'UK Pop by Age'!$G7)*52</f>
        <v>-3.7128148797244329E-5</v>
      </c>
      <c r="J139" s="48">
        <f>(J115/'UK Pop by Age'!$G7)*52</f>
        <v>7.0130947728128188E-5</v>
      </c>
      <c r="K139" s="48">
        <f>(K115/'UK Pop by Age'!$G7)*52</f>
        <v>3.3002798930883845E-5</v>
      </c>
      <c r="L139" s="48">
        <f>(L115/'UK Pop by Age'!$G7)*52</f>
        <v>-6.188024799540722E-5</v>
      </c>
      <c r="M139" s="48">
        <f>(M115/'UK Pop by Age'!$G7)*52</f>
        <v>3.094012399770361E-5</v>
      </c>
      <c r="N139" s="48">
        <f>(N115/'UK Pop by Age'!$G7)*52</f>
        <v>5.7754898129046736E-5</v>
      </c>
      <c r="O139" s="48">
        <f>(O115/'UK Pop by Age'!$G7)*52</f>
        <v>7.4256297594488659E-5</v>
      </c>
      <c r="P139" s="48">
        <f>(P115/'UK Pop by Age'!$G7)*52</f>
        <v>-1.010710717258318E-4</v>
      </c>
      <c r="Q139" s="48">
        <f>(Q115/'UK Pop by Age'!$G7)*52</f>
        <v>-1.0313374665901203E-4</v>
      </c>
      <c r="R139" s="48">
        <f>(R115/'UK Pop by Age'!$G7)*52</f>
        <v>-1.381992205230761E-4</v>
      </c>
      <c r="S139" s="48">
        <f>(S115/'UK Pop by Age'!$G7)*52</f>
        <v>-2.2689424264982645E-5</v>
      </c>
      <c r="T139" s="48">
        <f>(T115/'UK Pop by Age'!$G7)*52</f>
        <v>3.094012399770361E-5</v>
      </c>
      <c r="U139" s="48">
        <f>(U115/'UK Pop by Age'!$G7)*52</f>
        <v>8.2506997327209613E-6</v>
      </c>
      <c r="V139" s="48">
        <f>(V115/'UK Pop by Age'!$G7)*52</f>
        <v>3.094012399770361E-5</v>
      </c>
      <c r="W139" s="48">
        <f>(W115/'UK Pop by Age'!$G7)*52</f>
        <v>-2.2689424264982645E-5</v>
      </c>
      <c r="X139" s="48">
        <f>(X115/'UK Pop by Age'!$G7)*52</f>
        <v>1.6501399465441923E-5</v>
      </c>
      <c r="Y139" s="48">
        <f>(Y115/'UK Pop by Age'!$G7)*52</f>
        <v>2.4752099198162884E-5</v>
      </c>
      <c r="Z139" s="48">
        <f>(Z115/'UK Pop by Age'!$G7)*52</f>
        <v>-5.9817573062226971E-5</v>
      </c>
      <c r="AA139" s="48">
        <f>(AA115/'UK Pop by Age'!$G7)*52</f>
        <v>-6.8068272794947939E-5</v>
      </c>
      <c r="AB139" s="48">
        <f>(AB115/'UK Pop by Age'!$G7)*52</f>
        <v>-6.3942922928587455E-5</v>
      </c>
      <c r="AC139" s="48">
        <f>(AC115/'UK Pop by Age'!$G7)*52</f>
        <v>-9.282037199311083E-5</v>
      </c>
      <c r="AD139" s="48">
        <f>(AD115/'UK Pop by Age'!$G7)*52</f>
        <v>-5.1566873329506017E-5</v>
      </c>
      <c r="AE139" s="48">
        <f>(AE115/'UK Pop by Age'!$G7)*52</f>
        <v>-4.9504198396325768E-5</v>
      </c>
      <c r="AF139" s="48">
        <f>(AF115/'UK Pop by Age'!$G7)*52</f>
        <v>-4.3316173596785055E-5</v>
      </c>
      <c r="AG139" s="48">
        <f>(AG115/'UK Pop by Age'!$G7)*52</f>
        <v>-1.7120201945395995E-4</v>
      </c>
      <c r="AH139" s="48">
        <f>(AH115/'UK Pop by Age'!$G7)*52</f>
        <v>4.9504198396325768E-5</v>
      </c>
      <c r="AI139" s="48">
        <f>(AI115/'UK Pop by Age'!$G7)*52</f>
        <v>2.8877449064523368E-5</v>
      </c>
      <c r="AJ139" s="48">
        <f>(AJ115/'UK Pop by Age'!$G7)*52</f>
        <v>-1.8564074398622165E-5</v>
      </c>
      <c r="AK139" s="48">
        <f>(AK115/'UK Pop by Age'!$G7)*52</f>
        <v>-1.1344712132491322E-4</v>
      </c>
      <c r="AL139" s="48">
        <f>(AL115/'UK Pop by Age'!$G7)*52</f>
        <v>4.5378848529965291E-5</v>
      </c>
      <c r="AM139" s="48">
        <f>(AM115/'UK Pop by Age'!$G7)*52</f>
        <v>-5.7754898129046736E-5</v>
      </c>
      <c r="AN139" s="48">
        <f>(AN115/'UK Pop by Age'!$G7)*52</f>
        <v>-2.0626749331802403E-6</v>
      </c>
      <c r="AO139" s="48">
        <f>(AO115/'UK Pop by Age'!$G7)*52</f>
        <v>7.8381647460849143E-5</v>
      </c>
      <c r="AP139" s="48">
        <f>(AP115/'UK Pop by Age'!$G7)*52</f>
        <v>-5.3629548262686252E-5</v>
      </c>
      <c r="AQ139" s="48">
        <f>(AQ115/'UK Pop by Age'!$G7)*52</f>
        <v>4.1253498663604807E-6</v>
      </c>
      <c r="AR139" s="48">
        <f>(AR115/'UK Pop by Age'!$G7)*52</f>
        <v>-5.7754898129046736E-5</v>
      </c>
      <c r="AS139" s="48">
        <f>(AS115/'UK Pop by Age'!$G7)*52</f>
        <v>0</v>
      </c>
      <c r="AT139" s="48">
        <f>(AT115/'UK Pop by Age'!$G7)*52</f>
        <v>1.2376049599081442E-5</v>
      </c>
      <c r="AU139" s="48">
        <f>(AU115/'UK Pop by Age'!$G7)*52</f>
        <v>-4.3316173596785055E-5</v>
      </c>
      <c r="AV139" s="48">
        <f>(AV115/'UK Pop by Age'!$G7)*52</f>
        <v>-5.9817573062226971E-5</v>
      </c>
      <c r="AW139" s="48">
        <f>(AW115/'UK Pop by Age'!$G7)*52</f>
        <v>-1.0313374665901202E-5</v>
      </c>
      <c r="AX139" s="48">
        <f>(AX115/'UK Pop by Age'!$G7)*52</f>
        <v>-2.2689424264982645E-5</v>
      </c>
      <c r="AY139" s="48">
        <f>(AY115/'UK Pop by Age'!$G7)*52</f>
        <v>4.1253498663604807E-5</v>
      </c>
      <c r="AZ139" s="48">
        <f>(AZ115/'UK Pop by Age'!$G7)*52</f>
        <v>7.219362266130841E-5</v>
      </c>
      <c r="BA139" s="64">
        <f>(BA115/'UK Pop by Age'!$G7)*52</f>
        <v>-3.7128148797244329E-5</v>
      </c>
    </row>
    <row r="140" spans="1:53" x14ac:dyDescent="0.25">
      <c r="A140" s="15" t="s">
        <v>44</v>
      </c>
      <c r="B140" s="48">
        <f>(B116/'UK Pop by Age'!$G8)*52</f>
        <v>-2.759414724171657E-4</v>
      </c>
      <c r="C140" s="48">
        <f>(C116/'UK Pop by Age'!$G8)*52</f>
        <v>-4.305899899256871E-4</v>
      </c>
      <c r="D140" s="48">
        <f>(D116/'UK Pop by Age'!$G8)*52</f>
        <v>-4.0633139894395817E-4</v>
      </c>
      <c r="E140" s="48">
        <f>(E116/'UK Pop by Age'!$G8)*52</f>
        <v>-6.3678801327038222E-5</v>
      </c>
      <c r="F140" s="48">
        <f>(F116/'UK Pop by Age'!$G8)*52</f>
        <v>-1.1219598329049593E-4</v>
      </c>
      <c r="G140" s="48">
        <f>(G116/'UK Pop by Age'!$G8)*52</f>
        <v>1.2129295490864425E-4</v>
      </c>
      <c r="H140" s="48">
        <f>(H116/'UK Pop by Age'!$G8)*52</f>
        <v>-1.5161619363580532E-5</v>
      </c>
      <c r="I140" s="48">
        <f>(I116/'UK Pop by Age'!$G8)*52</f>
        <v>5.1549505836173801E-5</v>
      </c>
      <c r="J140" s="48">
        <f>(J116/'UK Pop by Age'!$G8)*52</f>
        <v>1.061313355450637E-4</v>
      </c>
      <c r="K140" s="48">
        <f>(K116/'UK Pop by Age'!$G8)*52</f>
        <v>-6.0646477454322127E-5</v>
      </c>
      <c r="L140" s="48">
        <f>(L116/'UK Pop by Age'!$G8)*52</f>
        <v>-1.5161619363580532E-5</v>
      </c>
      <c r="M140" s="48">
        <f>(M116/'UK Pop by Age'!$G8)*52</f>
        <v>-3.0323238727161057E-4</v>
      </c>
      <c r="N140" s="48">
        <f>(N116/'UK Pop by Age'!$G8)*52</f>
        <v>4.7607484801642861E-4</v>
      </c>
      <c r="O140" s="48">
        <f>(O116/'UK Pop by Age'!$G8)*52</f>
        <v>9.0969716181483193E-6</v>
      </c>
      <c r="P140" s="48">
        <f>(P116/'UK Pop by Age'!$G8)*52</f>
        <v>-3.5478189310778443E-4</v>
      </c>
      <c r="Q140" s="48">
        <f>(Q116/'UK Pop by Age'!$G8)*52</f>
        <v>-8.6724462759680643E-4</v>
      </c>
      <c r="R140" s="48">
        <f>(R116/'UK Pop by Age'!$G8)*52</f>
        <v>-1.8193943236296639E-5</v>
      </c>
      <c r="S140" s="48">
        <f>(S116/'UK Pop by Age'!$G8)*52</f>
        <v>-8.7937392308767078E-5</v>
      </c>
      <c r="T140" s="48">
        <f>(T116/'UK Pop by Age'!$G8)*52</f>
        <v>-6.3678801327038222E-5</v>
      </c>
      <c r="U140" s="48">
        <f>(U116/'UK Pop by Age'!$G8)*52</f>
        <v>-1.6981013687210195E-4</v>
      </c>
      <c r="V140" s="48">
        <f>(V116/'UK Pop by Age'!$G8)*52</f>
        <v>1.2129295490864425E-5</v>
      </c>
      <c r="W140" s="48">
        <f>(W116/'UK Pop by Age'!$G8)*52</f>
        <v>-2.1226267109012744E-5</v>
      </c>
      <c r="X140" s="48">
        <f>(X116/'UK Pop by Age'!$G8)*52</f>
        <v>8.4905068436050976E-5</v>
      </c>
      <c r="Y140" s="48">
        <f>(Y116/'UK Pop by Age'!$G8)*52</f>
        <v>-1.5161619363580529E-4</v>
      </c>
      <c r="Z140" s="48">
        <f>(Z116/'UK Pop by Age'!$G8)*52</f>
        <v>-3.3355562599877169E-5</v>
      </c>
      <c r="AA140" s="48">
        <f>(AA116/'UK Pop by Age'!$G8)*52</f>
        <v>9.096971618148318E-5</v>
      </c>
      <c r="AB140" s="48">
        <f>(AB116/'UK Pop by Age'!$G8)*52</f>
        <v>-1.1522830716321204E-4</v>
      </c>
      <c r="AC140" s="48">
        <f>(AC116/'UK Pop by Age'!$G8)*52</f>
        <v>0</v>
      </c>
      <c r="AD140" s="48">
        <f>(AD116/'UK Pop by Age'!$G8)*52</f>
        <v>-9.096971618148318E-5</v>
      </c>
      <c r="AE140" s="48">
        <f>(AE116/'UK Pop by Age'!$G8)*52</f>
        <v>-2.3045661432642407E-4</v>
      </c>
      <c r="AF140" s="48">
        <f>(AF116/'UK Pop by Age'!$G8)*52</f>
        <v>-9.7034363926915397E-5</v>
      </c>
      <c r="AG140" s="48">
        <f>(AG116/'UK Pop by Age'!$G8)*52</f>
        <v>-2.4258590981728851E-4</v>
      </c>
      <c r="AH140" s="48">
        <f>(AH116/'UK Pop by Age'!$G8)*52</f>
        <v>3.4568492148963608E-4</v>
      </c>
      <c r="AI140" s="48">
        <f>(AI116/'UK Pop by Age'!$G8)*52</f>
        <v>1.3342225039950867E-4</v>
      </c>
      <c r="AJ140" s="48">
        <f>(AJ116/'UK Pop by Age'!$G8)*52</f>
        <v>2.7290914854444958E-5</v>
      </c>
      <c r="AK140" s="48">
        <f>(AK116/'UK Pop by Age'!$G8)*52</f>
        <v>9.0969716181483193E-6</v>
      </c>
      <c r="AL140" s="48">
        <f>(AL116/'UK Pop by Age'!$G8)*52</f>
        <v>-3.3355562599877169E-5</v>
      </c>
      <c r="AM140" s="48">
        <f>(AM116/'UK Pop by Age'!$G8)*52</f>
        <v>9.0969716181483193E-6</v>
      </c>
      <c r="AN140" s="48">
        <f>(AN116/'UK Pop by Age'!$G8)*52</f>
        <v>3.4568492148963608E-4</v>
      </c>
      <c r="AO140" s="48">
        <f>(AO116/'UK Pop by Age'!$G8)*52</f>
        <v>-3.3355562599877169E-5</v>
      </c>
      <c r="AP140" s="48">
        <f>(AP116/'UK Pop by Age'!$G8)*52</f>
        <v>-2.2742429045370798E-4</v>
      </c>
      <c r="AQ140" s="48">
        <f>(AQ116/'UK Pop by Age'!$G8)*52</f>
        <v>-1.6677781299938584E-4</v>
      </c>
      <c r="AR140" s="48">
        <f>(AR116/'UK Pop by Age'!$G8)*52</f>
        <v>-6.0646477454322123E-6</v>
      </c>
      <c r="AS140" s="48">
        <f>(AS116/'UK Pop by Age'!$G8)*52</f>
        <v>1.3645457427222476E-4</v>
      </c>
      <c r="AT140" s="48">
        <f>(AT116/'UK Pop by Age'!$G8)*52</f>
        <v>2.3955358594457239E-4</v>
      </c>
      <c r="AU140" s="48">
        <f>(AU116/'UK Pop by Age'!$G8)*52</f>
        <v>4.8517181963457699E-5</v>
      </c>
      <c r="AV140" s="48">
        <f>(AV116/'UK Pop by Age'!$G8)*52</f>
        <v>6.0646477454322123E-6</v>
      </c>
      <c r="AW140" s="48">
        <f>(AW116/'UK Pop by Age'!$G8)*52</f>
        <v>-2.7290914854444958E-5</v>
      </c>
      <c r="AX140" s="48">
        <f>(AX116/'UK Pop by Age'!$G8)*52</f>
        <v>1.7284246074481804E-4</v>
      </c>
      <c r="AY140" s="48">
        <f>(AY116/'UK Pop by Age'!$G8)*52</f>
        <v>1.4555154589037311E-4</v>
      </c>
      <c r="AZ140" s="48">
        <f>(AZ116/'UK Pop by Age'!$G8)*52</f>
        <v>3.0323238727161063E-5</v>
      </c>
      <c r="BA140" s="64">
        <f>(BA116/'UK Pop by Age'!$G8)*52</f>
        <v>-5.7614153581606018E-5</v>
      </c>
    </row>
    <row r="141" spans="1:53" x14ac:dyDescent="0.25">
      <c r="A141" s="15" t="s">
        <v>45</v>
      </c>
      <c r="B141" s="48">
        <f>(B117/'UK Pop by Age'!$G9)*52</f>
        <v>-1.6425916184807199E-3</v>
      </c>
      <c r="C141" s="48">
        <f>(C117/'UK Pop by Age'!$G9)*52</f>
        <v>-1.110704808686963E-3</v>
      </c>
      <c r="D141" s="48">
        <f>(D117/'UK Pop by Age'!$G9)*52</f>
        <v>-1.4626887269328318E-3</v>
      </c>
      <c r="E141" s="48">
        <f>(E117/'UK Pop by Age'!$G9)*52</f>
        <v>-1.7286321318297103E-3</v>
      </c>
      <c r="F141" s="48">
        <f>(F117/'UK Pop by Age'!$G9)*52</f>
        <v>-1.063773619587514E-3</v>
      </c>
      <c r="G141" s="48">
        <f>(G117/'UK Pop by Age'!$G9)*52</f>
        <v>-6.0228359344293065E-4</v>
      </c>
      <c r="H141" s="48">
        <f>(H117/'UK Pop by Age'!$G9)*52</f>
        <v>-3.2851832369614403E-4</v>
      </c>
      <c r="I141" s="48">
        <f>(I117/'UK Pop by Age'!$G9)*52</f>
        <v>-5.6317426919338975E-4</v>
      </c>
      <c r="J141" s="48">
        <f>(J117/'UK Pop by Age'!$G9)*52</f>
        <v>7.6654275529100275E-4</v>
      </c>
      <c r="K141" s="48">
        <f>(K117/'UK Pop by Age'!$G9)*52</f>
        <v>-1.2671421056851268E-3</v>
      </c>
      <c r="L141" s="48">
        <f>(L117/'UK Pop by Age'!$G9)*52</f>
        <v>-2.1197253743251198E-3</v>
      </c>
      <c r="M141" s="48">
        <f>(M117/'UK Pop by Age'!$G9)*52</f>
        <v>-1.5956604293812708E-3</v>
      </c>
      <c r="N141" s="48">
        <f>(N117/'UK Pop by Age'!$G9)*52</f>
        <v>4.4584629644476686E-4</v>
      </c>
      <c r="O141" s="48">
        <f>(O117/'UK Pop by Age'!$G9)*52</f>
        <v>-1.1732797274862288E-3</v>
      </c>
      <c r="P141" s="48">
        <f>(P117/'UK Pop by Age'!$G9)*52</f>
        <v>-2.6672559138186929E-3</v>
      </c>
      <c r="Q141" s="48">
        <f>(Q117/'UK Pop by Age'!$G9)*52</f>
        <v>-3.3946893448601545E-3</v>
      </c>
      <c r="R141" s="48">
        <f>(R117/'UK Pop by Age'!$G9)*52</f>
        <v>1.799028915478884E-4</v>
      </c>
      <c r="S141" s="48">
        <f>(S117/'UK Pop by Age'!$G9)*52</f>
        <v>1.1263485383867795E-3</v>
      </c>
      <c r="T141" s="48">
        <f>(T117/'UK Pop by Age'!$G9)*52</f>
        <v>5.9446172859302252E-4</v>
      </c>
      <c r="U141" s="48">
        <f>(U117/'UK Pop by Age'!$G9)*52</f>
        <v>-8.6040513348990106E-4</v>
      </c>
      <c r="V141" s="48">
        <f>(V117/'UK Pop by Age'!$G9)*52</f>
        <v>8.2911767409026829E-4</v>
      </c>
      <c r="W141" s="48">
        <f>(W117/'UK Pop by Age'!$G9)*52</f>
        <v>-3.8327137764550137E-4</v>
      </c>
      <c r="X141" s="48">
        <f>(X117/'UK Pop by Age'!$G9)*52</f>
        <v>3.2069645884623584E-4</v>
      </c>
      <c r="Y141" s="48">
        <f>(Y117/'UK Pop by Age'!$G9)*52</f>
        <v>3.9891510734531771E-4</v>
      </c>
      <c r="Z141" s="48">
        <f>(Z117/'UK Pop by Age'!$G9)*52</f>
        <v>9.3862378198898282E-5</v>
      </c>
      <c r="AA141" s="48">
        <f>(AA117/'UK Pop by Age'!$G9)*52</f>
        <v>-3.6762764794568499E-4</v>
      </c>
      <c r="AB141" s="48">
        <f>(AB117/'UK Pop by Age'!$G9)*52</f>
        <v>1.0168424304880647E-4</v>
      </c>
      <c r="AC141" s="48">
        <f>(AC117/'UK Pop by Age'!$G9)*52</f>
        <v>-2.8158713459669487E-4</v>
      </c>
      <c r="AD141" s="48">
        <f>(AD117/'UK Pop by Age'!$G9)*52</f>
        <v>-6.0228359344293065E-4</v>
      </c>
      <c r="AE141" s="48">
        <f>(AE117/'UK Pop by Age'!$G9)*52</f>
        <v>2.502996751970621E-4</v>
      </c>
      <c r="AF141" s="48">
        <f>(AF117/'UK Pop by Age'!$G9)*52</f>
        <v>4.7713375584439958E-4</v>
      </c>
      <c r="AG141" s="48">
        <f>(AG117/'UK Pop by Age'!$G9)*52</f>
        <v>-2.3465594549724572E-4</v>
      </c>
      <c r="AH141" s="48">
        <f>(AH117/'UK Pop by Age'!$G9)*52</f>
        <v>1.1732797274862286E-4</v>
      </c>
      <c r="AI141" s="48">
        <f>(AI117/'UK Pop by Age'!$G9)*52</f>
        <v>-1.4861543214825563E-4</v>
      </c>
      <c r="AJ141" s="48">
        <f>(AJ117/'UK Pop by Age'!$G9)*52</f>
        <v>-1.799028915478884E-4</v>
      </c>
      <c r="AK141" s="48">
        <f>(AK117/'UK Pop by Age'!$G9)*52</f>
        <v>1.7208102669798021E-4</v>
      </c>
      <c r="AL141" s="48">
        <f>(AL117/'UK Pop by Age'!$G9)*52</f>
        <v>1.3297170244843924E-4</v>
      </c>
      <c r="AM141" s="48">
        <f>(AM117/'UK Pop by Age'!$G9)*52</f>
        <v>-2.4247781034715391E-4</v>
      </c>
      <c r="AN141" s="48">
        <f>(AN117/'UK Pop by Age'!$G9)*52</f>
        <v>-4.6931189099449144E-4</v>
      </c>
      <c r="AO141" s="48">
        <f>(AO117/'UK Pop by Age'!$G9)*52</f>
        <v>2.9723086429651126E-4</v>
      </c>
      <c r="AP141" s="48">
        <f>(AP117/'UK Pop by Age'!$G9)*52</f>
        <v>-9.3862378198898282E-5</v>
      </c>
      <c r="AQ141" s="48">
        <f>(AQ117/'UK Pop by Age'!$G9)*52</f>
        <v>-2.0336848609761295E-4</v>
      </c>
      <c r="AR141" s="48">
        <f>(AR117/'UK Pop by Age'!$G9)*52</f>
        <v>4.6931189099449141E-5</v>
      </c>
      <c r="AS141" s="48">
        <f>(AS117/'UK Pop by Age'!$G9)*52</f>
        <v>7.3525529589136998E-4</v>
      </c>
      <c r="AT141" s="48">
        <f>(AT117/'UK Pop by Age'!$G9)*52</f>
        <v>7.8218648499081911E-5</v>
      </c>
      <c r="AU141" s="48">
        <f>(AU117/'UK Pop by Age'!$G9)*52</f>
        <v>-3.3634018854605217E-4</v>
      </c>
      <c r="AV141" s="48">
        <f>(AV117/'UK Pop by Age'!$G9)*52</f>
        <v>3.3634018854605217E-4</v>
      </c>
      <c r="AW141" s="48">
        <f>(AW117/'UK Pop by Age'!$G9)*52</f>
        <v>7.2743343104146184E-4</v>
      </c>
      <c r="AX141" s="48">
        <f>(AX117/'UK Pop by Age'!$G9)*52</f>
        <v>-5.4753053949357333E-5</v>
      </c>
      <c r="AY141" s="48">
        <f>(AY117/'UK Pop by Age'!$G9)*52</f>
        <v>-1.6425916184807201E-4</v>
      </c>
      <c r="AZ141" s="48">
        <f>(AZ117/'UK Pop by Age'!$G9)*52</f>
        <v>2.8158713459669487E-4</v>
      </c>
      <c r="BA141" s="64">
        <f>(BA117/'UK Pop by Age'!$G9)*52</f>
        <v>-1.5643729699816382E-4</v>
      </c>
    </row>
    <row r="142" spans="1:53" x14ac:dyDescent="0.25">
      <c r="A142" s="15" t="s">
        <v>46</v>
      </c>
      <c r="B142" s="48">
        <f>(B118/'UK Pop by Age'!$G10)*52</f>
        <v>-7.1035452748684199E-3</v>
      </c>
      <c r="C142" s="48">
        <f>(C118/'UK Pop by Age'!$G10)*52</f>
        <v>-7.5159233713495465E-3</v>
      </c>
      <c r="D142" s="48">
        <f>(D118/'UK Pop by Age'!$G10)*52</f>
        <v>-6.0127386970796363E-3</v>
      </c>
      <c r="E142" s="48">
        <f>(E118/'UK Pop by Age'!$G10)*52</f>
        <v>-7.422805736660259E-3</v>
      </c>
      <c r="F142" s="48">
        <f>(F118/'UK Pop by Age'!$G10)*52</f>
        <v>-7.1168477941097475E-3</v>
      </c>
      <c r="G142" s="48">
        <f>(G118/'UK Pop by Age'!$G10)*52</f>
        <v>-1.6628149051658284E-3</v>
      </c>
      <c r="H142" s="48">
        <f>(H118/'UK Pop by Age'!$G10)*52</f>
        <v>-1.3302519241326629E-3</v>
      </c>
      <c r="I142" s="48">
        <f>(I118/'UK Pop by Age'!$G10)*52</f>
        <v>-3.0462769062637981E-3</v>
      </c>
      <c r="J142" s="48">
        <f>(J118/'UK Pop by Age'!$G10)*52</f>
        <v>1.1839242124780699E-3</v>
      </c>
      <c r="K142" s="48">
        <f>(K118/'UK Pop by Age'!$G10)*52</f>
        <v>-8.6333349876209827E-3</v>
      </c>
      <c r="L142" s="48">
        <f>(L118/'UK Pop by Age'!$G10)*52</f>
        <v>-8.7929652185169023E-3</v>
      </c>
      <c r="M142" s="48">
        <f>(M118/'UK Pop by Age'!$G10)*52</f>
        <v>-5.2411925810826919E-3</v>
      </c>
      <c r="N142" s="48">
        <f>(N118/'UK Pop by Age'!$G10)*52</f>
        <v>-1.1972267317193967E-3</v>
      </c>
      <c r="O142" s="48">
        <f>(O118/'UK Pop by Age'!$G10)*52</f>
        <v>-1.0109914623408238E-3</v>
      </c>
      <c r="P142" s="48">
        <f>(P118/'UK Pop by Age'!$G10)*52</f>
        <v>-7.1168477941097475E-3</v>
      </c>
      <c r="Q142" s="48">
        <f>(Q118/'UK Pop by Age'!$G10)*52</f>
        <v>-7.4760158136255661E-3</v>
      </c>
      <c r="R142" s="48">
        <f>(R118/'UK Pop by Age'!$G10)*52</f>
        <v>-1.2637393279260297E-3</v>
      </c>
      <c r="S142" s="48">
        <f>(S118/'UK Pop by Age'!$G10)*52</f>
        <v>3.9907557723979888E-3</v>
      </c>
      <c r="T142" s="48">
        <f>(T118/'UK Pop by Age'!$G10)*52</f>
        <v>2.5939912520586928E-3</v>
      </c>
      <c r="U142" s="48">
        <f>(U118/'UK Pop by Age'!$G10)*52</f>
        <v>9.7108390461684386E-4</v>
      </c>
      <c r="V142" s="48">
        <f>(V118/'UK Pop by Age'!$G10)*52</f>
        <v>3.445352483503597E-3</v>
      </c>
      <c r="W142" s="48">
        <f>(W118/'UK Pop by Age'!$G10)*52</f>
        <v>9.7108390461684386E-4</v>
      </c>
      <c r="X142" s="48">
        <f>(X118/'UK Pop by Age'!$G10)*52</f>
        <v>-4.6558817344643198E-4</v>
      </c>
      <c r="Y142" s="48">
        <f>(Y118/'UK Pop by Age'!$G10)*52</f>
        <v>2.6605038482653255E-5</v>
      </c>
      <c r="Z142" s="48">
        <f>(Z118/'UK Pop by Age'!$G10)*52</f>
        <v>2.1417055978535872E-3</v>
      </c>
      <c r="AA142" s="48">
        <f>(AA118/'UK Pop by Age'!$G10)*52</f>
        <v>2.4476635404040996E-3</v>
      </c>
      <c r="AB142" s="48">
        <f>(AB118/'UK Pop by Age'!$G10)*52</f>
        <v>5.1879825041173855E-4</v>
      </c>
      <c r="AC142" s="48">
        <f>(AC118/'UK Pop by Age'!$G10)*52</f>
        <v>-2.2614282710255271E-4</v>
      </c>
      <c r="AD142" s="48">
        <f>(AD118/'UK Pop by Age'!$G10)*52</f>
        <v>1.6761174244071552E-3</v>
      </c>
      <c r="AE142" s="48">
        <f>(AE118/'UK Pop by Age'!$G10)*52</f>
        <v>-6.3852092358367824E-4</v>
      </c>
      <c r="AF142" s="48">
        <f>(AF118/'UK Pop by Age'!$G10)*52</f>
        <v>5.8531084661837167E-4</v>
      </c>
      <c r="AG142" s="48">
        <f>(AG118/'UK Pop by Age'!$G10)*52</f>
        <v>1.5963023089591956E-4</v>
      </c>
      <c r="AH142" s="48">
        <f>(AH118/'UK Pop by Age'!$G10)*52</f>
        <v>5.4540328889439178E-4</v>
      </c>
      <c r="AI142" s="48">
        <f>(AI118/'UK Pop by Age'!$G10)*52</f>
        <v>-1.077504058547457E-3</v>
      </c>
      <c r="AJ142" s="48">
        <f>(AJ118/'UK Pop by Age'!$G10)*52</f>
        <v>2.2481257517842001E-3</v>
      </c>
      <c r="AK142" s="48">
        <f>(AK118/'UK Pop by Age'!$G10)*52</f>
        <v>1.822445136061748E-3</v>
      </c>
      <c r="AL142" s="48">
        <f>(AL118/'UK Pop by Age'!$G10)*52</f>
        <v>1.0375965008234771E-3</v>
      </c>
      <c r="AM142" s="48">
        <f>(AM118/'UK Pop by Age'!$G10)*52</f>
        <v>1.2504368086847031E-3</v>
      </c>
      <c r="AN142" s="48">
        <f>(AN118/'UK Pop by Age'!$G10)*52</f>
        <v>1.7426300206137882E-3</v>
      </c>
      <c r="AO142" s="48">
        <f>(AO118/'UK Pop by Age'!$G10)*52</f>
        <v>1.1174116162714369E-3</v>
      </c>
      <c r="AP142" s="48">
        <f>(AP118/'UK Pop by Age'!$G10)*52</f>
        <v>1.7027224628898083E-3</v>
      </c>
      <c r="AQ142" s="48">
        <f>(AQ118/'UK Pop by Age'!$G10)*52</f>
        <v>2.0086804054403212E-3</v>
      </c>
      <c r="AR142" s="48">
        <f>(AR118/'UK Pop by Age'!$G10)*52</f>
        <v>2.0884955208882805E-3</v>
      </c>
      <c r="AS142" s="48">
        <f>(AS118/'UK Pop by Age'!$G10)*52</f>
        <v>3.1659995794357377E-3</v>
      </c>
      <c r="AT142" s="48">
        <f>(AT118/'UK Pop by Age'!$G10)*52</f>
        <v>6.518234428250048E-4</v>
      </c>
      <c r="AU142" s="48">
        <f>(AU118/'UK Pop by Age'!$G10)*52</f>
        <v>3.3389323295729841E-3</v>
      </c>
      <c r="AV142" s="48">
        <f>(AV118/'UK Pop by Age'!$G10)*52</f>
        <v>5.2811001388066723E-3</v>
      </c>
      <c r="AW142" s="48">
        <f>(AW118/'UK Pop by Age'!$G10)*52</f>
        <v>4.1636885225352352E-3</v>
      </c>
      <c r="AX142" s="48">
        <f>(AX118/'UK Pop by Age'!$G10)*52</f>
        <v>1.5031846742699091E-3</v>
      </c>
      <c r="AY142" s="48">
        <f>(AY118/'UK Pop by Age'!$G10)*52</f>
        <v>3.3655373680556372E-3</v>
      </c>
      <c r="AZ142" s="48">
        <f>(AZ118/'UK Pop by Age'!$G10)*52</f>
        <v>2.1683106363362403E-3</v>
      </c>
      <c r="BA142" s="64">
        <f>(BA118/'UK Pop by Age'!$G10)*52</f>
        <v>2.8999491946092052E-3</v>
      </c>
    </row>
    <row r="143" spans="1:53" x14ac:dyDescent="0.25">
      <c r="A143" s="31" t="s">
        <v>47</v>
      </c>
      <c r="B143" s="56">
        <f>(B119/'UK Pop by Age'!$G11)*52</f>
        <v>-4.7001956137234159E-2</v>
      </c>
      <c r="C143" s="56">
        <f>(C119/'UK Pop by Age'!$G11)*52</f>
        <v>-7.8674980575283951E-2</v>
      </c>
      <c r="D143" s="56">
        <f>(D119/'UK Pop by Age'!$G11)*52</f>
        <v>-8.4410640449482072E-2</v>
      </c>
      <c r="E143" s="56">
        <f>(E119/'UK Pop by Age'!$G11)*52</f>
        <v>-7.2330224077277183E-2</v>
      </c>
      <c r="F143" s="56">
        <f>(F119/'UK Pop by Age'!$G11)*52</f>
        <v>-6.4208935759828514E-2</v>
      </c>
      <c r="G143" s="56">
        <f>(G119/'UK Pop by Age'!$G11)*52</f>
        <v>-3.3145007945587369E-2</v>
      </c>
      <c r="H143" s="56">
        <f>(H119/'UK Pop by Age'!$G11)*52</f>
        <v>-1.3349367671806243E-2</v>
      </c>
      <c r="I143" s="56">
        <f>(I119/'UK Pop by Age'!$G11)*52</f>
        <v>-3.0201040930512228E-2</v>
      </c>
      <c r="J143" s="56">
        <f>(J119/'UK Pop by Age'!$G11)*52</f>
        <v>-4.1621602626924414E-3</v>
      </c>
      <c r="K143" s="56">
        <f>(K119/'UK Pop by Age'!$G11)*52</f>
        <v>-6.4513484071732838E-2</v>
      </c>
      <c r="L143" s="56">
        <f>(L119/'UK Pop by Age'!$G11)*52</f>
        <v>-6.4513484071732838E-2</v>
      </c>
      <c r="M143" s="56">
        <f>(M119/'UK Pop by Age'!$G11)*52</f>
        <v>-4.2636763666605501E-2</v>
      </c>
      <c r="N143" s="56">
        <f>(N119/'UK Pop by Age'!$G11)*52</f>
        <v>-1.1420561696412186E-2</v>
      </c>
      <c r="O143" s="56">
        <f>(O119/'UK Pop by Age'!$G11)*52</f>
        <v>-2.3704010276553292E-2</v>
      </c>
      <c r="P143" s="56">
        <f>(P119/'UK Pop by Age'!$G11)*52</f>
        <v>-4.9590616788420916E-2</v>
      </c>
      <c r="Q143" s="56">
        <f>(Q119/'UK Pop by Age'!$G11)*52</f>
        <v>-4.365192470628658E-2</v>
      </c>
      <c r="R143" s="56">
        <f>(R119/'UK Pop by Age'!$G11)*52</f>
        <v>-4.314434418644604E-3</v>
      </c>
      <c r="S143" s="56">
        <f>(S119/'UK Pop by Age'!$G11)*52</f>
        <v>3.3398798205507639E-2</v>
      </c>
      <c r="T143" s="56">
        <f>(T119/'UK Pop by Age'!$G11)*52</f>
        <v>8.222804421416775E-3</v>
      </c>
      <c r="U143" s="56">
        <f>(U119/'UK Pop by Age'!$G11)*52</f>
        <v>1.2080416372204892E-2</v>
      </c>
      <c r="V143" s="56">
        <f>(V119/'UK Pop by Age'!$G11)*52</f>
        <v>1.3450883775774353E-2</v>
      </c>
      <c r="W143" s="56">
        <f>(W119/'UK Pop by Age'!$G11)*52</f>
        <v>5.5833857182459581E-3</v>
      </c>
      <c r="X143" s="56">
        <f>(X119/'UK Pop by Age'!$G11)*52</f>
        <v>7.4614336416559618E-3</v>
      </c>
      <c r="Y143" s="56">
        <f>(Y119/'UK Pop by Age'!$G11)*52</f>
        <v>5.0758051984054163E-3</v>
      </c>
      <c r="Z143" s="56">
        <f>(Z119/'UK Pop by Age'!$G11)*52</f>
        <v>4.0098861067402788E-3</v>
      </c>
      <c r="AA143" s="56">
        <f>(AA119/'UK Pop by Age'!$G11)*52</f>
        <v>8.6288688372892081E-3</v>
      </c>
      <c r="AB143" s="56">
        <f>(AB119/'UK Pop by Age'!$G11)*52</f>
        <v>-8.3750785773689367E-3</v>
      </c>
      <c r="AC143" s="56">
        <f>(AC119/'UK Pop by Age'!$G11)*52</f>
        <v>-3.5530636388837918E-4</v>
      </c>
      <c r="AD143" s="56">
        <f>(AD119/'UK Pop by Age'!$G11)*52</f>
        <v>-2.0303220793621663E-3</v>
      </c>
      <c r="AE143" s="56">
        <f>(AE119/'UK Pop by Age'!$G11)*52</f>
        <v>4.4667085745967658E-3</v>
      </c>
      <c r="AF143" s="56">
        <f>(AF119/'UK Pop by Age'!$G11)*52</f>
        <v>3.5530636388837913E-3</v>
      </c>
      <c r="AG143" s="56">
        <f>(AG119/'UK Pop by Age'!$G11)*52</f>
        <v>-4.0606441587243331E-4</v>
      </c>
      <c r="AH143" s="56">
        <f>(AH119/'UK Pop by Age'!$G11)*52</f>
        <v>3.3500314309475748E-3</v>
      </c>
      <c r="AI143" s="56">
        <f>(AI119/'UK Pop by Age'!$G11)*52</f>
        <v>3.502305586899737E-3</v>
      </c>
      <c r="AJ143" s="56">
        <f>(AJ119/'UK Pop by Age'!$G11)*52</f>
        <v>1.1775868060300567E-2</v>
      </c>
      <c r="AK143" s="56">
        <f>(AK119/'UK Pop by Age'!$G11)*52</f>
        <v>6.8523370178473122E-3</v>
      </c>
      <c r="AL143" s="56">
        <f>(AL119/'UK Pop by Age'!$G11)*52</f>
        <v>1.1014497280539754E-2</v>
      </c>
      <c r="AM143" s="56">
        <f>(AM119/'UK Pop by Age'!$G11)*52</f>
        <v>6.1417242900705538E-3</v>
      </c>
      <c r="AN143" s="56">
        <f>(AN119/'UK Pop by Age'!$G11)*52</f>
        <v>8.8319010452254237E-3</v>
      </c>
      <c r="AO143" s="56">
        <f>(AO119/'UK Pop by Age'!$G11)*52</f>
        <v>6.1417242900705538E-3</v>
      </c>
      <c r="AP143" s="56">
        <f>(AP119/'UK Pop by Age'!$G11)*52</f>
        <v>1.5938028322993007E-2</v>
      </c>
      <c r="AQ143" s="56">
        <f>(AQ119/'UK Pop by Age'!$G11)*52</f>
        <v>1.0811465072603537E-2</v>
      </c>
      <c r="AR143" s="56">
        <f>(AR119/'UK Pop by Age'!$G11)*52</f>
        <v>1.5785754167040845E-2</v>
      </c>
      <c r="AS143" s="56">
        <f>(AS119/'UK Pop by Age'!$G11)*52</f>
        <v>1.3400125723790299E-2</v>
      </c>
      <c r="AT143" s="56">
        <f>(AT119/'UK Pop by Age'!$G11)*52</f>
        <v>2.0252462741637611E-2</v>
      </c>
      <c r="AU143" s="56">
        <f>(AU119/'UK Pop by Age'!$G11)*52</f>
        <v>1.3450883775774353E-2</v>
      </c>
      <c r="AV143" s="56">
        <f>(AV119/'UK Pop by Age'!$G11)*52</f>
        <v>2.6394187031708163E-2</v>
      </c>
      <c r="AW143" s="56">
        <f>(AW119/'UK Pop by Age'!$G11)*52</f>
        <v>2.7460106123373303E-2</v>
      </c>
      <c r="AX143" s="56">
        <f>(AX119/'UK Pop by Age'!$G11)*52</f>
        <v>1.8780479234100041E-2</v>
      </c>
      <c r="AY143" s="56">
        <f>(AY119/'UK Pop by Age'!$G11)*52</f>
        <v>1.6141060530929223E-2</v>
      </c>
      <c r="AZ143" s="56">
        <f>(AZ119/'UK Pop by Age'!$G11)*52</f>
        <v>2.8322993007102223E-2</v>
      </c>
      <c r="BA143" s="65">
        <f>(BA119/'UK Pop by Age'!$G11)*52</f>
        <v>1.1522077800380295E-2</v>
      </c>
    </row>
    <row r="144" spans="1:53" x14ac:dyDescent="0.25">
      <c r="A144" s="66" t="s">
        <v>61</v>
      </c>
      <c r="B144" s="67"/>
      <c r="C144" s="67"/>
      <c r="D144" s="67"/>
      <c r="E144" s="62">
        <f>(E120/'UK Pop by Age'!$G12)*52</f>
        <v>-1.7332931662054421E-3</v>
      </c>
      <c r="F144" s="62">
        <f>(F120/'UK Pop by Age'!$G12)*52</f>
        <v>-1.5698345395974574E-3</v>
      </c>
      <c r="G144" s="62">
        <f>(G120/'UK Pop by Age'!$G12)*52</f>
        <v>-6.5541381683394855E-4</v>
      </c>
      <c r="H144" s="62">
        <f>(H120/'UK Pop by Age'!$G12)*52</f>
        <v>-3.3323449482400758E-4</v>
      </c>
      <c r="I144" s="62">
        <f>(I120/'UK Pop by Age'!$G12)*52</f>
        <v>-6.6883795525102935E-4</v>
      </c>
      <c r="J144" s="62">
        <f>(J120/'UK Pop by Age'!$G12)*52</f>
        <v>1.5003448819090389E-4</v>
      </c>
      <c r="K144" s="62">
        <f>(K120/'UK Pop by Age'!$G12)*52</f>
        <v>-1.6574862669089855E-3</v>
      </c>
      <c r="L144" s="62">
        <f>(L120/'UK Pop by Age'!$G12)*52</f>
        <v>-1.7538242014315661E-3</v>
      </c>
      <c r="M144" s="62">
        <f>(M120/'UK Pop by Age'!$G12)*52</f>
        <v>-1.1931690087181883E-3</v>
      </c>
      <c r="N144" s="62">
        <f>(N120/'UK Pop by Age'!$G12)*52</f>
        <v>-5.843448487435203E-5</v>
      </c>
      <c r="O144" s="62">
        <f>(O120/'UK Pop by Age'!$G12)*52</f>
        <v>-5.2748967427117786E-4</v>
      </c>
      <c r="P144" s="62">
        <f>(P120/'UK Pop by Age'!$G12)*52</f>
        <v>-1.5872069540195622E-3</v>
      </c>
      <c r="Q144" s="62">
        <f>(Q120/'UK Pop by Age'!$G12)*52</f>
        <v>-1.7356621318084563E-3</v>
      </c>
      <c r="R144" s="62">
        <f>(R120/'UK Pop by Age'!$G12)*52</f>
        <v>-1.9504483464817505E-4</v>
      </c>
      <c r="S144" s="62">
        <f>(S120/'UK Pop by Age'!$G12)*52</f>
        <v>8.3229658185901415E-4</v>
      </c>
      <c r="T144" s="62">
        <f>(T120/'UK Pop by Age'!$G12)*52</f>
        <v>3.403413916330504E-4</v>
      </c>
      <c r="U144" s="62">
        <f>(U120/'UK Pop by Age'!$G12)*52</f>
        <v>1.034448313316232E-4</v>
      </c>
      <c r="V144" s="62">
        <f>(V120/'UK Pop by Age'!$G12)*52</f>
        <v>5.1169657025108264E-4</v>
      </c>
      <c r="W144" s="62">
        <f>(W120/'UK Pop by Age'!$G12)*52</f>
        <v>8.9231037713537574E-5</v>
      </c>
      <c r="X144" s="62">
        <f>(X120/'UK Pop by Age'!$G12)*52</f>
        <v>1.5003448819090389E-4</v>
      </c>
      <c r="Y144" s="62">
        <f>(Y120/'UK Pop by Age'!$G12)*52</f>
        <v>8.0544830502485244E-5</v>
      </c>
      <c r="Z144" s="62">
        <f>(Z120/'UK Pop by Age'!$G12)*52</f>
        <v>1.5951035060296097E-4</v>
      </c>
      <c r="AA144" s="62">
        <f>(AA120/'UK Pop by Age'!$G12)*52</f>
        <v>2.3610690510042243E-4</v>
      </c>
      <c r="AB144" s="62">
        <f>(AB120/'UK Pop by Age'!$G12)*52</f>
        <v>-1.5477241939693243E-4</v>
      </c>
      <c r="AC144" s="62">
        <f>(AC120/'UK Pop by Age'!$G12)*52</f>
        <v>-9.0020692914542322E-5</v>
      </c>
      <c r="AD144" s="62">
        <f>(AD120/'UK Pop by Age'!$G12)*52</f>
        <v>-3.7113794447223591E-5</v>
      </c>
      <c r="AE144" s="62">
        <f>(AE120/'UK Pop by Age'!$G12)*52</f>
        <v>-2.2900000829137961E-5</v>
      </c>
      <c r="AF144" s="62">
        <f>(AF120/'UK Pop by Age'!$G12)*52</f>
        <v>8.6862072110523291E-5</v>
      </c>
      <c r="AG144" s="62">
        <f>(AG120/'UK Pop by Age'!$G12)*52</f>
        <v>-1.5556207459793719E-4</v>
      </c>
      <c r="AH144" s="62">
        <f>(AH120/'UK Pop by Age'!$G12)*52</f>
        <v>2.0767931786425114E-4</v>
      </c>
      <c r="AI144" s="62">
        <f>(AI120/'UK Pop by Age'!$G12)*52</f>
        <v>1.2634483216076117E-5</v>
      </c>
      <c r="AJ144" s="62">
        <f>(AJ120/'UK Pop by Age'!$G12)*52</f>
        <v>2.9770001077879347E-4</v>
      </c>
      <c r="AK144" s="62">
        <f>(AK120/'UK Pop by Age'!$G12)*52</f>
        <v>1.9741380025118933E-4</v>
      </c>
      <c r="AL144" s="62">
        <f>(AL120/'UK Pop by Age'!$G12)*52</f>
        <v>2.5426897472353185E-4</v>
      </c>
      <c r="AM144" s="62">
        <f>(AM120/'UK Pop by Age'!$G12)*52</f>
        <v>1.0660345213564224E-4</v>
      </c>
      <c r="AN144" s="62">
        <f>(AN120/'UK Pop by Age'!$G12)*52</f>
        <v>2.8980345876874591E-4</v>
      </c>
      <c r="AO144" s="62">
        <f>(AO120/'UK Pop by Age'!$G12)*52</f>
        <v>2.3373793949740812E-4</v>
      </c>
      <c r="AP144" s="62">
        <f>(AP120/'UK Pop by Age'!$G12)*52</f>
        <v>2.5584828512554132E-4</v>
      </c>
      <c r="AQ144" s="62">
        <f>(AQ120/'UK Pop by Age'!$G12)*52</f>
        <v>2.3057931869338913E-4</v>
      </c>
      <c r="AR144" s="62">
        <f>(AR120/'UK Pop by Age'!$G12)*52</f>
        <v>3.3007587401998853E-4</v>
      </c>
      <c r="AS144" s="62">
        <f>(AS120/'UK Pop by Age'!$G12)*52</f>
        <v>5.0143105263802089E-4</v>
      </c>
      <c r="AT144" s="62">
        <f>(AT120/'UK Pop by Age'!$G12)*52</f>
        <v>4.3115173974859751E-4</v>
      </c>
      <c r="AU144" s="62">
        <f>(AU120/'UK Pop by Age'!$G12)*52</f>
        <v>3.6087242685917408E-4</v>
      </c>
      <c r="AV144" s="62">
        <f>(AV120/'UK Pop by Age'!$G12)*52</f>
        <v>7.3043106092940044E-4</v>
      </c>
      <c r="AW144" s="62">
        <f>(AW120/'UK Pop by Age'!$G12)*52</f>
        <v>7.3043106092940044E-4</v>
      </c>
      <c r="AX144" s="62">
        <f>(AX120/'UK Pop by Age'!$G12)*52</f>
        <v>4.177276013315166E-4</v>
      </c>
      <c r="AY144" s="62">
        <f>(AY120/'UK Pop by Age'!$G12)*52</f>
        <v>5.038000182410352E-4</v>
      </c>
      <c r="AZ144" s="62">
        <f>(AZ120/'UK Pop by Age'!$G12)*52</f>
        <v>6.3962071281385344E-4</v>
      </c>
      <c r="BA144" s="68">
        <f>(BA120/'UK Pop by Age'!$G12)*52</f>
        <v>3.1744139080391246E-4</v>
      </c>
    </row>
  </sheetData>
  <conditionalFormatting sqref="B84:D84 B53:D61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7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7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7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7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7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7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7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Q72 AC65:AE7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84 AC77:AE84">
    <cfRule type="colorScale" priority="6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Q60 AC53:AD60">
    <cfRule type="colorScale" priority="62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53:R60">
    <cfRule type="colorScale" priority="6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65:R72">
    <cfRule type="colorScale" priority="6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R77:R84">
    <cfRule type="colorScale" priority="5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53:S60">
    <cfRule type="colorScale" priority="58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T53:T60">
    <cfRule type="colorScale" priority="57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U53:U60">
    <cfRule type="colorScale" priority="5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S65:S7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T65:T72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65:U72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77:S84">
    <cfRule type="colorScale" priority="5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77:T84">
    <cfRule type="colorScale" priority="5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77:U84">
    <cfRule type="colorScale" priority="5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53:V60">
    <cfRule type="colorScale" priority="49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V65:V72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77:V84">
    <cfRule type="colorScale" priority="4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53:W60">
    <cfRule type="colorScale" priority="4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W65:W72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4">
    <cfRule type="colorScale" priority="4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89:W95">
    <cfRule type="colorScale" priority="4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89:P95">
    <cfRule type="colorScale" priority="4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Q89:Q95">
    <cfRule type="colorScale" priority="4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89:R95">
    <cfRule type="colorScale" priority="4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89:S95">
    <cfRule type="colorScale" priority="3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89:T95">
    <cfRule type="colorScale" priority="3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96:Q96">
    <cfRule type="colorScale" priority="3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96">
    <cfRule type="colorScale" priority="3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96">
    <cfRule type="colorScale" priority="35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96">
    <cfRule type="colorScale" priority="3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96">
    <cfRule type="colorScale" priority="3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96">
    <cfRule type="colorScale" priority="3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96">
    <cfRule type="colorScale" priority="3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53:X60">
    <cfRule type="colorScale" priority="3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X65:X72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84">
    <cfRule type="colorScale" priority="2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89:X95">
    <cfRule type="colorScale" priority="2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96">
    <cfRule type="colorScale" priority="2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53:Y60">
    <cfRule type="colorScale" priority="2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Y65:Y72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Y77:Y84">
    <cfRule type="colorScale" priority="2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89:Y95">
    <cfRule type="colorScale" priority="2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96">
    <cfRule type="colorScale" priority="2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53:Z60">
    <cfRule type="colorScale" priority="1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Z65:Z7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Z77:Z84">
    <cfRule type="colorScale" priority="1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89:Z95">
    <cfRule type="colorScale" priority="1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96">
    <cfRule type="colorScale" priority="1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53:AA60">
    <cfRule type="colorScale" priority="1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A65:AA7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A77:AA84">
    <cfRule type="colorScale" priority="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89:AA95">
    <cfRule type="colorScale" priority="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96">
    <cfRule type="colorScale" priority="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53:AB60">
    <cfRule type="colorScale" priority="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B65:AB7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B77:AB84">
    <cfRule type="colorScale" priority="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89:AB95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96">
    <cfRule type="colorScale" priority="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B77-8394-44D2-945B-B923FAE9EAE5}">
  <sheetPr codeName="Sheet5"/>
  <dimension ref="A1:T56"/>
  <sheetViews>
    <sheetView workbookViewId="0">
      <selection activeCell="C33" sqref="C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7" width="13.5703125" customWidth="1"/>
    <col min="8" max="9" width="10.42578125" customWidth="1"/>
    <col min="14" max="29" width="10.42578125" bestFit="1" customWidth="1"/>
  </cols>
  <sheetData>
    <row r="1" spans="1:20" x14ac:dyDescent="0.25">
      <c r="A1" s="1" t="s">
        <v>70</v>
      </c>
      <c r="E1" s="1" t="s">
        <v>72</v>
      </c>
    </row>
    <row r="2" spans="1:20" x14ac:dyDescent="0.25">
      <c r="M2" s="1" t="s">
        <v>80</v>
      </c>
    </row>
    <row r="3" spans="1:20" ht="26.25" x14ac:dyDescent="0.25">
      <c r="A3" s="2" t="s">
        <v>6</v>
      </c>
      <c r="B3" s="2" t="s">
        <v>14</v>
      </c>
      <c r="C3" s="114"/>
      <c r="E3" s="1" t="s">
        <v>71</v>
      </c>
      <c r="F3" t="s">
        <v>75</v>
      </c>
      <c r="G3" t="s">
        <v>77</v>
      </c>
      <c r="H3" t="s">
        <v>76</v>
      </c>
      <c r="I3" t="s">
        <v>78</v>
      </c>
      <c r="J3" t="s">
        <v>73</v>
      </c>
      <c r="K3" t="s">
        <v>74</v>
      </c>
      <c r="M3" s="109" t="s">
        <v>79</v>
      </c>
      <c r="N3" s="113" t="s">
        <v>49</v>
      </c>
      <c r="O3" s="113" t="s">
        <v>42</v>
      </c>
      <c r="P3" s="113" t="s">
        <v>43</v>
      </c>
      <c r="Q3" s="113" t="s">
        <v>44</v>
      </c>
      <c r="R3" s="113" t="s">
        <v>45</v>
      </c>
      <c r="S3" s="113" t="s">
        <v>46</v>
      </c>
      <c r="T3" s="34" t="s">
        <v>47</v>
      </c>
    </row>
    <row r="4" spans="1:20" x14ac:dyDescent="0.25">
      <c r="A4" s="6">
        <v>43896</v>
      </c>
      <c r="B4" s="115">
        <v>0</v>
      </c>
      <c r="C4" s="117">
        <v>3</v>
      </c>
      <c r="E4" s="111">
        <v>43896</v>
      </c>
      <c r="F4">
        <f t="shared" ref="F4:F46" si="0">SUMIFS($B$4:$B$356, $A$4:$A$356, J4, $A$4:$A$356, K4)</f>
        <v>0</v>
      </c>
      <c r="G4">
        <f>H4-F4</f>
        <v>10892</v>
      </c>
      <c r="H4">
        <v>10892</v>
      </c>
      <c r="I4" s="116">
        <f>F4/H4</f>
        <v>0</v>
      </c>
      <c r="J4" t="str">
        <f>"&lt;="&amp;E4</f>
        <v>&lt;=43896</v>
      </c>
      <c r="K4">
        <v>0</v>
      </c>
      <c r="M4" s="24">
        <v>43896</v>
      </c>
      <c r="N4" s="29">
        <v>11</v>
      </c>
      <c r="O4" s="29">
        <v>4</v>
      </c>
      <c r="P4" s="29">
        <v>9</v>
      </c>
      <c r="Q4" s="29">
        <v>-90</v>
      </c>
      <c r="R4" s="29">
        <v>-88</v>
      </c>
      <c r="S4" s="29">
        <v>81</v>
      </c>
      <c r="T4" s="29">
        <v>67</v>
      </c>
    </row>
    <row r="5" spans="1:20" x14ac:dyDescent="0.25">
      <c r="A5" s="6">
        <v>43897</v>
      </c>
      <c r="B5" s="115">
        <f>C5-C4</f>
        <v>0</v>
      </c>
      <c r="C5" s="117">
        <v>3</v>
      </c>
      <c r="E5" s="111">
        <v>43903</v>
      </c>
      <c r="F5">
        <f t="shared" si="0"/>
        <v>25</v>
      </c>
      <c r="G5">
        <f t="shared" ref="G5:G10" si="1">H5-F5</f>
        <v>10992</v>
      </c>
      <c r="H5">
        <v>11017</v>
      </c>
      <c r="I5" s="116">
        <f t="shared" ref="I5:I10" si="2">F5/H5</f>
        <v>2.2692202959063265E-3</v>
      </c>
      <c r="J5" t="str">
        <f t="shared" ref="J5:J50" si="3">"&lt;="&amp;E5</f>
        <v>&lt;=43903</v>
      </c>
      <c r="K5" t="str">
        <f>"&gt;"&amp;E4</f>
        <v>&gt;43896</v>
      </c>
      <c r="M5" s="24">
        <v>43903</v>
      </c>
      <c r="N5" s="29">
        <v>-4</v>
      </c>
      <c r="O5" s="29">
        <v>-2</v>
      </c>
      <c r="P5" s="29">
        <v>12</v>
      </c>
      <c r="Q5" s="29">
        <v>29</v>
      </c>
      <c r="R5" s="29">
        <v>35</v>
      </c>
      <c r="S5" s="29">
        <v>171</v>
      </c>
      <c r="T5" s="29">
        <v>209</v>
      </c>
    </row>
    <row r="6" spans="1:20" x14ac:dyDescent="0.25">
      <c r="A6" s="6">
        <v>43898</v>
      </c>
      <c r="B6" s="115">
        <f t="shared" ref="B6:B56" si="4">C6-C5</f>
        <v>0</v>
      </c>
      <c r="C6" s="117">
        <v>3</v>
      </c>
      <c r="E6" s="111">
        <v>43910</v>
      </c>
      <c r="F6">
        <f t="shared" si="0"/>
        <v>300</v>
      </c>
      <c r="G6">
        <f t="shared" si="1"/>
        <v>10346</v>
      </c>
      <c r="H6">
        <v>10646</v>
      </c>
      <c r="I6" s="116">
        <f t="shared" si="2"/>
        <v>2.8179597971068945E-2</v>
      </c>
      <c r="J6" t="str">
        <f t="shared" si="3"/>
        <v>&lt;=43910</v>
      </c>
      <c r="K6" t="str">
        <f>"&gt;"&amp;E5</f>
        <v>&gt;43903</v>
      </c>
      <c r="M6" s="24">
        <v>43910</v>
      </c>
      <c r="N6" s="29">
        <v>-5</v>
      </c>
      <c r="O6" s="29">
        <v>-12</v>
      </c>
      <c r="P6" s="29">
        <v>-18</v>
      </c>
      <c r="Q6" s="29">
        <v>15</v>
      </c>
      <c r="R6" s="29">
        <v>67</v>
      </c>
      <c r="S6" s="29">
        <v>119</v>
      </c>
      <c r="T6" s="29">
        <v>78</v>
      </c>
    </row>
    <row r="7" spans="1:20" x14ac:dyDescent="0.25">
      <c r="A7" s="6">
        <v>43899</v>
      </c>
      <c r="B7" s="115">
        <f t="shared" si="4"/>
        <v>2</v>
      </c>
      <c r="C7" s="117">
        <v>5</v>
      </c>
      <c r="E7" s="111">
        <v>43917</v>
      </c>
      <c r="F7">
        <f t="shared" si="0"/>
        <v>1495</v>
      </c>
      <c r="G7">
        <f t="shared" si="1"/>
        <v>9647</v>
      </c>
      <c r="H7">
        <v>11142</v>
      </c>
      <c r="I7" s="116">
        <f t="shared" si="2"/>
        <v>0.13417698797343386</v>
      </c>
      <c r="J7" t="str">
        <f t="shared" si="3"/>
        <v>&lt;=43917</v>
      </c>
      <c r="K7" t="str">
        <f>"&gt;"&amp;E6</f>
        <v>&gt;43910</v>
      </c>
      <c r="M7" s="24">
        <v>43917</v>
      </c>
      <c r="N7" s="29">
        <v>4</v>
      </c>
      <c r="O7" s="29">
        <v>-4</v>
      </c>
      <c r="P7" s="29">
        <v>-6</v>
      </c>
      <c r="Q7" s="29">
        <v>79</v>
      </c>
      <c r="R7" s="29">
        <v>162</v>
      </c>
      <c r="S7" s="29">
        <v>453</v>
      </c>
      <c r="T7" s="29">
        <v>587</v>
      </c>
    </row>
    <row r="8" spans="1:20" x14ac:dyDescent="0.25">
      <c r="A8" s="6">
        <v>43900</v>
      </c>
      <c r="B8" s="115">
        <f t="shared" si="4"/>
        <v>5</v>
      </c>
      <c r="C8" s="117">
        <v>10</v>
      </c>
      <c r="E8" s="111">
        <v>43924</v>
      </c>
      <c r="F8">
        <f t="shared" si="0"/>
        <v>4475</v>
      </c>
      <c r="G8">
        <f t="shared" si="1"/>
        <v>11912</v>
      </c>
      <c r="H8">
        <v>16387</v>
      </c>
      <c r="I8" s="116">
        <f t="shared" si="2"/>
        <v>0.27308232135229144</v>
      </c>
      <c r="J8" t="str">
        <f t="shared" si="3"/>
        <v>&lt;=43924</v>
      </c>
      <c r="K8" t="str">
        <f>"&gt;"&amp;E7</f>
        <v>&gt;43917</v>
      </c>
      <c r="M8" s="24">
        <v>43924</v>
      </c>
      <c r="N8" s="29">
        <v>10</v>
      </c>
      <c r="O8" s="29">
        <v>8</v>
      </c>
      <c r="P8" s="29">
        <v>-8</v>
      </c>
      <c r="Q8" s="29">
        <v>628</v>
      </c>
      <c r="R8" s="29">
        <v>1120</v>
      </c>
      <c r="S8" s="29">
        <v>2068</v>
      </c>
      <c r="T8" s="29">
        <v>2435</v>
      </c>
    </row>
    <row r="9" spans="1:20" x14ac:dyDescent="0.25">
      <c r="A9" s="6">
        <v>43901</v>
      </c>
      <c r="B9" s="115">
        <f t="shared" si="4"/>
        <v>1</v>
      </c>
      <c r="C9" s="117">
        <v>11</v>
      </c>
      <c r="E9" s="111">
        <v>43931</v>
      </c>
      <c r="F9">
        <f t="shared" si="0"/>
        <v>7630</v>
      </c>
      <c r="G9">
        <f t="shared" si="1"/>
        <v>14002</v>
      </c>
      <c r="H9">
        <v>21632</v>
      </c>
      <c r="I9" s="116">
        <f t="shared" si="2"/>
        <v>0.35271819526627218</v>
      </c>
      <c r="J9" t="str">
        <f t="shared" si="3"/>
        <v>&lt;=43931</v>
      </c>
      <c r="K9" t="str">
        <f>"&gt;"&amp;E8</f>
        <v>&gt;43924</v>
      </c>
      <c r="M9" s="24">
        <v>43931</v>
      </c>
      <c r="N9" s="29">
        <v>6</v>
      </c>
      <c r="O9" s="29">
        <v>6</v>
      </c>
      <c r="P9" s="29">
        <v>5</v>
      </c>
      <c r="Q9" s="29">
        <v>1154</v>
      </c>
      <c r="R9" s="29">
        <v>1951</v>
      </c>
      <c r="S9" s="29">
        <v>3856</v>
      </c>
      <c r="T9" s="29">
        <v>4363</v>
      </c>
    </row>
    <row r="10" spans="1:20" x14ac:dyDescent="0.25">
      <c r="A10" s="6">
        <v>43902</v>
      </c>
      <c r="B10" s="115">
        <f t="shared" si="4"/>
        <v>6</v>
      </c>
      <c r="C10" s="117">
        <v>17</v>
      </c>
      <c r="E10" s="111">
        <v>43938</v>
      </c>
      <c r="F10">
        <f t="shared" si="0"/>
        <v>7566</v>
      </c>
      <c r="G10">
        <f t="shared" si="1"/>
        <v>19311</v>
      </c>
      <c r="H10">
        <v>26877</v>
      </c>
      <c r="I10" s="116">
        <f t="shared" si="2"/>
        <v>0.28150463221341665</v>
      </c>
      <c r="J10" t="str">
        <f t="shared" si="3"/>
        <v>&lt;=43938</v>
      </c>
      <c r="K10" t="str">
        <f t="shared" ref="K10:K50" si="5">"&gt;"&amp;E9</f>
        <v>&gt;43931</v>
      </c>
      <c r="M10" s="24">
        <v>43938</v>
      </c>
      <c r="N10" s="29">
        <v>7</v>
      </c>
      <c r="O10" s="29">
        <v>16</v>
      </c>
      <c r="P10" s="29">
        <v>47</v>
      </c>
      <c r="Q10" s="29">
        <v>1878</v>
      </c>
      <c r="R10" s="29">
        <v>3146</v>
      </c>
      <c r="S10" s="29">
        <v>5974</v>
      </c>
      <c r="T10" s="29">
        <v>6784</v>
      </c>
    </row>
    <row r="11" spans="1:20" x14ac:dyDescent="0.25">
      <c r="A11" s="6">
        <v>43903</v>
      </c>
      <c r="B11" s="115">
        <f t="shared" si="4"/>
        <v>11</v>
      </c>
      <c r="C11" s="117">
        <v>28</v>
      </c>
      <c r="E11" s="111">
        <v>43945</v>
      </c>
      <c r="F11">
        <f t="shared" si="0"/>
        <v>0</v>
      </c>
      <c r="G11" s="110"/>
      <c r="J11" t="str">
        <f t="shared" si="3"/>
        <v>&lt;=43945</v>
      </c>
      <c r="K11" t="str">
        <f t="shared" si="5"/>
        <v>&gt;43938</v>
      </c>
    </row>
    <row r="12" spans="1:20" x14ac:dyDescent="0.25">
      <c r="A12" s="6">
        <v>43904</v>
      </c>
      <c r="B12" s="115">
        <f t="shared" si="4"/>
        <v>15</v>
      </c>
      <c r="C12" s="117">
        <v>43</v>
      </c>
      <c r="E12" s="111">
        <v>43952</v>
      </c>
      <c r="F12">
        <f t="shared" si="0"/>
        <v>0</v>
      </c>
      <c r="J12" t="str">
        <f t="shared" si="3"/>
        <v>&lt;=43952</v>
      </c>
      <c r="K12" t="str">
        <f t="shared" si="5"/>
        <v>&gt;43945</v>
      </c>
    </row>
    <row r="13" spans="1:20" x14ac:dyDescent="0.25">
      <c r="A13" s="6">
        <v>43905</v>
      </c>
      <c r="B13" s="115">
        <f t="shared" si="4"/>
        <v>18</v>
      </c>
      <c r="C13" s="117">
        <v>61</v>
      </c>
      <c r="E13" s="111">
        <v>43959</v>
      </c>
      <c r="F13">
        <f t="shared" si="0"/>
        <v>0</v>
      </c>
      <c r="J13" t="str">
        <f t="shared" si="3"/>
        <v>&lt;=43959</v>
      </c>
      <c r="K13" t="str">
        <f t="shared" si="5"/>
        <v>&gt;43952</v>
      </c>
    </row>
    <row r="14" spans="1:20" x14ac:dyDescent="0.25">
      <c r="A14" s="6">
        <v>43906</v>
      </c>
      <c r="B14" s="115">
        <f t="shared" si="4"/>
        <v>30</v>
      </c>
      <c r="C14" s="117">
        <v>91</v>
      </c>
      <c r="E14" s="111">
        <v>43966</v>
      </c>
      <c r="F14">
        <f t="shared" si="0"/>
        <v>0</v>
      </c>
      <c r="J14" t="str">
        <f t="shared" si="3"/>
        <v>&lt;=43966</v>
      </c>
      <c r="K14" t="str">
        <f t="shared" si="5"/>
        <v>&gt;43959</v>
      </c>
    </row>
    <row r="15" spans="1:20" x14ac:dyDescent="0.25">
      <c r="A15" s="6">
        <v>43907</v>
      </c>
      <c r="B15" s="115">
        <f t="shared" si="4"/>
        <v>46</v>
      </c>
      <c r="C15" s="117">
        <v>137</v>
      </c>
      <c r="E15" s="111">
        <v>43973</v>
      </c>
      <c r="F15">
        <f t="shared" si="0"/>
        <v>0</v>
      </c>
      <c r="J15" t="str">
        <f t="shared" si="3"/>
        <v>&lt;=43973</v>
      </c>
      <c r="K15" t="str">
        <f t="shared" si="5"/>
        <v>&gt;43966</v>
      </c>
    </row>
    <row r="16" spans="1:20" x14ac:dyDescent="0.25">
      <c r="A16" s="6">
        <v>43908</v>
      </c>
      <c r="B16" s="115">
        <f t="shared" si="4"/>
        <v>53</v>
      </c>
      <c r="C16" s="117">
        <v>190</v>
      </c>
      <c r="E16" s="111">
        <v>43980</v>
      </c>
      <c r="F16">
        <f t="shared" si="0"/>
        <v>0</v>
      </c>
      <c r="J16" t="str">
        <f t="shared" si="3"/>
        <v>&lt;=43980</v>
      </c>
      <c r="K16" t="str">
        <f t="shared" si="5"/>
        <v>&gt;43973</v>
      </c>
    </row>
    <row r="17" spans="1:11" x14ac:dyDescent="0.25">
      <c r="A17" s="6">
        <v>43909</v>
      </c>
      <c r="B17" s="115">
        <f t="shared" si="4"/>
        <v>66</v>
      </c>
      <c r="C17" s="117">
        <v>256</v>
      </c>
      <c r="E17" s="111">
        <v>43987</v>
      </c>
      <c r="F17">
        <f t="shared" si="0"/>
        <v>0</v>
      </c>
      <c r="J17" t="str">
        <f t="shared" si="3"/>
        <v>&lt;=43987</v>
      </c>
      <c r="K17" t="str">
        <f t="shared" si="5"/>
        <v>&gt;43980</v>
      </c>
    </row>
    <row r="18" spans="1:11" x14ac:dyDescent="0.25">
      <c r="A18" s="6">
        <v>43910</v>
      </c>
      <c r="B18" s="115">
        <f t="shared" si="4"/>
        <v>72</v>
      </c>
      <c r="C18" s="118">
        <v>328</v>
      </c>
      <c r="E18" s="111">
        <v>43994</v>
      </c>
      <c r="F18">
        <f t="shared" si="0"/>
        <v>0</v>
      </c>
      <c r="J18" t="str">
        <f t="shared" si="3"/>
        <v>&lt;=43994</v>
      </c>
      <c r="K18" t="str">
        <f t="shared" si="5"/>
        <v>&gt;43987</v>
      </c>
    </row>
    <row r="19" spans="1:11" x14ac:dyDescent="0.25">
      <c r="A19" s="6">
        <v>43911</v>
      </c>
      <c r="B19" s="115">
        <f t="shared" si="4"/>
        <v>107</v>
      </c>
      <c r="C19" s="118">
        <v>435</v>
      </c>
      <c r="E19" s="111">
        <v>44001</v>
      </c>
      <c r="F19">
        <f t="shared" si="0"/>
        <v>0</v>
      </c>
      <c r="J19" t="str">
        <f t="shared" si="3"/>
        <v>&lt;=44001</v>
      </c>
      <c r="K19" t="str">
        <f t="shared" si="5"/>
        <v>&gt;43994</v>
      </c>
    </row>
    <row r="20" spans="1:11" x14ac:dyDescent="0.25">
      <c r="A20" s="6">
        <v>43912</v>
      </c>
      <c r="B20" s="115">
        <f t="shared" si="4"/>
        <v>126</v>
      </c>
      <c r="C20" s="118">
        <v>561</v>
      </c>
      <c r="E20" s="111">
        <v>44008</v>
      </c>
      <c r="F20">
        <f t="shared" si="0"/>
        <v>0</v>
      </c>
      <c r="J20" t="str">
        <f t="shared" si="3"/>
        <v>&lt;=44008</v>
      </c>
      <c r="K20" t="str">
        <f t="shared" si="5"/>
        <v>&gt;44001</v>
      </c>
    </row>
    <row r="21" spans="1:11" x14ac:dyDescent="0.25">
      <c r="A21" s="6">
        <v>43913</v>
      </c>
      <c r="B21" s="115">
        <f t="shared" si="4"/>
        <v>166</v>
      </c>
      <c r="C21" s="118">
        <v>727</v>
      </c>
      <c r="E21" s="111">
        <v>44015</v>
      </c>
      <c r="F21">
        <f t="shared" si="0"/>
        <v>0</v>
      </c>
      <c r="J21" t="str">
        <f t="shared" si="3"/>
        <v>&lt;=44015</v>
      </c>
      <c r="K21" t="str">
        <f t="shared" si="5"/>
        <v>&gt;44008</v>
      </c>
    </row>
    <row r="22" spans="1:11" x14ac:dyDescent="0.25">
      <c r="A22" s="6">
        <v>43914</v>
      </c>
      <c r="B22" s="115">
        <f t="shared" si="4"/>
        <v>189</v>
      </c>
      <c r="C22" s="118">
        <v>916</v>
      </c>
      <c r="E22" s="111">
        <v>44022</v>
      </c>
      <c r="F22">
        <f t="shared" si="0"/>
        <v>0</v>
      </c>
      <c r="J22" t="str">
        <f t="shared" si="3"/>
        <v>&lt;=44022</v>
      </c>
      <c r="K22" t="str">
        <f t="shared" si="5"/>
        <v>&gt;44015</v>
      </c>
    </row>
    <row r="23" spans="1:11" x14ac:dyDescent="0.25">
      <c r="A23" s="6">
        <v>43915</v>
      </c>
      <c r="B23" s="115">
        <f t="shared" si="4"/>
        <v>236</v>
      </c>
      <c r="C23" s="118">
        <v>1152</v>
      </c>
      <c r="E23" s="111">
        <v>44029</v>
      </c>
      <c r="F23">
        <f t="shared" si="0"/>
        <v>0</v>
      </c>
      <c r="J23" t="str">
        <f t="shared" si="3"/>
        <v>&lt;=44029</v>
      </c>
      <c r="K23" t="str">
        <f t="shared" si="5"/>
        <v>&gt;44022</v>
      </c>
    </row>
    <row r="24" spans="1:11" x14ac:dyDescent="0.25">
      <c r="A24" s="6">
        <v>43916</v>
      </c>
      <c r="B24" s="115">
        <f t="shared" si="4"/>
        <v>297</v>
      </c>
      <c r="C24" s="118">
        <v>1449</v>
      </c>
      <c r="E24" s="111">
        <v>44036</v>
      </c>
      <c r="F24">
        <f t="shared" si="0"/>
        <v>0</v>
      </c>
      <c r="J24" t="str">
        <f t="shared" si="3"/>
        <v>&lt;=44036</v>
      </c>
      <c r="K24" t="str">
        <f t="shared" si="5"/>
        <v>&gt;44029</v>
      </c>
    </row>
    <row r="25" spans="1:11" x14ac:dyDescent="0.25">
      <c r="A25" s="6">
        <v>43917</v>
      </c>
      <c r="B25" s="115">
        <f t="shared" si="4"/>
        <v>374</v>
      </c>
      <c r="C25" s="118">
        <v>1823</v>
      </c>
      <c r="E25" s="111">
        <v>44043</v>
      </c>
      <c r="F25">
        <f t="shared" si="0"/>
        <v>0</v>
      </c>
      <c r="J25" t="str">
        <f t="shared" si="3"/>
        <v>&lt;=44043</v>
      </c>
      <c r="K25" t="str">
        <f t="shared" si="5"/>
        <v>&gt;44036</v>
      </c>
    </row>
    <row r="26" spans="1:11" x14ac:dyDescent="0.25">
      <c r="A26" s="6">
        <v>43918</v>
      </c>
      <c r="B26" s="115">
        <f t="shared" si="4"/>
        <v>418</v>
      </c>
      <c r="C26" s="118">
        <v>2241</v>
      </c>
      <c r="E26" s="111">
        <v>44050</v>
      </c>
      <c r="F26">
        <f t="shared" si="0"/>
        <v>0</v>
      </c>
      <c r="J26" t="str">
        <f t="shared" si="3"/>
        <v>&lt;=44050</v>
      </c>
      <c r="K26" t="str">
        <f t="shared" si="5"/>
        <v>&gt;44043</v>
      </c>
    </row>
    <row r="27" spans="1:11" x14ac:dyDescent="0.25">
      <c r="A27" s="6">
        <v>43919</v>
      </c>
      <c r="B27" s="115">
        <f t="shared" si="4"/>
        <v>448</v>
      </c>
      <c r="C27" s="118">
        <v>2689</v>
      </c>
      <c r="E27" s="111">
        <v>44057</v>
      </c>
      <c r="F27">
        <f t="shared" si="0"/>
        <v>0</v>
      </c>
      <c r="J27" t="str">
        <f t="shared" si="3"/>
        <v>&lt;=44057</v>
      </c>
      <c r="K27" t="str">
        <f t="shared" si="5"/>
        <v>&gt;44050</v>
      </c>
    </row>
    <row r="28" spans="1:11" x14ac:dyDescent="0.25">
      <c r="A28" s="6">
        <v>43920</v>
      </c>
      <c r="B28" s="115">
        <f t="shared" si="4"/>
        <v>536</v>
      </c>
      <c r="C28" s="118">
        <v>3225</v>
      </c>
      <c r="E28" s="111">
        <v>44064</v>
      </c>
      <c r="F28">
        <f t="shared" si="0"/>
        <v>0</v>
      </c>
      <c r="J28" t="str">
        <f t="shared" si="3"/>
        <v>&lt;=44064</v>
      </c>
      <c r="K28" t="str">
        <f t="shared" si="5"/>
        <v>&gt;44057</v>
      </c>
    </row>
    <row r="29" spans="1:11" x14ac:dyDescent="0.25">
      <c r="A29" s="6">
        <v>43921</v>
      </c>
      <c r="B29" s="115">
        <f t="shared" si="4"/>
        <v>617</v>
      </c>
      <c r="C29" s="118">
        <v>3842</v>
      </c>
      <c r="E29" s="111">
        <v>44071</v>
      </c>
      <c r="F29">
        <f t="shared" si="0"/>
        <v>0</v>
      </c>
      <c r="J29" t="str">
        <f t="shared" si="3"/>
        <v>&lt;=44071</v>
      </c>
      <c r="K29" t="str">
        <f t="shared" si="5"/>
        <v>&gt;44064</v>
      </c>
    </row>
    <row r="30" spans="1:11" x14ac:dyDescent="0.25">
      <c r="A30" s="6">
        <v>43922</v>
      </c>
      <c r="B30" s="115">
        <f t="shared" si="4"/>
        <v>738</v>
      </c>
      <c r="C30" s="118">
        <v>4580</v>
      </c>
      <c r="E30" s="111">
        <v>44078</v>
      </c>
      <c r="F30">
        <f t="shared" si="0"/>
        <v>0</v>
      </c>
      <c r="J30" t="str">
        <f t="shared" si="3"/>
        <v>&lt;=44078</v>
      </c>
      <c r="K30" t="str">
        <f t="shared" si="5"/>
        <v>&gt;44071</v>
      </c>
    </row>
    <row r="31" spans="1:11" x14ac:dyDescent="0.25">
      <c r="A31" s="6">
        <v>43923</v>
      </c>
      <c r="B31" s="115">
        <f t="shared" si="4"/>
        <v>817</v>
      </c>
      <c r="C31" s="118">
        <v>5397</v>
      </c>
      <c r="E31" s="111">
        <v>44085</v>
      </c>
      <c r="F31">
        <f t="shared" si="0"/>
        <v>0</v>
      </c>
      <c r="J31" t="str">
        <f t="shared" si="3"/>
        <v>&lt;=44085</v>
      </c>
      <c r="K31" t="str">
        <f t="shared" si="5"/>
        <v>&gt;44078</v>
      </c>
    </row>
    <row r="32" spans="1:11" x14ac:dyDescent="0.25">
      <c r="A32" s="6">
        <v>43924</v>
      </c>
      <c r="B32" s="115">
        <f t="shared" si="4"/>
        <v>901</v>
      </c>
      <c r="C32" s="118">
        <v>6298</v>
      </c>
      <c r="E32" s="111">
        <v>44092</v>
      </c>
      <c r="F32">
        <f t="shared" si="0"/>
        <v>0</v>
      </c>
      <c r="J32" t="str">
        <f t="shared" si="3"/>
        <v>&lt;=44092</v>
      </c>
      <c r="K32" t="str">
        <f t="shared" si="5"/>
        <v>&gt;44085</v>
      </c>
    </row>
    <row r="33" spans="1:11" x14ac:dyDescent="0.25">
      <c r="A33" s="6">
        <v>43925</v>
      </c>
      <c r="B33" s="115">
        <f t="shared" si="4"/>
        <v>932</v>
      </c>
      <c r="C33" s="118">
        <v>7230</v>
      </c>
      <c r="E33" s="111">
        <v>44099</v>
      </c>
      <c r="F33">
        <f t="shared" si="0"/>
        <v>0</v>
      </c>
      <c r="J33" t="str">
        <f t="shared" si="3"/>
        <v>&lt;=44099</v>
      </c>
      <c r="K33" t="str">
        <f t="shared" si="5"/>
        <v>&gt;44092</v>
      </c>
    </row>
    <row r="34" spans="1:11" x14ac:dyDescent="0.25">
      <c r="A34" s="6">
        <v>43926</v>
      </c>
      <c r="B34" s="115">
        <f t="shared" si="4"/>
        <v>1029</v>
      </c>
      <c r="C34" s="118">
        <v>8259</v>
      </c>
      <c r="E34" s="111">
        <v>44106</v>
      </c>
      <c r="F34">
        <f t="shared" si="0"/>
        <v>0</v>
      </c>
      <c r="J34" t="str">
        <f t="shared" si="3"/>
        <v>&lt;=44106</v>
      </c>
      <c r="K34" t="str">
        <f t="shared" si="5"/>
        <v>&gt;44099</v>
      </c>
    </row>
    <row r="35" spans="1:11" x14ac:dyDescent="0.25">
      <c r="A35" s="6">
        <v>43927</v>
      </c>
      <c r="B35" s="115">
        <f t="shared" si="4"/>
        <v>1059</v>
      </c>
      <c r="C35" s="118">
        <v>9318</v>
      </c>
      <c r="E35" s="111">
        <v>44113</v>
      </c>
      <c r="F35">
        <f t="shared" si="0"/>
        <v>0</v>
      </c>
      <c r="J35" t="str">
        <f t="shared" si="3"/>
        <v>&lt;=44113</v>
      </c>
      <c r="K35" t="str">
        <f t="shared" si="5"/>
        <v>&gt;44106</v>
      </c>
    </row>
    <row r="36" spans="1:11" x14ac:dyDescent="0.25">
      <c r="A36" s="6">
        <v>43928</v>
      </c>
      <c r="B36" s="115">
        <f t="shared" si="4"/>
        <v>1016</v>
      </c>
      <c r="C36" s="118">
        <v>10334</v>
      </c>
      <c r="E36" s="111">
        <v>44120</v>
      </c>
      <c r="F36">
        <f t="shared" si="0"/>
        <v>0</v>
      </c>
      <c r="J36" t="str">
        <f t="shared" si="3"/>
        <v>&lt;=44120</v>
      </c>
      <c r="K36" t="str">
        <f t="shared" si="5"/>
        <v>&gt;44113</v>
      </c>
    </row>
    <row r="37" spans="1:11" x14ac:dyDescent="0.25">
      <c r="A37" s="6">
        <v>43929</v>
      </c>
      <c r="B37" s="115">
        <f t="shared" si="4"/>
        <v>1140</v>
      </c>
      <c r="C37" s="118">
        <v>11474</v>
      </c>
      <c r="E37" s="111">
        <v>44127</v>
      </c>
      <c r="F37">
        <f t="shared" si="0"/>
        <v>0</v>
      </c>
      <c r="J37" t="str">
        <f t="shared" si="3"/>
        <v>&lt;=44127</v>
      </c>
      <c r="K37" t="str">
        <f t="shared" si="5"/>
        <v>&gt;44120</v>
      </c>
    </row>
    <row r="38" spans="1:11" x14ac:dyDescent="0.25">
      <c r="A38" s="6">
        <v>43930</v>
      </c>
      <c r="B38" s="115">
        <f t="shared" si="4"/>
        <v>1291</v>
      </c>
      <c r="C38" s="118">
        <v>12765</v>
      </c>
      <c r="E38" s="111">
        <v>44134</v>
      </c>
      <c r="F38">
        <f t="shared" si="0"/>
        <v>0</v>
      </c>
      <c r="J38" t="str">
        <f t="shared" si="3"/>
        <v>&lt;=44134</v>
      </c>
      <c r="K38" t="str">
        <f t="shared" si="5"/>
        <v>&gt;44127</v>
      </c>
    </row>
    <row r="39" spans="1:11" x14ac:dyDescent="0.25">
      <c r="A39" s="6">
        <v>43931</v>
      </c>
      <c r="B39" s="115">
        <f t="shared" si="4"/>
        <v>1163</v>
      </c>
      <c r="C39" s="118">
        <v>13928</v>
      </c>
      <c r="E39" s="111">
        <v>44141</v>
      </c>
      <c r="F39">
        <f t="shared" si="0"/>
        <v>0</v>
      </c>
      <c r="J39" t="str">
        <f t="shared" si="3"/>
        <v>&lt;=44141</v>
      </c>
      <c r="K39" t="str">
        <f t="shared" si="5"/>
        <v>&gt;44134</v>
      </c>
    </row>
    <row r="40" spans="1:11" x14ac:dyDescent="0.25">
      <c r="A40" s="6">
        <v>43932</v>
      </c>
      <c r="B40" s="115">
        <f t="shared" si="4"/>
        <v>1135</v>
      </c>
      <c r="C40" s="118">
        <v>15063</v>
      </c>
      <c r="E40" s="111">
        <v>44148</v>
      </c>
      <c r="F40">
        <f t="shared" si="0"/>
        <v>0</v>
      </c>
      <c r="J40" t="str">
        <f t="shared" si="3"/>
        <v>&lt;=44148</v>
      </c>
      <c r="K40" t="str">
        <f t="shared" si="5"/>
        <v>&gt;44141</v>
      </c>
    </row>
    <row r="41" spans="1:11" x14ac:dyDescent="0.25">
      <c r="A41" s="6">
        <v>43933</v>
      </c>
      <c r="B41" s="115">
        <f t="shared" si="4"/>
        <v>1168</v>
      </c>
      <c r="C41" s="118">
        <v>16231</v>
      </c>
      <c r="E41" s="111">
        <v>44155</v>
      </c>
      <c r="F41">
        <f t="shared" si="0"/>
        <v>0</v>
      </c>
      <c r="J41" t="str">
        <f t="shared" si="3"/>
        <v>&lt;=44155</v>
      </c>
      <c r="K41" t="str">
        <f t="shared" si="5"/>
        <v>&gt;44148</v>
      </c>
    </row>
    <row r="42" spans="1:11" x14ac:dyDescent="0.25">
      <c r="A42" s="6">
        <v>43934</v>
      </c>
      <c r="B42" s="115">
        <f t="shared" si="4"/>
        <v>1174</v>
      </c>
      <c r="C42" s="118">
        <v>17405</v>
      </c>
      <c r="E42" s="111">
        <v>44162</v>
      </c>
      <c r="F42">
        <f t="shared" si="0"/>
        <v>0</v>
      </c>
      <c r="J42" t="str">
        <f t="shared" si="3"/>
        <v>&lt;=44162</v>
      </c>
      <c r="K42" t="str">
        <f t="shared" si="5"/>
        <v>&gt;44155</v>
      </c>
    </row>
    <row r="43" spans="1:11" x14ac:dyDescent="0.25">
      <c r="A43" s="6">
        <v>43935</v>
      </c>
      <c r="B43" s="115">
        <f t="shared" si="4"/>
        <v>1039</v>
      </c>
      <c r="C43" s="118">
        <v>18444</v>
      </c>
      <c r="E43" s="111">
        <v>44169</v>
      </c>
      <c r="F43">
        <f t="shared" si="0"/>
        <v>0</v>
      </c>
      <c r="J43" t="str">
        <f t="shared" si="3"/>
        <v>&lt;=44169</v>
      </c>
      <c r="K43" t="str">
        <f t="shared" si="5"/>
        <v>&gt;44162</v>
      </c>
    </row>
    <row r="44" spans="1:11" x14ac:dyDescent="0.25">
      <c r="A44" s="6">
        <v>43936</v>
      </c>
      <c r="B44" s="115">
        <f t="shared" si="4"/>
        <v>1040</v>
      </c>
      <c r="C44" s="118">
        <v>19484</v>
      </c>
      <c r="E44" s="111">
        <v>44176</v>
      </c>
      <c r="F44">
        <f t="shared" si="0"/>
        <v>0</v>
      </c>
      <c r="J44" t="str">
        <f t="shared" si="3"/>
        <v>&lt;=44176</v>
      </c>
      <c r="K44" t="str">
        <f t="shared" si="5"/>
        <v>&gt;44169</v>
      </c>
    </row>
    <row r="45" spans="1:11" x14ac:dyDescent="0.25">
      <c r="A45" s="6">
        <v>43937</v>
      </c>
      <c r="B45" s="115">
        <f t="shared" si="4"/>
        <v>1012</v>
      </c>
      <c r="C45" s="118">
        <v>20496</v>
      </c>
      <c r="E45" s="111">
        <v>44183</v>
      </c>
      <c r="F45">
        <f t="shared" si="0"/>
        <v>0</v>
      </c>
      <c r="J45" t="str">
        <f t="shared" si="3"/>
        <v>&lt;=44183</v>
      </c>
      <c r="K45" t="str">
        <f t="shared" si="5"/>
        <v>&gt;44176</v>
      </c>
    </row>
    <row r="46" spans="1:11" x14ac:dyDescent="0.25">
      <c r="A46" s="6">
        <v>43938</v>
      </c>
      <c r="B46" s="115">
        <f t="shared" si="4"/>
        <v>998</v>
      </c>
      <c r="C46" s="118">
        <v>21494</v>
      </c>
      <c r="E46" s="111">
        <v>44190</v>
      </c>
      <c r="F46">
        <f t="shared" si="0"/>
        <v>0</v>
      </c>
      <c r="J46" t="str">
        <f t="shared" si="3"/>
        <v>&lt;=44190</v>
      </c>
      <c r="K46" t="str">
        <f t="shared" si="5"/>
        <v>&gt;44183</v>
      </c>
    </row>
    <row r="47" spans="1:11" x14ac:dyDescent="0.25">
      <c r="A47" s="6">
        <v>43939</v>
      </c>
      <c r="B47" s="115"/>
      <c r="C47" s="118"/>
      <c r="J47" t="str">
        <f t="shared" si="3"/>
        <v>&lt;=</v>
      </c>
      <c r="K47" t="str">
        <f t="shared" si="5"/>
        <v>&gt;44190</v>
      </c>
    </row>
    <row r="48" spans="1:11" x14ac:dyDescent="0.25">
      <c r="A48" s="6">
        <v>43940</v>
      </c>
      <c r="B48" s="115"/>
      <c r="J48" t="str">
        <f t="shared" si="3"/>
        <v>&lt;=</v>
      </c>
      <c r="K48" t="str">
        <f t="shared" si="5"/>
        <v>&gt;</v>
      </c>
    </row>
    <row r="49" spans="1:11" x14ac:dyDescent="0.25">
      <c r="A49" s="6">
        <v>43941</v>
      </c>
      <c r="B49" s="115">
        <f t="shared" si="4"/>
        <v>0</v>
      </c>
      <c r="J49" t="str">
        <f t="shared" si="3"/>
        <v>&lt;=</v>
      </c>
      <c r="K49" t="str">
        <f t="shared" si="5"/>
        <v>&gt;</v>
      </c>
    </row>
    <row r="50" spans="1:11" x14ac:dyDescent="0.25">
      <c r="A50" s="6">
        <v>43942</v>
      </c>
      <c r="B50" s="115">
        <f t="shared" si="4"/>
        <v>0</v>
      </c>
      <c r="J50" t="str">
        <f t="shared" si="3"/>
        <v>&lt;=</v>
      </c>
      <c r="K50" t="str">
        <f t="shared" si="5"/>
        <v>&gt;</v>
      </c>
    </row>
    <row r="51" spans="1:11" x14ac:dyDescent="0.25">
      <c r="A51" s="6">
        <v>43943</v>
      </c>
      <c r="B51" s="115">
        <f t="shared" si="4"/>
        <v>0</v>
      </c>
    </row>
    <row r="52" spans="1:11" x14ac:dyDescent="0.25">
      <c r="A52" s="6">
        <v>43944</v>
      </c>
      <c r="B52" s="115">
        <f t="shared" si="4"/>
        <v>0</v>
      </c>
    </row>
    <row r="53" spans="1:11" x14ac:dyDescent="0.25">
      <c r="A53" s="6">
        <v>43945</v>
      </c>
      <c r="B53" s="115">
        <f t="shared" si="4"/>
        <v>0</v>
      </c>
    </row>
    <row r="54" spans="1:11" x14ac:dyDescent="0.25">
      <c r="A54" s="6">
        <v>43946</v>
      </c>
      <c r="B54" s="115">
        <f t="shared" si="4"/>
        <v>0</v>
      </c>
    </row>
    <row r="55" spans="1:11" x14ac:dyDescent="0.25">
      <c r="A55" s="6">
        <v>43947</v>
      </c>
      <c r="B55" s="115">
        <f t="shared" si="4"/>
        <v>0</v>
      </c>
    </row>
    <row r="56" spans="1:11" x14ac:dyDescent="0.25">
      <c r="A56" s="6">
        <v>43948</v>
      </c>
      <c r="B56" s="115">
        <f t="shared" si="4"/>
        <v>0</v>
      </c>
    </row>
  </sheetData>
  <conditionalFormatting sqref="N10:T10 N4:T7">
    <cfRule type="colorScale" priority="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N8:T9">
    <cfRule type="colorScale" priority="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5820-0E94-48B5-872E-93F9ED8DD16A}">
  <sheetPr codeName="Sheet6"/>
  <dimension ref="A3:K223"/>
  <sheetViews>
    <sheetView topLeftCell="A188" workbookViewId="0">
      <selection activeCell="B223" sqref="B223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6" bestFit="1" customWidth="1"/>
    <col min="4" max="4" width="19.42578125" bestFit="1" customWidth="1"/>
    <col min="5" max="5" width="20.7109375" bestFit="1" customWidth="1"/>
    <col min="6" max="6" width="22" bestFit="1" customWidth="1"/>
    <col min="7" max="7" width="21.85546875" bestFit="1" customWidth="1"/>
    <col min="8" max="8" width="20.5703125" bestFit="1" customWidth="1"/>
    <col min="9" max="9" width="18.42578125" bestFit="1" customWidth="1"/>
    <col min="10" max="10" width="19.5703125" bestFit="1" customWidth="1"/>
    <col min="11" max="11" width="23" bestFit="1" customWidth="1"/>
    <col min="12" max="26" width="12" bestFit="1" customWidth="1"/>
    <col min="27" max="27" width="11" bestFit="1" customWidth="1"/>
    <col min="28" max="28" width="12" bestFit="1" customWidth="1"/>
    <col min="29" max="29" width="11" bestFit="1" customWidth="1"/>
    <col min="30" max="30" width="12" bestFit="1" customWidth="1"/>
    <col min="31" max="31" width="11" bestFit="1" customWidth="1"/>
    <col min="32" max="34" width="12" bestFit="1" customWidth="1"/>
    <col min="35" max="35" width="11" bestFit="1" customWidth="1"/>
    <col min="36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2" width="12" bestFit="1" customWidth="1"/>
    <col min="53" max="53" width="11" bestFit="1" customWidth="1"/>
    <col min="54" max="60" width="12" bestFit="1" customWidth="1"/>
    <col min="61" max="61" width="11" bestFit="1" customWidth="1"/>
    <col min="62" max="65" width="12" bestFit="1" customWidth="1"/>
    <col min="66" max="66" width="11" bestFit="1" customWidth="1"/>
    <col min="67" max="82" width="12" bestFit="1" customWidth="1"/>
    <col min="83" max="83" width="11" bestFit="1" customWidth="1"/>
    <col min="84" max="86" width="12" bestFit="1" customWidth="1"/>
    <col min="87" max="87" width="11" bestFit="1" customWidth="1"/>
    <col min="88" max="145" width="12" bestFit="1" customWidth="1"/>
    <col min="146" max="146" width="10" bestFit="1" customWidth="1"/>
    <col min="147" max="182" width="12" bestFit="1" customWidth="1"/>
    <col min="183" max="183" width="11" bestFit="1" customWidth="1"/>
    <col min="184" max="186" width="12" bestFit="1" customWidth="1"/>
    <col min="187" max="187" width="7.28515625" bestFit="1" customWidth="1"/>
    <col min="188" max="188" width="11.28515625" bestFit="1" customWidth="1"/>
  </cols>
  <sheetData>
    <row r="3" spans="1:11" x14ac:dyDescent="0.25">
      <c r="A3" s="122" t="s">
        <v>102</v>
      </c>
      <c r="B3" t="s">
        <v>331</v>
      </c>
      <c r="C3" t="s">
        <v>330</v>
      </c>
      <c r="D3" t="s">
        <v>328</v>
      </c>
      <c r="E3" t="s">
        <v>347</v>
      </c>
      <c r="F3" t="s">
        <v>348</v>
      </c>
      <c r="G3" t="s">
        <v>358</v>
      </c>
      <c r="H3" t="s">
        <v>327</v>
      </c>
      <c r="I3" t="s">
        <v>359</v>
      </c>
      <c r="J3" t="s">
        <v>360</v>
      </c>
      <c r="K3" t="s">
        <v>361</v>
      </c>
    </row>
    <row r="4" spans="1:11" x14ac:dyDescent="0.25">
      <c r="A4" s="133" t="s">
        <v>230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133" t="s">
        <v>231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x14ac:dyDescent="0.25">
      <c r="A6" s="133" t="s">
        <v>232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</row>
    <row r="7" spans="1:11" x14ac:dyDescent="0.25">
      <c r="A7" s="133" t="s">
        <v>233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</row>
    <row r="8" spans="1:11" x14ac:dyDescent="0.25">
      <c r="A8" s="133" t="s">
        <v>234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</row>
    <row r="9" spans="1:11" x14ac:dyDescent="0.25">
      <c r="A9" s="133" t="s">
        <v>235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</row>
    <row r="10" spans="1:11" x14ac:dyDescent="0.25">
      <c r="A10" s="133" t="s">
        <v>236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1" x14ac:dyDescent="0.25">
      <c r="A11" s="133" t="s">
        <v>237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</row>
    <row r="12" spans="1:11" x14ac:dyDescent="0.25">
      <c r="A12" s="133" t="s">
        <v>238</v>
      </c>
      <c r="B12" s="121">
        <v>0.21154568675934721</v>
      </c>
      <c r="C12" s="121">
        <v>41.039863231313362</v>
      </c>
      <c r="D12" s="121">
        <v>109.23253643233549</v>
      </c>
      <c r="E12" s="121">
        <v>150.16781003678079</v>
      </c>
      <c r="F12" s="121">
        <v>0</v>
      </c>
      <c r="G12" s="121">
        <v>77.828423193990844</v>
      </c>
      <c r="H12" s="121">
        <v>1.8644107623993009</v>
      </c>
      <c r="I12" s="121">
        <v>90.017812033846425</v>
      </c>
      <c r="J12" s="121">
        <v>2.5981371894318999</v>
      </c>
      <c r="K12" s="121">
        <v>0</v>
      </c>
    </row>
    <row r="13" spans="1:11" x14ac:dyDescent="0.25">
      <c r="A13" s="133" t="s">
        <v>239</v>
      </c>
      <c r="B13" s="121">
        <v>0.31731853013902078</v>
      </c>
      <c r="C13" s="121">
        <v>52.357557472938439</v>
      </c>
      <c r="D13" s="121">
        <v>111.6453033013229</v>
      </c>
      <c r="E13" s="121">
        <v>218.49060512460531</v>
      </c>
      <c r="F13" s="121">
        <v>0</v>
      </c>
      <c r="G13" s="121">
        <v>86.979677349767798</v>
      </c>
      <c r="H13" s="121">
        <v>1.7547395410816951</v>
      </c>
      <c r="I13" s="121">
        <v>145.6485142075648</v>
      </c>
      <c r="J13" s="121">
        <v>4.2792847825937184</v>
      </c>
      <c r="K13" s="121">
        <v>0.1710514795472326</v>
      </c>
    </row>
    <row r="14" spans="1:11" x14ac:dyDescent="0.25">
      <c r="A14" s="133" t="s">
        <v>240</v>
      </c>
      <c r="B14" s="121">
        <v>0.74040990365771531</v>
      </c>
      <c r="C14" s="121">
        <v>73.829444679012198</v>
      </c>
      <c r="D14" s="121">
        <v>173.2805296818174</v>
      </c>
      <c r="E14" s="121">
        <v>278.9847466086166</v>
      </c>
      <c r="F14" s="121">
        <v>0.7116957821648382</v>
      </c>
      <c r="G14" s="121">
        <v>107.84795785453019</v>
      </c>
      <c r="H14" s="121">
        <v>3.1804654182105732</v>
      </c>
      <c r="I14" s="121">
        <v>233.83234704887099</v>
      </c>
      <c r="J14" s="121">
        <v>5.1962743788638006</v>
      </c>
      <c r="K14" s="121">
        <v>0.1710514795472326</v>
      </c>
    </row>
    <row r="15" spans="1:11" x14ac:dyDescent="0.25">
      <c r="A15" s="133" t="s">
        <v>241</v>
      </c>
      <c r="B15" s="121">
        <v>0.74040990365771531</v>
      </c>
      <c r="C15" s="121">
        <v>111.37880407879631</v>
      </c>
      <c r="D15" s="121">
        <v>218.90375774994149</v>
      </c>
      <c r="E15" s="121">
        <v>397.12624644797972</v>
      </c>
      <c r="F15" s="121">
        <v>0.7116957821648382</v>
      </c>
      <c r="G15" s="121">
        <v>140.77536766737239</v>
      </c>
      <c r="H15" s="121">
        <v>4.8255337379746619</v>
      </c>
      <c r="I15" s="121">
        <v>314.06893672250322</v>
      </c>
      <c r="J15" s="121">
        <v>7.9472431676740483</v>
      </c>
      <c r="K15" s="121">
        <v>0.25657721932084893</v>
      </c>
    </row>
    <row r="16" spans="1:11" x14ac:dyDescent="0.25">
      <c r="A16" s="133" t="s">
        <v>242</v>
      </c>
      <c r="B16" s="121">
        <v>0.95195559041706257</v>
      </c>
      <c r="C16" s="121">
        <v>157.91885516585279</v>
      </c>
      <c r="D16" s="121">
        <v>208.8140053887218</v>
      </c>
      <c r="E16" s="121">
        <v>486.79991500074942</v>
      </c>
      <c r="F16" s="121">
        <v>1.423391564329676</v>
      </c>
      <c r="G16" s="121">
        <v>136.49908067869171</v>
      </c>
      <c r="H16" s="121">
        <v>4.6061912953394506</v>
      </c>
      <c r="I16" s="121">
        <v>308.41416754550443</v>
      </c>
      <c r="J16" s="121">
        <v>7.9472431676740483</v>
      </c>
      <c r="K16" s="121">
        <v>0.25657721932084893</v>
      </c>
    </row>
    <row r="17" spans="1:11" x14ac:dyDescent="0.25">
      <c r="A17" s="133" t="s">
        <v>243</v>
      </c>
      <c r="B17" s="121">
        <v>0.95195559041706257</v>
      </c>
      <c r="C17" s="121">
        <v>200.22799251772221</v>
      </c>
      <c r="D17" s="121">
        <v>329.89103372335882</v>
      </c>
      <c r="E17" s="121">
        <v>552.98762274207922</v>
      </c>
      <c r="F17" s="121">
        <v>2.1350873464945139</v>
      </c>
      <c r="G17" s="121">
        <v>257.00484801971697</v>
      </c>
      <c r="H17" s="121">
        <v>7.6769854922324177</v>
      </c>
      <c r="I17" s="121">
        <v>738.48228819617293</v>
      </c>
      <c r="J17" s="121">
        <v>19.562444720428431</v>
      </c>
      <c r="K17" s="121">
        <v>0.59868017841531418</v>
      </c>
    </row>
    <row r="18" spans="1:11" x14ac:dyDescent="0.25">
      <c r="A18" s="133" t="s">
        <v>244</v>
      </c>
      <c r="B18" s="121">
        <v>2.855866771251188</v>
      </c>
      <c r="C18" s="121">
        <v>232.9118011220414</v>
      </c>
      <c r="D18" s="121">
        <v>386.04269903797302</v>
      </c>
      <c r="E18" s="121">
        <v>580.03206246434308</v>
      </c>
      <c r="F18" s="121">
        <v>3.5584789108241912</v>
      </c>
      <c r="G18" s="121">
        <v>323.80045078291141</v>
      </c>
      <c r="H18" s="121">
        <v>8.7736977054084768</v>
      </c>
      <c r="I18" s="121">
        <v>900.33095193784254</v>
      </c>
      <c r="J18" s="121">
        <v>28.273845884994209</v>
      </c>
      <c r="K18" s="121">
        <v>0.76973165796254683</v>
      </c>
    </row>
    <row r="19" spans="1:11" x14ac:dyDescent="0.25">
      <c r="A19" s="133" t="s">
        <v>245</v>
      </c>
      <c r="B19" s="121">
        <v>4.3366865785666189</v>
      </c>
      <c r="C19" s="121">
        <v>273.95166435335472</v>
      </c>
      <c r="D19" s="121">
        <v>369.92102950428489</v>
      </c>
      <c r="E19" s="121">
        <v>596.40106545413425</v>
      </c>
      <c r="F19" s="121">
        <v>4.9818704751538672</v>
      </c>
      <c r="G19" s="121">
        <v>406.67489262354559</v>
      </c>
      <c r="H19" s="121">
        <v>7.8963279348676298</v>
      </c>
      <c r="I19" s="121">
        <v>1088.9251455707231</v>
      </c>
      <c r="J19" s="121">
        <v>41.570195030910398</v>
      </c>
      <c r="K19" s="121">
        <v>0.94078313750977949</v>
      </c>
    </row>
    <row r="20" spans="1:11" x14ac:dyDescent="0.25">
      <c r="A20" s="133" t="s">
        <v>246</v>
      </c>
      <c r="B20" s="121">
        <v>6.5579162895397642</v>
      </c>
      <c r="C20" s="121">
        <v>323.13603652490298</v>
      </c>
      <c r="D20" s="121">
        <v>594.85670442669482</v>
      </c>
      <c r="E20" s="121">
        <v>583.59054137516716</v>
      </c>
      <c r="F20" s="121">
        <v>5.6935662573187056</v>
      </c>
      <c r="G20" s="121">
        <v>521.36490965996518</v>
      </c>
      <c r="H20" s="121">
        <v>14.147587549971171</v>
      </c>
      <c r="I20" s="121">
        <v>1355.4634548865599</v>
      </c>
      <c r="J20" s="121">
        <v>47.989122204800992</v>
      </c>
      <c r="K20" s="121">
        <v>1.282886096604245</v>
      </c>
    </row>
    <row r="21" spans="1:11" x14ac:dyDescent="0.25">
      <c r="A21" s="133" t="s">
        <v>247</v>
      </c>
      <c r="B21" s="121">
        <v>7.9329632534755206</v>
      </c>
      <c r="C21" s="121">
        <v>377.08018664853648</v>
      </c>
      <c r="D21" s="121">
        <v>643.55072669171193</v>
      </c>
      <c r="E21" s="121">
        <v>598.53615280062877</v>
      </c>
      <c r="F21" s="121">
        <v>9.2520451681428959</v>
      </c>
      <c r="G21" s="121">
        <v>667.1007702342074</v>
      </c>
      <c r="H21" s="121">
        <v>12.61219045152469</v>
      </c>
      <c r="I21" s="121">
        <v>1536.4160685505231</v>
      </c>
      <c r="J21" s="121">
        <v>76.110136490416835</v>
      </c>
      <c r="K21" s="121">
        <v>1.881566275019559</v>
      </c>
    </row>
    <row r="22" spans="1:11" x14ac:dyDescent="0.25">
      <c r="A22" s="133" t="s">
        <v>248</v>
      </c>
      <c r="B22" s="121">
        <v>11.529239928384429</v>
      </c>
      <c r="C22" s="121">
        <v>439.27461855578468</v>
      </c>
      <c r="D22" s="121">
        <v>741.59679854965168</v>
      </c>
      <c r="E22" s="121">
        <v>562.23966791022201</v>
      </c>
      <c r="F22" s="121">
        <v>14.23391564329676</v>
      </c>
      <c r="G22" s="121">
        <v>891.09268270130849</v>
      </c>
      <c r="H22" s="121">
        <v>10.9671221317606</v>
      </c>
      <c r="I22" s="121">
        <v>1777.8899955683121</v>
      </c>
      <c r="J22" s="121">
        <v>86.961180046279466</v>
      </c>
      <c r="K22" s="121">
        <v>2.1381434943404081</v>
      </c>
    </row>
    <row r="23" spans="1:11" x14ac:dyDescent="0.25">
      <c r="A23" s="133" t="s">
        <v>249</v>
      </c>
      <c r="B23" s="121">
        <v>16.18324503709006</v>
      </c>
      <c r="C23" s="121">
        <v>499.14204790868001</v>
      </c>
      <c r="D23" s="121">
        <v>942.07579111823543</v>
      </c>
      <c r="E23" s="121">
        <v>556.5461016529033</v>
      </c>
      <c r="F23" s="121">
        <v>19.927481900615469</v>
      </c>
      <c r="G23" s="121">
        <v>1132.531846082228</v>
      </c>
      <c r="H23" s="121">
        <v>21.385888156933159</v>
      </c>
      <c r="I23" s="121">
        <v>2397.3164678487519</v>
      </c>
      <c r="J23" s="121">
        <v>118.444489518219</v>
      </c>
      <c r="K23" s="121">
        <v>3.506555330718268</v>
      </c>
    </row>
    <row r="24" spans="1:11" x14ac:dyDescent="0.25">
      <c r="A24" s="133" t="s">
        <v>250</v>
      </c>
      <c r="B24" s="121">
        <v>19.462203181859941</v>
      </c>
      <c r="C24" s="121">
        <v>581.11600152792698</v>
      </c>
      <c r="D24" s="121">
        <v>981.66710201389117</v>
      </c>
      <c r="E24" s="121">
        <v>576.47358355351867</v>
      </c>
      <c r="F24" s="121">
        <v>24.909352375769341</v>
      </c>
      <c r="G24" s="121">
        <v>1383.207789358697</v>
      </c>
      <c r="H24" s="121">
        <v>40.688023108831807</v>
      </c>
      <c r="I24" s="121">
        <v>2319.6780153645518</v>
      </c>
      <c r="J24" s="121">
        <v>139.07675543429579</v>
      </c>
      <c r="K24" s="121">
        <v>5.1315443864169783</v>
      </c>
    </row>
    <row r="25" spans="1:11" x14ac:dyDescent="0.25">
      <c r="A25" s="133" t="s">
        <v>251</v>
      </c>
      <c r="B25" s="121">
        <v>23.587344073667222</v>
      </c>
      <c r="C25" s="121">
        <v>669.22478006319511</v>
      </c>
      <c r="D25" s="121">
        <v>1076.203694789667</v>
      </c>
      <c r="E25" s="121">
        <v>622.02211361206832</v>
      </c>
      <c r="F25" s="121">
        <v>31.31461441525288</v>
      </c>
      <c r="G25" s="121">
        <v>1507.647740729308</v>
      </c>
      <c r="H25" s="121">
        <v>51.655145240592411</v>
      </c>
      <c r="I25" s="121">
        <v>2901.202250999163</v>
      </c>
      <c r="J25" s="121">
        <v>180.34128726644951</v>
      </c>
      <c r="K25" s="121">
        <v>6.4144304830212224</v>
      </c>
    </row>
    <row r="26" spans="1:11" x14ac:dyDescent="0.25">
      <c r="A26" s="133" t="s">
        <v>252</v>
      </c>
      <c r="B26" s="121">
        <v>25.914346628020041</v>
      </c>
      <c r="C26" s="121">
        <v>768.01661577981031</v>
      </c>
      <c r="D26" s="121">
        <v>1263.302798357503</v>
      </c>
      <c r="E26" s="121">
        <v>656.89520693814541</v>
      </c>
      <c r="F26" s="121">
        <v>37.719876454736422</v>
      </c>
      <c r="G26" s="121">
        <v>1631.660063401052</v>
      </c>
      <c r="H26" s="121">
        <v>63.938322028164279</v>
      </c>
      <c r="I26" s="121">
        <v>3204.878638963939</v>
      </c>
      <c r="J26" s="121">
        <v>226.64926187808871</v>
      </c>
      <c r="K26" s="121">
        <v>7.098636401210153</v>
      </c>
    </row>
    <row r="27" spans="1:11" x14ac:dyDescent="0.25">
      <c r="A27" s="133" t="s">
        <v>253</v>
      </c>
      <c r="B27" s="121">
        <v>31.62608017052241</v>
      </c>
      <c r="C27" s="121">
        <v>950.263224922988</v>
      </c>
      <c r="D27" s="121">
        <v>1450.1825594827039</v>
      </c>
      <c r="E27" s="121">
        <v>727.3530893724643</v>
      </c>
      <c r="F27" s="121">
        <v>51.953792098033183</v>
      </c>
      <c r="G27" s="121">
        <v>1863.092715228458</v>
      </c>
      <c r="H27" s="121">
        <v>78.085909578135457</v>
      </c>
      <c r="I27" s="121">
        <v>3850.439314738077</v>
      </c>
      <c r="J27" s="121">
        <v>300.92541917596537</v>
      </c>
      <c r="K27" s="121">
        <v>9.0657284160033278</v>
      </c>
    </row>
    <row r="28" spans="1:11" x14ac:dyDescent="0.25">
      <c r="A28" s="133" t="s">
        <v>254</v>
      </c>
      <c r="B28" s="121">
        <v>45.482322653259651</v>
      </c>
      <c r="C28" s="121">
        <v>1119.817092860605</v>
      </c>
      <c r="D28" s="121">
        <v>1606.9027347455631</v>
      </c>
      <c r="E28" s="121">
        <v>806.35132119276125</v>
      </c>
      <c r="F28" s="121">
        <v>63.340924612670577</v>
      </c>
      <c r="G28" s="121">
        <v>2029.440279088142</v>
      </c>
      <c r="H28" s="121">
        <v>104.4070026943609</v>
      </c>
      <c r="I28" s="121">
        <v>4300.2227117085522</v>
      </c>
      <c r="J28" s="121">
        <v>347.69188858573949</v>
      </c>
      <c r="K28" s="121">
        <v>11.37492338989097</v>
      </c>
    </row>
    <row r="29" spans="1:11" x14ac:dyDescent="0.25">
      <c r="A29" s="133" t="s">
        <v>255</v>
      </c>
      <c r="B29" s="121">
        <v>62.088659063868413</v>
      </c>
      <c r="C29" s="121">
        <v>1298.996289545772</v>
      </c>
      <c r="D29" s="121">
        <v>1775.5770731320411</v>
      </c>
      <c r="E29" s="121">
        <v>926.62790837861905</v>
      </c>
      <c r="F29" s="121">
        <v>80.421623384626713</v>
      </c>
      <c r="G29" s="121">
        <v>2137.8013913813129</v>
      </c>
      <c r="H29" s="121">
        <v>129.74105481872789</v>
      </c>
      <c r="I29" s="121">
        <v>5441.5690958660489</v>
      </c>
      <c r="J29" s="121">
        <v>462.16275652012149</v>
      </c>
      <c r="K29" s="121">
        <v>15.223581679703701</v>
      </c>
    </row>
    <row r="30" spans="1:11" x14ac:dyDescent="0.25">
      <c r="A30" s="133" t="s">
        <v>256</v>
      </c>
      <c r="B30" s="121">
        <v>76.367992920124351</v>
      </c>
      <c r="C30" s="121">
        <v>1513.60938876313</v>
      </c>
      <c r="D30" s="121">
        <v>2005.228610571108</v>
      </c>
      <c r="E30" s="121">
        <v>1028.4004052281909</v>
      </c>
      <c r="F30" s="121">
        <v>96.790626374417982</v>
      </c>
      <c r="G30" s="121">
        <v>2447.5756208413509</v>
      </c>
      <c r="H30" s="121">
        <v>159.3522845744815</v>
      </c>
      <c r="I30" s="121">
        <v>6086.2127820439173</v>
      </c>
      <c r="J30" s="121">
        <v>540.25970380245678</v>
      </c>
      <c r="K30" s="121">
        <v>19.072239969516438</v>
      </c>
    </row>
    <row r="31" spans="1:11" x14ac:dyDescent="0.25">
      <c r="A31" s="133" t="s">
        <v>257</v>
      </c>
      <c r="B31" s="121">
        <v>103.4458408253208</v>
      </c>
      <c r="C31" s="121">
        <v>1719.5491148233541</v>
      </c>
      <c r="D31" s="121">
        <v>2232.0286962559171</v>
      </c>
      <c r="E31" s="121">
        <v>1160.0641249286859</v>
      </c>
      <c r="F31" s="121">
        <v>116.00641249286861</v>
      </c>
      <c r="G31" s="121">
        <v>2653.2650249968979</v>
      </c>
      <c r="H31" s="121">
        <v>169.4420369357012</v>
      </c>
      <c r="I31" s="121">
        <v>6924.6469362335292</v>
      </c>
      <c r="J31" s="121">
        <v>625.8453994543313</v>
      </c>
      <c r="K31" s="121">
        <v>23.519578437744489</v>
      </c>
    </row>
    <row r="32" spans="1:11" x14ac:dyDescent="0.25">
      <c r="A32" s="133" t="s">
        <v>258</v>
      </c>
      <c r="B32" s="121">
        <v>128.19668617616441</v>
      </c>
      <c r="C32" s="121">
        <v>1891.4299853153241</v>
      </c>
      <c r="D32" s="121">
        <v>2554.5717581509962</v>
      </c>
      <c r="E32" s="121">
        <v>1277.4939289858839</v>
      </c>
      <c r="F32" s="121">
        <v>135.22219861131919</v>
      </c>
      <c r="G32" s="121">
        <v>3034.624298647454</v>
      </c>
      <c r="H32" s="121">
        <v>192.14397974844559</v>
      </c>
      <c r="I32" s="121">
        <v>7314.6731778470712</v>
      </c>
      <c r="J32" s="121">
        <v>704.09517833604502</v>
      </c>
      <c r="K32" s="121">
        <v>29.848483180992091</v>
      </c>
    </row>
    <row r="33" spans="1:11" x14ac:dyDescent="0.25">
      <c r="A33" s="133" t="s">
        <v>259</v>
      </c>
      <c r="B33" s="121">
        <v>146.81270661098699</v>
      </c>
      <c r="C33" s="121">
        <v>2048.0795663606209</v>
      </c>
      <c r="D33" s="121">
        <v>2649.2180221480899</v>
      </c>
      <c r="E33" s="121">
        <v>1392.788645696588</v>
      </c>
      <c r="F33" s="121">
        <v>159.41985520492381</v>
      </c>
      <c r="G33" s="121">
        <v>3183.4390858535462</v>
      </c>
      <c r="H33" s="121">
        <v>211.8847995856147</v>
      </c>
      <c r="I33" s="121">
        <v>7846.6799752830984</v>
      </c>
      <c r="J33" s="121">
        <v>768.89577647246404</v>
      </c>
      <c r="K33" s="121">
        <v>37.545799760617562</v>
      </c>
    </row>
    <row r="34" spans="1:11" x14ac:dyDescent="0.25">
      <c r="A34" s="133" t="s">
        <v>260</v>
      </c>
      <c r="B34" s="121">
        <v>178.33301393812971</v>
      </c>
      <c r="C34" s="121">
        <v>2253.0673368304278</v>
      </c>
      <c r="D34" s="121">
        <v>2708.221139216962</v>
      </c>
      <c r="E34" s="121">
        <v>1559.32545872316</v>
      </c>
      <c r="F34" s="121">
        <v>178.63564132337439</v>
      </c>
      <c r="G34" s="121">
        <v>3235.3532098961309</v>
      </c>
      <c r="H34" s="121">
        <v>237.32852293129929</v>
      </c>
      <c r="I34" s="121">
        <v>8072.5650791642938</v>
      </c>
      <c r="J34" s="121">
        <v>826.05479463996585</v>
      </c>
      <c r="K34" s="121">
        <v>44.644436161827713</v>
      </c>
    </row>
    <row r="35" spans="1:11" x14ac:dyDescent="0.25">
      <c r="A35" s="133" t="s">
        <v>261</v>
      </c>
      <c r="B35" s="121">
        <v>205.30508899994649</v>
      </c>
      <c r="C35" s="121">
        <v>2479.8443130364481</v>
      </c>
      <c r="D35" s="121">
        <v>3270.8345045762799</v>
      </c>
      <c r="E35" s="121">
        <v>1733.690925353545</v>
      </c>
      <c r="F35" s="121">
        <v>200.69821057048441</v>
      </c>
      <c r="G35" s="121">
        <v>3320.2802694913321</v>
      </c>
      <c r="H35" s="121">
        <v>265.73336925255921</v>
      </c>
      <c r="I35" s="121">
        <v>8564.3771659638151</v>
      </c>
      <c r="J35" s="121">
        <v>864.4155260839309</v>
      </c>
      <c r="K35" s="121">
        <v>52.85490718009487</v>
      </c>
    </row>
    <row r="36" spans="1:11" x14ac:dyDescent="0.25">
      <c r="A36" s="133" t="s">
        <v>262</v>
      </c>
      <c r="B36" s="121">
        <v>256.18182666556947</v>
      </c>
      <c r="C36" s="121">
        <v>2714.7657981827028</v>
      </c>
      <c r="D36" s="121">
        <v>3482.7193041618948</v>
      </c>
      <c r="E36" s="121">
        <v>1856.102599885897</v>
      </c>
      <c r="F36" s="121">
        <v>228.4543460749131</v>
      </c>
      <c r="G36" s="121">
        <v>3467.9832220803678</v>
      </c>
      <c r="H36" s="121">
        <v>336.90999188768552</v>
      </c>
      <c r="I36" s="121">
        <v>8345.0638208558867</v>
      </c>
      <c r="J36" s="121">
        <v>877.25338043171212</v>
      </c>
      <c r="K36" s="121">
        <v>61.065378198362041</v>
      </c>
    </row>
    <row r="37" spans="1:11" x14ac:dyDescent="0.25">
      <c r="A37" s="133" t="s">
        <v>263</v>
      </c>
      <c r="B37" s="121">
        <v>306.52970011429409</v>
      </c>
      <c r="C37" s="121">
        <v>2903.1472322419022</v>
      </c>
      <c r="D37" s="121">
        <v>3284.6530784622978</v>
      </c>
      <c r="E37" s="121">
        <v>2046.8370695060739</v>
      </c>
      <c r="F37" s="121">
        <v>262.61574361882532</v>
      </c>
      <c r="G37" s="121">
        <v>3494.2396241908682</v>
      </c>
      <c r="H37" s="121">
        <v>404.79647788328361</v>
      </c>
      <c r="I37" s="121">
        <v>8295.546382657305</v>
      </c>
      <c r="J37" s="121">
        <v>914.39145908065052</v>
      </c>
      <c r="K37" s="121">
        <v>71.8416214098377</v>
      </c>
    </row>
    <row r="38" spans="1:11" x14ac:dyDescent="0.25">
      <c r="A38" s="133" t="s">
        <v>264</v>
      </c>
      <c r="B38" s="121">
        <v>353.91593394838787</v>
      </c>
      <c r="C38" s="121">
        <v>3084.441885794663</v>
      </c>
      <c r="D38" s="121">
        <v>3440.8248976185691</v>
      </c>
      <c r="E38" s="121">
        <v>2214.7972740969758</v>
      </c>
      <c r="F38" s="121">
        <v>287.52509599459461</v>
      </c>
      <c r="G38" s="121">
        <v>3445.661003999453</v>
      </c>
      <c r="H38" s="121">
        <v>494.83655058503803</v>
      </c>
      <c r="I38" s="121">
        <v>8173.4339347540044</v>
      </c>
      <c r="J38" s="121">
        <v>926.15949223278324</v>
      </c>
      <c r="K38" s="121">
        <v>79.79551520878401</v>
      </c>
    </row>
    <row r="39" spans="1:11" x14ac:dyDescent="0.25">
      <c r="A39" s="133" t="s">
        <v>265</v>
      </c>
      <c r="B39" s="121">
        <v>402.99453327655652</v>
      </c>
      <c r="C39" s="121">
        <v>3211.1577521635122</v>
      </c>
      <c r="D39" s="121">
        <v>3403.097997485313</v>
      </c>
      <c r="E39" s="121">
        <v>2255.3639336803722</v>
      </c>
      <c r="F39" s="121">
        <v>320.97479775634201</v>
      </c>
      <c r="G39" s="121">
        <v>3283.9318300875452</v>
      </c>
      <c r="H39" s="121">
        <v>575.33522703216079</v>
      </c>
      <c r="I39" s="121">
        <v>8089.8350498940481</v>
      </c>
      <c r="J39" s="121">
        <v>911.64049029184025</v>
      </c>
      <c r="K39" s="121">
        <v>86.466522911126077</v>
      </c>
    </row>
    <row r="40" spans="1:11" x14ac:dyDescent="0.25">
      <c r="A40" s="133" t="s">
        <v>266</v>
      </c>
      <c r="B40" s="121">
        <v>443.9286236644902</v>
      </c>
      <c r="C40" s="121">
        <v>3289.112337734331</v>
      </c>
      <c r="D40" s="121">
        <v>3323.4766908087308</v>
      </c>
      <c r="E40" s="121">
        <v>2298.065680610262</v>
      </c>
      <c r="F40" s="121">
        <v>353.00110795375969</v>
      </c>
      <c r="G40" s="121">
        <v>3252.3728321110812</v>
      </c>
      <c r="H40" s="121">
        <v>600.12092304993973</v>
      </c>
      <c r="I40" s="121">
        <v>7876.3293055624972</v>
      </c>
      <c r="J40" s="121">
        <v>892.23087717079022</v>
      </c>
      <c r="K40" s="121">
        <v>89.887552502070733</v>
      </c>
    </row>
    <row r="41" spans="1:11" x14ac:dyDescent="0.25">
      <c r="A41" s="133" t="s">
        <v>267</v>
      </c>
      <c r="B41" s="121">
        <v>464.34278243676721</v>
      </c>
      <c r="C41" s="121">
        <v>3395.0967268007639</v>
      </c>
      <c r="D41" s="121">
        <v>3272.589244117361</v>
      </c>
      <c r="E41" s="121">
        <v>2278.849894491811</v>
      </c>
      <c r="F41" s="121">
        <v>378.62215611169393</v>
      </c>
      <c r="G41" s="121">
        <v>3120.748718599486</v>
      </c>
      <c r="H41" s="121">
        <v>645.63447989674626</v>
      </c>
      <c r="I41" s="121">
        <v>7445.8026901136927</v>
      </c>
      <c r="J41" s="121">
        <v>859.67774650320223</v>
      </c>
      <c r="K41" s="121">
        <v>99.63748683626298</v>
      </c>
    </row>
    <row r="42" spans="1:11" x14ac:dyDescent="0.25">
      <c r="A42" s="133" t="s">
        <v>268</v>
      </c>
      <c r="B42" s="121">
        <v>538.59531848929805</v>
      </c>
      <c r="C42" s="121">
        <v>3493.9943353607591</v>
      </c>
      <c r="D42" s="121">
        <v>2855.7289318891412</v>
      </c>
      <c r="E42" s="121">
        <v>2466.0258852011639</v>
      </c>
      <c r="F42" s="121">
        <v>422.74729460591391</v>
      </c>
      <c r="G42" s="121">
        <v>3066.525399583013</v>
      </c>
      <c r="H42" s="121">
        <v>746.31266106630858</v>
      </c>
      <c r="I42" s="121">
        <v>7033.1573717921556</v>
      </c>
      <c r="J42" s="121">
        <v>852.95315613055504</v>
      </c>
      <c r="K42" s="121">
        <v>106.1374430590578</v>
      </c>
    </row>
    <row r="43" spans="1:11" x14ac:dyDescent="0.25">
      <c r="A43" s="133" t="s">
        <v>269</v>
      </c>
      <c r="B43" s="121">
        <v>576.46199641922124</v>
      </c>
      <c r="C43" s="121">
        <v>3516.7354966873891</v>
      </c>
      <c r="D43" s="121">
        <v>2748.2511349978881</v>
      </c>
      <c r="E43" s="121">
        <v>2586.3024723870221</v>
      </c>
      <c r="F43" s="121">
        <v>434.13442712055132</v>
      </c>
      <c r="G43" s="121">
        <v>3029.663805740583</v>
      </c>
      <c r="H43" s="121">
        <v>709.13411703964016</v>
      </c>
      <c r="I43" s="121">
        <v>6740.179195783865</v>
      </c>
      <c r="J43" s="121">
        <v>826.05479463996585</v>
      </c>
      <c r="K43" s="121">
        <v>122.2162821364977</v>
      </c>
    </row>
    <row r="44" spans="1:11" x14ac:dyDescent="0.25">
      <c r="A44" s="133" t="s">
        <v>270</v>
      </c>
      <c r="B44" s="121">
        <v>625.01173153049149</v>
      </c>
      <c r="C44" s="121">
        <v>3515.3604497234528</v>
      </c>
      <c r="D44" s="121">
        <v>2986.2376852570919</v>
      </c>
      <c r="E44" s="121">
        <v>2651.0667885640219</v>
      </c>
      <c r="F44" s="121">
        <v>441.25138494219959</v>
      </c>
      <c r="G44" s="121">
        <v>2855.4478738217272</v>
      </c>
      <c r="H44" s="121">
        <v>748.28674305002551</v>
      </c>
      <c r="I44" s="121">
        <v>6290.0901356146333</v>
      </c>
      <c r="J44" s="121">
        <v>779.28832523019173</v>
      </c>
      <c r="K44" s="121">
        <v>128.28860966042441</v>
      </c>
    </row>
    <row r="45" spans="1:11" x14ac:dyDescent="0.25">
      <c r="A45" s="133" t="s">
        <v>271</v>
      </c>
      <c r="B45" s="121">
        <v>665.8400490750455</v>
      </c>
      <c r="C45" s="121">
        <v>3451.8967436956491</v>
      </c>
      <c r="D45" s="121">
        <v>2888.5206270631061</v>
      </c>
      <c r="E45" s="121">
        <v>2546.4475085857912</v>
      </c>
      <c r="F45" s="121">
        <v>464.73734575363932</v>
      </c>
      <c r="G45" s="121">
        <v>2652.3242418593882</v>
      </c>
      <c r="H45" s="121">
        <v>733.70047061478385</v>
      </c>
      <c r="I45" s="121">
        <v>5971.7419141095361</v>
      </c>
      <c r="J45" s="121">
        <v>746.27669976446873</v>
      </c>
      <c r="K45" s="121">
        <v>127.6044037422355</v>
      </c>
    </row>
    <row r="46" spans="1:11" x14ac:dyDescent="0.25">
      <c r="A46" s="133" t="s">
        <v>272</v>
      </c>
      <c r="B46" s="121">
        <v>675.04228644907721</v>
      </c>
      <c r="C46" s="121">
        <v>3405.039374078453</v>
      </c>
      <c r="D46" s="121">
        <v>2762.0697088839061</v>
      </c>
      <c r="E46" s="121">
        <v>2573.4919483080539</v>
      </c>
      <c r="F46" s="121">
        <v>473.27769513961732</v>
      </c>
      <c r="G46" s="121">
        <v>2464.5097173165268</v>
      </c>
      <c r="H46" s="121">
        <v>687.85790010402457</v>
      </c>
      <c r="I46" s="121">
        <v>5633.2199214864968</v>
      </c>
      <c r="J46" s="121">
        <v>712.04242150371897</v>
      </c>
      <c r="K46" s="121">
        <v>110.4992557875123</v>
      </c>
    </row>
    <row r="47" spans="1:11" x14ac:dyDescent="0.25">
      <c r="A47" s="133" t="s">
        <v>273</v>
      </c>
      <c r="B47" s="121">
        <v>681.17711136509831</v>
      </c>
      <c r="C47" s="121">
        <v>3394.567862583865</v>
      </c>
      <c r="D47" s="121">
        <v>5500.5601051845269</v>
      </c>
      <c r="E47" s="121">
        <v>2661.7422252964939</v>
      </c>
      <c r="F47" s="121">
        <v>469.71921622879319</v>
      </c>
      <c r="G47" s="121">
        <v>2371.7142896621531</v>
      </c>
      <c r="H47" s="121">
        <v>692.57376262068169</v>
      </c>
      <c r="I47" s="121">
        <v>5377.3798241271434</v>
      </c>
      <c r="J47" s="121">
        <v>698.13474596028937</v>
      </c>
      <c r="K47" s="121">
        <v>122.98601379446021</v>
      </c>
    </row>
    <row r="48" spans="1:11" x14ac:dyDescent="0.25">
      <c r="A48" s="133" t="s">
        <v>274</v>
      </c>
      <c r="B48" s="121">
        <v>697.78344777570703</v>
      </c>
      <c r="C48" s="121">
        <v>3279.0639176132609</v>
      </c>
      <c r="D48" s="121">
        <v>5473.4713135190777</v>
      </c>
      <c r="E48" s="121">
        <v>2695.9036228404061</v>
      </c>
      <c r="F48" s="121">
        <v>474.701086703947</v>
      </c>
      <c r="G48" s="121">
        <v>2283.3662004760072</v>
      </c>
      <c r="H48" s="121">
        <v>664.16891629942165</v>
      </c>
      <c r="I48" s="121">
        <v>5108.2433776218741</v>
      </c>
      <c r="J48" s="121">
        <v>674.75151125540219</v>
      </c>
      <c r="K48" s="121">
        <v>118.36762384668501</v>
      </c>
    </row>
    <row r="49" spans="1:11" x14ac:dyDescent="0.25">
      <c r="A49" s="133" t="s">
        <v>275</v>
      </c>
      <c r="B49" s="121">
        <v>694.71603531769654</v>
      </c>
      <c r="C49" s="121">
        <v>3160.069468811128</v>
      </c>
      <c r="D49" s="121">
        <v>5603.1026971164883</v>
      </c>
      <c r="E49" s="121">
        <v>2511.5744152597131</v>
      </c>
      <c r="F49" s="121">
        <v>474.701086703947</v>
      </c>
      <c r="G49" s="121">
        <v>2026.6179296756111</v>
      </c>
      <c r="H49" s="121">
        <v>590.46985557399034</v>
      </c>
      <c r="I49" s="121">
        <v>4676.4941093780444</v>
      </c>
      <c r="J49" s="121">
        <v>613.00754510654986</v>
      </c>
      <c r="K49" s="121">
        <v>109.3018954306816</v>
      </c>
    </row>
    <row r="50" spans="1:11" x14ac:dyDescent="0.25">
      <c r="A50" s="133" t="s">
        <v>276</v>
      </c>
      <c r="B50" s="121">
        <v>678.85010881074538</v>
      </c>
      <c r="C50" s="121">
        <v>3153.3000068348292</v>
      </c>
      <c r="D50" s="121">
        <v>5530.1713349402789</v>
      </c>
      <c r="E50" s="121">
        <v>2475.277930369306</v>
      </c>
      <c r="F50" s="121">
        <v>492.4934812580679</v>
      </c>
      <c r="G50" s="121">
        <v>1835.1257983224839</v>
      </c>
      <c r="H50" s="121">
        <v>688.62559865324761</v>
      </c>
      <c r="I50" s="121">
        <v>4496.9169801084854</v>
      </c>
      <c r="J50" s="121">
        <v>598.48854316560698</v>
      </c>
      <c r="K50" s="121">
        <v>124.43995137061169</v>
      </c>
    </row>
    <row r="51" spans="1:11" x14ac:dyDescent="0.25">
      <c r="A51" s="133" t="s">
        <v>277</v>
      </c>
      <c r="B51" s="121">
        <v>670.38828134037158</v>
      </c>
      <c r="C51" s="121">
        <v>3200.4746949821638</v>
      </c>
      <c r="D51" s="121">
        <v>6427.8302814248827</v>
      </c>
      <c r="E51" s="121">
        <v>2459.6206231616789</v>
      </c>
      <c r="F51" s="121">
        <v>486.79991500074919</v>
      </c>
      <c r="G51" s="121">
        <v>1669.205863161669</v>
      </c>
      <c r="H51" s="121">
        <v>624.13892051849518</v>
      </c>
      <c r="I51" s="121">
        <v>4848.7353218774397</v>
      </c>
      <c r="J51" s="121">
        <v>591.15262639544642</v>
      </c>
      <c r="K51" s="121">
        <v>123.5846939728756</v>
      </c>
    </row>
    <row r="52" spans="1:11" x14ac:dyDescent="0.25">
      <c r="A52" s="133" t="s">
        <v>278</v>
      </c>
      <c r="B52" s="121">
        <v>648.28175707401977</v>
      </c>
      <c r="C52" s="121">
        <v>3269.227043178952</v>
      </c>
      <c r="D52" s="121">
        <v>6168.67718545138</v>
      </c>
      <c r="E52" s="121">
        <v>2626.1574361882522</v>
      </c>
      <c r="F52" s="121">
        <v>474.701086703947</v>
      </c>
      <c r="G52" s="121">
        <v>1644.3178728875459</v>
      </c>
      <c r="H52" s="121">
        <v>599.24355327939861</v>
      </c>
      <c r="I52" s="121">
        <v>4977.1138653552507</v>
      </c>
      <c r="J52" s="121">
        <v>599.25270116249874</v>
      </c>
      <c r="K52" s="121">
        <v>135.55829754118179</v>
      </c>
    </row>
    <row r="53" spans="1:11" x14ac:dyDescent="0.25">
      <c r="A53" s="133" t="s">
        <v>279</v>
      </c>
      <c r="B53" s="121">
        <v>675.99424203949422</v>
      </c>
      <c r="C53" s="121">
        <v>3389.7023117884</v>
      </c>
      <c r="D53" s="121">
        <v>5825.2965915059549</v>
      </c>
      <c r="E53" s="121">
        <v>2723.6597583448352</v>
      </c>
      <c r="F53" s="121">
        <v>468.29582466446351</v>
      </c>
      <c r="G53" s="121">
        <v>1576.581486986842</v>
      </c>
      <c r="H53" s="121">
        <v>600.01125182862177</v>
      </c>
      <c r="I53" s="121">
        <v>4386.1140705591824</v>
      </c>
      <c r="J53" s="121">
        <v>525.28220706337879</v>
      </c>
      <c r="K53" s="121">
        <v>147.3608496299409</v>
      </c>
    </row>
    <row r="54" spans="1:11" x14ac:dyDescent="0.25">
      <c r="A54" s="133" t="s">
        <v>280</v>
      </c>
      <c r="B54" s="121">
        <v>652.19535227906761</v>
      </c>
      <c r="C54" s="121">
        <v>3427.463216874944</v>
      </c>
      <c r="D54" s="121">
        <v>3419.0003245763619</v>
      </c>
      <c r="E54" s="121">
        <v>2669.570878900307</v>
      </c>
      <c r="F54" s="121">
        <v>467.58412888229861</v>
      </c>
      <c r="G54" s="121">
        <v>1482.16107027677</v>
      </c>
      <c r="H54" s="121">
        <v>581.36714420462886</v>
      </c>
      <c r="I54" s="121">
        <v>4866.6166190047061</v>
      </c>
      <c r="J54" s="121">
        <v>495.78570838335781</v>
      </c>
      <c r="K54" s="121">
        <v>133.76225700593591</v>
      </c>
    </row>
    <row r="55" spans="1:11" x14ac:dyDescent="0.25">
      <c r="A55" s="133" t="s">
        <v>281</v>
      </c>
      <c r="B55" s="121">
        <v>635.90633439859801</v>
      </c>
      <c r="C55" s="121">
        <v>3498.8598861562241</v>
      </c>
      <c r="D55" s="121">
        <v>3278.0728051832389</v>
      </c>
      <c r="E55" s="121">
        <v>2686.6515776722631</v>
      </c>
      <c r="F55" s="121">
        <v>446.94495119951841</v>
      </c>
      <c r="G55" s="121">
        <v>1453.338895973061</v>
      </c>
      <c r="H55" s="121">
        <v>578.2963500077359</v>
      </c>
      <c r="I55" s="121">
        <v>4601.912288881409</v>
      </c>
      <c r="J55" s="121">
        <v>473.16663167536251</v>
      </c>
      <c r="K55" s="121">
        <v>142.65693394239199</v>
      </c>
    </row>
    <row r="56" spans="1:11" x14ac:dyDescent="0.25">
      <c r="A56" s="133" t="s">
        <v>282</v>
      </c>
      <c r="B56" s="121">
        <v>651.56071521878971</v>
      </c>
      <c r="C56" s="121">
        <v>3544.871073026382</v>
      </c>
      <c r="D56" s="121">
        <v>3033.944666530248</v>
      </c>
      <c r="E56" s="121">
        <v>2848.9182160058472</v>
      </c>
      <c r="F56" s="121">
        <v>419.9005114772545</v>
      </c>
      <c r="G56" s="121">
        <v>1448.12182584687</v>
      </c>
      <c r="H56" s="121">
        <v>554.16868131786259</v>
      </c>
      <c r="I56" s="121">
        <v>4835.1333095327664</v>
      </c>
      <c r="J56" s="121">
        <v>493.0347395945476</v>
      </c>
      <c r="K56" s="121">
        <v>148.72926146631869</v>
      </c>
    </row>
    <row r="57" spans="1:11" x14ac:dyDescent="0.25">
      <c r="A57" s="133" t="s">
        <v>283</v>
      </c>
      <c r="B57" s="121">
        <v>648.07021138726043</v>
      </c>
      <c r="C57" s="121">
        <v>3589.8245314627429</v>
      </c>
      <c r="D57" s="121">
        <v>2439.3073045461879</v>
      </c>
      <c r="E57" s="121">
        <v>2932.898318301297</v>
      </c>
      <c r="F57" s="121">
        <v>402.10811692313348</v>
      </c>
      <c r="G57" s="121">
        <v>1359.4316337016301</v>
      </c>
      <c r="H57" s="121">
        <v>456.34195190255798</v>
      </c>
      <c r="I57" s="121">
        <v>4698.8075228872813</v>
      </c>
      <c r="J57" s="121">
        <v>459.87028252944617</v>
      </c>
      <c r="K57" s="121">
        <v>126.150466166084</v>
      </c>
    </row>
    <row r="58" spans="1:11" x14ac:dyDescent="0.25">
      <c r="A58" s="133" t="s">
        <v>284</v>
      </c>
      <c r="B58" s="121">
        <v>610.62662483085592</v>
      </c>
      <c r="C58" s="121">
        <v>3573.429740738894</v>
      </c>
      <c r="D58" s="121">
        <v>1325.047695959312</v>
      </c>
      <c r="E58" s="121">
        <v>3028.977248893551</v>
      </c>
      <c r="F58" s="121">
        <v>407.08998739828752</v>
      </c>
      <c r="G58" s="121">
        <v>1319.7476904466721</v>
      </c>
      <c r="H58" s="121">
        <v>430.34987245028537</v>
      </c>
      <c r="I58" s="121">
        <v>4290.8999841464729</v>
      </c>
      <c r="J58" s="121">
        <v>434.34740543326228</v>
      </c>
      <c r="K58" s="121">
        <v>130.25570167521761</v>
      </c>
    </row>
    <row r="59" spans="1:11" x14ac:dyDescent="0.25">
      <c r="A59" s="133" t="s">
        <v>285</v>
      </c>
      <c r="B59" s="121">
        <v>620.8865906386842</v>
      </c>
      <c r="C59" s="121">
        <v>3574.27592348593</v>
      </c>
      <c r="D59" s="121">
        <v>1284.5790152931149</v>
      </c>
      <c r="E59" s="121">
        <v>3093.7415650705511</v>
      </c>
      <c r="F59" s="121">
        <v>397.83794223014462</v>
      </c>
      <c r="G59" s="121">
        <v>1163.321112400728</v>
      </c>
      <c r="H59" s="121">
        <v>389.66184934145349</v>
      </c>
      <c r="I59" s="121">
        <v>1857.056764046295</v>
      </c>
      <c r="J59" s="121">
        <v>385.44129363219122</v>
      </c>
      <c r="K59" s="121">
        <v>120.4202416012518</v>
      </c>
    </row>
    <row r="60" spans="1:11" x14ac:dyDescent="0.25">
      <c r="A60" s="133" t="s">
        <v>286</v>
      </c>
      <c r="B60" s="121">
        <v>590.2124660585788</v>
      </c>
      <c r="C60" s="121">
        <v>3471.8878110944061</v>
      </c>
      <c r="D60" s="121">
        <v>1468.0589685574701</v>
      </c>
      <c r="E60" s="121">
        <v>3051.7515139228258</v>
      </c>
      <c r="F60" s="121">
        <v>388.58589706200161</v>
      </c>
      <c r="G60" s="121">
        <v>1126.4595185582989</v>
      </c>
      <c r="H60" s="121">
        <v>359.72160592174708</v>
      </c>
      <c r="I60" s="121">
        <v>2166.9992475855829</v>
      </c>
      <c r="J60" s="121">
        <v>436.94554262269418</v>
      </c>
      <c r="K60" s="121">
        <v>121.2754989989879</v>
      </c>
    </row>
    <row r="61" spans="1:11" x14ac:dyDescent="0.25">
      <c r="A61" s="133" t="s">
        <v>287</v>
      </c>
      <c r="B61" s="121">
        <v>583.01991270876101</v>
      </c>
      <c r="C61" s="121">
        <v>3431.2710392366112</v>
      </c>
      <c r="D61" s="121">
        <v>991.31816948983681</v>
      </c>
      <c r="E61" s="121">
        <v>2989.12228509232</v>
      </c>
      <c r="F61" s="121">
        <v>380.75724345818838</v>
      </c>
      <c r="G61" s="121">
        <v>1076.426960790734</v>
      </c>
      <c r="H61" s="121">
        <v>343.38059394542381</v>
      </c>
      <c r="I61" s="121">
        <v>1369.3711304299891</v>
      </c>
      <c r="J61" s="121">
        <v>418.3000874985359</v>
      </c>
      <c r="K61" s="121">
        <v>118.8807782853267</v>
      </c>
    </row>
    <row r="62" spans="1:11" x14ac:dyDescent="0.25">
      <c r="A62" s="133" t="s">
        <v>288</v>
      </c>
      <c r="B62" s="121">
        <v>556.57670186384269</v>
      </c>
      <c r="C62" s="121">
        <v>3414.770475669382</v>
      </c>
      <c r="D62" s="121">
        <v>1140.6903729244159</v>
      </c>
      <c r="E62" s="121">
        <v>3061.7152548731328</v>
      </c>
      <c r="F62" s="121">
        <v>394.99115910148521</v>
      </c>
      <c r="G62" s="121">
        <v>1000.052475172894</v>
      </c>
      <c r="H62" s="121">
        <v>331.42643082180479</v>
      </c>
      <c r="I62" s="121">
        <v>1414.4564522466021</v>
      </c>
      <c r="J62" s="121">
        <v>407.90753874080832</v>
      </c>
      <c r="K62" s="121">
        <v>108.104535073851</v>
      </c>
    </row>
    <row r="63" spans="1:11" x14ac:dyDescent="0.25">
      <c r="A63" s="133" t="s">
        <v>289</v>
      </c>
      <c r="B63" s="121">
        <v>529.60462680202579</v>
      </c>
      <c r="C63" s="121">
        <v>3410.645334777575</v>
      </c>
      <c r="D63" s="121">
        <v>1171.727328557299</v>
      </c>
      <c r="E63" s="121">
        <v>3086.624607248903</v>
      </c>
      <c r="F63" s="121">
        <v>399.97302957663902</v>
      </c>
      <c r="G63" s="121">
        <v>993.89462190919403</v>
      </c>
      <c r="H63" s="121">
        <v>314.09837785362299</v>
      </c>
      <c r="I63" s="121">
        <v>1007.924397900199</v>
      </c>
      <c r="J63" s="121">
        <v>388.19226242100149</v>
      </c>
      <c r="K63" s="121">
        <v>109.5584726500025</v>
      </c>
    </row>
    <row r="64" spans="1:11" x14ac:dyDescent="0.25">
      <c r="A64" s="133" t="s">
        <v>290</v>
      </c>
      <c r="B64" s="121">
        <v>521.35434501841132</v>
      </c>
      <c r="C64" s="121">
        <v>3404.8278283916929</v>
      </c>
      <c r="D64" s="121">
        <v>1138.1679348341111</v>
      </c>
      <c r="E64" s="121">
        <v>3140.7134866934312</v>
      </c>
      <c r="F64" s="121">
        <v>394.27946331932031</v>
      </c>
      <c r="G64" s="121">
        <v>931.46083187445413</v>
      </c>
      <c r="H64" s="121">
        <v>301.26684495946313</v>
      </c>
      <c r="I64" s="121">
        <v>692.02148198515522</v>
      </c>
      <c r="J64" s="121">
        <v>390.9432312098117</v>
      </c>
      <c r="K64" s="121">
        <v>101.6045788510562</v>
      </c>
    </row>
    <row r="65" spans="1:11" x14ac:dyDescent="0.25">
      <c r="A65" s="133" t="s">
        <v>291</v>
      </c>
      <c r="B65" s="121">
        <v>516.27724853618713</v>
      </c>
      <c r="C65" s="121">
        <v>3385.0483066796951</v>
      </c>
      <c r="D65" s="121">
        <v>958.30713187323738</v>
      </c>
      <c r="E65" s="121">
        <v>3053.1749054871548</v>
      </c>
      <c r="F65" s="121">
        <v>386.45080971550709</v>
      </c>
      <c r="G65" s="121">
        <v>844.99430896332808</v>
      </c>
      <c r="H65" s="121">
        <v>276.37147772036661</v>
      </c>
      <c r="I65" s="121">
        <v>62.81378734450027</v>
      </c>
      <c r="J65" s="121">
        <v>364.656196116736</v>
      </c>
      <c r="K65" s="121">
        <v>89.630975282749873</v>
      </c>
    </row>
    <row r="66" spans="1:11" x14ac:dyDescent="0.25">
      <c r="A66" s="133" t="s">
        <v>292</v>
      </c>
      <c r="B66" s="121">
        <v>483.27612140172897</v>
      </c>
      <c r="C66" s="121">
        <v>3359.0281872082951</v>
      </c>
      <c r="D66" s="121">
        <v>781.73646555189168</v>
      </c>
      <c r="E66" s="121">
        <v>2877.3860472924398</v>
      </c>
      <c r="F66" s="121">
        <v>386.45080971550709</v>
      </c>
      <c r="G66" s="121">
        <v>776.40266566488776</v>
      </c>
      <c r="H66" s="121">
        <v>257.61769887505602</v>
      </c>
      <c r="I66" s="121">
        <v>1868.5191339996711</v>
      </c>
      <c r="J66" s="121">
        <v>308.56699914488257</v>
      </c>
      <c r="K66" s="121">
        <v>83.473122019049498</v>
      </c>
    </row>
    <row r="67" spans="1:11" x14ac:dyDescent="0.25">
      <c r="A67" s="133" t="s">
        <v>293</v>
      </c>
      <c r="B67" s="121">
        <v>458.84259458102429</v>
      </c>
      <c r="C67" s="121">
        <v>3303.2858987472068</v>
      </c>
      <c r="D67" s="121">
        <v>733.04244328687469</v>
      </c>
      <c r="E67" s="121">
        <v>2753.5509811957591</v>
      </c>
      <c r="F67" s="121">
        <v>386.45080971550709</v>
      </c>
      <c r="G67" s="121">
        <v>723.03460404615123</v>
      </c>
      <c r="H67" s="121">
        <v>235.35444094758191</v>
      </c>
      <c r="I67" s="121">
        <v>1631.7829865626111</v>
      </c>
      <c r="J67" s="121">
        <v>335.92385543360672</v>
      </c>
      <c r="K67" s="121">
        <v>79.966566688331227</v>
      </c>
    </row>
    <row r="68" spans="1:11" x14ac:dyDescent="0.25">
      <c r="A68" s="133" t="s">
        <v>294</v>
      </c>
      <c r="B68" s="121">
        <v>447.10180896588048</v>
      </c>
      <c r="C68" s="121">
        <v>3251.0341141176482</v>
      </c>
      <c r="D68" s="121">
        <v>704.63759696561465</v>
      </c>
      <c r="E68" s="121">
        <v>2725.79484569133</v>
      </c>
      <c r="F68" s="121">
        <v>394.27946331932031</v>
      </c>
      <c r="G68" s="121">
        <v>675.14018977292619</v>
      </c>
      <c r="H68" s="121">
        <v>223.6196202665981</v>
      </c>
      <c r="I68" s="121">
        <v>1502.6402850879081</v>
      </c>
      <c r="J68" s="121">
        <v>316.97273711069158</v>
      </c>
      <c r="K68" s="121">
        <v>76.117908398518495</v>
      </c>
    </row>
    <row r="69" spans="1:11" x14ac:dyDescent="0.25">
      <c r="A69" s="133" t="s">
        <v>295</v>
      </c>
      <c r="B69" s="121">
        <v>442.02471248365617</v>
      </c>
      <c r="C69" s="121">
        <v>3110.990869482961</v>
      </c>
      <c r="D69" s="121">
        <v>361.58601668414309</v>
      </c>
      <c r="E69" s="121">
        <v>2663.8773126429892</v>
      </c>
      <c r="F69" s="121">
        <v>387.16250549767199</v>
      </c>
      <c r="G69" s="121">
        <v>632.37731988611802</v>
      </c>
      <c r="H69" s="121">
        <v>209.03334783135651</v>
      </c>
      <c r="I69" s="121">
        <v>1306.098848287354</v>
      </c>
      <c r="J69" s="121">
        <v>291.44986001450769</v>
      </c>
      <c r="K69" s="121">
        <v>74.150816383725328</v>
      </c>
    </row>
    <row r="70" spans="1:11" x14ac:dyDescent="0.25">
      <c r="A70" s="133" t="s">
        <v>296</v>
      </c>
      <c r="B70" s="121">
        <v>416.32191154239553</v>
      </c>
      <c r="C70" s="121">
        <v>3001.3044308982389</v>
      </c>
      <c r="D70" s="121">
        <v>145.86272435241219</v>
      </c>
      <c r="E70" s="121">
        <v>2603.3831711589778</v>
      </c>
      <c r="F70" s="121">
        <v>379.33385189385871</v>
      </c>
      <c r="G70" s="121">
        <v>606.80512369380665</v>
      </c>
      <c r="H70" s="121">
        <v>204.97551264260511</v>
      </c>
      <c r="I70" s="121">
        <v>1307.6271642811371</v>
      </c>
      <c r="J70" s="121">
        <v>273.72139448661937</v>
      </c>
      <c r="K70" s="121">
        <v>58.071977306285461</v>
      </c>
    </row>
    <row r="71" spans="1:11" x14ac:dyDescent="0.25">
      <c r="A71" s="133" t="s">
        <v>297</v>
      </c>
      <c r="B71" s="121">
        <v>403.41762465007531</v>
      </c>
      <c r="C71" s="121">
        <v>2831.6447901172428</v>
      </c>
      <c r="D71" s="121">
        <v>808.49624355338744</v>
      </c>
      <c r="E71" s="121">
        <v>2566.3749904864062</v>
      </c>
      <c r="F71" s="121">
        <v>380.75724345818838</v>
      </c>
      <c r="G71" s="121">
        <v>566.43697452065987</v>
      </c>
      <c r="H71" s="121">
        <v>188.19581578101139</v>
      </c>
      <c r="I71" s="121">
        <v>1132.176488194795</v>
      </c>
      <c r="J71" s="121">
        <v>241.7795902165449</v>
      </c>
      <c r="K71" s="121">
        <v>69.104797737081952</v>
      </c>
    </row>
    <row r="72" spans="1:11" x14ac:dyDescent="0.25">
      <c r="A72" s="133" t="s">
        <v>298</v>
      </c>
      <c r="B72" s="121">
        <v>384.80160421525278</v>
      </c>
      <c r="C72" s="121">
        <v>2705.8808793388112</v>
      </c>
      <c r="D72" s="121">
        <v>797.96780630689739</v>
      </c>
      <c r="E72" s="121">
        <v>2674.5527493754612</v>
      </c>
      <c r="F72" s="121">
        <v>367.94671937922141</v>
      </c>
      <c r="G72" s="121">
        <v>549.16077508638932</v>
      </c>
      <c r="H72" s="121">
        <v>175.91263899343949</v>
      </c>
      <c r="I72" s="121">
        <v>1224.486774219316</v>
      </c>
      <c r="J72" s="121">
        <v>233.37385225073581</v>
      </c>
      <c r="K72" s="121">
        <v>65.769293885910912</v>
      </c>
    </row>
    <row r="73" spans="1:11" x14ac:dyDescent="0.25">
      <c r="A73" s="133" t="s">
        <v>299</v>
      </c>
      <c r="B73" s="121">
        <v>372.21463585307163</v>
      </c>
      <c r="C73" s="121">
        <v>2528.394048147718</v>
      </c>
      <c r="D73" s="121">
        <v>938.12762715079771</v>
      </c>
      <c r="E73" s="121">
        <v>2794.117640779154</v>
      </c>
      <c r="F73" s="121">
        <v>365.09993625056211</v>
      </c>
      <c r="G73" s="121">
        <v>556.85809166601484</v>
      </c>
      <c r="H73" s="121">
        <v>178.65441952637971</v>
      </c>
      <c r="I73" s="121">
        <v>1167.78625084995</v>
      </c>
      <c r="J73" s="121">
        <v>268.37228850837732</v>
      </c>
      <c r="K73" s="121">
        <v>66.196922584779003</v>
      </c>
    </row>
    <row r="74" spans="1:11" x14ac:dyDescent="0.25">
      <c r="A74" s="133" t="s">
        <v>300</v>
      </c>
      <c r="B74" s="121">
        <v>339.53082724875242</v>
      </c>
      <c r="C74" s="121">
        <v>2415.1113328880879</v>
      </c>
      <c r="D74" s="121">
        <v>853.46144429360595</v>
      </c>
      <c r="E74" s="121">
        <v>2943.5737550337699</v>
      </c>
      <c r="F74" s="121">
        <v>364.38824046839721</v>
      </c>
      <c r="G74" s="121">
        <v>543.68712774087794</v>
      </c>
      <c r="H74" s="121">
        <v>169.11302327174801</v>
      </c>
      <c r="I74" s="121">
        <v>1069.209869250916</v>
      </c>
      <c r="J74" s="121">
        <v>210.6019439433621</v>
      </c>
      <c r="K74" s="121">
        <v>63.032470213155193</v>
      </c>
    </row>
    <row r="75" spans="1:11" x14ac:dyDescent="0.25">
      <c r="A75" s="133" t="s">
        <v>301</v>
      </c>
      <c r="B75" s="121">
        <v>335.72300488708419</v>
      </c>
      <c r="C75" s="121">
        <v>2346.0416661611612</v>
      </c>
      <c r="D75" s="121">
        <v>850.50032131803061</v>
      </c>
      <c r="E75" s="121">
        <v>2955.6725833305718</v>
      </c>
      <c r="F75" s="121">
        <v>350.15432482510039</v>
      </c>
      <c r="G75" s="121">
        <v>531.54247269302437</v>
      </c>
      <c r="H75" s="121">
        <v>161.98439388610359</v>
      </c>
      <c r="I75" s="121">
        <v>1052.0927301205411</v>
      </c>
      <c r="J75" s="121">
        <v>207.39248035641691</v>
      </c>
      <c r="K75" s="121">
        <v>60.124595060852243</v>
      </c>
    </row>
    <row r="76" spans="1:11" x14ac:dyDescent="0.25">
      <c r="A76" s="133" t="s">
        <v>302</v>
      </c>
      <c r="B76" s="121">
        <v>326.73231319981193</v>
      </c>
      <c r="C76" s="121">
        <v>2367.7250990539942</v>
      </c>
      <c r="D76" s="121">
        <v>832.73358346457849</v>
      </c>
      <c r="E76" s="121">
        <v>2940.726971905111</v>
      </c>
      <c r="F76" s="121">
        <v>342.32567122128711</v>
      </c>
      <c r="G76" s="121">
        <v>549.41735230571021</v>
      </c>
      <c r="H76" s="121">
        <v>157.48787381208169</v>
      </c>
      <c r="I76" s="121">
        <v>1440.4378241409211</v>
      </c>
      <c r="J76" s="121">
        <v>201.12638478190459</v>
      </c>
      <c r="K76" s="121">
        <v>57.131194168775657</v>
      </c>
    </row>
    <row r="77" spans="1:11" x14ac:dyDescent="0.25">
      <c r="A77" s="133" t="s">
        <v>303</v>
      </c>
      <c r="B77" s="121">
        <v>314.88575474128851</v>
      </c>
      <c r="C77" s="121">
        <v>2336.5221102569908</v>
      </c>
      <c r="D77" s="121">
        <v>797.529121421627</v>
      </c>
      <c r="E77" s="121">
        <v>3009.7614627751</v>
      </c>
      <c r="F77" s="121">
        <v>325.95666823149583</v>
      </c>
      <c r="G77" s="121">
        <v>527.18065996456994</v>
      </c>
      <c r="H77" s="121">
        <v>159.35228457448099</v>
      </c>
      <c r="I77" s="121">
        <v>1329.787746190997</v>
      </c>
      <c r="J77" s="121">
        <v>199.75090038749951</v>
      </c>
      <c r="K77" s="121">
        <v>63.716676131344123</v>
      </c>
    </row>
    <row r="78" spans="1:11" x14ac:dyDescent="0.25">
      <c r="A78" s="133" t="s">
        <v>304</v>
      </c>
      <c r="B78" s="121">
        <v>293.73118606535371</v>
      </c>
      <c r="C78" s="121">
        <v>2280.1451847356252</v>
      </c>
      <c r="D78" s="121">
        <v>385.60401415269899</v>
      </c>
      <c r="E78" s="121">
        <v>2977.0234567955172</v>
      </c>
      <c r="F78" s="121">
        <v>301.75901163789132</v>
      </c>
      <c r="G78" s="121">
        <v>507.68079129618548</v>
      </c>
      <c r="H78" s="121">
        <v>138.18573886018311</v>
      </c>
      <c r="I78" s="121">
        <v>1278.5891603992511</v>
      </c>
      <c r="J78" s="121">
        <v>190.58100442479869</v>
      </c>
      <c r="K78" s="121">
        <v>50.118083507339129</v>
      </c>
    </row>
    <row r="79" spans="1:11" x14ac:dyDescent="0.25">
      <c r="A79" s="133" t="s">
        <v>305</v>
      </c>
      <c r="B79" s="121">
        <v>282.51926466710842</v>
      </c>
      <c r="C79" s="121">
        <v>2157.6602321019632</v>
      </c>
      <c r="D79" s="121">
        <v>402.71272467824548</v>
      </c>
      <c r="E79" s="121">
        <v>2886.6380924605828</v>
      </c>
      <c r="F79" s="121">
        <v>300.33562007356159</v>
      </c>
      <c r="G79" s="121">
        <v>431.73393437721421</v>
      </c>
      <c r="H79" s="121">
        <v>157.0491889268113</v>
      </c>
      <c r="I79" s="121">
        <v>1236.8661337689621</v>
      </c>
      <c r="J79" s="121">
        <v>191.1923308223121</v>
      </c>
      <c r="K79" s="121">
        <v>42.078663968619203</v>
      </c>
    </row>
    <row r="80" spans="1:11" x14ac:dyDescent="0.25">
      <c r="A80" s="133" t="s">
        <v>306</v>
      </c>
      <c r="B80" s="121">
        <v>258.29728353316312</v>
      </c>
      <c r="C80" s="121">
        <v>2101.389079423976</v>
      </c>
      <c r="D80" s="121">
        <v>329.12333517413191</v>
      </c>
      <c r="E80" s="121">
        <v>2878.0977430746052</v>
      </c>
      <c r="F80" s="121">
        <v>286.10170443026482</v>
      </c>
      <c r="G80" s="121">
        <v>397.26706124844691</v>
      </c>
      <c r="H80" s="121">
        <v>141.80488916366409</v>
      </c>
      <c r="I80" s="121">
        <v>1119.6442970457699</v>
      </c>
      <c r="J80" s="121">
        <v>177.2846552788825</v>
      </c>
      <c r="K80" s="121">
        <v>33.098461292389487</v>
      </c>
    </row>
    <row r="81" spans="1:11" x14ac:dyDescent="0.25">
      <c r="A81" s="133" t="s">
        <v>307</v>
      </c>
      <c r="B81" s="121">
        <v>272.6823902327987</v>
      </c>
      <c r="C81" s="121">
        <v>2092.3983877367041</v>
      </c>
      <c r="D81" s="121">
        <v>268.5848210068134</v>
      </c>
      <c r="E81" s="121">
        <v>2770.6316799677138</v>
      </c>
      <c r="F81" s="121">
        <v>271.15609300480321</v>
      </c>
      <c r="G81" s="121">
        <v>378.70797571757208</v>
      </c>
      <c r="H81" s="121">
        <v>132.92152023693799</v>
      </c>
      <c r="I81" s="121">
        <v>1088.16098757383</v>
      </c>
      <c r="J81" s="121">
        <v>165.8222853255065</v>
      </c>
      <c r="K81" s="121">
        <v>33.269512771936718</v>
      </c>
    </row>
    <row r="82" spans="1:11" x14ac:dyDescent="0.25">
      <c r="A82" s="133" t="s">
        <v>308</v>
      </c>
      <c r="B82" s="121">
        <v>256.81646372584771</v>
      </c>
      <c r="C82" s="121">
        <v>2040.0408302637661</v>
      </c>
      <c r="D82" s="121">
        <v>242.70241277585839</v>
      </c>
      <c r="E82" s="121">
        <v>2757.109460106582</v>
      </c>
      <c r="F82" s="121">
        <v>269.0210056583087</v>
      </c>
      <c r="G82" s="121">
        <v>384.01057158353638</v>
      </c>
      <c r="H82" s="121">
        <v>188.74417188759941</v>
      </c>
      <c r="I82" s="121">
        <v>970.17499285374652</v>
      </c>
      <c r="J82" s="121">
        <v>143.96736661440281</v>
      </c>
      <c r="K82" s="121">
        <v>33.611615731031193</v>
      </c>
    </row>
    <row r="83" spans="1:11" x14ac:dyDescent="0.25">
      <c r="A83" s="133" t="s">
        <v>309</v>
      </c>
      <c r="B83" s="121">
        <v>252.479777147281</v>
      </c>
      <c r="C83" s="121">
        <v>1933.316031293675</v>
      </c>
      <c r="D83" s="121">
        <v>227.56778423402881</v>
      </c>
      <c r="E83" s="121">
        <v>2740.0287613346259</v>
      </c>
      <c r="F83" s="121">
        <v>254.07539423284709</v>
      </c>
      <c r="G83" s="121">
        <v>339.96481560012398</v>
      </c>
      <c r="H83" s="121">
        <v>174.26757067367541</v>
      </c>
      <c r="I83" s="121">
        <v>637.30776940770659</v>
      </c>
      <c r="J83" s="121">
        <v>147.4824934001048</v>
      </c>
      <c r="K83" s="121">
        <v>29.249803002576751</v>
      </c>
    </row>
    <row r="84" spans="1:11" x14ac:dyDescent="0.25">
      <c r="A84" s="133" t="s">
        <v>310</v>
      </c>
      <c r="B84" s="121">
        <v>240.42167300199819</v>
      </c>
      <c r="C84" s="121">
        <v>1896.5070817975491</v>
      </c>
      <c r="D84" s="121">
        <v>243.5797825463992</v>
      </c>
      <c r="E84" s="121">
        <v>2678.111228286285</v>
      </c>
      <c r="F84" s="121">
        <v>256.92217736150639</v>
      </c>
      <c r="G84" s="121">
        <v>394.01708313704961</v>
      </c>
      <c r="H84" s="121">
        <v>112.4130018505456</v>
      </c>
      <c r="I84" s="121">
        <v>612.39621870903591</v>
      </c>
      <c r="J84" s="121">
        <v>131.1295122666217</v>
      </c>
      <c r="K84" s="121">
        <v>29.33532874235037</v>
      </c>
    </row>
    <row r="85" spans="1:11" x14ac:dyDescent="0.25">
      <c r="A85" s="133" t="s">
        <v>311</v>
      </c>
      <c r="B85" s="121">
        <v>227.83470463981709</v>
      </c>
      <c r="C85" s="121">
        <v>1833.889558516782</v>
      </c>
      <c r="D85" s="121">
        <v>338.66473142876362</v>
      </c>
      <c r="E85" s="121">
        <v>2754.974372760088</v>
      </c>
      <c r="F85" s="121">
        <v>262.61574361882509</v>
      </c>
      <c r="G85" s="121">
        <v>374.17511150957051</v>
      </c>
      <c r="H85" s="121">
        <v>115.374124826121</v>
      </c>
      <c r="I85" s="121">
        <v>590.54129999793236</v>
      </c>
      <c r="J85" s="121">
        <v>119.81997391262399</v>
      </c>
      <c r="K85" s="121">
        <v>24.20378435593339</v>
      </c>
    </row>
    <row r="86" spans="1:11" x14ac:dyDescent="0.25">
      <c r="A86" s="133" t="s">
        <v>312</v>
      </c>
      <c r="B86" s="121">
        <v>219.47865001282281</v>
      </c>
      <c r="C86" s="121">
        <v>1826.8027780103439</v>
      </c>
      <c r="D86" s="121">
        <v>284.48714809786622</v>
      </c>
      <c r="E86" s="121">
        <v>2719.389583651845</v>
      </c>
      <c r="F86" s="121">
        <v>261.19235205449547</v>
      </c>
      <c r="G86" s="121">
        <v>388.543435791538</v>
      </c>
      <c r="H86" s="121">
        <v>86.201579955637797</v>
      </c>
      <c r="I86" s="121">
        <v>534.45210302607904</v>
      </c>
      <c r="J86" s="121">
        <v>94.602760015196736</v>
      </c>
      <c r="K86" s="121">
        <v>27.282710987783581</v>
      </c>
    </row>
    <row r="87" spans="1:11" x14ac:dyDescent="0.25">
      <c r="A87" s="133" t="s">
        <v>313</v>
      </c>
      <c r="B87" s="121">
        <v>213.2380522534221</v>
      </c>
      <c r="C87" s="121">
        <v>1775.2914032844419</v>
      </c>
      <c r="D87" s="121">
        <v>255.09526078474781</v>
      </c>
      <c r="E87" s="121">
        <v>2608.3650416341311</v>
      </c>
      <c r="F87" s="121">
        <v>266.17422252964928</v>
      </c>
      <c r="G87" s="121">
        <v>382.89873696647931</v>
      </c>
      <c r="H87" s="121">
        <v>82.911443316109612</v>
      </c>
      <c r="I87" s="121">
        <v>709.29145271490802</v>
      </c>
      <c r="J87" s="121">
        <v>178.6601396732876</v>
      </c>
      <c r="K87" s="121">
        <v>28.309019865066979</v>
      </c>
    </row>
    <row r="88" spans="1:11" x14ac:dyDescent="0.25">
      <c r="A88" s="133" t="s">
        <v>314</v>
      </c>
      <c r="B88" s="121">
        <v>193.03543916790451</v>
      </c>
      <c r="C88" s="121">
        <v>1716.270156678585</v>
      </c>
      <c r="D88" s="121">
        <v>302.36355717263592</v>
      </c>
      <c r="E88" s="121">
        <v>2640.391351831548</v>
      </c>
      <c r="F88" s="121">
        <v>259.7689604901658</v>
      </c>
      <c r="G88" s="121">
        <v>362.11598220149062</v>
      </c>
      <c r="H88" s="121">
        <v>87.84664827540189</v>
      </c>
      <c r="I88" s="121">
        <v>701.80270434536908</v>
      </c>
      <c r="J88" s="121">
        <v>170.40723330685691</v>
      </c>
      <c r="K88" s="121">
        <v>27.624813946878049</v>
      </c>
    </row>
    <row r="89" spans="1:11" x14ac:dyDescent="0.25">
      <c r="A89" s="133" t="s">
        <v>315</v>
      </c>
      <c r="B89" s="121">
        <v>226.03656630236259</v>
      </c>
      <c r="C89" s="121">
        <v>1665.710737543101</v>
      </c>
      <c r="D89" s="121">
        <v>287.22892863080631</v>
      </c>
      <c r="E89" s="121">
        <v>2605.5182585054708</v>
      </c>
      <c r="F89" s="121">
        <v>246.24674062903389</v>
      </c>
      <c r="G89" s="121">
        <v>338.59640376374603</v>
      </c>
      <c r="H89" s="121">
        <v>27.966161435989029</v>
      </c>
      <c r="I89" s="121">
        <v>775.46753524573239</v>
      </c>
      <c r="J89" s="121">
        <v>181.71677166085459</v>
      </c>
      <c r="K89" s="121">
        <v>27.453762467330812</v>
      </c>
    </row>
    <row r="90" spans="1:11" x14ac:dyDescent="0.25">
      <c r="A90" s="133" t="s">
        <v>316</v>
      </c>
      <c r="B90" s="121">
        <v>221.59410688041629</v>
      </c>
      <c r="C90" s="121">
        <v>1563.428397994956</v>
      </c>
      <c r="D90" s="121">
        <v>286.4612300815831</v>
      </c>
      <c r="E90" s="121">
        <v>2647.5083096531971</v>
      </c>
      <c r="F90" s="121">
        <v>237.7063912430558</v>
      </c>
      <c r="G90" s="121">
        <v>346.29372034337149</v>
      </c>
      <c r="H90" s="121">
        <v>23.469641361967181</v>
      </c>
      <c r="I90" s="121">
        <v>579.84308804144814</v>
      </c>
      <c r="J90" s="121">
        <v>-133.7276494560538</v>
      </c>
      <c r="K90" s="121">
        <v>26.170876370726571</v>
      </c>
    </row>
    <row r="91" spans="1:11" x14ac:dyDescent="0.25">
      <c r="A91" s="133" t="s">
        <v>317</v>
      </c>
      <c r="B91" s="121">
        <v>182.56392767331681</v>
      </c>
      <c r="C91" s="121">
        <v>1416.29837285383</v>
      </c>
      <c r="D91" s="121">
        <v>160.01031190238339</v>
      </c>
      <c r="E91" s="121">
        <v>2703.7322764442192</v>
      </c>
      <c r="F91" s="121">
        <v>227.03095451058331</v>
      </c>
      <c r="G91" s="121">
        <v>292.66908150531413</v>
      </c>
      <c r="H91" s="121">
        <v>55.27429554407292</v>
      </c>
      <c r="I91" s="121">
        <v>645.25501257538065</v>
      </c>
      <c r="J91" s="121">
        <v>-101.0216871890875</v>
      </c>
      <c r="K91" s="121">
        <v>24.88799027412232</v>
      </c>
    </row>
    <row r="92" spans="1:11" x14ac:dyDescent="0.25">
      <c r="A92" s="133" t="s">
        <v>318</v>
      </c>
      <c r="B92" s="121">
        <v>192.50657495100609</v>
      </c>
      <c r="C92" s="121">
        <v>1320.679722438605</v>
      </c>
      <c r="D92" s="121">
        <v>106.92944078466211</v>
      </c>
      <c r="E92" s="121">
        <v>2698.038710186901</v>
      </c>
      <c r="F92" s="121">
        <v>217.0672135602756</v>
      </c>
      <c r="G92" s="121">
        <v>260.93903204930251</v>
      </c>
      <c r="H92" s="121">
        <v>50.668104248733471</v>
      </c>
      <c r="I92" s="121">
        <v>566.0882440973968</v>
      </c>
      <c r="J92" s="121">
        <v>-117.83316312070571</v>
      </c>
      <c r="K92" s="121">
        <v>24.289310095707009</v>
      </c>
    </row>
    <row r="93" spans="1:11" x14ac:dyDescent="0.25">
      <c r="A93" s="133" t="s">
        <v>319</v>
      </c>
      <c r="B93" s="121">
        <v>199.91067398758329</v>
      </c>
      <c r="C93" s="121">
        <v>1235.215264987829</v>
      </c>
      <c r="D93" s="121">
        <v>439.013898934373</v>
      </c>
      <c r="E93" s="121">
        <v>2814.756818461934</v>
      </c>
      <c r="F93" s="121">
        <v>205.68008104563819</v>
      </c>
      <c r="G93" s="121">
        <v>271.54422378123093</v>
      </c>
      <c r="H93" s="121">
        <v>48.694022265016557</v>
      </c>
      <c r="I93" s="121">
        <v>744.13705737317116</v>
      </c>
      <c r="J93" s="121">
        <v>-125.4747430896231</v>
      </c>
      <c r="K93" s="121">
        <v>22.835372519555531</v>
      </c>
    </row>
    <row r="94" spans="1:11" x14ac:dyDescent="0.25">
      <c r="A94" s="133" t="s">
        <v>320</v>
      </c>
      <c r="B94" s="121">
        <v>198.11253565012879</v>
      </c>
      <c r="C94" s="121">
        <v>1179.5787493701209</v>
      </c>
      <c r="D94" s="121">
        <v>457.43866411573077</v>
      </c>
      <c r="E94" s="121">
        <v>2986.2755019636602</v>
      </c>
      <c r="F94" s="121">
        <v>193.58125274883591</v>
      </c>
      <c r="G94" s="121">
        <v>274.70867615285471</v>
      </c>
      <c r="H94" s="121">
        <v>46.281255396029223</v>
      </c>
      <c r="I94" s="121">
        <v>571.59018167501733</v>
      </c>
      <c r="J94" s="121">
        <v>-230.31722026316919</v>
      </c>
      <c r="K94" s="121">
        <v>23.605104177518079</v>
      </c>
    </row>
    <row r="95" spans="1:11" x14ac:dyDescent="0.25">
      <c r="A95" s="133" t="s">
        <v>321</v>
      </c>
      <c r="B95" s="121">
        <v>191.13152798707031</v>
      </c>
      <c r="C95" s="121">
        <v>1136.423429271214</v>
      </c>
      <c r="D95" s="121">
        <v>619.86174288710515</v>
      </c>
      <c r="E95" s="121">
        <v>3006.9146796464402</v>
      </c>
      <c r="F95" s="121">
        <v>194.29294853100069</v>
      </c>
      <c r="G95" s="121">
        <v>273.9389444948921</v>
      </c>
      <c r="H95" s="121">
        <v>47.816652494475711</v>
      </c>
      <c r="I95" s="121">
        <v>601.85083835193007</v>
      </c>
      <c r="J95" s="121">
        <v>-237.34747383457309</v>
      </c>
      <c r="K95" s="121">
        <v>23.006423999102761</v>
      </c>
    </row>
    <row r="96" spans="1:11" x14ac:dyDescent="0.25">
      <c r="A96" s="133" t="s">
        <v>322</v>
      </c>
      <c r="B96" s="121">
        <v>157.38999094895451</v>
      </c>
      <c r="C96" s="121">
        <v>1106.9128059682851</v>
      </c>
      <c r="D96" s="121">
        <v>657.1499581350912</v>
      </c>
      <c r="E96" s="121">
        <v>3046.0579476655071</v>
      </c>
      <c r="F96" s="121">
        <v>192.8695569666711</v>
      </c>
      <c r="G96" s="121">
        <v>263.59032998228452</v>
      </c>
      <c r="H96" s="121">
        <v>47.597310051840502</v>
      </c>
      <c r="I96" s="121">
        <v>566.5467388955318</v>
      </c>
      <c r="J96" s="121">
        <v>-248.35134898981411</v>
      </c>
      <c r="K96" s="121">
        <v>21.98011512181936</v>
      </c>
    </row>
    <row r="97" spans="1:11" x14ac:dyDescent="0.25">
      <c r="A97" s="133" t="s">
        <v>125</v>
      </c>
      <c r="B97" s="121">
        <v>155.48607976812039</v>
      </c>
      <c r="C97" s="121">
        <v>1088.6141040636021</v>
      </c>
      <c r="D97" s="121">
        <v>634.55768654366443</v>
      </c>
      <c r="E97" s="121">
        <v>3158.5058812475509</v>
      </c>
      <c r="F97" s="121">
        <v>199.27481900615459</v>
      </c>
      <c r="G97" s="121">
        <v>256.06406488220631</v>
      </c>
      <c r="H97" s="121">
        <v>40.797694330148943</v>
      </c>
      <c r="I97" s="121">
        <v>647.70031816543417</v>
      </c>
      <c r="J97" s="121">
        <v>44.779658617855567</v>
      </c>
      <c r="K97" s="121">
        <v>21.03933198430958</v>
      </c>
    </row>
    <row r="98" spans="1:11" x14ac:dyDescent="0.25">
      <c r="A98" s="133" t="s">
        <v>140</v>
      </c>
      <c r="B98" s="121">
        <v>167.96727528692179</v>
      </c>
      <c r="C98" s="121">
        <v>1069.257673725122</v>
      </c>
      <c r="D98" s="121">
        <v>573.03213138448757</v>
      </c>
      <c r="E98" s="121">
        <v>3268.8187274830998</v>
      </c>
      <c r="F98" s="121">
        <v>190.02277383801169</v>
      </c>
      <c r="G98" s="121">
        <v>229.1234568535171</v>
      </c>
      <c r="H98" s="121">
        <v>44.52651585494754</v>
      </c>
      <c r="I98" s="121">
        <v>561.3504645166679</v>
      </c>
      <c r="J98" s="121">
        <v>1.5283159937833459</v>
      </c>
      <c r="K98" s="121">
        <v>16.33541629676068</v>
      </c>
    </row>
    <row r="99" spans="1:11" x14ac:dyDescent="0.25">
      <c r="A99" s="133" t="s">
        <v>155</v>
      </c>
      <c r="B99" s="121">
        <v>150.19743759913669</v>
      </c>
      <c r="C99" s="121">
        <v>1020.602165770472</v>
      </c>
      <c r="D99" s="121">
        <v>591.78591022979811</v>
      </c>
      <c r="E99" s="121">
        <v>3443.8958898956512</v>
      </c>
      <c r="F99" s="121">
        <v>193.58125274883591</v>
      </c>
      <c r="G99" s="121">
        <v>222.11034619208061</v>
      </c>
      <c r="H99" s="121">
        <v>46.171584174711633</v>
      </c>
      <c r="I99" s="121">
        <v>621.56611467173673</v>
      </c>
      <c r="J99" s="121">
        <v>1.681147593161693</v>
      </c>
      <c r="K99" s="121">
        <v>14.881478720609209</v>
      </c>
    </row>
    <row r="100" spans="1:11" x14ac:dyDescent="0.25">
      <c r="A100" s="133" t="s">
        <v>169</v>
      </c>
      <c r="B100" s="121">
        <v>127.66782195926621</v>
      </c>
      <c r="C100" s="121">
        <v>967.71574408063475</v>
      </c>
      <c r="D100" s="121">
        <v>308.06646068115151</v>
      </c>
      <c r="E100" s="121">
        <v>3632.495272169333</v>
      </c>
      <c r="F100" s="121">
        <v>192.1578611845062</v>
      </c>
      <c r="G100" s="121">
        <v>194.65658372474979</v>
      </c>
      <c r="H100" s="121">
        <v>43.7588173057243</v>
      </c>
      <c r="I100" s="121">
        <v>420.89822468796689</v>
      </c>
      <c r="J100" s="121">
        <v>2.1396423912967339</v>
      </c>
      <c r="K100" s="121">
        <v>14.111747062646661</v>
      </c>
    </row>
    <row r="101" spans="1:11" x14ac:dyDescent="0.25">
      <c r="A101" s="133" t="s">
        <v>183</v>
      </c>
      <c r="B101" s="121">
        <v>125.9754564651914</v>
      </c>
      <c r="C101" s="121">
        <v>925.51237957214494</v>
      </c>
      <c r="D101" s="121">
        <v>313.00166564044372</v>
      </c>
      <c r="E101" s="121">
        <v>3897.957798916817</v>
      </c>
      <c r="F101" s="121">
        <v>186.4642949271875</v>
      </c>
      <c r="G101" s="121">
        <v>171.22253102677891</v>
      </c>
      <c r="H101" s="121">
        <v>43.100789977818671</v>
      </c>
      <c r="I101" s="121">
        <v>368.93548089932898</v>
      </c>
      <c r="J101" s="121">
        <v>1.9868107919183871</v>
      </c>
      <c r="K101" s="121">
        <v>13.17096392513688</v>
      </c>
    </row>
    <row r="102" spans="1:11" x14ac:dyDescent="0.25">
      <c r="A102" s="133" t="s">
        <v>197</v>
      </c>
      <c r="B102" s="121">
        <v>124.81195518801501</v>
      </c>
      <c r="C102" s="121">
        <v>892.93434381120551</v>
      </c>
      <c r="D102" s="121">
        <v>173.6095433457665</v>
      </c>
      <c r="E102" s="121">
        <v>4147.7630184566751</v>
      </c>
      <c r="F102" s="121">
        <v>177.92394554120941</v>
      </c>
      <c r="G102" s="121">
        <v>193.37369762814549</v>
      </c>
      <c r="H102" s="121">
        <v>40.249338223560912</v>
      </c>
      <c r="I102" s="121">
        <v>318.19538990571772</v>
      </c>
      <c r="J102" s="121">
        <v>1.5283159937833459</v>
      </c>
      <c r="K102" s="121">
        <v>12.2301807876271</v>
      </c>
    </row>
    <row r="103" spans="1:11" x14ac:dyDescent="0.25">
      <c r="A103" s="133" t="s">
        <v>211</v>
      </c>
      <c r="B103" s="121">
        <v>124.177318127737</v>
      </c>
      <c r="C103" s="121">
        <v>855.70230294156045</v>
      </c>
      <c r="D103" s="121">
        <v>179.9704741821877</v>
      </c>
      <c r="E103" s="121">
        <v>4287.9670875431484</v>
      </c>
      <c r="F103" s="121">
        <v>176.50055397687979</v>
      </c>
      <c r="G103" s="121">
        <v>200.13023107026129</v>
      </c>
      <c r="H103" s="121">
        <v>38.275256239843998</v>
      </c>
      <c r="I103" s="121">
        <v>316.51424231255589</v>
      </c>
      <c r="J103" s="121">
        <v>1.375484394404999</v>
      </c>
      <c r="K103" s="121">
        <v>12.401232267174329</v>
      </c>
    </row>
    <row r="104" spans="1:11" x14ac:dyDescent="0.25">
      <c r="A104" s="133" t="s">
        <v>126</v>
      </c>
      <c r="B104" s="121">
        <v>120.0521772359297</v>
      </c>
      <c r="C104" s="121">
        <v>818.89335344543395</v>
      </c>
      <c r="D104" s="121">
        <v>179.64146051823491</v>
      </c>
      <c r="E104" s="121">
        <v>4308.6062652259288</v>
      </c>
      <c r="F104" s="121">
        <v>173.6537708482204</v>
      </c>
      <c r="G104" s="121">
        <v>215.0972355306441</v>
      </c>
      <c r="H104" s="121">
        <v>41.017036772784152</v>
      </c>
      <c r="I104" s="121">
        <v>317.73689510758271</v>
      </c>
      <c r="J104" s="121">
        <v>1.375484394404999</v>
      </c>
      <c r="K104" s="121">
        <v>11.973603568306251</v>
      </c>
    </row>
    <row r="105" spans="1:11" x14ac:dyDescent="0.25">
      <c r="A105" s="133" t="s">
        <v>141</v>
      </c>
      <c r="B105" s="121">
        <v>114.3404436934273</v>
      </c>
      <c r="C105" s="121">
        <v>785.68068062421651</v>
      </c>
      <c r="D105" s="121">
        <v>308.50514556642179</v>
      </c>
      <c r="E105" s="121">
        <v>4333.5156176016972</v>
      </c>
      <c r="F105" s="121">
        <v>183.61751179852811</v>
      </c>
      <c r="G105" s="121">
        <v>224.6761183852891</v>
      </c>
      <c r="H105" s="121">
        <v>38.494598682479207</v>
      </c>
      <c r="I105" s="121">
        <v>310.85947313555698</v>
      </c>
      <c r="J105" s="121">
        <v>1.375484394404999</v>
      </c>
      <c r="K105" s="121">
        <v>14.79595298083559</v>
      </c>
    </row>
    <row r="106" spans="1:11" x14ac:dyDescent="0.25">
      <c r="A106" s="133" t="s">
        <v>156</v>
      </c>
      <c r="B106" s="121">
        <v>104.8208877892567</v>
      </c>
      <c r="C106" s="121">
        <v>768.75702568346867</v>
      </c>
      <c r="D106" s="121">
        <v>316.07245983733668</v>
      </c>
      <c r="E106" s="121">
        <v>4611.7886684281484</v>
      </c>
      <c r="F106" s="121">
        <v>177.2122497590446</v>
      </c>
      <c r="G106" s="121">
        <v>205.34730119645181</v>
      </c>
      <c r="H106" s="121">
        <v>32.133667846058067</v>
      </c>
      <c r="I106" s="121">
        <v>298.63294518528932</v>
      </c>
      <c r="J106" s="121">
        <v>1.2226527950266519</v>
      </c>
      <c r="K106" s="121">
        <v>12.82886096604242</v>
      </c>
    </row>
    <row r="107" spans="1:11" x14ac:dyDescent="0.25">
      <c r="A107" s="133" t="s">
        <v>170</v>
      </c>
      <c r="B107" s="121">
        <v>99.109154246754315</v>
      </c>
      <c r="C107" s="121">
        <v>744.1119531760047</v>
      </c>
      <c r="D107" s="121">
        <v>280.97766901570282</v>
      </c>
      <c r="E107" s="121">
        <v>4793.2710928801816</v>
      </c>
      <c r="F107" s="121">
        <v>171.51868350172589</v>
      </c>
      <c r="G107" s="121">
        <v>189.78161655765359</v>
      </c>
      <c r="H107" s="121">
        <v>30.37892830497637</v>
      </c>
      <c r="I107" s="121">
        <v>312.84628392747561</v>
      </c>
      <c r="J107" s="121">
        <v>0.45849479813491628</v>
      </c>
      <c r="K107" s="121">
        <v>11.717026348985399</v>
      </c>
    </row>
    <row r="108" spans="1:11" x14ac:dyDescent="0.25">
      <c r="A108" s="133" t="s">
        <v>184</v>
      </c>
      <c r="B108" s="121">
        <v>85.676003137535773</v>
      </c>
      <c r="C108" s="121">
        <v>738.61176532026172</v>
      </c>
      <c r="D108" s="121">
        <v>282.2937236715141</v>
      </c>
      <c r="E108" s="121">
        <v>4929.2049872736661</v>
      </c>
      <c r="F108" s="121">
        <v>172.94207506605559</v>
      </c>
      <c r="G108" s="121">
        <v>196.88025295886379</v>
      </c>
      <c r="H108" s="121">
        <v>28.40484632125947</v>
      </c>
      <c r="I108" s="121">
        <v>340.9672982130914</v>
      </c>
      <c r="J108" s="121">
        <v>0.30566319875656928</v>
      </c>
      <c r="K108" s="121">
        <v>10.69071747170201</v>
      </c>
    </row>
    <row r="109" spans="1:11" x14ac:dyDescent="0.25">
      <c r="A109" s="133" t="s">
        <v>198</v>
      </c>
      <c r="B109" s="121">
        <v>81.868180775867515</v>
      </c>
      <c r="C109" s="121">
        <v>748.76595828471034</v>
      </c>
      <c r="D109" s="121">
        <v>267.37843757231968</v>
      </c>
      <c r="E109" s="121">
        <v>5113.5341948543582</v>
      </c>
      <c r="F109" s="121">
        <v>168.67190037306659</v>
      </c>
      <c r="G109" s="121">
        <v>155.40026916865989</v>
      </c>
      <c r="H109" s="121">
        <v>27.637147772036229</v>
      </c>
      <c r="I109" s="121">
        <v>350.7485205733056</v>
      </c>
      <c r="J109" s="121">
        <v>0.15283159937822219</v>
      </c>
      <c r="K109" s="121">
        <v>10.26308877283393</v>
      </c>
    </row>
    <row r="110" spans="1:11" x14ac:dyDescent="0.25">
      <c r="A110" s="133" t="s">
        <v>212</v>
      </c>
      <c r="B110" s="121">
        <v>79.012314004616329</v>
      </c>
      <c r="C110" s="121">
        <v>758.28551418888105</v>
      </c>
      <c r="D110" s="121">
        <v>267.15909512968437</v>
      </c>
      <c r="E110" s="121">
        <v>5082.2195804391058</v>
      </c>
      <c r="F110" s="121">
        <v>163.69002989791269</v>
      </c>
      <c r="G110" s="121">
        <v>151.2095079197527</v>
      </c>
      <c r="H110" s="121">
        <v>26.97912044413059</v>
      </c>
      <c r="I110" s="121">
        <v>363.43354332170838</v>
      </c>
      <c r="J110" s="121">
        <v>0</v>
      </c>
      <c r="K110" s="121">
        <v>9.9209858137394633</v>
      </c>
    </row>
    <row r="111" spans="1:11" x14ac:dyDescent="0.25">
      <c r="A111" s="133" t="s">
        <v>127</v>
      </c>
      <c r="B111" s="121">
        <v>77.1084028237822</v>
      </c>
      <c r="C111" s="121">
        <v>751.93914358610061</v>
      </c>
      <c r="D111" s="121">
        <v>263.86895849015627</v>
      </c>
      <c r="E111" s="121">
        <v>5087.20145091426</v>
      </c>
      <c r="F111" s="121">
        <v>160.1315509870885</v>
      </c>
      <c r="G111" s="121">
        <v>134.53198866389749</v>
      </c>
      <c r="H111" s="121">
        <v>24.34701113250804</v>
      </c>
      <c r="I111" s="121">
        <v>365.57318571300527</v>
      </c>
      <c r="J111" s="121">
        <v>0</v>
      </c>
      <c r="K111" s="121">
        <v>9.5788828546449984</v>
      </c>
    </row>
    <row r="112" spans="1:11" x14ac:dyDescent="0.25">
      <c r="A112" s="133" t="s">
        <v>142</v>
      </c>
      <c r="B112" s="121">
        <v>69.175439570306679</v>
      </c>
      <c r="C112" s="121">
        <v>743.90040748924548</v>
      </c>
      <c r="D112" s="121">
        <v>252.02446658785479</v>
      </c>
      <c r="E112" s="121">
        <v>5287.8996614847438</v>
      </c>
      <c r="F112" s="121">
        <v>155.1496805119346</v>
      </c>
      <c r="G112" s="121">
        <v>149.3279416447331</v>
      </c>
      <c r="H112" s="121">
        <v>27.088791665448191</v>
      </c>
      <c r="I112" s="121">
        <v>360.98823773165492</v>
      </c>
      <c r="J112" s="121">
        <v>0</v>
      </c>
      <c r="K112" s="121">
        <v>7.18416214098374</v>
      </c>
    </row>
    <row r="113" spans="1:11" x14ac:dyDescent="0.25">
      <c r="A113" s="133" t="s">
        <v>157</v>
      </c>
      <c r="B113" s="121">
        <v>63.463706027804299</v>
      </c>
      <c r="C113" s="121">
        <v>724.33243146400582</v>
      </c>
      <c r="D113" s="121">
        <v>242.59274155454071</v>
      </c>
      <c r="E113" s="121">
        <v>5302.133577128041</v>
      </c>
      <c r="F113" s="121">
        <v>150.16781003678071</v>
      </c>
      <c r="G113" s="121">
        <v>178.06459020866819</v>
      </c>
      <c r="H113" s="121">
        <v>27.637147772036219</v>
      </c>
      <c r="I113" s="121">
        <v>367.25433330616721</v>
      </c>
      <c r="J113" s="121">
        <v>0</v>
      </c>
      <c r="K113" s="121">
        <v>8.467048237587985</v>
      </c>
    </row>
    <row r="114" spans="1:11" x14ac:dyDescent="0.25">
      <c r="A114" s="133" t="s">
        <v>171</v>
      </c>
      <c r="B114" s="121">
        <v>62.511750437387242</v>
      </c>
      <c r="C114" s="121">
        <v>726.34211548821963</v>
      </c>
      <c r="D114" s="121">
        <v>225.3743598076766</v>
      </c>
      <c r="E114" s="121">
        <v>5445.8961251253386</v>
      </c>
      <c r="F114" s="121">
        <v>149.4561142546159</v>
      </c>
      <c r="G114" s="121">
        <v>267.35346253232359</v>
      </c>
      <c r="H114" s="121">
        <v>27.746818993353831</v>
      </c>
      <c r="I114" s="121">
        <v>391.40172600794602</v>
      </c>
      <c r="J114" s="121">
        <v>0</v>
      </c>
      <c r="K114" s="121">
        <v>8.8091511966824498</v>
      </c>
    </row>
    <row r="115" spans="1:11" x14ac:dyDescent="0.25">
      <c r="A115" s="133" t="s">
        <v>185</v>
      </c>
      <c r="B115" s="121">
        <v>57.540426798542583</v>
      </c>
      <c r="C115" s="121">
        <v>718.62069792150339</v>
      </c>
      <c r="D115" s="121">
        <v>225.92271591426459</v>
      </c>
      <c r="E115" s="121">
        <v>5357.6458481368991</v>
      </c>
      <c r="F115" s="121">
        <v>146.60933112595649</v>
      </c>
      <c r="G115" s="121">
        <v>262.82059832432202</v>
      </c>
      <c r="H115" s="121">
        <v>26.21142189490735</v>
      </c>
      <c r="I115" s="121">
        <v>361.5995641291683</v>
      </c>
      <c r="J115" s="121">
        <v>180.18845566707111</v>
      </c>
      <c r="K115" s="121">
        <v>8.8946769364560669</v>
      </c>
    </row>
    <row r="116" spans="1:11" x14ac:dyDescent="0.25">
      <c r="A116" s="133" t="s">
        <v>199</v>
      </c>
      <c r="B116" s="121">
        <v>53.732604436874333</v>
      </c>
      <c r="C116" s="121">
        <v>695.24489953459556</v>
      </c>
      <c r="D116" s="121">
        <v>230.63857843092171</v>
      </c>
      <c r="E116" s="121">
        <v>5115.6692822008536</v>
      </c>
      <c r="F116" s="121">
        <v>142.33915643296751</v>
      </c>
      <c r="G116" s="121">
        <v>291.04409244961528</v>
      </c>
      <c r="H116" s="121">
        <v>25.114709681731291</v>
      </c>
      <c r="I116" s="121">
        <v>356.55612134968283</v>
      </c>
      <c r="J116" s="121">
        <v>181.2582768627195</v>
      </c>
      <c r="K116" s="121">
        <v>8.7236254569088327</v>
      </c>
    </row>
    <row r="117" spans="1:11" x14ac:dyDescent="0.25">
      <c r="A117" s="133" t="s">
        <v>213</v>
      </c>
      <c r="B117" s="121">
        <v>54.155695810393013</v>
      </c>
      <c r="C117" s="121">
        <v>675.6769235093559</v>
      </c>
      <c r="D117" s="121">
        <v>199.27260913408639</v>
      </c>
      <c r="E117" s="121">
        <v>5046.6347913308646</v>
      </c>
      <c r="F117" s="121">
        <v>135.2221986113191</v>
      </c>
      <c r="G117" s="121">
        <v>321.0636271101547</v>
      </c>
      <c r="H117" s="121">
        <v>25.00503846041368</v>
      </c>
      <c r="I117" s="121">
        <v>358.23726894284448</v>
      </c>
      <c r="J117" s="121">
        <v>181.4111084620979</v>
      </c>
      <c r="K117" s="121">
        <v>8.0394195387199012</v>
      </c>
    </row>
    <row r="118" spans="1:11" x14ac:dyDescent="0.25">
      <c r="A118" s="133" t="s">
        <v>128</v>
      </c>
      <c r="B118" s="121">
        <v>52.56910315969791</v>
      </c>
      <c r="C118" s="121">
        <v>661.50336249647967</v>
      </c>
      <c r="D118" s="121">
        <v>227.4581130127111</v>
      </c>
      <c r="E118" s="121">
        <v>5129.1915020619854</v>
      </c>
      <c r="F118" s="121">
        <v>133.08711126482461</v>
      </c>
      <c r="G118" s="121">
        <v>349.45817271499533</v>
      </c>
      <c r="H118" s="121">
        <v>24.127668689872841</v>
      </c>
      <c r="I118" s="121">
        <v>366.03168051114028</v>
      </c>
      <c r="J118" s="121">
        <v>181.56394006147619</v>
      </c>
      <c r="K118" s="121">
        <v>7.8683680591726688</v>
      </c>
    </row>
    <row r="119" spans="1:11" x14ac:dyDescent="0.25">
      <c r="A119" s="133" t="s">
        <v>143</v>
      </c>
      <c r="B119" s="121">
        <v>49.819009231826399</v>
      </c>
      <c r="C119" s="121">
        <v>640.87765803744321</v>
      </c>
      <c r="D119" s="121">
        <v>244.45715231694001</v>
      </c>
      <c r="E119" s="121">
        <v>5196.09090558548</v>
      </c>
      <c r="F119" s="121">
        <v>125.25845766101141</v>
      </c>
      <c r="G119" s="121">
        <v>361.60282776284879</v>
      </c>
      <c r="H119" s="121">
        <v>18.42476518135733</v>
      </c>
      <c r="I119" s="121">
        <v>370.46379689311237</v>
      </c>
      <c r="J119" s="121">
        <v>181.71677166085459</v>
      </c>
      <c r="K119" s="121">
        <v>8.0394195387199012</v>
      </c>
    </row>
    <row r="120" spans="1:11" x14ac:dyDescent="0.25">
      <c r="A120" s="133" t="s">
        <v>158</v>
      </c>
      <c r="B120" s="121">
        <v>47.386233834093908</v>
      </c>
      <c r="C120" s="121">
        <v>617.29031396377593</v>
      </c>
      <c r="D120" s="121">
        <v>189.8408841007722</v>
      </c>
      <c r="E120" s="121">
        <v>5367.6095890872048</v>
      </c>
      <c r="F120" s="121">
        <v>121.6999787501872</v>
      </c>
      <c r="G120" s="121">
        <v>364.93833161401977</v>
      </c>
      <c r="H120" s="121">
        <v>16.341011976322811</v>
      </c>
      <c r="I120" s="121">
        <v>367.25433330616698</v>
      </c>
      <c r="J120" s="121">
        <v>182.02243485961131</v>
      </c>
      <c r="K120" s="121">
        <v>6.5854819625684229</v>
      </c>
    </row>
    <row r="121" spans="1:11" x14ac:dyDescent="0.25">
      <c r="A121" s="133" t="s">
        <v>172</v>
      </c>
      <c r="B121" s="121">
        <v>50.770964822243457</v>
      </c>
      <c r="C121" s="121">
        <v>583.12568555214148</v>
      </c>
      <c r="D121" s="121">
        <v>139.83080717994389</v>
      </c>
      <c r="E121" s="121">
        <v>5214.5949959217642</v>
      </c>
      <c r="F121" s="121">
        <v>109.601150453385</v>
      </c>
      <c r="G121" s="121">
        <v>303.95847915543129</v>
      </c>
      <c r="H121" s="121">
        <v>15.353970984464359</v>
      </c>
      <c r="I121" s="121">
        <v>338.98048742117282</v>
      </c>
      <c r="J121" s="121">
        <v>182.48092965774629</v>
      </c>
      <c r="K121" s="121">
        <v>5.5591730852850274</v>
      </c>
    </row>
    <row r="122" spans="1:11" x14ac:dyDescent="0.25">
      <c r="A122" s="133" t="s">
        <v>186</v>
      </c>
      <c r="B122" s="121">
        <v>50.030554918585743</v>
      </c>
      <c r="C122" s="121">
        <v>546.9513731162931</v>
      </c>
      <c r="D122" s="121">
        <v>223.94863393054769</v>
      </c>
      <c r="E122" s="121">
        <v>5207.4780381001156</v>
      </c>
      <c r="F122" s="121">
        <v>98.925713720912398</v>
      </c>
      <c r="G122" s="121">
        <v>319.60968953400322</v>
      </c>
      <c r="H122" s="121">
        <v>16.560354418958031</v>
      </c>
      <c r="I122" s="121">
        <v>356.09762655154771</v>
      </c>
      <c r="J122" s="121">
        <v>3.51512678570186</v>
      </c>
      <c r="K122" s="121">
        <v>6.6710077023420391</v>
      </c>
    </row>
    <row r="123" spans="1:11" x14ac:dyDescent="0.25">
      <c r="A123" s="133" t="s">
        <v>200</v>
      </c>
      <c r="B123" s="121">
        <v>46.751596773815862</v>
      </c>
      <c r="C123" s="121">
        <v>543.46086928476393</v>
      </c>
      <c r="D123" s="121">
        <v>154.8557645004559</v>
      </c>
      <c r="E123" s="121">
        <v>5248.7563934656773</v>
      </c>
      <c r="F123" s="121">
        <v>99.637409503077237</v>
      </c>
      <c r="G123" s="121">
        <v>323.97150226245759</v>
      </c>
      <c r="H123" s="121">
        <v>14.91528609919394</v>
      </c>
      <c r="I123" s="121">
        <v>386.81677802659539</v>
      </c>
      <c r="J123" s="121">
        <v>2.903800388188472</v>
      </c>
      <c r="K123" s="121">
        <v>6.2433790034739571</v>
      </c>
    </row>
    <row r="124" spans="1:11" x14ac:dyDescent="0.25">
      <c r="A124" s="133" t="s">
        <v>214</v>
      </c>
      <c r="B124" s="121">
        <v>46.751596773815862</v>
      </c>
      <c r="C124" s="121">
        <v>519.45043383757809</v>
      </c>
      <c r="D124" s="121">
        <v>75.015115381238772</v>
      </c>
      <c r="E124" s="121">
        <v>5319.2142758999962</v>
      </c>
      <c r="F124" s="121">
        <v>97.502322156582721</v>
      </c>
      <c r="G124" s="121">
        <v>292.58355576554038</v>
      </c>
      <c r="H124" s="121">
        <v>14.257258771288299</v>
      </c>
      <c r="I124" s="121">
        <v>381.77333524711003</v>
      </c>
      <c r="J124" s="121">
        <v>3.0566319875668202</v>
      </c>
      <c r="K124" s="121">
        <v>6.2433790034739571</v>
      </c>
    </row>
    <row r="125" spans="1:11" x14ac:dyDescent="0.25">
      <c r="A125" s="133" t="s">
        <v>129</v>
      </c>
      <c r="B125" s="121">
        <v>47.492006677473583</v>
      </c>
      <c r="C125" s="121">
        <v>488.98785494423203</v>
      </c>
      <c r="D125" s="121">
        <v>223.61962026659489</v>
      </c>
      <c r="E125" s="121">
        <v>5267.2604838019633</v>
      </c>
      <c r="F125" s="121">
        <v>93.943843245758529</v>
      </c>
      <c r="G125" s="121">
        <v>280.01127201881877</v>
      </c>
      <c r="H125" s="121">
        <v>15.463642205781969</v>
      </c>
      <c r="I125" s="121">
        <v>376.88272406700293</v>
      </c>
      <c r="J125" s="121">
        <v>3.362295186323514</v>
      </c>
      <c r="K125" s="121">
        <v>6.5854819625684229</v>
      </c>
    </row>
    <row r="126" spans="1:11" x14ac:dyDescent="0.25">
      <c r="A126" s="133" t="s">
        <v>144</v>
      </c>
      <c r="B126" s="121">
        <v>43.155320098906962</v>
      </c>
      <c r="C126" s="121">
        <v>438.32266296536841</v>
      </c>
      <c r="D126" s="121">
        <v>210.67841615111729</v>
      </c>
      <c r="E126" s="121">
        <v>4906.4307222443904</v>
      </c>
      <c r="F126" s="121">
        <v>90.385364334934337</v>
      </c>
      <c r="G126" s="121">
        <v>251.27462345488371</v>
      </c>
      <c r="H126" s="121">
        <v>12.173505566253789</v>
      </c>
      <c r="I126" s="121">
        <v>384.9827988340553</v>
      </c>
      <c r="J126" s="121">
        <v>4.5849479813502896</v>
      </c>
      <c r="K126" s="121">
        <v>6.4999562227948076</v>
      </c>
    </row>
    <row r="127" spans="1:11" x14ac:dyDescent="0.25">
      <c r="A127" s="133" t="s">
        <v>159</v>
      </c>
      <c r="B127" s="121">
        <v>44.213048532703702</v>
      </c>
      <c r="C127" s="121">
        <v>362.80085279228138</v>
      </c>
      <c r="D127" s="121">
        <v>298.30572198388461</v>
      </c>
      <c r="E127" s="121">
        <v>4184.7711991292445</v>
      </c>
      <c r="F127" s="121">
        <v>83.980102295450791</v>
      </c>
      <c r="G127" s="121">
        <v>258.45878559586748</v>
      </c>
      <c r="H127" s="121">
        <v>13.050875336794631</v>
      </c>
      <c r="I127" s="121">
        <v>393.23570520048611</v>
      </c>
      <c r="J127" s="121">
        <v>5.6547691769987214</v>
      </c>
      <c r="K127" s="121">
        <v>5.7302245648322616</v>
      </c>
    </row>
    <row r="128" spans="1:11" x14ac:dyDescent="0.25">
      <c r="A128" s="133" t="s">
        <v>173</v>
      </c>
      <c r="B128" s="121">
        <v>38.078223616682628</v>
      </c>
      <c r="C128" s="121">
        <v>289.5002723301676</v>
      </c>
      <c r="D128" s="121">
        <v>378.14637110310161</v>
      </c>
      <c r="E128" s="121">
        <v>3763.447296087661</v>
      </c>
      <c r="F128" s="121">
        <v>81.133319166791438</v>
      </c>
      <c r="G128" s="121">
        <v>256.49169358107429</v>
      </c>
      <c r="H128" s="121">
        <v>12.5025192302066</v>
      </c>
      <c r="I128" s="121">
        <v>399.96029557313341</v>
      </c>
      <c r="J128" s="121">
        <v>5.8076007763770674</v>
      </c>
      <c r="K128" s="121">
        <v>5.6446988250586454</v>
      </c>
    </row>
    <row r="129" spans="1:11" x14ac:dyDescent="0.25">
      <c r="A129" s="133" t="s">
        <v>187</v>
      </c>
      <c r="B129" s="121">
        <v>35.116584002051773</v>
      </c>
      <c r="C129" s="121">
        <v>275.11516563053198</v>
      </c>
      <c r="D129" s="121">
        <v>280.53898413043231</v>
      </c>
      <c r="E129" s="121">
        <v>3404.752621876582</v>
      </c>
      <c r="F129" s="121">
        <v>81.845014948956276</v>
      </c>
      <c r="G129" s="121">
        <v>234.68262993880211</v>
      </c>
      <c r="H129" s="121">
        <v>11.73482068098336</v>
      </c>
      <c r="I129" s="121">
        <v>403.47542235883532</v>
      </c>
      <c r="J129" s="121">
        <v>7.1830851707821921</v>
      </c>
      <c r="K129" s="121">
        <v>3.8486582898127031</v>
      </c>
    </row>
    <row r="130" spans="1:11" x14ac:dyDescent="0.25">
      <c r="A130" s="133" t="s">
        <v>201</v>
      </c>
      <c r="B130" s="121">
        <v>34.27040125501437</v>
      </c>
      <c r="C130" s="121">
        <v>274.1632100401149</v>
      </c>
      <c r="D130" s="121">
        <v>262.55290383434487</v>
      </c>
      <c r="E130" s="121">
        <v>3127.1912668322962</v>
      </c>
      <c r="F130" s="121">
        <v>72.592969780813377</v>
      </c>
      <c r="G130" s="121">
        <v>234.3405269797077</v>
      </c>
      <c r="H130" s="121">
        <v>11.84449190230097</v>
      </c>
      <c r="I130" s="121">
        <v>317.27840030944748</v>
      </c>
      <c r="J130" s="121">
        <v>6.7245903726471514</v>
      </c>
      <c r="K130" s="121">
        <v>4.4473384682280166</v>
      </c>
    </row>
    <row r="131" spans="1:11" x14ac:dyDescent="0.25">
      <c r="A131" s="133" t="s">
        <v>215</v>
      </c>
      <c r="B131" s="121">
        <v>33.001127134458287</v>
      </c>
      <c r="C131" s="121">
        <v>286.96172408905539</v>
      </c>
      <c r="D131" s="121">
        <v>340.63881341248037</v>
      </c>
      <c r="E131" s="121">
        <v>3052.463209704988</v>
      </c>
      <c r="F131" s="121">
        <v>71.1695782164837</v>
      </c>
      <c r="G131" s="121">
        <v>242.0378435593332</v>
      </c>
      <c r="H131" s="121">
        <v>11.954163123618571</v>
      </c>
      <c r="I131" s="121">
        <v>271.27608889656511</v>
      </c>
      <c r="J131" s="121">
        <v>6.4189271738904567</v>
      </c>
      <c r="K131" s="121">
        <v>4.7039156875488661</v>
      </c>
    </row>
    <row r="132" spans="1:11" x14ac:dyDescent="0.25">
      <c r="A132" s="133" t="s">
        <v>130</v>
      </c>
      <c r="B132" s="121">
        <v>31.94339870066155</v>
      </c>
      <c r="C132" s="121">
        <v>260.30696755737767</v>
      </c>
      <c r="D132" s="121">
        <v>289.42235305715838</v>
      </c>
      <c r="E132" s="121">
        <v>2713.6960173945249</v>
      </c>
      <c r="F132" s="121">
        <v>65.476011959164993</v>
      </c>
      <c r="G132" s="121">
        <v>258.45878559586748</v>
      </c>
      <c r="H132" s="121">
        <v>10.967122131760121</v>
      </c>
      <c r="I132" s="121">
        <v>430.83227864755929</v>
      </c>
      <c r="J132" s="121">
        <v>6.4189271738904567</v>
      </c>
      <c r="K132" s="121">
        <v>3.9341840295863189</v>
      </c>
    </row>
    <row r="133" spans="1:11" x14ac:dyDescent="0.25">
      <c r="A133" s="133" t="s">
        <v>145</v>
      </c>
      <c r="B133" s="121">
        <v>32.049171544041222</v>
      </c>
      <c r="C133" s="121">
        <v>279.13453367895949</v>
      </c>
      <c r="D133" s="121">
        <v>297.86703709861399</v>
      </c>
      <c r="E133" s="121">
        <v>2338.6323401936561</v>
      </c>
      <c r="F133" s="121">
        <v>61.205837266175948</v>
      </c>
      <c r="G133" s="121">
        <v>250.1627888378267</v>
      </c>
      <c r="H133" s="121">
        <v>9.2123825906784269</v>
      </c>
      <c r="I133" s="121">
        <v>436.94554262269332</v>
      </c>
      <c r="J133" s="121">
        <v>5.6547691769987214</v>
      </c>
      <c r="K133" s="121">
        <v>3.592081070491854</v>
      </c>
    </row>
    <row r="134" spans="1:11" x14ac:dyDescent="0.25">
      <c r="A134" s="133" t="s">
        <v>160</v>
      </c>
      <c r="B134" s="121">
        <v>27.81825780885428</v>
      </c>
      <c r="C134" s="121">
        <v>339.42505440537349</v>
      </c>
      <c r="D134" s="121">
        <v>198.61458180618061</v>
      </c>
      <c r="E134" s="121">
        <v>2234.013060215425</v>
      </c>
      <c r="F134" s="121">
        <v>61.205837266175948</v>
      </c>
      <c r="G134" s="121">
        <v>239.98522580476629</v>
      </c>
      <c r="H134" s="121">
        <v>7.238300606961519</v>
      </c>
      <c r="I134" s="121">
        <v>436.18138462580151</v>
      </c>
      <c r="J134" s="121">
        <v>4.8906111801069851</v>
      </c>
      <c r="K134" s="121">
        <v>4.3618127284544013</v>
      </c>
    </row>
    <row r="135" spans="1:11" x14ac:dyDescent="0.25">
      <c r="A135" s="133" t="s">
        <v>174</v>
      </c>
      <c r="B135" s="121">
        <v>26.760529375057541</v>
      </c>
      <c r="C135" s="121">
        <v>406.90812848160527</v>
      </c>
      <c r="D135" s="121">
        <v>274.83608062191678</v>
      </c>
      <c r="E135" s="121">
        <v>1982.072753329071</v>
      </c>
      <c r="F135" s="121">
        <v>65.476011959164993</v>
      </c>
      <c r="G135" s="121">
        <v>225.01822134438351</v>
      </c>
      <c r="H135" s="121">
        <v>10.41876602517209</v>
      </c>
      <c r="I135" s="121">
        <v>451.31171296425788</v>
      </c>
      <c r="J135" s="121">
        <v>5.043442779485332</v>
      </c>
      <c r="K135" s="121">
        <v>4.3618127284544013</v>
      </c>
    </row>
    <row r="136" spans="1:11" x14ac:dyDescent="0.25">
      <c r="A136" s="133" t="s">
        <v>188</v>
      </c>
      <c r="B136" s="121">
        <v>25.173936724362441</v>
      </c>
      <c r="C136" s="121">
        <v>407.96585691540213</v>
      </c>
      <c r="D136" s="121">
        <v>279.22292947462103</v>
      </c>
      <c r="E136" s="121">
        <v>1752.906711471994</v>
      </c>
      <c r="F136" s="121">
        <v>62.629228830505632</v>
      </c>
      <c r="G136" s="121">
        <v>218.26168790226779</v>
      </c>
      <c r="H136" s="121">
        <v>10.967122131760121</v>
      </c>
      <c r="I136" s="121">
        <v>513.97266870938017</v>
      </c>
      <c r="J136" s="121">
        <v>2.750968788810126</v>
      </c>
      <c r="K136" s="121">
        <v>4.5328642080016337</v>
      </c>
    </row>
    <row r="137" spans="1:11" x14ac:dyDescent="0.25">
      <c r="A137" s="133" t="s">
        <v>202</v>
      </c>
      <c r="B137" s="121">
        <v>23.587344073667332</v>
      </c>
      <c r="C137" s="121">
        <v>428.69733421781808</v>
      </c>
      <c r="D137" s="121">
        <v>290.95775015560491</v>
      </c>
      <c r="E137" s="121">
        <v>1713.051747670763</v>
      </c>
      <c r="F137" s="121">
        <v>62.629228830505632</v>
      </c>
      <c r="G137" s="121">
        <v>214.7551325715495</v>
      </c>
      <c r="H137" s="121">
        <v>10.638108467807299</v>
      </c>
      <c r="I137" s="121">
        <v>513.97266870938017</v>
      </c>
      <c r="J137" s="121">
        <v>2.750968788810126</v>
      </c>
      <c r="K137" s="121">
        <v>4.2762869886807851</v>
      </c>
    </row>
    <row r="138" spans="1:11" x14ac:dyDescent="0.25">
      <c r="A138" s="133" t="s">
        <v>216</v>
      </c>
      <c r="B138" s="121">
        <v>22.529615639870599</v>
      </c>
      <c r="C138" s="121">
        <v>442.87089523069437</v>
      </c>
      <c r="D138" s="121">
        <v>290.40939404901678</v>
      </c>
      <c r="E138" s="121">
        <v>1564.307329198311</v>
      </c>
      <c r="F138" s="121">
        <v>61.205837266175948</v>
      </c>
      <c r="G138" s="121">
        <v>204.9196724975836</v>
      </c>
      <c r="H138" s="121">
        <v>10.5284372464897</v>
      </c>
      <c r="I138" s="121">
        <v>513.97266870938017</v>
      </c>
      <c r="J138" s="121">
        <v>2.750968788810126</v>
      </c>
      <c r="K138" s="121">
        <v>4.1052355091335517</v>
      </c>
    </row>
    <row r="139" spans="1:11" x14ac:dyDescent="0.25">
      <c r="A139" s="133" t="s">
        <v>131</v>
      </c>
      <c r="B139" s="121">
        <v>22.42384279649092</v>
      </c>
      <c r="C139" s="121">
        <v>461.6984613522763</v>
      </c>
      <c r="D139" s="121">
        <v>309.60185777959788</v>
      </c>
      <c r="E139" s="121">
        <v>1506.6599708429601</v>
      </c>
      <c r="F139" s="121">
        <v>58.359054137516601</v>
      </c>
      <c r="G139" s="121">
        <v>180.972465360971</v>
      </c>
      <c r="H139" s="121">
        <v>10.41876602517209</v>
      </c>
      <c r="I139" s="121">
        <v>636.39077981143623</v>
      </c>
      <c r="J139" s="121">
        <v>2.750968788810126</v>
      </c>
      <c r="K139" s="121">
        <v>4.4473384682280166</v>
      </c>
    </row>
    <row r="140" spans="1:11" x14ac:dyDescent="0.25">
      <c r="A140" s="133" t="s">
        <v>146</v>
      </c>
      <c r="B140" s="121">
        <v>21.366114362694191</v>
      </c>
      <c r="C140" s="121">
        <v>531.40276513948118</v>
      </c>
      <c r="D140" s="121">
        <v>265.40435558860281</v>
      </c>
      <c r="E140" s="121">
        <v>1532.992714783059</v>
      </c>
      <c r="F140" s="121">
        <v>54.800575226692409</v>
      </c>
      <c r="G140" s="121">
        <v>180.7158881416502</v>
      </c>
      <c r="H140" s="121">
        <v>8.9930401480432156</v>
      </c>
      <c r="I140" s="121">
        <v>686.06104960939899</v>
      </c>
      <c r="J140" s="121">
        <v>2.5981371894317791</v>
      </c>
      <c r="K140" s="121">
        <v>3.9341840295863189</v>
      </c>
    </row>
    <row r="141" spans="1:11" x14ac:dyDescent="0.25">
      <c r="A141" s="133" t="s">
        <v>161</v>
      </c>
      <c r="B141" s="121">
        <v>18.08715621792431</v>
      </c>
      <c r="C141" s="121">
        <v>521.67166354855124</v>
      </c>
      <c r="D141" s="121">
        <v>388.45546590695659</v>
      </c>
      <c r="E141" s="121">
        <v>1363.609118627827</v>
      </c>
      <c r="F141" s="121">
        <v>49.81870475153854</v>
      </c>
      <c r="G141" s="121">
        <v>187.38689584399231</v>
      </c>
      <c r="H141" s="121">
        <v>18.863450066627749</v>
      </c>
      <c r="I141" s="121">
        <v>761.25419650354593</v>
      </c>
      <c r="J141" s="121">
        <v>2.5981371894317791</v>
      </c>
      <c r="K141" s="121">
        <v>2.9078751523029238</v>
      </c>
    </row>
    <row r="142" spans="1:11" x14ac:dyDescent="0.25">
      <c r="A142" s="133" t="s">
        <v>175</v>
      </c>
      <c r="B142" s="121">
        <v>17.346746314266589</v>
      </c>
      <c r="C142" s="121">
        <v>521.56589070517157</v>
      </c>
      <c r="D142" s="121">
        <v>304.33763915635291</v>
      </c>
      <c r="E142" s="121">
        <v>1319.483980133607</v>
      </c>
      <c r="F142" s="121">
        <v>45.54853005854951</v>
      </c>
      <c r="G142" s="121">
        <v>209.45253670558529</v>
      </c>
      <c r="H142" s="121">
        <v>16.01199831237</v>
      </c>
      <c r="I142" s="121">
        <v>886.27044479503377</v>
      </c>
      <c r="J142" s="121">
        <v>2.292473990675084</v>
      </c>
      <c r="K142" s="121">
        <v>2.565772193208459</v>
      </c>
    </row>
    <row r="143" spans="1:11" x14ac:dyDescent="0.25">
      <c r="A143" s="133" t="s">
        <v>189</v>
      </c>
      <c r="B143" s="121">
        <v>16.5005635672292</v>
      </c>
      <c r="C143" s="121">
        <v>540.07613829661454</v>
      </c>
      <c r="D143" s="121">
        <v>328.79432151017897</v>
      </c>
      <c r="E143" s="121">
        <v>1263.9717091247501</v>
      </c>
      <c r="F143" s="121">
        <v>45.54853005854951</v>
      </c>
      <c r="G143" s="121">
        <v>232.03133200581999</v>
      </c>
      <c r="H143" s="121">
        <v>15.02495732051154</v>
      </c>
      <c r="I143" s="121">
        <v>970.02216125436803</v>
      </c>
      <c r="J143" s="121">
        <v>2.5981371894317791</v>
      </c>
      <c r="K143" s="121">
        <v>2.138143494340377</v>
      </c>
    </row>
    <row r="144" spans="1:11" x14ac:dyDescent="0.25">
      <c r="A144" s="133" t="s">
        <v>203</v>
      </c>
      <c r="B144" s="121">
        <v>15.654380820191809</v>
      </c>
      <c r="C144" s="121">
        <v>540.81654820027222</v>
      </c>
      <c r="D144" s="121">
        <v>338.44538898612831</v>
      </c>
      <c r="E144" s="121">
        <v>1182.838389957958</v>
      </c>
      <c r="F144" s="121">
        <v>46.260225840714348</v>
      </c>
      <c r="G144" s="121">
        <v>232.37343496491451</v>
      </c>
      <c r="H144" s="121">
        <v>15.02495732051154</v>
      </c>
      <c r="I144" s="121">
        <v>970.02216125436803</v>
      </c>
      <c r="J144" s="121">
        <v>2.5981371894317791</v>
      </c>
      <c r="K144" s="121">
        <v>1.796040535245911</v>
      </c>
    </row>
    <row r="145" spans="1:11" x14ac:dyDescent="0.25">
      <c r="A145" s="133" t="s">
        <v>217</v>
      </c>
      <c r="B145" s="121">
        <v>15.86592650695116</v>
      </c>
      <c r="C145" s="121">
        <v>548.85528429712735</v>
      </c>
      <c r="D145" s="121">
        <v>339.76144364193948</v>
      </c>
      <c r="E145" s="121">
        <v>1185.6851730866181</v>
      </c>
      <c r="F145" s="121">
        <v>41.278355365560479</v>
      </c>
      <c r="G145" s="121">
        <v>240.84048320250241</v>
      </c>
      <c r="H145" s="121">
        <v>15.02495732051154</v>
      </c>
      <c r="I145" s="121">
        <v>970.02216125436803</v>
      </c>
      <c r="J145" s="121">
        <v>2.5981371894317791</v>
      </c>
      <c r="K145" s="121">
        <v>1.796040535245911</v>
      </c>
    </row>
    <row r="146" spans="1:11" x14ac:dyDescent="0.25">
      <c r="A146" s="133" t="s">
        <v>132</v>
      </c>
      <c r="B146" s="121">
        <v>15.86592650695116</v>
      </c>
      <c r="C146" s="121">
        <v>554.143926466111</v>
      </c>
      <c r="D146" s="121">
        <v>402.60305345692768</v>
      </c>
      <c r="E146" s="121">
        <v>1157.929037582189</v>
      </c>
      <c r="F146" s="121">
        <v>40.566659583395641</v>
      </c>
      <c r="G146" s="121">
        <v>268.97845158802221</v>
      </c>
      <c r="H146" s="121">
        <v>15.13462854182915</v>
      </c>
      <c r="I146" s="121">
        <v>1357.603097277856</v>
      </c>
      <c r="J146" s="121">
        <v>2.4453055900534322</v>
      </c>
      <c r="K146" s="121">
        <v>1.710514795472295</v>
      </c>
    </row>
    <row r="147" spans="1:11" x14ac:dyDescent="0.25">
      <c r="A147" s="133" t="s">
        <v>147</v>
      </c>
      <c r="B147" s="121">
        <v>13.856242482737359</v>
      </c>
      <c r="C147" s="121">
        <v>470.05451597927038</v>
      </c>
      <c r="D147" s="121">
        <v>459.19340365681239</v>
      </c>
      <c r="E147" s="121">
        <v>1094.5881129695181</v>
      </c>
      <c r="F147" s="121">
        <v>41.278355365560479</v>
      </c>
      <c r="G147" s="121">
        <v>278.8994374017617</v>
      </c>
      <c r="H147" s="121">
        <v>13.92824510733548</v>
      </c>
      <c r="I147" s="121">
        <v>1463.3625640476721</v>
      </c>
      <c r="J147" s="121">
        <v>2.292473990675084</v>
      </c>
      <c r="K147" s="121">
        <v>1.796040535245911</v>
      </c>
    </row>
    <row r="148" spans="1:11" x14ac:dyDescent="0.25">
      <c r="A148" s="133" t="s">
        <v>162</v>
      </c>
      <c r="B148" s="121">
        <v>12.9042868923203</v>
      </c>
      <c r="C148" s="121">
        <v>472.38151853362331</v>
      </c>
      <c r="D148" s="121">
        <v>471.91526532965469</v>
      </c>
      <c r="E148" s="121">
        <v>1093.1647214051891</v>
      </c>
      <c r="F148" s="121">
        <v>39.854963801230802</v>
      </c>
      <c r="G148" s="121">
        <v>289.5901548734638</v>
      </c>
      <c r="H148" s="121">
        <v>4.935204959291795</v>
      </c>
      <c r="I148" s="121">
        <v>1537.0273949480361</v>
      </c>
      <c r="J148" s="121">
        <v>1.9868107919183899</v>
      </c>
      <c r="K148" s="121">
        <v>1.8815662750195279</v>
      </c>
    </row>
    <row r="149" spans="1:11" x14ac:dyDescent="0.25">
      <c r="A149" s="133" t="s">
        <v>176</v>
      </c>
      <c r="B149" s="121">
        <v>11.317694241625199</v>
      </c>
      <c r="C149" s="121">
        <v>485.92044248622148</v>
      </c>
      <c r="D149" s="121">
        <v>519.51257538149571</v>
      </c>
      <c r="E149" s="121">
        <v>1055.4448449504521</v>
      </c>
      <c r="F149" s="121">
        <v>37.008180672571449</v>
      </c>
      <c r="G149" s="121">
        <v>293.43881316327651</v>
      </c>
      <c r="H149" s="121">
        <v>4.0578351887509481</v>
      </c>
      <c r="I149" s="121">
        <v>1728.6782205684831</v>
      </c>
      <c r="J149" s="121">
        <v>1.9868107919183899</v>
      </c>
      <c r="K149" s="121">
        <v>1.9670920147931441</v>
      </c>
    </row>
    <row r="150" spans="1:11" x14ac:dyDescent="0.25">
      <c r="A150" s="133" t="s">
        <v>190</v>
      </c>
      <c r="B150" s="121">
        <v>11.952331301903239</v>
      </c>
      <c r="C150" s="121">
        <v>494.48804279997512</v>
      </c>
      <c r="D150" s="121">
        <v>545.06596994849792</v>
      </c>
      <c r="E150" s="121">
        <v>1029.1121010103529</v>
      </c>
      <c r="F150" s="121">
        <v>29.891222850923072</v>
      </c>
      <c r="G150" s="121">
        <v>306.01109690999817</v>
      </c>
      <c r="H150" s="121">
        <v>3.509479082162918</v>
      </c>
      <c r="I150" s="121">
        <v>1859.3492380369701</v>
      </c>
      <c r="J150" s="121">
        <v>1.833979192540043</v>
      </c>
      <c r="K150" s="121">
        <v>2.7368236727556901</v>
      </c>
    </row>
    <row r="151" spans="1:11" x14ac:dyDescent="0.25">
      <c r="A151" s="133" t="s">
        <v>204</v>
      </c>
      <c r="B151" s="121">
        <v>12.586968362181279</v>
      </c>
      <c r="C151" s="121">
        <v>488.14167219719468</v>
      </c>
      <c r="D151" s="121">
        <v>553.72999643258879</v>
      </c>
      <c r="E151" s="121">
        <v>984.98696251613308</v>
      </c>
      <c r="F151" s="121">
        <v>24.197656593604371</v>
      </c>
      <c r="G151" s="121">
        <v>329.44514960796897</v>
      </c>
      <c r="H151" s="121">
        <v>3.8384927461157359</v>
      </c>
      <c r="I151" s="121">
        <v>1859.3492380369701</v>
      </c>
      <c r="J151" s="121">
        <v>1.833979192540043</v>
      </c>
      <c r="K151" s="121">
        <v>2.8223494125293072</v>
      </c>
    </row>
    <row r="152" spans="1:11" x14ac:dyDescent="0.25">
      <c r="A152" s="133" t="s">
        <v>218</v>
      </c>
      <c r="B152" s="121">
        <v>12.26964983204226</v>
      </c>
      <c r="C152" s="121">
        <v>490.15135622140849</v>
      </c>
      <c r="D152" s="121">
        <v>554.16868131785918</v>
      </c>
      <c r="E152" s="121">
        <v>936.59164932892418</v>
      </c>
      <c r="F152" s="121">
        <v>23.485960811439529</v>
      </c>
      <c r="G152" s="121">
        <v>336.28720878985831</v>
      </c>
      <c r="H152" s="121">
        <v>3.8384927461157359</v>
      </c>
      <c r="I152" s="121">
        <v>1859.3492380369701</v>
      </c>
      <c r="J152" s="121">
        <v>1.833979192540043</v>
      </c>
      <c r="K152" s="121">
        <v>2.7368236727556901</v>
      </c>
    </row>
    <row r="153" spans="1:11" x14ac:dyDescent="0.25">
      <c r="A153" s="133" t="s">
        <v>133</v>
      </c>
      <c r="B153" s="121">
        <v>11.529239928384539</v>
      </c>
      <c r="C153" s="121">
        <v>501.25750477627417</v>
      </c>
      <c r="D153" s="121">
        <v>594.74703320537344</v>
      </c>
      <c r="E153" s="121">
        <v>893.88990239903376</v>
      </c>
      <c r="F153" s="121">
        <v>21.35087346494501</v>
      </c>
      <c r="G153" s="121">
        <v>323.8859765226839</v>
      </c>
      <c r="H153" s="121">
        <v>2.961122975574888</v>
      </c>
      <c r="I153" s="121">
        <v>2131.389484930427</v>
      </c>
      <c r="J153" s="121">
        <v>1.833979192540043</v>
      </c>
      <c r="K153" s="121">
        <v>2.6512979329820738</v>
      </c>
    </row>
    <row r="154" spans="1:11" x14ac:dyDescent="0.25">
      <c r="A154" s="133" t="s">
        <v>148</v>
      </c>
      <c r="B154" s="121">
        <v>11.10614855486585</v>
      </c>
      <c r="C154" s="121">
        <v>512.04633480100085</v>
      </c>
      <c r="D154" s="121">
        <v>619.20371555919962</v>
      </c>
      <c r="E154" s="121">
        <v>934.45656198242955</v>
      </c>
      <c r="F154" s="121">
        <v>17.080698771955991</v>
      </c>
      <c r="G154" s="121">
        <v>341.24770169672797</v>
      </c>
      <c r="H154" s="121">
        <v>5.8125747298326429</v>
      </c>
      <c r="I154" s="121">
        <v>2203.220336638251</v>
      </c>
      <c r="J154" s="121">
        <v>1.833979192540043</v>
      </c>
      <c r="K154" s="121">
        <v>2.7368236727556901</v>
      </c>
    </row>
    <row r="155" spans="1:11" x14ac:dyDescent="0.25">
      <c r="A155" s="133" t="s">
        <v>163</v>
      </c>
      <c r="B155" s="121">
        <v>12.9042868923203</v>
      </c>
      <c r="C155" s="121">
        <v>537.11449868198349</v>
      </c>
      <c r="D155" s="121">
        <v>501.19748142145562</v>
      </c>
      <c r="E155" s="121">
        <v>937.30334511108879</v>
      </c>
      <c r="F155" s="121">
        <v>12.81052407896696</v>
      </c>
      <c r="G155" s="121">
        <v>365.19490883334049</v>
      </c>
      <c r="H155" s="121">
        <v>4.9352049592917959</v>
      </c>
      <c r="I155" s="121">
        <v>2306.2288346192572</v>
      </c>
      <c r="J155" s="121">
        <v>2.292473990675084</v>
      </c>
      <c r="K155" s="121">
        <v>2.8223494125293072</v>
      </c>
    </row>
    <row r="156" spans="1:11" x14ac:dyDescent="0.25">
      <c r="A156" s="133" t="s">
        <v>177</v>
      </c>
      <c r="B156" s="121">
        <v>11.952331301903239</v>
      </c>
      <c r="C156" s="121">
        <v>545.25900762221829</v>
      </c>
      <c r="D156" s="121">
        <v>547.14972315353259</v>
      </c>
      <c r="E156" s="121">
        <v>995.66239924860554</v>
      </c>
      <c r="F156" s="121">
        <v>12.09882829680212</v>
      </c>
      <c r="G156" s="121">
        <v>398.03679290640918</v>
      </c>
      <c r="H156" s="121">
        <v>5.5932322871974316</v>
      </c>
      <c r="I156" s="121">
        <v>2332.821532911089</v>
      </c>
      <c r="J156" s="121">
        <v>2.1396423912967379</v>
      </c>
      <c r="K156" s="121">
        <v>2.9078751523029229</v>
      </c>
    </row>
    <row r="157" spans="1:11" x14ac:dyDescent="0.25">
      <c r="A157" s="133" t="s">
        <v>191</v>
      </c>
      <c r="B157" s="121">
        <v>10.68305718134715</v>
      </c>
      <c r="C157" s="121">
        <v>557.10556608074182</v>
      </c>
      <c r="D157" s="121">
        <v>732.05540229501617</v>
      </c>
      <c r="E157" s="121">
        <v>992.81561611994618</v>
      </c>
      <c r="F157" s="121">
        <v>13.5222198611318</v>
      </c>
      <c r="G157" s="121">
        <v>408.47093315879039</v>
      </c>
      <c r="H157" s="121">
        <v>7.5673142709143386</v>
      </c>
      <c r="I157" s="121">
        <v>2460.7415815907648</v>
      </c>
      <c r="J157" s="121">
        <v>1.9868107919183899</v>
      </c>
      <c r="K157" s="121">
        <v>2.309194973887609</v>
      </c>
    </row>
    <row r="158" spans="1:11" x14ac:dyDescent="0.25">
      <c r="A158" s="133" t="s">
        <v>205</v>
      </c>
      <c r="B158" s="121">
        <v>10.4715114945878</v>
      </c>
      <c r="C158" s="121">
        <v>556.47092902046381</v>
      </c>
      <c r="D158" s="121">
        <v>734.46816916400348</v>
      </c>
      <c r="E158" s="121">
        <v>1110.245420177145</v>
      </c>
      <c r="F158" s="121">
        <v>12.81052407896696</v>
      </c>
      <c r="G158" s="121">
        <v>404.28017190988328</v>
      </c>
      <c r="H158" s="121">
        <v>7.5673142709143386</v>
      </c>
      <c r="I158" s="121">
        <v>2460.7415815907648</v>
      </c>
      <c r="J158" s="121">
        <v>1.9868107919183899</v>
      </c>
      <c r="K158" s="121">
        <v>2.5657721932084581</v>
      </c>
    </row>
    <row r="159" spans="1:11" x14ac:dyDescent="0.25">
      <c r="A159" s="133" t="s">
        <v>219</v>
      </c>
      <c r="B159" s="121">
        <v>10.154192964448781</v>
      </c>
      <c r="C159" s="121">
        <v>556.25938333370448</v>
      </c>
      <c r="D159" s="121">
        <v>734.13915550005072</v>
      </c>
      <c r="E159" s="121">
        <v>1107.3986370484849</v>
      </c>
      <c r="F159" s="121">
        <v>12.09882829680212</v>
      </c>
      <c r="G159" s="121">
        <v>389.39869318927413</v>
      </c>
      <c r="H159" s="121">
        <v>7.5673142709143386</v>
      </c>
      <c r="I159" s="121">
        <v>2460.7415815907648</v>
      </c>
      <c r="J159" s="121">
        <v>1.9868107919183899</v>
      </c>
      <c r="K159" s="121">
        <v>2.5657721932084581</v>
      </c>
    </row>
    <row r="160" spans="1:11" x14ac:dyDescent="0.25">
      <c r="A160" s="133" t="s">
        <v>134</v>
      </c>
      <c r="B160" s="121">
        <v>9.9426472776894368</v>
      </c>
      <c r="C160" s="121">
        <v>583.01991270876192</v>
      </c>
      <c r="D160" s="121">
        <v>462.70288273897592</v>
      </c>
      <c r="E160" s="121">
        <v>1174.29804057198</v>
      </c>
      <c r="F160" s="121">
        <v>10.67543673247245</v>
      </c>
      <c r="G160" s="121">
        <v>427.54317312830688</v>
      </c>
      <c r="H160" s="121">
        <v>5.8125747298326429</v>
      </c>
      <c r="I160" s="121">
        <v>2792.538983841157</v>
      </c>
      <c r="J160" s="121">
        <v>5.8076007763770674</v>
      </c>
      <c r="K160" s="121">
        <v>2.480246453434841</v>
      </c>
    </row>
    <row r="161" spans="1:11" x14ac:dyDescent="0.25">
      <c r="A161" s="133" t="s">
        <v>149</v>
      </c>
      <c r="B161" s="121">
        <v>9.6253287475504159</v>
      </c>
      <c r="C161" s="121">
        <v>596.02997244446181</v>
      </c>
      <c r="D161" s="121">
        <v>751.35753724691472</v>
      </c>
      <c r="E161" s="121">
        <v>1210.5945254623859</v>
      </c>
      <c r="F161" s="121">
        <v>10.67543673247245</v>
      </c>
      <c r="G161" s="121">
        <v>437.97731338068809</v>
      </c>
      <c r="H161" s="121">
        <v>7.4576430495967321</v>
      </c>
      <c r="I161" s="121">
        <v>3393.4728325968172</v>
      </c>
      <c r="J161" s="121">
        <v>9.4755591614573973</v>
      </c>
      <c r="K161" s="121">
        <v>2.7368236727556901</v>
      </c>
    </row>
    <row r="162" spans="1:11" x14ac:dyDescent="0.25">
      <c r="A162" s="133" t="s">
        <v>164</v>
      </c>
      <c r="B162" s="121">
        <v>7.5098718799569451</v>
      </c>
      <c r="C162" s="121">
        <v>605.97261972215108</v>
      </c>
      <c r="D162" s="121">
        <v>756.18307098488924</v>
      </c>
      <c r="E162" s="121">
        <v>1298.844802450827</v>
      </c>
      <c r="F162" s="121">
        <v>14.23391564329664</v>
      </c>
      <c r="G162" s="121">
        <v>476.12179331972101</v>
      </c>
      <c r="H162" s="121">
        <v>7.238300606961519</v>
      </c>
      <c r="I162" s="121">
        <v>3534.3835672236528</v>
      </c>
      <c r="J162" s="121">
        <v>8.8642327639440079</v>
      </c>
      <c r="K162" s="121">
        <v>3.763132550039086</v>
      </c>
    </row>
    <row r="163" spans="1:11" x14ac:dyDescent="0.25">
      <c r="A163" s="133" t="s">
        <v>178</v>
      </c>
      <c r="B163" s="121">
        <v>9.4137830607910704</v>
      </c>
      <c r="C163" s="121">
        <v>616.97299543363727</v>
      </c>
      <c r="D163" s="121">
        <v>910.05179449349055</v>
      </c>
      <c r="E163" s="121">
        <v>1352.9336818953541</v>
      </c>
      <c r="F163" s="121">
        <v>14.23391564329664</v>
      </c>
      <c r="G163" s="121">
        <v>470.7336717139832</v>
      </c>
      <c r="H163" s="121">
        <v>6.7996157216910964</v>
      </c>
      <c r="I163" s="121">
        <v>3732.911814816126</v>
      </c>
      <c r="J163" s="121">
        <v>8.711401164565661</v>
      </c>
      <c r="K163" s="121">
        <v>3.164452371623772</v>
      </c>
    </row>
    <row r="164" spans="1:11" x14ac:dyDescent="0.25">
      <c r="A164" s="133" t="s">
        <v>192</v>
      </c>
      <c r="B164" s="121">
        <v>8.5676003137536796</v>
      </c>
      <c r="C164" s="121">
        <v>616.02103984322014</v>
      </c>
      <c r="D164" s="121">
        <v>1029.154740844411</v>
      </c>
      <c r="E164" s="121">
        <v>1439.7605673194651</v>
      </c>
      <c r="F164" s="121">
        <v>13.5222198611318</v>
      </c>
      <c r="G164" s="121">
        <v>495.79271346765279</v>
      </c>
      <c r="H164" s="121">
        <v>5.812574729832642</v>
      </c>
      <c r="I164" s="121">
        <v>3949.168527936487</v>
      </c>
      <c r="J164" s="121">
        <v>8.8642327639440079</v>
      </c>
      <c r="K164" s="121">
        <v>4.1052355091335517</v>
      </c>
    </row>
    <row r="165" spans="1:11" x14ac:dyDescent="0.25">
      <c r="A165" s="133" t="s">
        <v>206</v>
      </c>
      <c r="B165" s="121">
        <v>7.5098718799569442</v>
      </c>
      <c r="C165" s="121">
        <v>615.70372131308125</v>
      </c>
      <c r="D165" s="121">
        <v>1028.387042295187</v>
      </c>
      <c r="E165" s="121">
        <v>1409.157648686376</v>
      </c>
      <c r="F165" s="121">
        <v>15.657307207626319</v>
      </c>
      <c r="G165" s="121">
        <v>504.43081318478801</v>
      </c>
      <c r="H165" s="121">
        <v>5.7029035085150364</v>
      </c>
      <c r="I165" s="121">
        <v>3949.168527936487</v>
      </c>
      <c r="J165" s="121">
        <v>8.8642327639440079</v>
      </c>
      <c r="K165" s="121">
        <v>4.0197097693599346</v>
      </c>
    </row>
    <row r="166" spans="1:11" x14ac:dyDescent="0.25">
      <c r="A166" s="133" t="s">
        <v>220</v>
      </c>
      <c r="B166" s="121">
        <v>7.5098718799569442</v>
      </c>
      <c r="C166" s="121">
        <v>649.44525835119714</v>
      </c>
      <c r="D166" s="121">
        <v>1028.058028631234</v>
      </c>
      <c r="E166" s="121">
        <v>1434.0670010621459</v>
      </c>
      <c r="F166" s="121">
        <v>13.5222198611318</v>
      </c>
      <c r="G166" s="121">
        <v>518.97018894630276</v>
      </c>
      <c r="H166" s="121">
        <v>5.7029035085150364</v>
      </c>
      <c r="I166" s="121">
        <v>3949.168527936487</v>
      </c>
      <c r="J166" s="121">
        <v>8.8642327639440079</v>
      </c>
      <c r="K166" s="121">
        <v>4.1052355091335508</v>
      </c>
    </row>
    <row r="167" spans="1:11" x14ac:dyDescent="0.25">
      <c r="A167" s="133" t="s">
        <v>135</v>
      </c>
      <c r="B167" s="121">
        <v>9.308010217411395</v>
      </c>
      <c r="C167" s="121">
        <v>636.54097145887681</v>
      </c>
      <c r="D167" s="121">
        <v>1480.5614877876769</v>
      </c>
      <c r="E167" s="121">
        <v>1456.129570309256</v>
      </c>
      <c r="F167" s="121">
        <v>14.945611425461481</v>
      </c>
      <c r="G167" s="121">
        <v>547.10815733182255</v>
      </c>
      <c r="H167" s="121">
        <v>5.7029035085150364</v>
      </c>
      <c r="I167" s="121">
        <v>3962.312045483025</v>
      </c>
      <c r="J167" s="121">
        <v>15.89448633534797</v>
      </c>
      <c r="K167" s="121">
        <v>4.1907612489071671</v>
      </c>
    </row>
    <row r="168" spans="1:11" x14ac:dyDescent="0.25">
      <c r="A168" s="133" t="s">
        <v>150</v>
      </c>
      <c r="B168" s="121">
        <v>8.7791460005130268</v>
      </c>
      <c r="C168" s="121">
        <v>687.10039059436076</v>
      </c>
      <c r="D168" s="121">
        <v>1109.872759734169</v>
      </c>
      <c r="E168" s="121">
        <v>1515.200320228937</v>
      </c>
      <c r="F168" s="121">
        <v>16.369002989791149</v>
      </c>
      <c r="G168" s="121">
        <v>574.04876536051154</v>
      </c>
      <c r="H168" s="121">
        <v>2.6321093116220702</v>
      </c>
      <c r="I168" s="121">
        <v>3637.086402005903</v>
      </c>
      <c r="J168" s="121">
        <v>12.685022748402689</v>
      </c>
      <c r="K168" s="121">
        <v>3.8486582898127022</v>
      </c>
    </row>
    <row r="169" spans="1:11" x14ac:dyDescent="0.25">
      <c r="A169" s="133" t="s">
        <v>165</v>
      </c>
      <c r="B169" s="121">
        <v>9.4137830607910669</v>
      </c>
      <c r="C169" s="121">
        <v>699.58158611316219</v>
      </c>
      <c r="D169" s="121">
        <v>1619.6245964184011</v>
      </c>
      <c r="E169" s="121">
        <v>1528.7225400900691</v>
      </c>
      <c r="F169" s="121">
        <v>16.369002989791149</v>
      </c>
      <c r="G169" s="121">
        <v>576.95664051281449</v>
      </c>
      <c r="H169" s="121">
        <v>8.0059991561847621</v>
      </c>
      <c r="I169" s="121">
        <v>3670.556522269761</v>
      </c>
      <c r="J169" s="121">
        <v>12.22652795026764</v>
      </c>
      <c r="K169" s="121">
        <v>2.907875152302922</v>
      </c>
    </row>
    <row r="170" spans="1:11" x14ac:dyDescent="0.25">
      <c r="A170" s="133" t="s">
        <v>179</v>
      </c>
      <c r="B170" s="121">
        <v>9.4137830607910669</v>
      </c>
      <c r="C170" s="121">
        <v>718.51492507812361</v>
      </c>
      <c r="D170" s="121">
        <v>1317.6997241310321</v>
      </c>
      <c r="E170" s="121">
        <v>1517.3354075754321</v>
      </c>
      <c r="F170" s="121">
        <v>14.23391564329664</v>
      </c>
      <c r="G170" s="121">
        <v>619.37740744052826</v>
      </c>
      <c r="H170" s="121">
        <v>8.554355262772793</v>
      </c>
      <c r="I170" s="121">
        <v>4199.6595193175981</v>
      </c>
      <c r="J170" s="121">
        <v>16.047317934726319</v>
      </c>
      <c r="K170" s="121">
        <v>3.0789266318501549</v>
      </c>
    </row>
    <row r="171" spans="1:11" x14ac:dyDescent="0.25">
      <c r="A171" s="133" t="s">
        <v>193</v>
      </c>
      <c r="B171" s="121">
        <v>9.308010217411395</v>
      </c>
      <c r="C171" s="121">
        <v>778.69967296115806</v>
      </c>
      <c r="D171" s="121">
        <v>1495.5864451081891</v>
      </c>
      <c r="E171" s="121">
        <v>1491.714359417497</v>
      </c>
      <c r="F171" s="121">
        <v>13.5222198611318</v>
      </c>
      <c r="G171" s="121">
        <v>649.56799358061483</v>
      </c>
      <c r="H171" s="121">
        <v>8.3350128201375799</v>
      </c>
      <c r="I171" s="121">
        <v>4348.2118339133522</v>
      </c>
      <c r="J171" s="121">
        <v>17.42280232913145</v>
      </c>
      <c r="K171" s="121">
        <v>2.9934008920765391</v>
      </c>
    </row>
    <row r="172" spans="1:11" x14ac:dyDescent="0.25">
      <c r="A172" s="133" t="s">
        <v>207</v>
      </c>
      <c r="B172" s="121">
        <v>9.308010217411395</v>
      </c>
      <c r="C172" s="121">
        <v>805.56597517959506</v>
      </c>
      <c r="D172" s="121">
        <v>1857.501475456289</v>
      </c>
      <c r="E172" s="121">
        <v>1467.516702823893</v>
      </c>
      <c r="F172" s="121">
        <v>10.67543673247245</v>
      </c>
      <c r="G172" s="121">
        <v>648.71273618287876</v>
      </c>
      <c r="H172" s="121">
        <v>8.4446840414551865</v>
      </c>
      <c r="I172" s="121">
        <v>4348.2118339133522</v>
      </c>
      <c r="J172" s="121">
        <v>17.42280232913145</v>
      </c>
      <c r="K172" s="121">
        <v>2.907875152302922</v>
      </c>
    </row>
    <row r="173" spans="1:11" x14ac:dyDescent="0.25">
      <c r="A173" s="133" t="s">
        <v>221</v>
      </c>
      <c r="B173" s="121">
        <v>9.308010217411395</v>
      </c>
      <c r="C173" s="121">
        <v>810.11420744492102</v>
      </c>
      <c r="D173" s="121">
        <v>1853.8823251528081</v>
      </c>
      <c r="E173" s="121">
        <v>1460.399745002245</v>
      </c>
      <c r="F173" s="121">
        <v>10.67543673247245</v>
      </c>
      <c r="G173" s="121">
        <v>660.17318531254318</v>
      </c>
      <c r="H173" s="121">
        <v>8.4446840414551865</v>
      </c>
      <c r="I173" s="121">
        <v>4348.2118339133522</v>
      </c>
      <c r="J173" s="121">
        <v>17.42280232913145</v>
      </c>
      <c r="K173" s="121">
        <v>2.8223494125293058</v>
      </c>
    </row>
    <row r="174" spans="1:11" x14ac:dyDescent="0.25">
      <c r="A174" s="133" t="s">
        <v>136</v>
      </c>
      <c r="B174" s="121">
        <v>7.7214175667162914</v>
      </c>
      <c r="C174" s="121">
        <v>799.21960457681473</v>
      </c>
      <c r="D174" s="121">
        <v>1783.9120859521749</v>
      </c>
      <c r="E174" s="121">
        <v>1444.7424377946179</v>
      </c>
      <c r="F174" s="121">
        <v>12.09882829680212</v>
      </c>
      <c r="G174" s="121">
        <v>700.6268602254637</v>
      </c>
      <c r="H174" s="121">
        <v>11.076793353077729</v>
      </c>
      <c r="I174" s="121">
        <v>5517.5264007570859</v>
      </c>
      <c r="J174" s="121">
        <v>10.698211956484171</v>
      </c>
      <c r="K174" s="121">
        <v>2.8223494125293058</v>
      </c>
    </row>
    <row r="175" spans="1:11" x14ac:dyDescent="0.25">
      <c r="A175" s="133" t="s">
        <v>151</v>
      </c>
      <c r="B175" s="121">
        <v>7.6156447233366178</v>
      </c>
      <c r="C175" s="121">
        <v>792.97900681741396</v>
      </c>
      <c r="D175" s="121">
        <v>1785.337811829304</v>
      </c>
      <c r="E175" s="121">
        <v>1371.4377722316401</v>
      </c>
      <c r="F175" s="121">
        <v>10.67543673247245</v>
      </c>
      <c r="G175" s="121">
        <v>733.81084725762673</v>
      </c>
      <c r="H175" s="121">
        <v>10.967122131760121</v>
      </c>
      <c r="I175" s="121">
        <v>5744.0228310357952</v>
      </c>
      <c r="J175" s="121">
        <v>13.602012344672771</v>
      </c>
      <c r="K175" s="121">
        <v>2.8223494125293058</v>
      </c>
    </row>
    <row r="176" spans="1:11" x14ac:dyDescent="0.25">
      <c r="A176" s="133" t="s">
        <v>166</v>
      </c>
      <c r="B176" s="121">
        <v>7.1925533498179224</v>
      </c>
      <c r="C176" s="121">
        <v>772.14175667161828</v>
      </c>
      <c r="D176" s="121">
        <v>1279.2051254485521</v>
      </c>
      <c r="E176" s="121">
        <v>1305.25006449031</v>
      </c>
      <c r="F176" s="121">
        <v>7.8286536038130938</v>
      </c>
      <c r="G176" s="121">
        <v>756.6462197771823</v>
      </c>
      <c r="H176" s="121">
        <v>5.812574729832642</v>
      </c>
      <c r="I176" s="121">
        <v>6278.780597260632</v>
      </c>
      <c r="J176" s="121">
        <v>33.317288664479541</v>
      </c>
      <c r="K176" s="121">
        <v>3.0789266318501549</v>
      </c>
    </row>
    <row r="177" spans="1:11" x14ac:dyDescent="0.25">
      <c r="A177" s="133" t="s">
        <v>180</v>
      </c>
      <c r="B177" s="121">
        <v>5.9232792292618388</v>
      </c>
      <c r="C177" s="121">
        <v>777.74771737074104</v>
      </c>
      <c r="D177" s="121">
        <v>1276.0246600303419</v>
      </c>
      <c r="E177" s="121">
        <v>1284.6108868075289</v>
      </c>
      <c r="F177" s="121">
        <v>8.5403493859779314</v>
      </c>
      <c r="G177" s="121">
        <v>770.67244110005527</v>
      </c>
      <c r="H177" s="121">
        <v>4.0578351887509472</v>
      </c>
      <c r="I177" s="121">
        <v>6200.6836499782967</v>
      </c>
      <c r="J177" s="121">
        <v>31.788972670696069</v>
      </c>
      <c r="K177" s="121">
        <v>3.934184029586318</v>
      </c>
    </row>
    <row r="178" spans="1:11" x14ac:dyDescent="0.25">
      <c r="A178" s="133" t="s">
        <v>194</v>
      </c>
      <c r="B178" s="121">
        <v>4.9713236388447752</v>
      </c>
      <c r="C178" s="121">
        <v>734.69817011521377</v>
      </c>
      <c r="D178" s="121">
        <v>2327.1136451382772</v>
      </c>
      <c r="E178" s="121">
        <v>1251.872880827947</v>
      </c>
      <c r="F178" s="121">
        <v>8.5403493859779314</v>
      </c>
      <c r="G178" s="121">
        <v>790.08678402866622</v>
      </c>
      <c r="H178" s="121">
        <v>10.309094803854491</v>
      </c>
      <c r="I178" s="121">
        <v>6608.591188719105</v>
      </c>
      <c r="J178" s="121">
        <v>33.775783462614577</v>
      </c>
      <c r="K178" s="121">
        <v>3.0789266318501549</v>
      </c>
    </row>
    <row r="179" spans="1:11" x14ac:dyDescent="0.25">
      <c r="A179" s="133" t="s">
        <v>208</v>
      </c>
      <c r="B179" s="121">
        <v>6.5579162895398797</v>
      </c>
      <c r="C179" s="121">
        <v>763.8914748880037</v>
      </c>
      <c r="D179" s="121">
        <v>2361.0020525254172</v>
      </c>
      <c r="E179" s="121">
        <v>1204.9009592050679</v>
      </c>
      <c r="F179" s="121">
        <v>8.5403493859779314</v>
      </c>
      <c r="G179" s="121">
        <v>801.63275889810427</v>
      </c>
      <c r="H179" s="121">
        <v>11.186464574395339</v>
      </c>
      <c r="I179" s="121">
        <v>6608.591188719105</v>
      </c>
      <c r="J179" s="121">
        <v>33.775783462614577</v>
      </c>
      <c r="K179" s="121">
        <v>3.1644523716237711</v>
      </c>
    </row>
    <row r="180" spans="1:11" x14ac:dyDescent="0.25">
      <c r="A180" s="133" t="s">
        <v>222</v>
      </c>
      <c r="B180" s="121">
        <v>6.6636891329195516</v>
      </c>
      <c r="C180" s="121">
        <v>757.1220129117047</v>
      </c>
      <c r="D180" s="121">
        <v>2878.2115322592472</v>
      </c>
      <c r="E180" s="121">
        <v>1200.6307845120789</v>
      </c>
      <c r="F180" s="121">
        <v>7.1169578216482554</v>
      </c>
      <c r="G180" s="121">
        <v>811.38269323229656</v>
      </c>
      <c r="H180" s="121">
        <v>11.29613579571294</v>
      </c>
      <c r="I180" s="121">
        <v>6608.591188719105</v>
      </c>
      <c r="J180" s="121">
        <v>33.775783462614577</v>
      </c>
      <c r="K180" s="121">
        <v>3.4210295909446198</v>
      </c>
    </row>
    <row r="181" spans="1:11" x14ac:dyDescent="0.25">
      <c r="A181" s="133" t="s">
        <v>137</v>
      </c>
      <c r="B181" s="121">
        <v>6.7694619762992261</v>
      </c>
      <c r="C181" s="121">
        <v>784.51717934704016</v>
      </c>
      <c r="D181" s="121">
        <v>2713.4853578402031</v>
      </c>
      <c r="E181" s="121">
        <v>1206.3243507693969</v>
      </c>
      <c r="F181" s="121">
        <v>2.8467831286592249</v>
      </c>
      <c r="G181" s="121">
        <v>805.82352014701155</v>
      </c>
      <c r="H181" s="121">
        <v>10.309094803854491</v>
      </c>
      <c r="I181" s="121">
        <v>7084.3559575838981</v>
      </c>
      <c r="J181" s="121">
        <v>34.539941459506323</v>
      </c>
      <c r="K181" s="121">
        <v>3.4210295909446198</v>
      </c>
    </row>
    <row r="182" spans="1:11" x14ac:dyDescent="0.25">
      <c r="A182" s="133" t="s">
        <v>152</v>
      </c>
      <c r="B182" s="121">
        <v>7.1925533498179206</v>
      </c>
      <c r="C182" s="121">
        <v>794.5655994681091</v>
      </c>
      <c r="D182" s="121">
        <v>3055.7692395724512</v>
      </c>
      <c r="E182" s="121">
        <v>1142.9834261567271</v>
      </c>
      <c r="F182" s="121">
        <v>2.1350873464943869</v>
      </c>
      <c r="G182" s="121">
        <v>809.33007547772991</v>
      </c>
      <c r="H182" s="121">
        <v>12.173505566253789</v>
      </c>
      <c r="I182" s="121">
        <v>7390.4776511387272</v>
      </c>
      <c r="J182" s="121">
        <v>38.819226242100036</v>
      </c>
      <c r="K182" s="121">
        <v>3.4210295909446198</v>
      </c>
    </row>
    <row r="183" spans="1:11" x14ac:dyDescent="0.25">
      <c r="A183" s="133" t="s">
        <v>167</v>
      </c>
      <c r="B183" s="121">
        <v>7.1925533498179206</v>
      </c>
      <c r="C183" s="121">
        <v>819.52799050571207</v>
      </c>
      <c r="D183" s="121">
        <v>3630.3367680553879</v>
      </c>
      <c r="E183" s="121">
        <v>1068.2553690294189</v>
      </c>
      <c r="F183" s="121">
        <v>1.4233915643295489</v>
      </c>
      <c r="G183" s="121">
        <v>795.73148285372486</v>
      </c>
      <c r="H183" s="121">
        <v>12.283176787571399</v>
      </c>
      <c r="I183" s="121">
        <v>7485.9974007501942</v>
      </c>
      <c r="J183" s="121">
        <v>26.592698291832271</v>
      </c>
      <c r="K183" s="121">
        <v>3.0789266318501549</v>
      </c>
    </row>
    <row r="184" spans="1:11" x14ac:dyDescent="0.25">
      <c r="A184" s="133" t="s">
        <v>181</v>
      </c>
      <c r="B184" s="121">
        <v>7.8271904100959633</v>
      </c>
      <c r="C184" s="121">
        <v>855.490757254801</v>
      </c>
      <c r="D184" s="121">
        <v>4298.015163436974</v>
      </c>
      <c r="E184" s="121">
        <v>926.62790837861633</v>
      </c>
      <c r="F184" s="121">
        <v>3.5584789108240629</v>
      </c>
      <c r="G184" s="121">
        <v>793.59333935938446</v>
      </c>
      <c r="H184" s="121">
        <v>15.463642205781969</v>
      </c>
      <c r="I184" s="121">
        <v>7886.2633595220841</v>
      </c>
      <c r="J184" s="121">
        <v>27.968182686237391</v>
      </c>
      <c r="K184" s="121">
        <v>2.3091949738876081</v>
      </c>
    </row>
    <row r="185" spans="1:11" x14ac:dyDescent="0.25">
      <c r="A185" s="133" t="s">
        <v>195</v>
      </c>
      <c r="B185" s="121">
        <v>8.5676003137536778</v>
      </c>
      <c r="C185" s="121">
        <v>881.19355819606176</v>
      </c>
      <c r="D185" s="121">
        <v>3435.1219941100499</v>
      </c>
      <c r="E185" s="121">
        <v>714.54256529349448</v>
      </c>
      <c r="F185" s="121">
        <v>3.5584789108240629</v>
      </c>
      <c r="G185" s="121">
        <v>778.02765472058638</v>
      </c>
      <c r="H185" s="121">
        <v>9.5413962546312483</v>
      </c>
      <c r="I185" s="121">
        <v>8135.5316981081687</v>
      </c>
      <c r="J185" s="121">
        <v>26.439866692453911</v>
      </c>
      <c r="K185" s="121">
        <v>2.052617754566759</v>
      </c>
    </row>
    <row r="186" spans="1:11" x14ac:dyDescent="0.25">
      <c r="A186" s="133" t="s">
        <v>209</v>
      </c>
      <c r="B186" s="121">
        <v>7.932963253475636</v>
      </c>
      <c r="C186" s="121">
        <v>862.15444638772055</v>
      </c>
      <c r="D186" s="121">
        <v>3033.286639202342</v>
      </c>
      <c r="E186" s="121">
        <v>600.67124014712033</v>
      </c>
      <c r="F186" s="121">
        <v>3.5584789108240629</v>
      </c>
      <c r="G186" s="121">
        <v>767.50798872843166</v>
      </c>
      <c r="H186" s="121">
        <v>8.6640264840903995</v>
      </c>
      <c r="I186" s="121">
        <v>8135.5316981081687</v>
      </c>
      <c r="J186" s="121">
        <v>26.439866692453911</v>
      </c>
      <c r="K186" s="121">
        <v>2.3091949738876081</v>
      </c>
    </row>
    <row r="187" spans="1:11" x14ac:dyDescent="0.25">
      <c r="A187" s="133" t="s">
        <v>223</v>
      </c>
      <c r="B187" s="121">
        <v>7.4040990365772688</v>
      </c>
      <c r="C187" s="121">
        <v>933.44534282562051</v>
      </c>
      <c r="D187" s="121">
        <v>3703.5971438955498</v>
      </c>
      <c r="E187" s="121">
        <v>560.10458056372454</v>
      </c>
      <c r="F187" s="121">
        <v>3.5584789108240629</v>
      </c>
      <c r="G187" s="121">
        <v>753.5672931453322</v>
      </c>
      <c r="H187" s="121">
        <v>9.6510674759488531</v>
      </c>
      <c r="I187" s="121">
        <v>8135.5316981081687</v>
      </c>
      <c r="J187" s="121">
        <v>26.439866692453911</v>
      </c>
      <c r="K187" s="121">
        <v>2.1381434943403752</v>
      </c>
    </row>
    <row r="188" spans="1:11" x14ac:dyDescent="0.25">
      <c r="A188" s="133" t="s">
        <v>138</v>
      </c>
      <c r="B188" s="121">
        <v>7.1925533498179206</v>
      </c>
      <c r="C188" s="121">
        <v>979.35075685239894</v>
      </c>
      <c r="D188" s="121">
        <v>3814.6940910902849</v>
      </c>
      <c r="E188" s="121">
        <v>730.19987250112092</v>
      </c>
      <c r="F188" s="121">
        <v>-5.6935662573188326</v>
      </c>
      <c r="G188" s="121">
        <v>742.36342123498855</v>
      </c>
      <c r="H188" s="121">
        <v>10.85745091044252</v>
      </c>
      <c r="I188" s="121">
        <v>8775.8960995034431</v>
      </c>
      <c r="J188" s="121">
        <v>33.928615061992922</v>
      </c>
      <c r="K188" s="121">
        <v>2.3091949738876081</v>
      </c>
    </row>
    <row r="189" spans="1:11" x14ac:dyDescent="0.25">
      <c r="A189" s="133" t="s">
        <v>153</v>
      </c>
      <c r="B189" s="121">
        <v>5.8175063858821634</v>
      </c>
      <c r="C189" s="121">
        <v>991.09154246754281</v>
      </c>
      <c r="D189" s="121">
        <v>4002.5608932073442</v>
      </c>
      <c r="E189" s="121">
        <v>671.12912258143933</v>
      </c>
      <c r="F189" s="121">
        <v>-2.1350873464946409</v>
      </c>
      <c r="G189" s="121">
        <v>721.15303777113161</v>
      </c>
      <c r="H189" s="121">
        <v>11.62514945966576</v>
      </c>
      <c r="I189" s="121">
        <v>8928.4220356830319</v>
      </c>
      <c r="J189" s="121">
        <v>34.845604658263007</v>
      </c>
      <c r="K189" s="121">
        <v>2.223669234113991</v>
      </c>
    </row>
    <row r="190" spans="1:11" x14ac:dyDescent="0.25">
      <c r="A190" s="133" t="s">
        <v>168</v>
      </c>
      <c r="B190" s="121">
        <v>5.1828693256041216</v>
      </c>
      <c r="C190" s="121">
        <v>1039.7470504221931</v>
      </c>
      <c r="D190" s="121">
        <v>4177.3768199876076</v>
      </c>
      <c r="E190" s="121">
        <v>503.88061377270242</v>
      </c>
      <c r="F190" s="121">
        <v>2.8467831286592258</v>
      </c>
      <c r="G190" s="121">
        <v>718.50173983814955</v>
      </c>
      <c r="H190" s="121">
        <v>13.92824510733549</v>
      </c>
      <c r="I190" s="121">
        <v>9124.8106408842104</v>
      </c>
      <c r="J190" s="121">
        <v>34.081446661371267</v>
      </c>
      <c r="K190" s="121">
        <v>3.1644523716237711</v>
      </c>
    </row>
    <row r="191" spans="1:11" x14ac:dyDescent="0.25">
      <c r="A191" s="133" t="s">
        <v>182</v>
      </c>
      <c r="B191" s="121">
        <v>5.2886421689837944</v>
      </c>
      <c r="C191" s="121">
        <v>1062.276666062063</v>
      </c>
      <c r="D191" s="121">
        <v>4282.9902061164621</v>
      </c>
      <c r="E191" s="121">
        <v>548.71744804908724</v>
      </c>
      <c r="F191" s="121">
        <v>8.5403493859779314</v>
      </c>
      <c r="G191" s="121">
        <v>707.21234218803215</v>
      </c>
      <c r="H191" s="121">
        <v>12.94120411547703</v>
      </c>
      <c r="I191" s="121">
        <v>9017.9813529187468</v>
      </c>
      <c r="J191" s="121">
        <v>36.373920652046493</v>
      </c>
      <c r="K191" s="121">
        <v>2.7368236727556892</v>
      </c>
    </row>
    <row r="192" spans="1:11" x14ac:dyDescent="0.25">
      <c r="A192" s="133" t="s">
        <v>196</v>
      </c>
      <c r="B192" s="121">
        <v>5.394415012363468</v>
      </c>
      <c r="C192" s="121">
        <v>1132.5098340661659</v>
      </c>
      <c r="D192" s="121">
        <v>4480.8370893734227</v>
      </c>
      <c r="E192" s="121">
        <v>730.91156828328587</v>
      </c>
      <c r="F192" s="121">
        <v>9.9637409503076082</v>
      </c>
      <c r="G192" s="121">
        <v>697.63345933338701</v>
      </c>
      <c r="H192" s="121">
        <v>12.72186167284182</v>
      </c>
      <c r="I192" s="121">
        <v>9124.5049776854539</v>
      </c>
      <c r="J192" s="121">
        <v>62.202460946987138</v>
      </c>
      <c r="K192" s="121">
        <v>3.1644523716237711</v>
      </c>
    </row>
    <row r="193" spans="1:11" x14ac:dyDescent="0.25">
      <c r="A193" s="133" t="s">
        <v>210</v>
      </c>
      <c r="B193" s="121">
        <v>5.394415012363468</v>
      </c>
      <c r="C193" s="121">
        <v>1207.0796886488361</v>
      </c>
      <c r="D193" s="121">
        <v>4476.9985966273071</v>
      </c>
      <c r="E193" s="121">
        <v>730.91156828328587</v>
      </c>
      <c r="F193" s="121">
        <v>9.9637409503076082</v>
      </c>
      <c r="G193" s="121">
        <v>703.27815815844565</v>
      </c>
      <c r="H193" s="121">
        <v>12.612190451524221</v>
      </c>
      <c r="I193" s="121">
        <v>9124.5049776854539</v>
      </c>
      <c r="J193" s="121">
        <v>62.202460946987138</v>
      </c>
      <c r="K193" s="121">
        <v>2.5657721932084572</v>
      </c>
    </row>
    <row r="194" spans="1:11" x14ac:dyDescent="0.25">
      <c r="A194" s="133" t="s">
        <v>224</v>
      </c>
      <c r="B194" s="121">
        <v>5.5001878557431416</v>
      </c>
      <c r="C194" s="121">
        <v>1341.728518271161</v>
      </c>
      <c r="D194" s="121">
        <v>3282.020969150672</v>
      </c>
      <c r="E194" s="121">
        <v>730.91156828328587</v>
      </c>
      <c r="F194" s="121">
        <v>9.9637409503076082</v>
      </c>
      <c r="G194" s="121">
        <v>720.38330611316883</v>
      </c>
      <c r="H194" s="121">
        <v>11.29613579571294</v>
      </c>
      <c r="I194" s="121">
        <v>9124.5049776854539</v>
      </c>
      <c r="J194" s="121">
        <v>62.202460946987138</v>
      </c>
      <c r="K194" s="121">
        <v>2.5657721932084572</v>
      </c>
    </row>
    <row r="195" spans="1:11" x14ac:dyDescent="0.25">
      <c r="A195" s="133" t="s">
        <v>139</v>
      </c>
      <c r="B195" s="121">
        <v>5.6059606991228161</v>
      </c>
      <c r="C195" s="121">
        <v>1504.830242762617</v>
      </c>
      <c r="D195" s="121">
        <v>5133.380856213179</v>
      </c>
      <c r="E195" s="121">
        <v>839.08932717234109</v>
      </c>
      <c r="F195" s="121">
        <v>20.639177682780179</v>
      </c>
      <c r="G195" s="121">
        <v>754.67912776238893</v>
      </c>
      <c r="H195" s="121">
        <v>8.7736977054080079</v>
      </c>
      <c r="I195" s="121">
        <v>9581.1657966279563</v>
      </c>
      <c r="J195" s="121">
        <v>64.49493493766235</v>
      </c>
      <c r="K195" s="121">
        <v>2.3947207136612239</v>
      </c>
    </row>
    <row r="196" spans="1:11" x14ac:dyDescent="0.25">
      <c r="A196" s="133" t="s">
        <v>154</v>
      </c>
      <c r="B196" s="121">
        <v>8.6733731571333514</v>
      </c>
      <c r="C196" s="121">
        <v>1628.055605299937</v>
      </c>
      <c r="D196" s="121">
        <v>5296.3522910911406</v>
      </c>
      <c r="E196" s="121">
        <v>844.07119764749507</v>
      </c>
      <c r="F196" s="121">
        <v>17.792394554120829</v>
      </c>
      <c r="G196" s="121">
        <v>764.77116505567574</v>
      </c>
      <c r="H196" s="121">
        <v>10.418766025172101</v>
      </c>
      <c r="I196" s="121">
        <v>9710.9198245001735</v>
      </c>
      <c r="J196" s="121">
        <v>67.551566925229295</v>
      </c>
      <c r="K196" s="121">
        <v>2.480246453434841</v>
      </c>
    </row>
    <row r="197" spans="1:11" x14ac:dyDescent="0.25">
      <c r="A197" s="133" t="s">
        <v>229</v>
      </c>
      <c r="B197" s="121">
        <v>8.4618274703740042</v>
      </c>
      <c r="C197" s="121">
        <v>1749.8001480299411</v>
      </c>
      <c r="D197" s="121">
        <v>5485.864161527963</v>
      </c>
      <c r="E197" s="121">
        <v>959.36591435819889</v>
      </c>
      <c r="F197" s="121">
        <v>15.65730720762631</v>
      </c>
      <c r="G197" s="121">
        <v>771.61322423756508</v>
      </c>
      <c r="H197" s="121">
        <v>11.405807017030551</v>
      </c>
      <c r="I197" s="121">
        <v>9754.476830323003</v>
      </c>
      <c r="J197" s="121">
        <v>66.328914130202506</v>
      </c>
      <c r="K197" s="121">
        <v>1.7105147954722939</v>
      </c>
    </row>
    <row r="198" spans="1:11" x14ac:dyDescent="0.25">
      <c r="A198" s="133" t="s">
        <v>323</v>
      </c>
      <c r="B198" s="121">
        <v>8.5676003137536778</v>
      </c>
      <c r="C198" s="121">
        <v>1875.0351945914749</v>
      </c>
      <c r="D198" s="121">
        <v>5685.9044692112784</v>
      </c>
      <c r="E198" s="121">
        <v>1042.634320871485</v>
      </c>
      <c r="F198" s="121">
        <v>7.8286536038130938</v>
      </c>
      <c r="G198" s="121">
        <v>796.15911155259289</v>
      </c>
      <c r="H198" s="121">
        <v>10.63810846780731</v>
      </c>
      <c r="I198" s="121">
        <v>10030.33786720092</v>
      </c>
      <c r="J198" s="121">
        <v>71.066693710931276</v>
      </c>
      <c r="K198" s="121">
        <v>1.967092014793143</v>
      </c>
    </row>
    <row r="199" spans="1:11" x14ac:dyDescent="0.25">
      <c r="A199" s="133" t="s">
        <v>324</v>
      </c>
      <c r="B199" s="121">
        <v>8.1445089402349851</v>
      </c>
      <c r="C199" s="121">
        <v>2044.1659711555731</v>
      </c>
      <c r="D199" s="121">
        <v>5746.2236409359612</v>
      </c>
      <c r="E199" s="121">
        <v>1081.777588890551</v>
      </c>
      <c r="F199" s="121">
        <v>7.8286536038130938</v>
      </c>
      <c r="G199" s="121">
        <v>808.38929234022009</v>
      </c>
      <c r="H199" s="121">
        <v>17.43772418949888</v>
      </c>
      <c r="I199" s="121">
        <v>10291.221407339761</v>
      </c>
      <c r="J199" s="121">
        <v>50.281596195476077</v>
      </c>
      <c r="K199" s="121">
        <v>1.7960405352459099</v>
      </c>
    </row>
    <row r="200" spans="1:11" x14ac:dyDescent="0.25">
      <c r="A200" s="133" t="s">
        <v>325</v>
      </c>
      <c r="B200" s="121">
        <v>7.8271904100959642</v>
      </c>
      <c r="C200" s="121">
        <v>2222.287439406944</v>
      </c>
      <c r="D200" s="121">
        <v>5763.6613651254602</v>
      </c>
      <c r="E200" s="121">
        <v>1081.777588890551</v>
      </c>
      <c r="F200" s="121">
        <v>7.8286536038130938</v>
      </c>
      <c r="G200" s="121">
        <v>834.64569445072027</v>
      </c>
      <c r="H200" s="121">
        <v>17.547395410816481</v>
      </c>
      <c r="I200" s="121">
        <v>10291.221407339761</v>
      </c>
      <c r="J200" s="121">
        <v>50.281596195476077</v>
      </c>
      <c r="K200" s="121">
        <v>1.967092014793143</v>
      </c>
    </row>
    <row r="201" spans="1:11" x14ac:dyDescent="0.25">
      <c r="A201" s="133" t="s">
        <v>326</v>
      </c>
      <c r="B201" s="121">
        <v>8.1445089402349851</v>
      </c>
      <c r="C201" s="121">
        <v>2258.4617518427922</v>
      </c>
      <c r="D201" s="121">
        <v>5775.396185806444</v>
      </c>
      <c r="E201" s="121">
        <v>1081.777588890551</v>
      </c>
      <c r="F201" s="121">
        <v>7.8286536038130938</v>
      </c>
      <c r="G201" s="121">
        <v>856.02712939412436</v>
      </c>
      <c r="H201" s="121">
        <v>17.766737853451701</v>
      </c>
      <c r="I201" s="121">
        <v>10291.221407339761</v>
      </c>
      <c r="J201" s="121">
        <v>50.281596195476077</v>
      </c>
      <c r="K201" s="121">
        <v>2.052617754566759</v>
      </c>
    </row>
    <row r="202" spans="1:11" x14ac:dyDescent="0.25">
      <c r="A202" s="133" t="s">
        <v>329</v>
      </c>
      <c r="B202" s="121">
        <v>8.7791460005130268</v>
      </c>
      <c r="C202" s="121">
        <v>2223.8740320576389</v>
      </c>
      <c r="D202" s="121">
        <v>6095.7458232751706</v>
      </c>
      <c r="E202" s="121">
        <v>673.97590571009846</v>
      </c>
      <c r="F202" s="121">
        <v>6.4052620394834179</v>
      </c>
      <c r="G202" s="121">
        <v>820.70499886762093</v>
      </c>
      <c r="H202" s="121">
        <v>23.579312583284811</v>
      </c>
      <c r="I202" s="121">
        <v>10420.211277215079</v>
      </c>
      <c r="J202" s="121">
        <v>50.740090993611112</v>
      </c>
      <c r="K202" s="121">
        <v>2.1381434943403761</v>
      </c>
    </row>
    <row r="203" spans="1:11" x14ac:dyDescent="0.25">
      <c r="A203" s="133" t="s">
        <v>332</v>
      </c>
      <c r="B203" s="121">
        <v>8.2502817836146569</v>
      </c>
      <c r="C203" s="121">
        <v>2291.8859703507692</v>
      </c>
      <c r="D203" s="121">
        <v>6263.9814767763792</v>
      </c>
      <c r="E203" s="121">
        <v>1165.7576911860019</v>
      </c>
      <c r="F203" s="121">
        <v>9.2520451681427698</v>
      </c>
      <c r="G203" s="121">
        <v>860.13236490325801</v>
      </c>
      <c r="H203" s="121">
        <v>24.676024796460869</v>
      </c>
      <c r="I203" s="121">
        <v>10492.50062372104</v>
      </c>
      <c r="J203" s="121">
        <v>62.660955745122187</v>
      </c>
      <c r="K203" s="121">
        <v>2.6512979329820729</v>
      </c>
    </row>
    <row r="204" spans="1:11" x14ac:dyDescent="0.25">
      <c r="A204" s="133" t="s">
        <v>333</v>
      </c>
      <c r="B204" s="121">
        <v>9.5195559041707405</v>
      </c>
      <c r="C204" s="121">
        <v>2432.7753977324942</v>
      </c>
      <c r="D204" s="121">
        <v>6372.9946707660793</v>
      </c>
      <c r="E204" s="121">
        <v>1206.3243507693981</v>
      </c>
      <c r="F204" s="121">
        <v>12.81052407896696</v>
      </c>
      <c r="G204" s="121">
        <v>892.5466202774586</v>
      </c>
      <c r="H204" s="121">
        <v>26.43076433754257</v>
      </c>
      <c r="I204" s="121">
        <v>10848.139755474451</v>
      </c>
      <c r="J204" s="121">
        <v>93.991433617683342</v>
      </c>
      <c r="K204" s="121">
        <v>2.6512979329820729</v>
      </c>
    </row>
    <row r="205" spans="1:11" x14ac:dyDescent="0.25">
      <c r="A205" s="133" t="s">
        <v>334</v>
      </c>
      <c r="B205" s="121">
        <v>10.259965807828451</v>
      </c>
      <c r="C205" s="121">
        <v>2483.123271181219</v>
      </c>
      <c r="D205" s="121">
        <v>6521.599175651435</v>
      </c>
      <c r="E205" s="121">
        <v>1203.477567640738</v>
      </c>
      <c r="F205" s="121">
        <v>14.945611425461481</v>
      </c>
      <c r="G205" s="121">
        <v>932.14503779264305</v>
      </c>
      <c r="H205" s="121">
        <v>30.159585862341171</v>
      </c>
      <c r="I205" s="121">
        <v>10928.682008346839</v>
      </c>
      <c r="J205" s="121">
        <v>107.8991091611129</v>
      </c>
      <c r="K205" s="121">
        <v>2.6512979329820729</v>
      </c>
    </row>
    <row r="206" spans="1:11" x14ac:dyDescent="0.25">
      <c r="A206" s="133" t="s">
        <v>335</v>
      </c>
      <c r="B206" s="121">
        <v>12.4811955188016</v>
      </c>
      <c r="C206" s="121">
        <v>2565.9434075475028</v>
      </c>
      <c r="D206" s="121">
        <v>6917.073599722723</v>
      </c>
      <c r="E206" s="121">
        <v>1232.657094709497</v>
      </c>
      <c r="F206" s="121">
        <v>13.5222198611318</v>
      </c>
      <c r="G206" s="121">
        <v>984.57231627386989</v>
      </c>
      <c r="H206" s="121">
        <v>38.384927461161617</v>
      </c>
      <c r="I206" s="121">
        <v>11265.828516575481</v>
      </c>
      <c r="J206" s="121">
        <v>114.3180363350035</v>
      </c>
      <c r="K206" s="121">
        <v>3.2499781113973869</v>
      </c>
    </row>
    <row r="207" spans="1:11" x14ac:dyDescent="0.25">
      <c r="A207" s="133" t="s">
        <v>336</v>
      </c>
      <c r="B207" s="121">
        <v>14.385106699635729</v>
      </c>
      <c r="C207" s="121">
        <v>2663.7832876737011</v>
      </c>
      <c r="D207" s="121">
        <v>6917.073599722723</v>
      </c>
      <c r="E207" s="121">
        <v>1232.657094709497</v>
      </c>
      <c r="F207" s="121">
        <v>13.5222198611318</v>
      </c>
      <c r="G207" s="121">
        <v>1036.1443373573611</v>
      </c>
      <c r="H207" s="121">
        <v>38.384927461161617</v>
      </c>
      <c r="I207" s="121">
        <v>11265.828516575481</v>
      </c>
      <c r="J207" s="121">
        <v>114.3180363350035</v>
      </c>
      <c r="K207" s="121">
        <v>3.0789266318501549</v>
      </c>
    </row>
    <row r="208" spans="1:11" x14ac:dyDescent="0.25">
      <c r="A208" s="133" t="s">
        <v>337</v>
      </c>
      <c r="B208" s="121">
        <v>15.760153663571479</v>
      </c>
      <c r="C208" s="121">
        <v>2723.9680355567361</v>
      </c>
      <c r="D208" s="121">
        <v>6917.073599722723</v>
      </c>
      <c r="E208" s="121">
        <v>1232.657094709497</v>
      </c>
      <c r="F208" s="121">
        <v>13.5222198611318</v>
      </c>
      <c r="G208" s="121">
        <v>1045.808745951779</v>
      </c>
      <c r="H208" s="121">
        <v>38.384927461161617</v>
      </c>
      <c r="I208" s="121">
        <v>11265.828516575481</v>
      </c>
      <c r="J208" s="121">
        <v>114.3180363350035</v>
      </c>
      <c r="K208" s="121">
        <v>3.0789266318501549</v>
      </c>
    </row>
    <row r="209" spans="1:11" x14ac:dyDescent="0.25">
      <c r="A209" s="133" t="s">
        <v>338</v>
      </c>
      <c r="B209" s="121">
        <v>15.97169935033083</v>
      </c>
      <c r="C209" s="121">
        <v>2908.7531929410252</v>
      </c>
      <c r="D209" s="121">
        <v>7612.2794716550279</v>
      </c>
      <c r="E209" s="121">
        <v>1232.657094709497</v>
      </c>
      <c r="F209" s="121">
        <v>13.5222198611318</v>
      </c>
      <c r="G209" s="121">
        <v>1055.2165773268771</v>
      </c>
      <c r="H209" s="121">
        <v>42.113748985960228</v>
      </c>
      <c r="I209" s="121">
        <v>11880.822872473949</v>
      </c>
      <c r="J209" s="121">
        <v>124.55775349335271</v>
      </c>
      <c r="K209" s="121">
        <v>2.907875152302922</v>
      </c>
    </row>
    <row r="210" spans="1:11" x14ac:dyDescent="0.25">
      <c r="A210" s="133" t="s">
        <v>339</v>
      </c>
      <c r="B210" s="121">
        <v>17.02942778412757</v>
      </c>
      <c r="C210" s="121">
        <v>3101.5770864221699</v>
      </c>
      <c r="D210" s="121">
        <v>7852.0207614553146</v>
      </c>
      <c r="E210" s="121">
        <v>1488.1558805066741</v>
      </c>
      <c r="F210" s="121">
        <v>13.5222198611318</v>
      </c>
      <c r="G210" s="121">
        <v>1060.3481217132939</v>
      </c>
      <c r="H210" s="121">
        <v>45.403885625488407</v>
      </c>
      <c r="I210" s="121">
        <v>12088.97951082725</v>
      </c>
      <c r="J210" s="121">
        <v>137.54843944051231</v>
      </c>
      <c r="K210" s="121">
        <v>3.2499781113973869</v>
      </c>
    </row>
    <row r="211" spans="1:11" x14ac:dyDescent="0.25">
      <c r="A211" s="133" t="s">
        <v>340</v>
      </c>
      <c r="B211" s="121">
        <v>18.82756612158202</v>
      </c>
      <c r="C211" s="121">
        <v>3332.9022948935158</v>
      </c>
      <c r="D211" s="121">
        <v>6810.0344877167399</v>
      </c>
      <c r="E211" s="121">
        <v>1552.2085009015091</v>
      </c>
      <c r="F211" s="121">
        <v>11.38713251463729</v>
      </c>
      <c r="G211" s="121">
        <v>1039.650892688079</v>
      </c>
      <c r="H211" s="121">
        <v>40.359009444878538</v>
      </c>
      <c r="I211" s="121">
        <v>12103.651344367579</v>
      </c>
      <c r="J211" s="121">
        <v>120.88979510827239</v>
      </c>
      <c r="K211" s="121">
        <v>4.2762869886807824</v>
      </c>
    </row>
    <row r="212" spans="1:11" x14ac:dyDescent="0.25">
      <c r="A212" s="133" t="s">
        <v>344</v>
      </c>
      <c r="B212" s="121">
        <v>20.837250145795821</v>
      </c>
      <c r="C212" s="121">
        <v>3675.500534600279</v>
      </c>
      <c r="D212" s="121">
        <v>8750.7764201530954</v>
      </c>
      <c r="E212" s="121">
        <v>1710.9166603242679</v>
      </c>
      <c r="F212" s="121">
        <v>9.9637409503076082</v>
      </c>
      <c r="G212" s="121">
        <v>1051.7955477359319</v>
      </c>
      <c r="H212" s="121">
        <v>44.087830969677142</v>
      </c>
      <c r="I212" s="121">
        <v>12006.14478396419</v>
      </c>
      <c r="J212" s="121">
        <v>108.96893035676131</v>
      </c>
      <c r="K212" s="121">
        <v>5.1315443864169463</v>
      </c>
    </row>
    <row r="213" spans="1:11" x14ac:dyDescent="0.25">
      <c r="A213" s="133" t="s">
        <v>345</v>
      </c>
      <c r="B213" s="121">
        <v>21.577660049453531</v>
      </c>
      <c r="C213" s="121">
        <v>3945.3270580618259</v>
      </c>
      <c r="D213" s="121">
        <v>9056.2107715226284</v>
      </c>
      <c r="E213" s="121">
        <v>1911.6148708947519</v>
      </c>
      <c r="F213" s="121">
        <v>10.67543673247245</v>
      </c>
      <c r="G213" s="121">
        <v>1066.078346278126</v>
      </c>
      <c r="H213" s="121">
        <v>43.649146084406723</v>
      </c>
      <c r="I213" s="121">
        <v>11682.60028808023</v>
      </c>
      <c r="J213" s="121">
        <v>112.6368887418417</v>
      </c>
      <c r="K213" s="121">
        <v>5.5591730852850274</v>
      </c>
    </row>
    <row r="214" spans="1:11" x14ac:dyDescent="0.25">
      <c r="A214" s="133" t="s">
        <v>346</v>
      </c>
      <c r="B214" s="121">
        <v>22.42384279649092</v>
      </c>
      <c r="C214" s="121">
        <v>4116.5732914935179</v>
      </c>
      <c r="D214" s="121">
        <v>9056.2107715226284</v>
      </c>
      <c r="E214" s="121">
        <v>1911.6148708947519</v>
      </c>
      <c r="F214" s="121">
        <v>10.67543673247245</v>
      </c>
      <c r="G214" s="121">
        <v>1034.3482968221149</v>
      </c>
      <c r="H214" s="121">
        <v>43.649146084406723</v>
      </c>
      <c r="I214" s="121">
        <v>11682.60028808023</v>
      </c>
      <c r="J214" s="121">
        <v>112.6368887418417</v>
      </c>
      <c r="K214" s="121">
        <v>6.0723275239267247</v>
      </c>
    </row>
    <row r="215" spans="1:11" x14ac:dyDescent="0.25">
      <c r="A215" s="133" t="s">
        <v>349</v>
      </c>
      <c r="B215" s="121">
        <v>22.318069953111241</v>
      </c>
      <c r="C215" s="121">
        <v>4306.2239996732724</v>
      </c>
      <c r="D215" s="121">
        <v>9056.2107715226284</v>
      </c>
      <c r="E215" s="121">
        <v>1911.6148708947519</v>
      </c>
      <c r="F215" s="121">
        <v>10.67543673247245</v>
      </c>
      <c r="G215" s="121">
        <v>1058.2955039587271</v>
      </c>
      <c r="H215" s="121">
        <v>43.649146084406723</v>
      </c>
      <c r="I215" s="121">
        <v>11682.60028808023</v>
      </c>
      <c r="J215" s="121">
        <v>112.6368887418417</v>
      </c>
      <c r="K215" s="121">
        <v>6.3289047432475742</v>
      </c>
    </row>
    <row r="216" spans="1:11" x14ac:dyDescent="0.25">
      <c r="A216" s="133" t="s">
        <v>350</v>
      </c>
      <c r="B216" s="121">
        <v>22.529615639870599</v>
      </c>
      <c r="C216" s="121">
        <v>4271.9535984182576</v>
      </c>
      <c r="D216" s="121">
        <v>8648.4531706637699</v>
      </c>
      <c r="E216" s="121">
        <v>1911.6148708947519</v>
      </c>
      <c r="F216" s="121">
        <v>10.67543673247245</v>
      </c>
      <c r="G216" s="121">
        <v>1117.906944580938</v>
      </c>
      <c r="H216" s="121">
        <v>41.126707994101771</v>
      </c>
      <c r="I216" s="121">
        <v>11737.161169058299</v>
      </c>
      <c r="J216" s="121">
        <v>114.3180363350035</v>
      </c>
      <c r="K216" s="121">
        <v>6.6710077023420391</v>
      </c>
    </row>
    <row r="217" spans="1:11" x14ac:dyDescent="0.25">
      <c r="A217" s="133" t="s">
        <v>351</v>
      </c>
      <c r="B217" s="121">
        <v>26.125892314779499</v>
      </c>
      <c r="C217" s="121">
        <v>4506.451992190995</v>
      </c>
      <c r="D217" s="121">
        <v>8854.1963818555978</v>
      </c>
      <c r="E217" s="121">
        <v>2156.438219959457</v>
      </c>
      <c r="F217" s="121">
        <v>14.23391564329664</v>
      </c>
      <c r="G217" s="121">
        <v>1116.880635703654</v>
      </c>
      <c r="H217" s="121">
        <v>50.339090584780671</v>
      </c>
      <c r="I217" s="121">
        <v>10086.732727371529</v>
      </c>
      <c r="J217" s="121">
        <v>77.485620884821856</v>
      </c>
      <c r="K217" s="121">
        <v>6.67100770234204</v>
      </c>
    </row>
    <row r="218" spans="1:11" x14ac:dyDescent="0.25">
      <c r="A218" s="133" t="s">
        <v>352</v>
      </c>
      <c r="B218" s="121">
        <v>29.722168989688409</v>
      </c>
      <c r="C218" s="121">
        <v>4604.8207365340913</v>
      </c>
      <c r="D218" s="121">
        <v>10194.04969269279</v>
      </c>
      <c r="E218" s="121">
        <v>2211.2387951861492</v>
      </c>
      <c r="F218" s="121">
        <v>12.098828296802131</v>
      </c>
      <c r="G218" s="121">
        <v>1187.781473975982</v>
      </c>
      <c r="H218" s="121">
        <v>56.700021421201818</v>
      </c>
      <c r="I218" s="121">
        <v>11558.959524183139</v>
      </c>
      <c r="J218" s="121">
        <v>115.6935207294086</v>
      </c>
      <c r="K218" s="121">
        <v>6.1578532637003418</v>
      </c>
    </row>
    <row r="219" spans="1:11" x14ac:dyDescent="0.25">
      <c r="A219" s="133" t="s">
        <v>353</v>
      </c>
      <c r="B219" s="121">
        <v>31.731853013902199</v>
      </c>
      <c r="C219" s="121">
        <v>4634.4371326803994</v>
      </c>
      <c r="D219" s="121">
        <v>8561.8129058228606</v>
      </c>
      <c r="E219" s="121">
        <v>2367.1001714802492</v>
      </c>
      <c r="F219" s="121">
        <v>10.67543673247245</v>
      </c>
      <c r="G219" s="121">
        <v>1213.8668246069351</v>
      </c>
      <c r="H219" s="121">
        <v>52.97119989640322</v>
      </c>
      <c r="I219" s="121">
        <v>11370.365330550259</v>
      </c>
      <c r="J219" s="121">
        <v>130.67101746848661</v>
      </c>
      <c r="K219" s="121">
        <v>6.2433790034739589</v>
      </c>
    </row>
    <row r="220" spans="1:11" x14ac:dyDescent="0.25">
      <c r="A220" s="133" t="s">
        <v>354</v>
      </c>
      <c r="B220" s="121">
        <v>35.116584002051759</v>
      </c>
      <c r="C220" s="121">
        <v>4644.4855528014687</v>
      </c>
      <c r="D220" s="121">
        <v>8161.4032767922808</v>
      </c>
      <c r="E220" s="121">
        <v>2391.297828073853</v>
      </c>
      <c r="F220" s="121">
        <v>10.67543673247245</v>
      </c>
      <c r="G220" s="121">
        <v>1253.978396560761</v>
      </c>
      <c r="H220" s="121">
        <v>51.43580279795674</v>
      </c>
      <c r="I220" s="121">
        <v>11225.633805938971</v>
      </c>
      <c r="J220" s="121">
        <v>130.51818586910829</v>
      </c>
      <c r="K220" s="121">
        <v>5.7302245648322616</v>
      </c>
    </row>
    <row r="221" spans="1:11" x14ac:dyDescent="0.25">
      <c r="A221" s="133" t="s">
        <v>355</v>
      </c>
      <c r="B221" s="121">
        <v>36.597403809367187</v>
      </c>
      <c r="C221" s="121">
        <v>5366.9140730846393</v>
      </c>
      <c r="D221" s="121">
        <v>8161.4032767922808</v>
      </c>
      <c r="E221" s="121">
        <v>2391.297828073853</v>
      </c>
      <c r="F221" s="121">
        <v>10.67543673247245</v>
      </c>
      <c r="G221" s="121">
        <v>1282.9716223440171</v>
      </c>
      <c r="H221" s="121">
        <v>51.43580279795674</v>
      </c>
      <c r="I221" s="121">
        <v>11225.633805938971</v>
      </c>
      <c r="J221" s="121">
        <v>130.51818586910829</v>
      </c>
      <c r="K221" s="121">
        <v>6.1578532637003436</v>
      </c>
    </row>
    <row r="222" spans="1:11" x14ac:dyDescent="0.25">
      <c r="A222" s="133" t="s">
        <v>356</v>
      </c>
      <c r="B222" s="121">
        <v>38.289769303441972</v>
      </c>
      <c r="C222" s="121">
        <v>7193.5053054082227</v>
      </c>
      <c r="D222" s="121">
        <v>8161.4032767922808</v>
      </c>
      <c r="E222" s="121">
        <v>2391.297828073853</v>
      </c>
      <c r="F222" s="121">
        <v>10.67543673247245</v>
      </c>
      <c r="G222" s="121">
        <v>1302.89911971127</v>
      </c>
      <c r="H222" s="121">
        <v>51.43580279795674</v>
      </c>
      <c r="I222" s="121">
        <v>11225.633805938971</v>
      </c>
      <c r="J222" s="121">
        <v>130.51818586910829</v>
      </c>
      <c r="K222" s="121">
        <v>5.901276044379494</v>
      </c>
    </row>
    <row r="223" spans="1:11" x14ac:dyDescent="0.25">
      <c r="A223" s="133" t="s">
        <v>357</v>
      </c>
      <c r="B223" s="121">
        <v>38.924406363720017</v>
      </c>
      <c r="C223" s="121">
        <v>8097.7573434610522</v>
      </c>
      <c r="D223" s="121">
        <v>9142.6316939209009</v>
      </c>
      <c r="E223" s="121">
        <v>2391.297828073853</v>
      </c>
      <c r="F223" s="121">
        <v>10.67543673247245</v>
      </c>
      <c r="G223" s="121">
        <v>1372.003917448352</v>
      </c>
      <c r="H223" s="121">
        <v>59.990158060730018</v>
      </c>
      <c r="I223" s="121">
        <v>9956.3673731017952</v>
      </c>
      <c r="J223" s="121">
        <v>124.4049218939744</v>
      </c>
      <c r="K223" s="121">
        <v>7.3552136205309706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DB60-CD78-426E-B565-C9241DF6A00E}">
  <sheetPr codeName="Sheet8"/>
  <dimension ref="A2:Y470"/>
  <sheetViews>
    <sheetView workbookViewId="0">
      <pane xSplit="1" ySplit="2" topLeftCell="G193" activePane="bottomRight" state="frozen"/>
      <selection pane="topRight" activeCell="B1" sqref="B1"/>
      <selection pane="bottomLeft" activeCell="A3" sqref="A3"/>
      <selection pane="bottomRight" activeCell="S220" sqref="S210:S220"/>
    </sheetView>
  </sheetViews>
  <sheetFormatPr defaultRowHeight="15" x14ac:dyDescent="0.25"/>
  <cols>
    <col min="1" max="1" width="11.42578125" style="111" customWidth="1"/>
    <col min="2" max="2" width="12.5703125" bestFit="1" customWidth="1"/>
    <col min="3" max="3" width="15" bestFit="1" customWidth="1"/>
    <col min="4" max="5" width="12" bestFit="1" customWidth="1"/>
    <col min="6" max="6" width="14" bestFit="1" customWidth="1"/>
    <col min="7" max="8" width="12" bestFit="1" customWidth="1"/>
    <col min="9" max="9" width="15.42578125" bestFit="1" customWidth="1"/>
    <col min="10" max="10" width="14.140625" bestFit="1" customWidth="1"/>
    <col min="11" max="12" width="12" bestFit="1" customWidth="1"/>
    <col min="13" max="13" width="13.140625" bestFit="1" customWidth="1"/>
    <col min="14" max="14" width="13.85546875" bestFit="1" customWidth="1"/>
    <col min="15" max="15" width="16.140625" bestFit="1" customWidth="1"/>
    <col min="16" max="16" width="12" bestFit="1" customWidth="1"/>
    <col min="17" max="17" width="12.7109375" bestFit="1" customWidth="1"/>
    <col min="18" max="18" width="15.140625" bestFit="1" customWidth="1"/>
    <col min="19" max="20" width="12" bestFit="1" customWidth="1"/>
    <col min="21" max="21" width="16.5703125" bestFit="1" customWidth="1"/>
    <col min="22" max="22" width="15.28515625" bestFit="1" customWidth="1"/>
    <col min="23" max="23" width="12.7109375" bestFit="1" customWidth="1"/>
    <col min="24" max="24" width="12.28515625" bestFit="1" customWidth="1"/>
    <col min="25" max="25" width="14.28515625" bestFit="1" customWidth="1"/>
  </cols>
  <sheetData>
    <row r="2" spans="1:25" x14ac:dyDescent="0.25">
      <c r="A2" s="132" t="s">
        <v>6</v>
      </c>
      <c r="B2" s="131" t="s">
        <v>82</v>
      </c>
      <c r="C2" s="131" t="s">
        <v>83</v>
      </c>
      <c r="D2" s="131" t="s">
        <v>84</v>
      </c>
      <c r="E2" s="131" t="s">
        <v>85</v>
      </c>
      <c r="F2" s="131" t="s">
        <v>86</v>
      </c>
      <c r="G2" s="131" t="s">
        <v>87</v>
      </c>
      <c r="H2" s="131" t="s">
        <v>88</v>
      </c>
      <c r="I2" s="131" t="s">
        <v>89</v>
      </c>
      <c r="J2" s="131" t="s">
        <v>90</v>
      </c>
      <c r="K2" s="131" t="s">
        <v>91</v>
      </c>
      <c r="L2" s="131" t="s">
        <v>103</v>
      </c>
      <c r="M2" s="131" t="s">
        <v>227</v>
      </c>
      <c r="N2" s="131" t="s">
        <v>92</v>
      </c>
      <c r="O2" s="131" t="s">
        <v>93</v>
      </c>
      <c r="P2" s="131" t="s">
        <v>94</v>
      </c>
      <c r="Q2" s="131" t="s">
        <v>95</v>
      </c>
      <c r="R2" s="131" t="s">
        <v>96</v>
      </c>
      <c r="S2" s="131" t="s">
        <v>97</v>
      </c>
      <c r="T2" s="131" t="s">
        <v>98</v>
      </c>
      <c r="U2" s="131" t="s">
        <v>99</v>
      </c>
      <c r="V2" s="131" t="s">
        <v>100</v>
      </c>
      <c r="W2" s="131" t="s">
        <v>101</v>
      </c>
      <c r="X2" s="131" t="s">
        <v>104</v>
      </c>
      <c r="Y2" s="131" t="s">
        <v>228</v>
      </c>
    </row>
    <row r="3" spans="1:25" x14ac:dyDescent="0.25">
      <c r="A3" s="111">
        <v>43892</v>
      </c>
      <c r="B3" s="135">
        <v>46.829611502617738</v>
      </c>
      <c r="C3" s="135">
        <v>17.361725174044111</v>
      </c>
      <c r="D3" s="135">
        <v>282.41080129159832</v>
      </c>
      <c r="E3" s="135">
        <v>38.513563043343467</v>
      </c>
      <c r="F3" s="135">
        <v>24.909352375769341</v>
      </c>
      <c r="G3" s="135">
        <v>29.61639614630861</v>
      </c>
      <c r="H3" s="135">
        <v>3.3428054562255261</v>
      </c>
      <c r="I3" s="135">
        <v>0</v>
      </c>
      <c r="J3" s="135">
        <v>25.998052225927228</v>
      </c>
      <c r="K3" s="135">
        <v>0</v>
      </c>
      <c r="L3" s="135">
        <v>7.318406070244303E-2</v>
      </c>
      <c r="M3" s="135">
        <v>22.333622330406289</v>
      </c>
      <c r="N3" s="135">
        <v>0.76769854922324177</v>
      </c>
      <c r="O3" s="135">
        <v>0</v>
      </c>
      <c r="P3" s="135">
        <v>14.863726383768331</v>
      </c>
      <c r="Q3" s="135">
        <v>0</v>
      </c>
      <c r="R3" s="135">
        <v>0</v>
      </c>
      <c r="S3" s="135">
        <v>0</v>
      </c>
      <c r="T3" s="135">
        <v>0.75972851277852871</v>
      </c>
      <c r="U3" s="135">
        <v>0</v>
      </c>
      <c r="V3" s="135">
        <v>0</v>
      </c>
      <c r="W3" s="135">
        <v>0</v>
      </c>
      <c r="X3" s="135">
        <v>0</v>
      </c>
      <c r="Y3" s="135">
        <v>0</v>
      </c>
    </row>
    <row r="4" spans="1:25" x14ac:dyDescent="0.25">
      <c r="A4" s="111">
        <v>43893</v>
      </c>
      <c r="B4" s="135">
        <v>9.9800811399021434</v>
      </c>
      <c r="C4" s="135">
        <v>22.151166601366629</v>
      </c>
      <c r="D4" s="135">
        <v>384.80536082422458</v>
      </c>
      <c r="E4" s="135">
        <v>48.14195380417933</v>
      </c>
      <c r="F4" s="135">
        <v>64.764316177000268</v>
      </c>
      <c r="G4" s="135">
        <v>40.722544701174343</v>
      </c>
      <c r="H4" s="135">
        <v>3.0389140511141148</v>
      </c>
      <c r="I4" s="135">
        <v>2.5702235184601929</v>
      </c>
      <c r="J4" s="135">
        <v>21.66504352160603</v>
      </c>
      <c r="K4" s="135">
        <v>0</v>
      </c>
      <c r="L4" s="135">
        <v>0</v>
      </c>
      <c r="M4" s="135">
        <v>16.750216747804721</v>
      </c>
      <c r="N4" s="135">
        <v>0.76769854922324177</v>
      </c>
      <c r="O4" s="135">
        <v>0</v>
      </c>
      <c r="P4" s="135">
        <v>22.2955895756525</v>
      </c>
      <c r="Q4" s="135">
        <v>1.06982119564843</v>
      </c>
      <c r="R4" s="135">
        <v>0</v>
      </c>
      <c r="S4" s="135">
        <v>0</v>
      </c>
      <c r="T4" s="135">
        <v>0.15194570255570569</v>
      </c>
      <c r="U4" s="135">
        <v>0</v>
      </c>
      <c r="V4" s="135">
        <v>0</v>
      </c>
      <c r="W4" s="135">
        <v>0</v>
      </c>
      <c r="X4" s="135">
        <v>0</v>
      </c>
      <c r="Y4" s="135">
        <v>0</v>
      </c>
    </row>
    <row r="5" spans="1:25" x14ac:dyDescent="0.25">
      <c r="A5" s="111">
        <v>43894</v>
      </c>
      <c r="B5" s="135">
        <v>62.183582487082582</v>
      </c>
      <c r="C5" s="135">
        <v>39.512891775410743</v>
      </c>
      <c r="D5" s="135">
        <v>484.72263262622289</v>
      </c>
      <c r="E5" s="135">
        <v>60.979808151960484</v>
      </c>
      <c r="F5" s="135">
        <v>149.45611425461601</v>
      </c>
      <c r="G5" s="135">
        <v>41.462954604832063</v>
      </c>
      <c r="H5" s="135">
        <v>4.7103167792268783</v>
      </c>
      <c r="I5" s="135">
        <v>23.132011666141739</v>
      </c>
      <c r="J5" s="135">
        <v>43.330087043212053</v>
      </c>
      <c r="K5" s="135">
        <v>0.47382244922339778</v>
      </c>
      <c r="L5" s="135">
        <v>0.8416166980780948</v>
      </c>
      <c r="M5" s="135">
        <v>44.667244660812578</v>
      </c>
      <c r="N5" s="135">
        <v>0</v>
      </c>
      <c r="O5" s="135">
        <v>0</v>
      </c>
      <c r="P5" s="135">
        <v>23.121352152528519</v>
      </c>
      <c r="Q5" s="135">
        <v>1.06982119564843</v>
      </c>
      <c r="R5" s="135">
        <v>0</v>
      </c>
      <c r="S5" s="135">
        <v>0</v>
      </c>
      <c r="T5" s="135">
        <v>0.60778281022282299</v>
      </c>
      <c r="U5" s="135">
        <v>0</v>
      </c>
      <c r="V5" s="135">
        <v>0</v>
      </c>
      <c r="W5" s="135">
        <v>0</v>
      </c>
      <c r="X5" s="135">
        <v>0</v>
      </c>
      <c r="Y5" s="135">
        <v>0</v>
      </c>
    </row>
    <row r="6" spans="1:25" x14ac:dyDescent="0.25">
      <c r="A6" s="111">
        <v>43895</v>
      </c>
      <c r="B6" s="135">
        <v>70.628266528538248</v>
      </c>
      <c r="C6" s="135">
        <v>131.70963925136911</v>
      </c>
      <c r="D6" s="135">
        <v>635.01142161765824</v>
      </c>
      <c r="E6" s="135">
        <v>39.583384238991897</v>
      </c>
      <c r="F6" s="135">
        <v>124.5467618788467</v>
      </c>
      <c r="G6" s="135">
        <v>36.280085279228047</v>
      </c>
      <c r="H6" s="135">
        <v>10.484253476343699</v>
      </c>
      <c r="I6" s="135">
        <v>28.272458703062131</v>
      </c>
      <c r="J6" s="135">
        <v>116.9912350166725</v>
      </c>
      <c r="K6" s="135">
        <v>0</v>
      </c>
      <c r="L6" s="135">
        <v>7.318406070244303E-2</v>
      </c>
      <c r="M6" s="135">
        <v>67.000866991218871</v>
      </c>
      <c r="N6" s="135">
        <v>1.535397098446484</v>
      </c>
      <c r="O6" s="135">
        <v>0</v>
      </c>
      <c r="P6" s="135">
        <v>33.856265651916758</v>
      </c>
      <c r="Q6" s="135">
        <v>1.06982119564843</v>
      </c>
      <c r="R6" s="135">
        <v>0</v>
      </c>
      <c r="S6" s="135">
        <v>0</v>
      </c>
      <c r="T6" s="135">
        <v>0.15194570255570569</v>
      </c>
      <c r="U6" s="135">
        <v>0</v>
      </c>
      <c r="V6" s="135">
        <v>0</v>
      </c>
      <c r="W6" s="135">
        <v>0</v>
      </c>
      <c r="X6" s="135">
        <v>0</v>
      </c>
      <c r="Y6" s="135">
        <v>0</v>
      </c>
    </row>
    <row r="7" spans="1:25" x14ac:dyDescent="0.25">
      <c r="A7" s="111">
        <v>43896</v>
      </c>
      <c r="B7" s="135">
        <v>211.8847995856147</v>
      </c>
      <c r="C7" s="135">
        <v>112.55187354207909</v>
      </c>
      <c r="D7" s="135">
        <v>642.44328480954243</v>
      </c>
      <c r="E7" s="135">
        <v>150.84478858642859</v>
      </c>
      <c r="F7" s="135">
        <v>293.93035803407821</v>
      </c>
      <c r="G7" s="135">
        <v>58.492382388959513</v>
      </c>
      <c r="H7" s="135">
        <v>6.5336652098953474</v>
      </c>
      <c r="I7" s="135">
        <v>7.7106705553805801</v>
      </c>
      <c r="J7" s="135">
        <v>255.6475135549511</v>
      </c>
      <c r="K7" s="135">
        <v>2.1322010215052898</v>
      </c>
      <c r="L7" s="135">
        <v>3.6592030351221508E-2</v>
      </c>
      <c r="M7" s="135">
        <v>78.167678156422014</v>
      </c>
      <c r="N7" s="135">
        <v>2.3030956476697249</v>
      </c>
      <c r="O7" s="135">
        <v>0</v>
      </c>
      <c r="P7" s="135">
        <v>40.46236626692491</v>
      </c>
      <c r="Q7" s="135">
        <v>2.1396423912968592</v>
      </c>
      <c r="R7" s="135">
        <v>0</v>
      </c>
      <c r="S7" s="135">
        <v>0.74040990365771531</v>
      </c>
      <c r="T7" s="135">
        <v>0.30389140511141149</v>
      </c>
      <c r="U7" s="135">
        <v>0</v>
      </c>
      <c r="V7" s="135">
        <v>0</v>
      </c>
      <c r="W7" s="135">
        <v>0</v>
      </c>
      <c r="X7" s="135">
        <v>0</v>
      </c>
      <c r="Y7" s="135">
        <v>0</v>
      </c>
    </row>
    <row r="8" spans="1:25" x14ac:dyDescent="0.25">
      <c r="A8" s="111">
        <v>43897</v>
      </c>
      <c r="B8" s="135">
        <v>227.23877057007959</v>
      </c>
      <c r="C8" s="135">
        <v>77.229743015575522</v>
      </c>
      <c r="D8" s="135">
        <v>1029.7259333643949</v>
      </c>
      <c r="E8" s="135">
        <v>106.982119564843</v>
      </c>
      <c r="F8" s="135">
        <v>164.40172568007759</v>
      </c>
      <c r="G8" s="135">
        <v>40.722544701174343</v>
      </c>
      <c r="H8" s="135">
        <v>18.537375711796098</v>
      </c>
      <c r="I8" s="135">
        <v>133.65162295993011</v>
      </c>
      <c r="J8" s="135">
        <v>259.98052225927228</v>
      </c>
      <c r="K8" s="135">
        <v>0</v>
      </c>
      <c r="L8" s="135">
        <v>0.1097760910536645</v>
      </c>
      <c r="M8" s="135">
        <v>134.00173398243771</v>
      </c>
      <c r="N8" s="135">
        <v>1.535397098446484</v>
      </c>
      <c r="O8" s="135">
        <v>0</v>
      </c>
      <c r="P8" s="135">
        <v>29.727452767536661</v>
      </c>
      <c r="Q8" s="135">
        <v>5.3491059782421484</v>
      </c>
      <c r="R8" s="135">
        <v>0</v>
      </c>
      <c r="S8" s="135">
        <v>0.74040990365771531</v>
      </c>
      <c r="T8" s="135">
        <v>0.45583710766711732</v>
      </c>
      <c r="U8" s="135">
        <v>0</v>
      </c>
      <c r="V8" s="135">
        <v>0</v>
      </c>
      <c r="W8" s="135">
        <v>0</v>
      </c>
      <c r="X8" s="135">
        <v>0</v>
      </c>
      <c r="Y8" s="135">
        <v>0</v>
      </c>
    </row>
    <row r="9" spans="1:25" x14ac:dyDescent="0.25">
      <c r="A9" s="111">
        <v>43898</v>
      </c>
      <c r="B9" s="135">
        <v>135.88264321251381</v>
      </c>
      <c r="C9" s="135">
        <v>144.28192299809069</v>
      </c>
      <c r="D9" s="135">
        <v>1232.03776469902</v>
      </c>
      <c r="E9" s="135">
        <v>185.0790668471783</v>
      </c>
      <c r="F9" s="135">
        <v>229.16604185707789</v>
      </c>
      <c r="G9" s="135">
        <v>39.982134797516629</v>
      </c>
      <c r="H9" s="135">
        <v>17.16986438879475</v>
      </c>
      <c r="I9" s="135">
        <v>74.536482035345614</v>
      </c>
      <c r="J9" s="135">
        <v>134.3232698339574</v>
      </c>
      <c r="K9" s="135">
        <v>1.658378572281892</v>
      </c>
      <c r="L9" s="135">
        <v>0.18296015175610761</v>
      </c>
      <c r="M9" s="135">
        <v>139.5851395650393</v>
      </c>
      <c r="N9" s="135">
        <v>6.1415883937859341</v>
      </c>
      <c r="O9" s="135">
        <v>0</v>
      </c>
      <c r="P9" s="135">
        <v>109.82642272451049</v>
      </c>
      <c r="Q9" s="135">
        <v>7.4887483695390067</v>
      </c>
      <c r="R9" s="135">
        <v>0</v>
      </c>
      <c r="S9" s="135">
        <v>0</v>
      </c>
      <c r="T9" s="135">
        <v>0.60778281022282299</v>
      </c>
      <c r="U9" s="135">
        <v>0</v>
      </c>
      <c r="V9" s="135">
        <v>0</v>
      </c>
      <c r="W9" s="135">
        <v>0</v>
      </c>
      <c r="X9" s="135">
        <v>0</v>
      </c>
      <c r="Y9" s="135">
        <v>0</v>
      </c>
    </row>
    <row r="10" spans="1:25" x14ac:dyDescent="0.25">
      <c r="A10" s="111">
        <v>43899</v>
      </c>
      <c r="B10" s="135">
        <v>63.71897958552907</v>
      </c>
      <c r="C10" s="135">
        <v>81.42050426448273</v>
      </c>
      <c r="D10" s="135">
        <v>1483.8953506462051</v>
      </c>
      <c r="E10" s="135">
        <v>427.92847825937179</v>
      </c>
      <c r="F10" s="135">
        <v>503.16891799054059</v>
      </c>
      <c r="G10" s="135">
        <v>108.8402558376842</v>
      </c>
      <c r="H10" s="135">
        <v>9.8764706661208734</v>
      </c>
      <c r="I10" s="135">
        <v>84.817376109186384</v>
      </c>
      <c r="J10" s="135">
        <v>168.98733946852701</v>
      </c>
      <c r="K10" s="135">
        <v>1.184556123058494</v>
      </c>
      <c r="L10" s="135">
        <v>0.14636812140488609</v>
      </c>
      <c r="M10" s="135">
        <v>150.75195073024241</v>
      </c>
      <c r="N10" s="135">
        <v>0</v>
      </c>
      <c r="O10" s="135">
        <v>1.1973603568306279</v>
      </c>
      <c r="P10" s="135">
        <v>80.098969956973789</v>
      </c>
      <c r="Q10" s="135">
        <v>11.76803315213273</v>
      </c>
      <c r="R10" s="135">
        <v>0</v>
      </c>
      <c r="S10" s="135">
        <v>0.74040990365771531</v>
      </c>
      <c r="T10" s="135">
        <v>0.15194570255570569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</row>
    <row r="11" spans="1:25" x14ac:dyDescent="0.25">
      <c r="A11" s="111">
        <v>43900</v>
      </c>
      <c r="B11" s="135">
        <v>441.42666580336402</v>
      </c>
      <c r="C11" s="135">
        <v>168.2291301347033</v>
      </c>
      <c r="D11" s="135">
        <v>806.77003760787011</v>
      </c>
      <c r="E11" s="135">
        <v>665.42878369332323</v>
      </c>
      <c r="F11" s="135">
        <v>488.22330656507899</v>
      </c>
      <c r="G11" s="135">
        <v>191.02575514369059</v>
      </c>
      <c r="H11" s="135">
        <v>30.085249106029739</v>
      </c>
      <c r="I11" s="135">
        <v>35.983129258442709</v>
      </c>
      <c r="J11" s="135">
        <v>121.32424372099371</v>
      </c>
      <c r="K11" s="135">
        <v>1.4214673476701929</v>
      </c>
      <c r="L11" s="135">
        <v>0.4756963945658797</v>
      </c>
      <c r="M11" s="135">
        <v>284.75368471268018</v>
      </c>
      <c r="N11" s="135">
        <v>10.74777968912538</v>
      </c>
      <c r="O11" s="135">
        <v>0</v>
      </c>
      <c r="P11" s="135">
        <v>138.7281129151711</v>
      </c>
      <c r="Q11" s="135">
        <v>7.4887483695390067</v>
      </c>
      <c r="R11" s="135">
        <v>4.9818704751538672</v>
      </c>
      <c r="S11" s="135">
        <v>2.9616396146308608</v>
      </c>
      <c r="T11" s="135">
        <v>0.91167421533423454</v>
      </c>
      <c r="U11" s="135">
        <v>0</v>
      </c>
      <c r="V11" s="135">
        <v>0</v>
      </c>
      <c r="W11" s="135">
        <v>0</v>
      </c>
      <c r="X11" s="135">
        <v>0</v>
      </c>
      <c r="Y11" s="135">
        <v>0</v>
      </c>
    </row>
    <row r="12" spans="1:25" x14ac:dyDescent="0.25">
      <c r="A12" s="111">
        <v>43901</v>
      </c>
      <c r="B12" s="135">
        <v>381.54617896395109</v>
      </c>
      <c r="C12" s="135">
        <v>270.00476046530667</v>
      </c>
      <c r="D12" s="135">
        <v>1909.9888403142311</v>
      </c>
      <c r="E12" s="135">
        <v>622.63593586738602</v>
      </c>
      <c r="F12" s="135">
        <v>976.44661313015797</v>
      </c>
      <c r="G12" s="135">
        <v>304.308470403321</v>
      </c>
      <c r="H12" s="135">
        <v>59.562715401836662</v>
      </c>
      <c r="I12" s="135">
        <v>164.4943051814524</v>
      </c>
      <c r="J12" s="135">
        <v>203.65140910309671</v>
      </c>
      <c r="K12" s="135">
        <v>1.658378572281892</v>
      </c>
      <c r="L12" s="135">
        <v>0.2195521821073291</v>
      </c>
      <c r="M12" s="135">
        <v>357.33795728650063</v>
      </c>
      <c r="N12" s="135">
        <v>11.51547823834863</v>
      </c>
      <c r="O12" s="135">
        <v>0.59868017841531418</v>
      </c>
      <c r="P12" s="135">
        <v>161.84946506769961</v>
      </c>
      <c r="Q12" s="135">
        <v>20.32660271732016</v>
      </c>
      <c r="R12" s="135">
        <v>0</v>
      </c>
      <c r="S12" s="135">
        <v>0</v>
      </c>
      <c r="T12" s="135">
        <v>0.75972851277852871</v>
      </c>
      <c r="U12" s="135">
        <v>2.5702235184601929</v>
      </c>
      <c r="V12" s="135">
        <v>12.99902611296362</v>
      </c>
      <c r="W12" s="135">
        <v>0</v>
      </c>
      <c r="X12" s="135">
        <v>3.6592030351221508E-2</v>
      </c>
      <c r="Y12" s="135">
        <v>0</v>
      </c>
    </row>
    <row r="13" spans="1:25" x14ac:dyDescent="0.25">
      <c r="A13" s="111">
        <v>43902</v>
      </c>
      <c r="B13" s="135">
        <v>0</v>
      </c>
      <c r="C13" s="135">
        <v>101.77563033060341</v>
      </c>
      <c r="D13" s="135">
        <v>2189.0965912983252</v>
      </c>
      <c r="E13" s="135">
        <v>0</v>
      </c>
      <c r="F13" s="135">
        <v>752.26244174823398</v>
      </c>
      <c r="G13" s="135">
        <v>362.06044288862279</v>
      </c>
      <c r="H13" s="135">
        <v>64.576923586174942</v>
      </c>
      <c r="I13" s="135">
        <v>205.61788147681551</v>
      </c>
      <c r="J13" s="135">
        <v>0</v>
      </c>
      <c r="K13" s="135">
        <v>3.316757144563784</v>
      </c>
      <c r="L13" s="135">
        <v>0.40251233386343671</v>
      </c>
      <c r="M13" s="135">
        <v>312.67071262568811</v>
      </c>
      <c r="N13" s="135">
        <v>0</v>
      </c>
      <c r="O13" s="135">
        <v>0</v>
      </c>
      <c r="P13" s="135">
        <v>156.06912702956751</v>
      </c>
      <c r="Q13" s="135">
        <v>1.06982119564843</v>
      </c>
      <c r="R13" s="135">
        <v>4.9818704751538672</v>
      </c>
      <c r="S13" s="135">
        <v>1.4808198073154311</v>
      </c>
      <c r="T13" s="135">
        <v>1.519457025557057</v>
      </c>
      <c r="U13" s="135">
        <v>0</v>
      </c>
      <c r="V13" s="135">
        <v>0</v>
      </c>
      <c r="W13" s="135">
        <v>0</v>
      </c>
      <c r="X13" s="135">
        <v>0</v>
      </c>
      <c r="Y13" s="135">
        <v>5.5834055826015723</v>
      </c>
    </row>
    <row r="14" spans="1:25" x14ac:dyDescent="0.25">
      <c r="A14" s="111">
        <v>43903</v>
      </c>
      <c r="B14" s="135">
        <v>1059.423997928074</v>
      </c>
      <c r="C14" s="135">
        <v>956.09224492925671</v>
      </c>
      <c r="D14" s="135">
        <v>2103.2172833032191</v>
      </c>
      <c r="E14" s="135">
        <v>3161.321633141109</v>
      </c>
      <c r="F14" s="135">
        <v>757.24431222338785</v>
      </c>
      <c r="G14" s="135">
        <v>354.65634385204561</v>
      </c>
      <c r="H14" s="135">
        <v>88.888235995087868</v>
      </c>
      <c r="I14" s="135">
        <v>213.32855203219609</v>
      </c>
      <c r="J14" s="135">
        <v>1061.587132558695</v>
      </c>
      <c r="K14" s="135">
        <v>23.454211236558191</v>
      </c>
      <c r="L14" s="135">
        <v>0.32932827316099361</v>
      </c>
      <c r="M14" s="135">
        <v>1127.847927685518</v>
      </c>
      <c r="N14" s="135">
        <v>23.7986550259205</v>
      </c>
      <c r="O14" s="135">
        <v>2.3947207136612572</v>
      </c>
      <c r="P14" s="135">
        <v>206.44064421900461</v>
      </c>
      <c r="Q14" s="135">
        <v>83.446053260577514</v>
      </c>
      <c r="R14" s="135">
        <v>4.9818704751538672</v>
      </c>
      <c r="S14" s="135">
        <v>0.74040990365771531</v>
      </c>
      <c r="T14" s="135">
        <v>1.215565620445646</v>
      </c>
      <c r="U14" s="135">
        <v>0</v>
      </c>
      <c r="V14" s="135">
        <v>0</v>
      </c>
      <c r="W14" s="135">
        <v>0</v>
      </c>
      <c r="X14" s="135">
        <v>3.6592030351221508E-2</v>
      </c>
      <c r="Y14" s="135">
        <v>0</v>
      </c>
    </row>
    <row r="15" spans="1:25" x14ac:dyDescent="0.25">
      <c r="A15" s="111">
        <v>43904</v>
      </c>
      <c r="B15" s="135">
        <v>620.30042777237929</v>
      </c>
      <c r="C15" s="135">
        <v>544.79896235793592</v>
      </c>
      <c r="D15" s="135">
        <v>2887.691731335437</v>
      </c>
      <c r="E15" s="135">
        <v>1239.92276575653</v>
      </c>
      <c r="F15" s="135">
        <v>353.71280373592458</v>
      </c>
      <c r="G15" s="135">
        <v>269.50920493140842</v>
      </c>
      <c r="H15" s="135">
        <v>106.2100460864383</v>
      </c>
      <c r="I15" s="135">
        <v>393.24419832440958</v>
      </c>
      <c r="J15" s="135">
        <v>563.29113156175674</v>
      </c>
      <c r="K15" s="135">
        <v>0</v>
      </c>
      <c r="L15" s="135">
        <v>0.73184060702443032</v>
      </c>
      <c r="M15" s="135">
        <v>843.09424297283738</v>
      </c>
      <c r="N15" s="135">
        <v>9.2123825906789012</v>
      </c>
      <c r="O15" s="135">
        <v>1.1973603568306279</v>
      </c>
      <c r="P15" s="135">
        <v>144.5084509533032</v>
      </c>
      <c r="Q15" s="135">
        <v>66.328914130202634</v>
      </c>
      <c r="R15" s="135">
        <v>9.9637409503077343</v>
      </c>
      <c r="S15" s="135">
        <v>14.067788169496589</v>
      </c>
      <c r="T15" s="135">
        <v>1.0636199178899399</v>
      </c>
      <c r="U15" s="135">
        <v>7.7106705553805801</v>
      </c>
      <c r="V15" s="135">
        <v>4.3330087043212053</v>
      </c>
      <c r="W15" s="135">
        <v>0</v>
      </c>
      <c r="X15" s="135">
        <v>0</v>
      </c>
      <c r="Y15" s="135">
        <v>0</v>
      </c>
    </row>
    <row r="16" spans="1:25" x14ac:dyDescent="0.25">
      <c r="A16" s="111">
        <v>43905</v>
      </c>
      <c r="B16" s="135">
        <v>23.030956476697249</v>
      </c>
      <c r="C16" s="135">
        <v>724.40301588253021</v>
      </c>
      <c r="D16" s="135">
        <v>2964.4876509849059</v>
      </c>
      <c r="E16" s="135">
        <v>1505.238422277341</v>
      </c>
      <c r="F16" s="135">
        <v>343.74906278561679</v>
      </c>
      <c r="G16" s="135">
        <v>327.26117741671021</v>
      </c>
      <c r="H16" s="135">
        <v>26.13466083958139</v>
      </c>
      <c r="I16" s="135">
        <v>259.59257536447961</v>
      </c>
      <c r="J16" s="135">
        <v>853.6027147512774</v>
      </c>
      <c r="K16" s="135">
        <v>2.606023470728688</v>
      </c>
      <c r="L16" s="135">
        <v>0.40251233386343671</v>
      </c>
      <c r="M16" s="135">
        <v>1144.598144433322</v>
      </c>
      <c r="N16" s="135">
        <v>0</v>
      </c>
      <c r="O16" s="135">
        <v>1.1973603568306279</v>
      </c>
      <c r="P16" s="135">
        <v>303.88062829037477</v>
      </c>
      <c r="Q16" s="135">
        <v>100.56319239095239</v>
      </c>
      <c r="R16" s="135">
        <v>9.9637409503077343</v>
      </c>
      <c r="S16" s="135">
        <v>10.365738651208011</v>
      </c>
      <c r="T16" s="135">
        <v>1.8233484306684691</v>
      </c>
      <c r="U16" s="135">
        <v>12.85111759230097</v>
      </c>
      <c r="V16" s="135">
        <v>0</v>
      </c>
      <c r="W16" s="135">
        <v>0</v>
      </c>
      <c r="X16" s="135">
        <v>0</v>
      </c>
      <c r="Y16" s="135">
        <v>0</v>
      </c>
    </row>
    <row r="17" spans="1:25" x14ac:dyDescent="0.25">
      <c r="A17" s="111">
        <v>43906</v>
      </c>
      <c r="B17" s="135">
        <v>1638.268704042398</v>
      </c>
      <c r="C17" s="135">
        <v>884.25062351941904</v>
      </c>
      <c r="D17" s="135">
        <v>2669.6904110401679</v>
      </c>
      <c r="E17" s="135">
        <v>2293.6966434702331</v>
      </c>
      <c r="F17" s="135">
        <v>413.49524943777101</v>
      </c>
      <c r="G17" s="135">
        <v>453.13086103852169</v>
      </c>
      <c r="H17" s="135">
        <v>207.86172109620551</v>
      </c>
      <c r="I17" s="135">
        <v>843.03331405494339</v>
      </c>
      <c r="J17" s="135">
        <v>745.27749714324727</v>
      </c>
      <c r="K17" s="135">
        <v>9.0026265352445574</v>
      </c>
      <c r="L17" s="135">
        <v>0.2195521821073291</v>
      </c>
      <c r="M17" s="135">
        <v>882.17808205104836</v>
      </c>
      <c r="N17" s="135">
        <v>43.758817305724783</v>
      </c>
      <c r="O17" s="135">
        <v>3.5920810704918851</v>
      </c>
      <c r="P17" s="135">
        <v>288.19113932973039</v>
      </c>
      <c r="Q17" s="135">
        <v>56.700523369366771</v>
      </c>
      <c r="R17" s="135">
        <v>4.9818704751538672</v>
      </c>
      <c r="S17" s="135">
        <v>16.289017880469739</v>
      </c>
      <c r="T17" s="135">
        <v>4.102533969004055</v>
      </c>
      <c r="U17" s="135">
        <v>25.702235184601928</v>
      </c>
      <c r="V17" s="135">
        <v>4.3330087043212053</v>
      </c>
      <c r="W17" s="135">
        <v>0</v>
      </c>
      <c r="X17" s="135">
        <v>0</v>
      </c>
      <c r="Y17" s="135">
        <v>11.166811165203139</v>
      </c>
    </row>
    <row r="18" spans="1:25" x14ac:dyDescent="0.25">
      <c r="A18" s="111">
        <v>43907</v>
      </c>
      <c r="B18" s="135">
        <v>782.28482165848334</v>
      </c>
      <c r="C18" s="135">
        <v>1188.380154154399</v>
      </c>
      <c r="D18" s="135">
        <v>2911.6388460648409</v>
      </c>
      <c r="E18" s="135">
        <v>1932.097079341064</v>
      </c>
      <c r="F18" s="135">
        <v>592.84258654331018</v>
      </c>
      <c r="G18" s="135">
        <v>568.63480600912533</v>
      </c>
      <c r="H18" s="135">
        <v>245.54425533002049</v>
      </c>
      <c r="I18" s="135">
        <v>1146.319689233246</v>
      </c>
      <c r="J18" s="135">
        <v>801.60661029942298</v>
      </c>
      <c r="K18" s="135">
        <v>28.666258178015561</v>
      </c>
      <c r="L18" s="135">
        <v>0.8416166980780948</v>
      </c>
      <c r="M18" s="135">
        <v>1753.189352936894</v>
      </c>
      <c r="N18" s="135">
        <v>0</v>
      </c>
      <c r="O18" s="135">
        <v>4.190761248907199</v>
      </c>
      <c r="P18" s="135">
        <v>284.88808902222638</v>
      </c>
      <c r="Q18" s="135">
        <v>204.33584836885009</v>
      </c>
      <c r="R18" s="135">
        <v>29.891222850923199</v>
      </c>
      <c r="S18" s="135">
        <v>12.58696836218116</v>
      </c>
      <c r="T18" s="135">
        <v>5.3180995894497007</v>
      </c>
      <c r="U18" s="135">
        <v>28.272458703062131</v>
      </c>
      <c r="V18" s="135">
        <v>21.66504352160603</v>
      </c>
      <c r="W18" s="135">
        <v>0.23691122461169889</v>
      </c>
      <c r="X18" s="135">
        <v>3.6592030351221508E-2</v>
      </c>
      <c r="Y18" s="135">
        <v>0</v>
      </c>
    </row>
    <row r="19" spans="1:25" x14ac:dyDescent="0.25">
      <c r="A19" s="111">
        <v>43908</v>
      </c>
      <c r="B19" s="135">
        <v>1067.868681969529</v>
      </c>
      <c r="C19" s="135">
        <v>1837.948147735015</v>
      </c>
      <c r="D19" s="135">
        <v>3473.9831609174098</v>
      </c>
      <c r="E19" s="135">
        <v>2312.9534249919052</v>
      </c>
      <c r="F19" s="135">
        <v>722.37121889731077</v>
      </c>
      <c r="G19" s="135">
        <v>739.66949375405761</v>
      </c>
      <c r="H19" s="135">
        <v>367.10081737458512</v>
      </c>
      <c r="I19" s="135">
        <v>2827.245870306213</v>
      </c>
      <c r="J19" s="135">
        <v>1052.9211151500531</v>
      </c>
      <c r="K19" s="135">
        <v>12.08247245519664</v>
      </c>
      <c r="L19" s="135">
        <v>0.51228842491710125</v>
      </c>
      <c r="M19" s="135">
        <v>1753.189352936894</v>
      </c>
      <c r="N19" s="135">
        <v>0</v>
      </c>
      <c r="O19" s="135">
        <v>2.3947207136612572</v>
      </c>
      <c r="P19" s="135">
        <v>392.23722401610883</v>
      </c>
      <c r="Q19" s="135">
        <v>96.28390760835866</v>
      </c>
      <c r="R19" s="135">
        <v>34.873093326077068</v>
      </c>
      <c r="S19" s="135">
        <v>25.173936724362321</v>
      </c>
      <c r="T19" s="135">
        <v>8.9647964507866398</v>
      </c>
      <c r="U19" s="135">
        <v>53.97469388766406</v>
      </c>
      <c r="V19" s="135">
        <v>17.332034817284821</v>
      </c>
      <c r="W19" s="135">
        <v>0.47382244922339778</v>
      </c>
      <c r="X19" s="135">
        <v>0</v>
      </c>
      <c r="Y19" s="135">
        <v>5.5834055826015723</v>
      </c>
    </row>
    <row r="20" spans="1:25" x14ac:dyDescent="0.25">
      <c r="A20" s="111">
        <v>43909</v>
      </c>
      <c r="B20" s="135">
        <v>1403.3529479800859</v>
      </c>
      <c r="C20" s="135">
        <v>1791.8497739970351</v>
      </c>
      <c r="D20" s="135">
        <v>4394.7084341341706</v>
      </c>
      <c r="E20" s="135">
        <v>4335.985305963085</v>
      </c>
      <c r="F20" s="135">
        <v>712.40747794700303</v>
      </c>
      <c r="G20" s="135">
        <v>781.13244835888963</v>
      </c>
      <c r="H20" s="135">
        <v>651.54317255886622</v>
      </c>
      <c r="I20" s="135">
        <v>4359.0990873084884</v>
      </c>
      <c r="J20" s="135">
        <v>1338.8996896352519</v>
      </c>
      <c r="K20" s="135">
        <v>58.990894928313033</v>
      </c>
      <c r="L20" s="135">
        <v>1.3904971533464181</v>
      </c>
      <c r="M20" s="135">
        <v>2049.1098488147768</v>
      </c>
      <c r="N20" s="135">
        <v>72.931362176207969</v>
      </c>
      <c r="O20" s="135">
        <v>9.5788828546450269</v>
      </c>
      <c r="P20" s="135">
        <v>352.60062032605992</v>
      </c>
      <c r="Q20" s="135">
        <v>221.45298749922489</v>
      </c>
      <c r="R20" s="135">
        <v>44.836834276384813</v>
      </c>
      <c r="S20" s="135">
        <v>34.058855568254913</v>
      </c>
      <c r="T20" s="135">
        <v>11.243981989122229</v>
      </c>
      <c r="U20" s="135">
        <v>66.825811479965026</v>
      </c>
      <c r="V20" s="135">
        <v>30.331060930248441</v>
      </c>
      <c r="W20" s="135">
        <v>0.71073367383509667</v>
      </c>
      <c r="X20" s="135">
        <v>3.6592030351221508E-2</v>
      </c>
      <c r="Y20" s="135">
        <v>11.166811165203139</v>
      </c>
    </row>
    <row r="21" spans="1:25" x14ac:dyDescent="0.25">
      <c r="A21" s="111">
        <v>43910</v>
      </c>
      <c r="B21" s="135">
        <v>1336.563174197664</v>
      </c>
      <c r="C21" s="135">
        <v>2710.823847864543</v>
      </c>
      <c r="D21" s="135">
        <v>4943.0147851798474</v>
      </c>
      <c r="E21" s="135">
        <v>2617.8524657517069</v>
      </c>
      <c r="F21" s="135">
        <v>896.73668552769607</v>
      </c>
      <c r="G21" s="135">
        <v>928.47401918677497</v>
      </c>
      <c r="H21" s="135">
        <v>921.09484889268822</v>
      </c>
      <c r="I21" s="135">
        <v>7731.2323435282606</v>
      </c>
      <c r="J21" s="135">
        <v>2001.8500213963971</v>
      </c>
      <c r="K21" s="135">
        <v>40.748730633212212</v>
      </c>
      <c r="L21" s="135">
        <v>1.829601517561076</v>
      </c>
      <c r="M21" s="135">
        <v>2093.777093475589</v>
      </c>
      <c r="N21" s="135">
        <v>158.91359968921111</v>
      </c>
      <c r="O21" s="135">
        <v>13.769644103552229</v>
      </c>
      <c r="P21" s="135">
        <v>517.75313570126366</v>
      </c>
      <c r="Q21" s="135">
        <v>227.8719146731155</v>
      </c>
      <c r="R21" s="135">
        <v>39.854963801230937</v>
      </c>
      <c r="S21" s="135">
        <v>23.69311691704689</v>
      </c>
      <c r="T21" s="135">
        <v>15.042624553014869</v>
      </c>
      <c r="U21" s="135">
        <v>133.65162295993011</v>
      </c>
      <c r="V21" s="135">
        <v>69.328139269139285</v>
      </c>
      <c r="W21" s="135">
        <v>1.184556123058494</v>
      </c>
      <c r="X21" s="135">
        <v>3.6592030351221508E-2</v>
      </c>
      <c r="Y21" s="135">
        <v>0</v>
      </c>
    </row>
    <row r="22" spans="1:25" x14ac:dyDescent="0.25">
      <c r="A22" s="111">
        <v>43911</v>
      </c>
      <c r="B22" s="135">
        <v>1282.056577202814</v>
      </c>
      <c r="C22" s="135">
        <v>1415.8786219522181</v>
      </c>
      <c r="D22" s="135">
        <v>5414.525216576053</v>
      </c>
      <c r="E22" s="135">
        <v>5310.5924151988047</v>
      </c>
      <c r="F22" s="135">
        <v>672.55251414577208</v>
      </c>
      <c r="G22" s="135">
        <v>886.27065467828527</v>
      </c>
      <c r="H22" s="135">
        <v>877.03059515153359</v>
      </c>
      <c r="I22" s="135">
        <v>8222.1450355541583</v>
      </c>
      <c r="J22" s="135">
        <v>2417.818857011232</v>
      </c>
      <c r="K22" s="135">
        <v>54.015759211467348</v>
      </c>
      <c r="L22" s="135">
        <v>3.1469146102050498</v>
      </c>
      <c r="M22" s="135">
        <v>2378.5307781882698</v>
      </c>
      <c r="N22" s="135">
        <v>85.982237513003071</v>
      </c>
      <c r="O22" s="135">
        <v>10.177563033060339</v>
      </c>
      <c r="P22" s="135">
        <v>654.82972346268264</v>
      </c>
      <c r="Q22" s="135">
        <v>355.1806369552786</v>
      </c>
      <c r="R22" s="135">
        <v>54.800575226692537</v>
      </c>
      <c r="S22" s="135">
        <v>42.943774412147491</v>
      </c>
      <c r="T22" s="135">
        <v>15.042624553014869</v>
      </c>
      <c r="U22" s="135">
        <v>118.2302818491689</v>
      </c>
      <c r="V22" s="135">
        <v>129.9902611296362</v>
      </c>
      <c r="W22" s="135">
        <v>0.94764489844679556</v>
      </c>
      <c r="X22" s="135">
        <v>-3.6592030351221508E-2</v>
      </c>
      <c r="Y22" s="135">
        <v>11.166811165203139</v>
      </c>
    </row>
    <row r="23" spans="1:25" x14ac:dyDescent="0.25">
      <c r="A23" s="111">
        <v>43912</v>
      </c>
      <c r="B23" s="135">
        <v>1332.7246814515479</v>
      </c>
      <c r="C23" s="135">
        <v>1592.489274584736</v>
      </c>
      <c r="D23" s="135">
        <v>4591.2399274306626</v>
      </c>
      <c r="E23" s="135">
        <v>3630.9731380307699</v>
      </c>
      <c r="F23" s="135">
        <v>587.86071606815631</v>
      </c>
      <c r="G23" s="135">
        <v>1018.804027433016</v>
      </c>
      <c r="H23" s="135">
        <v>1313.41865289152</v>
      </c>
      <c r="I23" s="135">
        <v>12229.123500833601</v>
      </c>
      <c r="J23" s="135">
        <v>2539.1431007322258</v>
      </c>
      <c r="K23" s="135">
        <v>124.3783929211419</v>
      </c>
      <c r="L23" s="135">
        <v>2.4150740031806199</v>
      </c>
      <c r="M23" s="135">
        <v>4288.0554874380077</v>
      </c>
      <c r="N23" s="135">
        <v>85.982237513003071</v>
      </c>
      <c r="O23" s="135">
        <v>5.9868017841531422</v>
      </c>
      <c r="P23" s="135">
        <v>537.57143754628805</v>
      </c>
      <c r="Q23" s="135">
        <v>424.71901467242662</v>
      </c>
      <c r="R23" s="135">
        <v>54.800575226692537</v>
      </c>
      <c r="S23" s="135">
        <v>26.654756531677751</v>
      </c>
      <c r="T23" s="135">
        <v>16.714027281127631</v>
      </c>
      <c r="U23" s="135">
        <v>131.0813994414699</v>
      </c>
      <c r="V23" s="135">
        <v>34.664069634569643</v>
      </c>
      <c r="W23" s="135">
        <v>2.3691122461169889</v>
      </c>
      <c r="X23" s="135">
        <v>0.1097760910536645</v>
      </c>
      <c r="Y23" s="135">
        <v>44.667244660812578</v>
      </c>
    </row>
    <row r="24" spans="1:25" x14ac:dyDescent="0.25">
      <c r="A24" s="111">
        <v>43913</v>
      </c>
      <c r="B24" s="135">
        <v>2946.4270319188022</v>
      </c>
      <c r="C24" s="135">
        <v>2504.2791863112589</v>
      </c>
      <c r="D24" s="135">
        <v>3954.576980659253</v>
      </c>
      <c r="E24" s="135">
        <v>6812.6213738891993</v>
      </c>
      <c r="F24" s="135">
        <v>906.70042647800381</v>
      </c>
      <c r="G24" s="135">
        <v>1728.8571250407649</v>
      </c>
      <c r="H24" s="135">
        <v>1625.5151259409399</v>
      </c>
      <c r="I24" s="135">
        <v>14416.383715043219</v>
      </c>
      <c r="J24" s="135">
        <v>1481.888976877852</v>
      </c>
      <c r="K24" s="135">
        <v>89.552442903222186</v>
      </c>
      <c r="L24" s="135">
        <v>3.7689791261758159</v>
      </c>
      <c r="M24" s="135">
        <v>4980.3977796806021</v>
      </c>
      <c r="N24" s="135">
        <v>142.791930155523</v>
      </c>
      <c r="O24" s="135">
        <v>17.361725174044111</v>
      </c>
      <c r="P24" s="135">
        <v>496.28330870248709</v>
      </c>
      <c r="Q24" s="135">
        <v>576.63362445450355</v>
      </c>
      <c r="R24" s="135">
        <v>104.61927997823121</v>
      </c>
      <c r="S24" s="135">
        <v>56.271152677986358</v>
      </c>
      <c r="T24" s="135">
        <v>28.71773778302839</v>
      </c>
      <c r="U24" s="135">
        <v>228.74989314295721</v>
      </c>
      <c r="V24" s="135">
        <v>56.329113156175673</v>
      </c>
      <c r="W24" s="135">
        <v>2.1322010215052898</v>
      </c>
      <c r="X24" s="135">
        <v>0.1097760910536645</v>
      </c>
      <c r="Y24" s="135">
        <v>27.91702791300786</v>
      </c>
    </row>
    <row r="25" spans="1:25" x14ac:dyDescent="0.25">
      <c r="A25" s="111">
        <v>43914</v>
      </c>
      <c r="B25" s="135">
        <v>1879.326048498496</v>
      </c>
      <c r="C25" s="135">
        <v>2352.8131011721848</v>
      </c>
      <c r="D25" s="135">
        <v>4334.4277660222206</v>
      </c>
      <c r="E25" s="135">
        <v>5080.5808581343917</v>
      </c>
      <c r="F25" s="135">
        <v>1145.8302092853889</v>
      </c>
      <c r="G25" s="135">
        <v>1755.5118815724429</v>
      </c>
      <c r="H25" s="135">
        <v>1559.2667996266521</v>
      </c>
      <c r="I25" s="135">
        <v>12604.376134528789</v>
      </c>
      <c r="J25" s="135">
        <v>2279.162578472954</v>
      </c>
      <c r="K25" s="135">
        <v>76.522325549578738</v>
      </c>
      <c r="L25" s="135">
        <v>1.3539051229951959</v>
      </c>
      <c r="M25" s="135">
        <v>4516.9751163246719</v>
      </c>
      <c r="N25" s="135">
        <v>184.24765181357799</v>
      </c>
      <c r="O25" s="135">
        <v>20.355126066120679</v>
      </c>
      <c r="P25" s="135">
        <v>613.54159461888173</v>
      </c>
      <c r="Q25" s="135">
        <v>531.70113423726946</v>
      </c>
      <c r="R25" s="135">
        <v>109.6011504533851</v>
      </c>
      <c r="S25" s="135">
        <v>109.5806657413419</v>
      </c>
      <c r="T25" s="135">
        <v>36.315022910813667</v>
      </c>
      <c r="U25" s="135">
        <v>287.86503406754173</v>
      </c>
      <c r="V25" s="135">
        <v>147.322295946921</v>
      </c>
      <c r="W25" s="135">
        <v>2.8429346953403871</v>
      </c>
      <c r="X25" s="135">
        <v>0</v>
      </c>
      <c r="Y25" s="135">
        <v>39.083839078211007</v>
      </c>
    </row>
    <row r="26" spans="1:25" x14ac:dyDescent="0.25">
      <c r="A26" s="111">
        <v>43915</v>
      </c>
      <c r="B26" s="135">
        <v>2248.5890506748751</v>
      </c>
      <c r="C26" s="135">
        <v>2596.4759337872169</v>
      </c>
      <c r="D26" s="135">
        <v>4302.2230255240574</v>
      </c>
      <c r="E26" s="135">
        <v>10302.378114094379</v>
      </c>
      <c r="F26" s="135">
        <v>1564.3073291983139</v>
      </c>
      <c r="G26" s="135">
        <v>1993.9238705502271</v>
      </c>
      <c r="H26" s="135">
        <v>1814.6875256227941</v>
      </c>
      <c r="I26" s="135">
        <v>13262.3533552546</v>
      </c>
      <c r="J26" s="135">
        <v>2894.4498144865652</v>
      </c>
      <c r="K26" s="135">
        <v>72.731745955791553</v>
      </c>
      <c r="L26" s="135">
        <v>4.4276356724978037</v>
      </c>
      <c r="M26" s="135">
        <v>1702.9387026934801</v>
      </c>
      <c r="N26" s="135">
        <v>177.33836487056891</v>
      </c>
      <c r="O26" s="135">
        <v>29.335328742350399</v>
      </c>
      <c r="P26" s="135">
        <v>563.99584000632069</v>
      </c>
      <c r="Q26" s="135">
        <v>897.57998314903239</v>
      </c>
      <c r="R26" s="135">
        <v>154.43798472976991</v>
      </c>
      <c r="S26" s="135">
        <v>141.4182915986236</v>
      </c>
      <c r="T26" s="135">
        <v>49.23040762804866</v>
      </c>
      <c r="U26" s="135">
        <v>354.69084554750668</v>
      </c>
      <c r="V26" s="135">
        <v>242.6484874419875</v>
      </c>
      <c r="W26" s="135">
        <v>3.0798459199520858</v>
      </c>
      <c r="X26" s="135">
        <v>7.318406070244303E-2</v>
      </c>
      <c r="Y26" s="135">
        <v>11.166811165203139</v>
      </c>
    </row>
    <row r="27" spans="1:25" x14ac:dyDescent="0.25">
      <c r="A27" s="111">
        <v>43916</v>
      </c>
      <c r="B27" s="135">
        <v>3010.913710053554</v>
      </c>
      <c r="C27" s="135">
        <v>3960.269380217303</v>
      </c>
      <c r="D27" s="135">
        <v>5122.2052643619427</v>
      </c>
      <c r="E27" s="135">
        <v>8848.491109208162</v>
      </c>
      <c r="F27" s="135">
        <v>1424.8149558940061</v>
      </c>
      <c r="G27" s="135">
        <v>2283.4241428803939</v>
      </c>
      <c r="H27" s="135">
        <v>2667.5587540679699</v>
      </c>
      <c r="I27" s="135">
        <v>16850.385387025031</v>
      </c>
      <c r="J27" s="135">
        <v>5624.2452982089244</v>
      </c>
      <c r="K27" s="135">
        <v>102.1087378076422</v>
      </c>
      <c r="L27" s="135">
        <v>2.5614421245855059</v>
      </c>
      <c r="M27" s="135">
        <v>7375.6787746166774</v>
      </c>
      <c r="N27" s="135">
        <v>280.20997046648318</v>
      </c>
      <c r="O27" s="135">
        <v>36.519490883334157</v>
      </c>
      <c r="P27" s="135">
        <v>587.94295473572515</v>
      </c>
      <c r="Q27" s="135">
        <v>768.1316184755724</v>
      </c>
      <c r="R27" s="135">
        <v>159.41985520492369</v>
      </c>
      <c r="S27" s="135">
        <v>134.0141925620465</v>
      </c>
      <c r="T27" s="135">
        <v>61.993846642727952</v>
      </c>
      <c r="U27" s="135">
        <v>498.62336258127749</v>
      </c>
      <c r="V27" s="135">
        <v>181.98636558149059</v>
      </c>
      <c r="W27" s="135">
        <v>4.2644020430105796</v>
      </c>
      <c r="X27" s="135">
        <v>0.29273624280977212</v>
      </c>
      <c r="Y27" s="135">
        <v>106.0847060694299</v>
      </c>
    </row>
    <row r="28" spans="1:25" x14ac:dyDescent="0.25">
      <c r="A28" s="111">
        <v>43917</v>
      </c>
      <c r="B28" s="135">
        <v>2924.1637739913281</v>
      </c>
      <c r="C28" s="135">
        <v>4150.6496769533733</v>
      </c>
      <c r="D28" s="135">
        <v>4879.4310667603932</v>
      </c>
      <c r="E28" s="135">
        <v>8486.8915450789918</v>
      </c>
      <c r="F28" s="135">
        <v>1818.382723431162</v>
      </c>
      <c r="G28" s="135">
        <v>2370.0521016083471</v>
      </c>
      <c r="H28" s="135">
        <v>2809.4760402549991</v>
      </c>
      <c r="I28" s="135">
        <v>18772.912578833249</v>
      </c>
      <c r="J28" s="135">
        <v>4545.3261308329447</v>
      </c>
      <c r="K28" s="135">
        <v>102.3456490322539</v>
      </c>
      <c r="L28" s="135">
        <v>5.8547248561954426</v>
      </c>
      <c r="M28" s="135">
        <v>4176.3873757859756</v>
      </c>
      <c r="N28" s="135">
        <v>229.54186621774929</v>
      </c>
      <c r="O28" s="135">
        <v>44.901013381148573</v>
      </c>
      <c r="P28" s="135">
        <v>758.87580814906096</v>
      </c>
      <c r="Q28" s="135">
        <v>826.97178423623609</v>
      </c>
      <c r="R28" s="135">
        <v>174.36546663038541</v>
      </c>
      <c r="S28" s="135">
        <v>213.23805225342201</v>
      </c>
      <c r="T28" s="135">
        <v>79.011765328966987</v>
      </c>
      <c r="U28" s="135">
        <v>596.29185628276491</v>
      </c>
      <c r="V28" s="135">
        <v>298.97760059816318</v>
      </c>
      <c r="W28" s="135">
        <v>3.5536683691754831</v>
      </c>
      <c r="X28" s="135">
        <v>0</v>
      </c>
      <c r="Y28" s="135">
        <v>50.25065024341415</v>
      </c>
    </row>
    <row r="29" spans="1:25" x14ac:dyDescent="0.25">
      <c r="A29" s="111">
        <v>43918</v>
      </c>
      <c r="B29" s="135">
        <v>3539.8580104683679</v>
      </c>
      <c r="C29" s="135">
        <v>4085.3935375061042</v>
      </c>
      <c r="D29" s="135">
        <v>4933.1056342573347</v>
      </c>
      <c r="E29" s="135">
        <v>8040.7761064935967</v>
      </c>
      <c r="F29" s="135">
        <v>1494.56114254616</v>
      </c>
      <c r="G29" s="135">
        <v>2089.436748122072</v>
      </c>
      <c r="H29" s="135">
        <v>3032.5323316067752</v>
      </c>
      <c r="I29" s="135">
        <v>19788.150868625031</v>
      </c>
      <c r="J29" s="135">
        <v>8016.0661029942303</v>
      </c>
      <c r="K29" s="135">
        <v>115.37576638589741</v>
      </c>
      <c r="L29" s="135">
        <v>3.6592030351221521</v>
      </c>
      <c r="M29" s="135">
        <v>3428.2110277173661</v>
      </c>
      <c r="N29" s="135">
        <v>244.8958372022141</v>
      </c>
      <c r="O29" s="135">
        <v>54.479896235793589</v>
      </c>
      <c r="P29" s="135">
        <v>734.10293084278044</v>
      </c>
      <c r="Q29" s="135">
        <v>902.92908912727455</v>
      </c>
      <c r="R29" s="135">
        <v>189.31107805584699</v>
      </c>
      <c r="S29" s="135">
        <v>216.19969186805289</v>
      </c>
      <c r="T29" s="135">
        <v>96.181629717761737</v>
      </c>
      <c r="U29" s="135">
        <v>776.20750257497843</v>
      </c>
      <c r="V29" s="135">
        <v>277.31255707655708</v>
      </c>
      <c r="W29" s="135">
        <v>4.5013132676222787</v>
      </c>
      <c r="X29" s="135">
        <v>0.14636812140488609</v>
      </c>
      <c r="Y29" s="135">
        <v>55.834055826015721</v>
      </c>
    </row>
    <row r="30" spans="1:25" x14ac:dyDescent="0.25">
      <c r="A30" s="111">
        <v>43919</v>
      </c>
      <c r="B30" s="135">
        <v>1995.248529431205</v>
      </c>
      <c r="C30" s="135">
        <v>2634.1927850273819</v>
      </c>
      <c r="D30" s="135">
        <v>4308.0033635621876</v>
      </c>
      <c r="E30" s="135">
        <v>7355.0207200829536</v>
      </c>
      <c r="F30" s="135">
        <v>1394.9237330430831</v>
      </c>
      <c r="G30" s="135">
        <v>2115.3510947500931</v>
      </c>
      <c r="H30" s="135">
        <v>2909.1524211315418</v>
      </c>
      <c r="I30" s="135">
        <v>18628.980061799481</v>
      </c>
      <c r="J30" s="135">
        <v>7374.7808147546912</v>
      </c>
      <c r="K30" s="135">
        <v>83.392751063318002</v>
      </c>
      <c r="L30" s="135">
        <v>1.3539051229951959</v>
      </c>
      <c r="M30" s="135">
        <v>2886.620686205013</v>
      </c>
      <c r="N30" s="135">
        <v>224.1679763731866</v>
      </c>
      <c r="O30" s="135">
        <v>59.868017841531419</v>
      </c>
      <c r="P30" s="135">
        <v>624.27650811827004</v>
      </c>
      <c r="Q30" s="135">
        <v>878.32320162736073</v>
      </c>
      <c r="R30" s="135">
        <v>224.18417138192399</v>
      </c>
      <c r="S30" s="135">
        <v>156.9668995754356</v>
      </c>
      <c r="T30" s="135">
        <v>89.040181697643561</v>
      </c>
      <c r="U30" s="135">
        <v>817.33107887034146</v>
      </c>
      <c r="V30" s="135">
        <v>337.97467893705402</v>
      </c>
      <c r="W30" s="135">
        <v>5.9227806152924716</v>
      </c>
      <c r="X30" s="135">
        <v>0.1097760910536645</v>
      </c>
      <c r="Y30" s="135">
        <v>100.5013004868283</v>
      </c>
    </row>
    <row r="31" spans="1:25" x14ac:dyDescent="0.25">
      <c r="A31" s="111">
        <v>43920</v>
      </c>
      <c r="B31" s="135">
        <v>3359.4488514009058</v>
      </c>
      <c r="C31" s="135">
        <v>2867.6780546093551</v>
      </c>
      <c r="D31" s="135">
        <v>3344.3384363478749</v>
      </c>
      <c r="E31" s="135">
        <v>8393.8171010575788</v>
      </c>
      <c r="F31" s="135">
        <v>2072.458117664009</v>
      </c>
      <c r="G31" s="135">
        <v>3163.7715183294181</v>
      </c>
      <c r="H31" s="135">
        <v>3267.1364963527849</v>
      </c>
      <c r="I31" s="135">
        <v>18030.117981998261</v>
      </c>
      <c r="J31" s="135">
        <v>4605.9882526934416</v>
      </c>
      <c r="K31" s="135">
        <v>76.522325549578738</v>
      </c>
      <c r="L31" s="135">
        <v>8.3063908897272842</v>
      </c>
      <c r="M31" s="135">
        <v>4634.2266335593049</v>
      </c>
      <c r="N31" s="135">
        <v>320.89799357531513</v>
      </c>
      <c r="O31" s="135">
        <v>67.052179982515185</v>
      </c>
      <c r="P31" s="135">
        <v>670.51921242332708</v>
      </c>
      <c r="Q31" s="135">
        <v>976.74675162701624</v>
      </c>
      <c r="R31" s="135">
        <v>239.1297828073856</v>
      </c>
      <c r="S31" s="135">
        <v>276.91330396798548</v>
      </c>
      <c r="T31" s="135">
        <v>105.1464261685484</v>
      </c>
      <c r="U31" s="135">
        <v>840.46309053648326</v>
      </c>
      <c r="V31" s="135">
        <v>355.30671375433877</v>
      </c>
      <c r="W31" s="135">
        <v>5.4489581660690742</v>
      </c>
      <c r="X31" s="135">
        <v>0.18296015175610761</v>
      </c>
      <c r="Y31" s="135">
        <v>122.8349228172346</v>
      </c>
    </row>
    <row r="32" spans="1:25" x14ac:dyDescent="0.25">
      <c r="A32" s="111">
        <v>43921</v>
      </c>
      <c r="B32" s="135">
        <v>5817.6196060137263</v>
      </c>
      <c r="C32" s="135">
        <v>2947.3025183385921</v>
      </c>
      <c r="D32" s="135">
        <v>3346.8157240785031</v>
      </c>
      <c r="E32" s="135">
        <v>8523.2654657310377</v>
      </c>
      <c r="F32" s="135">
        <v>2366.3884756980869</v>
      </c>
      <c r="G32" s="135">
        <v>3342.9507150145851</v>
      </c>
      <c r="H32" s="135">
        <v>3956.21025744291</v>
      </c>
      <c r="I32" s="135">
        <v>23620.35413464918</v>
      </c>
      <c r="J32" s="135">
        <v>3795.7156249853761</v>
      </c>
      <c r="K32" s="135">
        <v>269.60497360811331</v>
      </c>
      <c r="L32" s="135">
        <v>5.3424364312783412</v>
      </c>
      <c r="M32" s="135">
        <v>3137.8739374220841</v>
      </c>
      <c r="N32" s="135">
        <v>383.08157606239757</v>
      </c>
      <c r="O32" s="135">
        <v>77.828423193990844</v>
      </c>
      <c r="P32" s="135">
        <v>691.16327684522753</v>
      </c>
      <c r="Q32" s="135">
        <v>800.22625434502538</v>
      </c>
      <c r="R32" s="135">
        <v>264.03913518315488</v>
      </c>
      <c r="S32" s="135">
        <v>298.38519117405929</v>
      </c>
      <c r="T32" s="135">
        <v>164.86108727294069</v>
      </c>
      <c r="U32" s="135">
        <v>1038.370301457918</v>
      </c>
      <c r="V32" s="135">
        <v>831.93767122967142</v>
      </c>
      <c r="W32" s="135">
        <v>9.9502714336913538</v>
      </c>
      <c r="X32" s="135">
        <v>0.1097760910536645</v>
      </c>
      <c r="Y32" s="135">
        <v>111.6681116520314</v>
      </c>
    </row>
    <row r="33" spans="1:25" x14ac:dyDescent="0.25">
      <c r="A33" s="111">
        <v>43922</v>
      </c>
      <c r="B33" s="135">
        <v>3731.7826477741778</v>
      </c>
      <c r="C33" s="135">
        <v>3630.3966019104651</v>
      </c>
      <c r="D33" s="135">
        <v>3948.796642621121</v>
      </c>
      <c r="E33" s="135">
        <v>8767.1846983388805</v>
      </c>
      <c r="F33" s="135">
        <v>2421.1890509247801</v>
      </c>
      <c r="G33" s="135">
        <v>3638.3742665740128</v>
      </c>
      <c r="H33" s="135">
        <v>3868.6895327708239</v>
      </c>
      <c r="I33" s="135">
        <v>20805.95938193527</v>
      </c>
      <c r="J33" s="135">
        <v>5151.9473494379145</v>
      </c>
      <c r="K33" s="135">
        <v>265.10366034049099</v>
      </c>
      <c r="L33" s="135">
        <v>21.991810241084131</v>
      </c>
      <c r="M33" s="135">
        <v>2964.788364361435</v>
      </c>
      <c r="N33" s="135">
        <v>675.57472331645272</v>
      </c>
      <c r="O33" s="135">
        <v>86.808625870220553</v>
      </c>
      <c r="P33" s="135">
        <v>600.32939338886547</v>
      </c>
      <c r="Q33" s="135">
        <v>987.44496358350057</v>
      </c>
      <c r="R33" s="135">
        <v>348.73093326077071</v>
      </c>
      <c r="S33" s="135">
        <v>497.5554552579847</v>
      </c>
      <c r="T33" s="135">
        <v>178.08036339528709</v>
      </c>
      <c r="U33" s="135">
        <v>1375.069582376203</v>
      </c>
      <c r="V33" s="135">
        <v>532.9600706315083</v>
      </c>
      <c r="W33" s="135">
        <v>9.2395377598562565</v>
      </c>
      <c r="X33" s="135">
        <v>0.8416166980780948</v>
      </c>
      <c r="Y33" s="135">
        <v>100.5013004868283</v>
      </c>
    </row>
    <row r="34" spans="1:25" x14ac:dyDescent="0.25">
      <c r="A34" s="111">
        <v>43923</v>
      </c>
      <c r="B34" s="135">
        <v>1624.4501301563801</v>
      </c>
      <c r="C34" s="135">
        <v>4144.0641949908049</v>
      </c>
      <c r="D34" s="135">
        <v>3854.6597088572539</v>
      </c>
      <c r="E34" s="135">
        <v>8501.8690418180704</v>
      </c>
      <c r="F34" s="135">
        <v>2759.9562432352418</v>
      </c>
      <c r="G34" s="135">
        <v>3602.0941812947849</v>
      </c>
      <c r="H34" s="135">
        <v>4619.909086206233</v>
      </c>
      <c r="I34" s="135">
        <v>21995.972870982339</v>
      </c>
      <c r="J34" s="135">
        <v>5996.8840467805476</v>
      </c>
      <c r="K34" s="135">
        <v>286.18875933093233</v>
      </c>
      <c r="L34" s="135">
        <v>19.94265654141573</v>
      </c>
      <c r="M34" s="135">
        <v>2333.8635335274571</v>
      </c>
      <c r="N34" s="135">
        <v>755.41537243566995</v>
      </c>
      <c r="O34" s="135">
        <v>111.9531933636638</v>
      </c>
      <c r="P34" s="135">
        <v>627.57955842577405</v>
      </c>
      <c r="Q34" s="135">
        <v>1028.0981690181411</v>
      </c>
      <c r="R34" s="135">
        <v>398.5496380123094</v>
      </c>
      <c r="S34" s="135">
        <v>486.44930670311902</v>
      </c>
      <c r="T34" s="135">
        <v>228.3743909412257</v>
      </c>
      <c r="U34" s="135">
        <v>1441.895393856169</v>
      </c>
      <c r="V34" s="135">
        <v>792.94059289078052</v>
      </c>
      <c r="W34" s="135">
        <v>19.900542867382711</v>
      </c>
      <c r="X34" s="135">
        <v>0.51228842491710125</v>
      </c>
      <c r="Y34" s="135">
        <v>67.000866991218871</v>
      </c>
    </row>
    <row r="35" spans="1:25" x14ac:dyDescent="0.25">
      <c r="A35" s="111">
        <v>43924</v>
      </c>
      <c r="B35" s="135">
        <v>4017.3665080852238</v>
      </c>
      <c r="C35" s="135">
        <v>3810.599335613475</v>
      </c>
      <c r="D35" s="135">
        <v>3786.1214149765451</v>
      </c>
      <c r="E35" s="135">
        <v>7632.104409755897</v>
      </c>
      <c r="F35" s="135">
        <v>2994.1041555674742</v>
      </c>
      <c r="G35" s="135">
        <v>3639.1146764776709</v>
      </c>
      <c r="H35" s="135">
        <v>4852.6899025215744</v>
      </c>
      <c r="I35" s="135">
        <v>26938.512696981292</v>
      </c>
      <c r="J35" s="135">
        <v>6161.5383775447544</v>
      </c>
      <c r="K35" s="135">
        <v>239.75415930703929</v>
      </c>
      <c r="L35" s="135">
        <v>0.8782087284293163</v>
      </c>
      <c r="M35" s="135">
        <v>2205.4452051276212</v>
      </c>
      <c r="N35" s="135">
        <v>859.82237513003076</v>
      </c>
      <c r="O35" s="135">
        <v>100.57826997377281</v>
      </c>
      <c r="P35" s="135">
        <v>632.53413388703018</v>
      </c>
      <c r="Q35" s="135">
        <v>909.3480163011651</v>
      </c>
      <c r="R35" s="135">
        <v>348.73093326077071</v>
      </c>
      <c r="S35" s="135">
        <v>544.94168909207849</v>
      </c>
      <c r="T35" s="135">
        <v>211.50841795754241</v>
      </c>
      <c r="U35" s="135">
        <v>1524.142546446895</v>
      </c>
      <c r="V35" s="135">
        <v>571.95714897039909</v>
      </c>
      <c r="W35" s="135">
        <v>8.2918928614094618</v>
      </c>
      <c r="X35" s="135">
        <v>0</v>
      </c>
      <c r="Y35" s="135">
        <v>55.834055826015721</v>
      </c>
    </row>
    <row r="36" spans="1:25" x14ac:dyDescent="0.25">
      <c r="A36" s="111">
        <v>43925</v>
      </c>
      <c r="B36" s="135">
        <v>3275.769709535572</v>
      </c>
      <c r="C36" s="135">
        <v>2953.2893201227448</v>
      </c>
      <c r="D36" s="135">
        <v>3967.789181889269</v>
      </c>
      <c r="E36" s="135">
        <v>7455.5839124739059</v>
      </c>
      <c r="F36" s="135">
        <v>1778.5277596299311</v>
      </c>
      <c r="G36" s="135">
        <v>2976.4478127040161</v>
      </c>
      <c r="H36" s="135">
        <v>5037.3039311267567</v>
      </c>
      <c r="I36" s="135">
        <v>27876.644281219262</v>
      </c>
      <c r="J36" s="135">
        <v>7197.1274578775219</v>
      </c>
      <c r="K36" s="135">
        <v>308.93223689365527</v>
      </c>
      <c r="L36" s="135">
        <v>18.84489563087908</v>
      </c>
      <c r="M36" s="135">
        <v>1434.935234728604</v>
      </c>
      <c r="N36" s="135">
        <v>808.38657233207357</v>
      </c>
      <c r="O36" s="135">
        <v>101.1769501521881</v>
      </c>
      <c r="P36" s="135">
        <v>562.34431485256857</v>
      </c>
      <c r="Q36" s="135">
        <v>801.29607554067377</v>
      </c>
      <c r="R36" s="135">
        <v>423.45899038807869</v>
      </c>
      <c r="S36" s="135">
        <v>559.74988716523274</v>
      </c>
      <c r="T36" s="135">
        <v>231.41330499233979</v>
      </c>
      <c r="U36" s="135">
        <v>1544.704334594576</v>
      </c>
      <c r="V36" s="135">
        <v>606.6212186049687</v>
      </c>
      <c r="W36" s="135">
        <v>20.374365316606109</v>
      </c>
      <c r="X36" s="135">
        <v>0.51228842491710125</v>
      </c>
      <c r="Y36" s="135">
        <v>100.5013004868283</v>
      </c>
    </row>
    <row r="37" spans="1:25" x14ac:dyDescent="0.25">
      <c r="A37" s="111">
        <v>43926</v>
      </c>
      <c r="B37" s="135">
        <v>1437.8993826951321</v>
      </c>
      <c r="C37" s="135">
        <v>2413.279799192132</v>
      </c>
      <c r="D37" s="135">
        <v>3563.9912817968961</v>
      </c>
      <c r="E37" s="135">
        <v>5860.4805097620974</v>
      </c>
      <c r="F37" s="135">
        <v>1693.835961552315</v>
      </c>
      <c r="G37" s="135">
        <v>2661.0331937458291</v>
      </c>
      <c r="H37" s="135">
        <v>4235.334513037742</v>
      </c>
      <c r="I37" s="135">
        <v>23972.474756678221</v>
      </c>
      <c r="J37" s="135">
        <v>5459.5909674447184</v>
      </c>
      <c r="K37" s="135">
        <v>182.42164295100821</v>
      </c>
      <c r="L37" s="135">
        <v>18.515567357718091</v>
      </c>
      <c r="M37" s="135">
        <v>1507.519507302424</v>
      </c>
      <c r="N37" s="135">
        <v>397.66784849763923</v>
      </c>
      <c r="O37" s="135">
        <v>83.815224978143988</v>
      </c>
      <c r="P37" s="135">
        <v>433.52535285990967</v>
      </c>
      <c r="Q37" s="135">
        <v>742.45590978001019</v>
      </c>
      <c r="R37" s="135">
        <v>448.36834276384798</v>
      </c>
      <c r="S37" s="135">
        <v>443.50553229097147</v>
      </c>
      <c r="T37" s="135">
        <v>241.5936670635721</v>
      </c>
      <c r="U37" s="135">
        <v>1891.684509586702</v>
      </c>
      <c r="V37" s="135">
        <v>710.61342750867766</v>
      </c>
      <c r="W37" s="135">
        <v>9.7133602090796547</v>
      </c>
      <c r="X37" s="135">
        <v>0.4756963945658797</v>
      </c>
      <c r="Y37" s="135">
        <v>100.5013004868283</v>
      </c>
    </row>
    <row r="38" spans="1:25" x14ac:dyDescent="0.25">
      <c r="A38" s="111">
        <v>43927</v>
      </c>
      <c r="B38" s="135">
        <v>3003.2367245613218</v>
      </c>
      <c r="C38" s="135">
        <v>1946.3092600281859</v>
      </c>
      <c r="D38" s="135">
        <v>2971.91951417679</v>
      </c>
      <c r="E38" s="135">
        <v>5380.130792915952</v>
      </c>
      <c r="F38" s="135">
        <v>1937.947614834854</v>
      </c>
      <c r="G38" s="135">
        <v>3905.6622417944482</v>
      </c>
      <c r="H38" s="135">
        <v>4503.9745151562302</v>
      </c>
      <c r="I38" s="135">
        <v>22245.284552272969</v>
      </c>
      <c r="J38" s="135">
        <v>4865.9687749527138</v>
      </c>
      <c r="K38" s="135">
        <v>244.25547257466161</v>
      </c>
      <c r="L38" s="135">
        <v>43.544516117953613</v>
      </c>
      <c r="M38" s="135">
        <v>1373.5177733199871</v>
      </c>
      <c r="N38" s="135">
        <v>639.49289150296045</v>
      </c>
      <c r="O38" s="135">
        <v>135.30172032186101</v>
      </c>
      <c r="P38" s="135">
        <v>525.18499889314774</v>
      </c>
      <c r="Q38" s="135">
        <v>748.87483695390074</v>
      </c>
      <c r="R38" s="135">
        <v>418.47711991292482</v>
      </c>
      <c r="S38" s="135">
        <v>419.81241537392458</v>
      </c>
      <c r="T38" s="135">
        <v>268.94389352359917</v>
      </c>
      <c r="U38" s="135">
        <v>2151.2770849511821</v>
      </c>
      <c r="V38" s="135">
        <v>801.60661029942298</v>
      </c>
      <c r="W38" s="135">
        <v>18.479075519712509</v>
      </c>
      <c r="X38" s="135">
        <v>1.3539051229951959</v>
      </c>
      <c r="Y38" s="135">
        <v>89.334489321625156</v>
      </c>
    </row>
    <row r="39" spans="1:25" x14ac:dyDescent="0.25">
      <c r="A39" s="111">
        <v>43928</v>
      </c>
      <c r="B39" s="135">
        <v>2899.5974204161839</v>
      </c>
      <c r="C39" s="135">
        <v>2567.739285223282</v>
      </c>
      <c r="D39" s="135">
        <v>2509.4924711262202</v>
      </c>
      <c r="E39" s="135">
        <v>5634.7482374802776</v>
      </c>
      <c r="F39" s="135">
        <v>3676.6204106635541</v>
      </c>
      <c r="G39" s="135">
        <v>4035.2339749345479</v>
      </c>
      <c r="H39" s="135">
        <v>4676.4328875569554</v>
      </c>
      <c r="I39" s="135">
        <v>20716.001558789161</v>
      </c>
      <c r="J39" s="135">
        <v>5979.5520119632638</v>
      </c>
      <c r="K39" s="135">
        <v>443.73472369771201</v>
      </c>
      <c r="L39" s="135">
        <v>19.503552177201069</v>
      </c>
      <c r="M39" s="135">
        <v>1909.524709249738</v>
      </c>
      <c r="N39" s="135">
        <v>1087.828844249334</v>
      </c>
      <c r="O39" s="135">
        <v>123.3281167535547</v>
      </c>
      <c r="P39" s="135">
        <v>498.76059643311521</v>
      </c>
      <c r="Q39" s="135">
        <v>753.1541217364944</v>
      </c>
      <c r="R39" s="135">
        <v>572.9151046426947</v>
      </c>
      <c r="S39" s="135">
        <v>818.15294354177536</v>
      </c>
      <c r="T39" s="135">
        <v>390.65240127071951</v>
      </c>
      <c r="U39" s="135">
        <v>2719.296482530885</v>
      </c>
      <c r="V39" s="135">
        <v>1746.202507841446</v>
      </c>
      <c r="W39" s="135">
        <v>28.90316940262726</v>
      </c>
      <c r="X39" s="135">
        <v>0.51228842491710125</v>
      </c>
      <c r="Y39" s="135">
        <v>128.41832839983621</v>
      </c>
    </row>
    <row r="40" spans="1:25" x14ac:dyDescent="0.25">
      <c r="A40" s="111">
        <v>43929</v>
      </c>
      <c r="B40" s="135">
        <v>2979.4380695354012</v>
      </c>
      <c r="C40" s="135">
        <v>3372.365445013465</v>
      </c>
      <c r="D40" s="135">
        <v>3167.6252448964069</v>
      </c>
      <c r="E40" s="135">
        <v>6716.337466280841</v>
      </c>
      <c r="F40" s="135">
        <v>3263.1251612257829</v>
      </c>
      <c r="G40" s="135">
        <v>3797.5623958604219</v>
      </c>
      <c r="H40" s="135">
        <v>4815.7670968005377</v>
      </c>
      <c r="I40" s="135">
        <v>28750.520277495722</v>
      </c>
      <c r="J40" s="135">
        <v>5238.607523524337</v>
      </c>
      <c r="K40" s="135">
        <v>506.04237577058882</v>
      </c>
      <c r="L40" s="135">
        <v>22.138178362489011</v>
      </c>
      <c r="M40" s="135">
        <v>1691.771891528276</v>
      </c>
      <c r="N40" s="135">
        <v>415.32491512977379</v>
      </c>
      <c r="O40" s="135">
        <v>199.36049941229959</v>
      </c>
      <c r="P40" s="135">
        <v>447.56331666680211</v>
      </c>
      <c r="Q40" s="135">
        <v>799.15643314937688</v>
      </c>
      <c r="R40" s="135">
        <v>428.44086086323261</v>
      </c>
      <c r="S40" s="135">
        <v>762.62220076744677</v>
      </c>
      <c r="T40" s="135">
        <v>326.07547768454452</v>
      </c>
      <c r="U40" s="135">
        <v>1927.6676388451449</v>
      </c>
      <c r="V40" s="135">
        <v>888.26678438584713</v>
      </c>
      <c r="W40" s="135">
        <v>31.50919287335595</v>
      </c>
      <c r="X40" s="135">
        <v>1.0245768498342021</v>
      </c>
      <c r="Y40" s="135">
        <v>167.5021674780472</v>
      </c>
    </row>
    <row r="41" spans="1:25" x14ac:dyDescent="0.25">
      <c r="A41" s="111">
        <v>43930</v>
      </c>
      <c r="B41" s="135">
        <v>3290.3559819708139</v>
      </c>
      <c r="C41" s="135">
        <v>2924.5526715588098</v>
      </c>
      <c r="D41" s="135">
        <v>3471.5058731867821</v>
      </c>
      <c r="E41" s="135">
        <v>5351.2456206334446</v>
      </c>
      <c r="F41" s="135">
        <v>3213.306456474244</v>
      </c>
      <c r="G41" s="135">
        <v>3592.4688525472352</v>
      </c>
      <c r="H41" s="135">
        <v>5281.0248380261091</v>
      </c>
      <c r="I41" s="135">
        <v>27547.655670856351</v>
      </c>
      <c r="J41" s="135">
        <v>6846.1537528275048</v>
      </c>
      <c r="K41" s="135">
        <v>455.34337370368519</v>
      </c>
      <c r="L41" s="135">
        <v>29.602952554138209</v>
      </c>
      <c r="M41" s="135">
        <v>1686.188485945675</v>
      </c>
      <c r="N41" s="135">
        <v>1029.4837545083669</v>
      </c>
      <c r="O41" s="135">
        <v>154.45948603115099</v>
      </c>
      <c r="P41" s="135">
        <v>503.71517189437128</v>
      </c>
      <c r="Q41" s="135">
        <v>700.73288314972137</v>
      </c>
      <c r="R41" s="135">
        <v>448.36834276384798</v>
      </c>
      <c r="S41" s="135">
        <v>826.29745248201027</v>
      </c>
      <c r="T41" s="135">
        <v>338.53502529411242</v>
      </c>
      <c r="U41" s="135">
        <v>2207.8220023573058</v>
      </c>
      <c r="V41" s="135">
        <v>1226.2414633229009</v>
      </c>
      <c r="W41" s="135">
        <v>31.035370424132559</v>
      </c>
      <c r="X41" s="135">
        <v>1.756417456858633</v>
      </c>
      <c r="Y41" s="135">
        <v>122.8349228172346</v>
      </c>
    </row>
    <row r="42" spans="1:25" x14ac:dyDescent="0.25">
      <c r="A42" s="111">
        <v>43931</v>
      </c>
      <c r="B42" s="135">
        <v>3333.347100727316</v>
      </c>
      <c r="C42" s="135">
        <v>2388.7339118771042</v>
      </c>
      <c r="D42" s="135">
        <v>3262.5879412371492</v>
      </c>
      <c r="E42" s="135">
        <v>5403.6668592202177</v>
      </c>
      <c r="F42" s="135">
        <v>2261.7691957198558</v>
      </c>
      <c r="G42" s="135">
        <v>3194.8687342830422</v>
      </c>
      <c r="H42" s="135">
        <v>5090.3329813186983</v>
      </c>
      <c r="I42" s="135">
        <v>27164.692366605781</v>
      </c>
      <c r="J42" s="135">
        <v>7296.7866580769096</v>
      </c>
      <c r="K42" s="135">
        <v>366.26475324968652</v>
      </c>
      <c r="L42" s="135">
        <v>31.944842496616381</v>
      </c>
      <c r="M42" s="135">
        <v>1736.4391361890889</v>
      </c>
      <c r="N42" s="135">
        <v>757.71846808333964</v>
      </c>
      <c r="O42" s="135">
        <v>95.788828546450276</v>
      </c>
      <c r="P42" s="135">
        <v>470.68466881933062</v>
      </c>
      <c r="Q42" s="135">
        <v>678.26663804110433</v>
      </c>
      <c r="R42" s="135">
        <v>513.13265894084827</v>
      </c>
      <c r="S42" s="135">
        <v>830.73991190395657</v>
      </c>
      <c r="T42" s="135">
        <v>337.01556826855528</v>
      </c>
      <c r="U42" s="135">
        <v>1907.105850697463</v>
      </c>
      <c r="V42" s="135">
        <v>2149.1723173433179</v>
      </c>
      <c r="W42" s="135">
        <v>25.34950103345178</v>
      </c>
      <c r="X42" s="135">
        <v>0.73184060702443032</v>
      </c>
      <c r="Y42" s="135">
        <v>134.00173398243771</v>
      </c>
    </row>
    <row r="43" spans="1:25" x14ac:dyDescent="0.25">
      <c r="A43" s="111">
        <v>43932</v>
      </c>
      <c r="B43" s="135">
        <v>2390.6132822811751</v>
      </c>
      <c r="C43" s="135">
        <v>1638.587648322715</v>
      </c>
      <c r="D43" s="135">
        <v>3876.129535856031</v>
      </c>
      <c r="E43" s="135">
        <v>5085.9299641126336</v>
      </c>
      <c r="F43" s="135">
        <v>1967.838837685777</v>
      </c>
      <c r="G43" s="135">
        <v>2648.4462253836482</v>
      </c>
      <c r="H43" s="135">
        <v>4562.3216649376209</v>
      </c>
      <c r="I43" s="135">
        <v>22304.39969319756</v>
      </c>
      <c r="J43" s="135">
        <v>5853.8947595379486</v>
      </c>
      <c r="K43" s="135">
        <v>257.99632360214008</v>
      </c>
      <c r="L43" s="135">
        <v>31.030041737835841</v>
      </c>
      <c r="M43" s="135">
        <v>1401.4348012329949</v>
      </c>
      <c r="N43" s="135">
        <v>487.4885787567585</v>
      </c>
      <c r="O43" s="135">
        <v>-18.559085530874739</v>
      </c>
      <c r="P43" s="135">
        <v>511.14703508625553</v>
      </c>
      <c r="Q43" s="135">
        <v>561.65612771542555</v>
      </c>
      <c r="R43" s="135">
        <v>483.24143608992512</v>
      </c>
      <c r="S43" s="135">
        <v>624.16554878345403</v>
      </c>
      <c r="T43" s="135">
        <v>321.97294371554051</v>
      </c>
      <c r="U43" s="135">
        <v>1932.8080858820649</v>
      </c>
      <c r="V43" s="135">
        <v>1416.8938463130339</v>
      </c>
      <c r="W43" s="135">
        <v>15.87305204898383</v>
      </c>
      <c r="X43" s="135">
        <v>1.5368652747513041</v>
      </c>
      <c r="Y43" s="135">
        <v>100.5013004868283</v>
      </c>
    </row>
    <row r="44" spans="1:25" x14ac:dyDescent="0.25">
      <c r="A44" s="111">
        <v>43933</v>
      </c>
      <c r="B44" s="135">
        <v>20607.332156799479</v>
      </c>
      <c r="C44" s="135">
        <v>1763.711805611516</v>
      </c>
      <c r="D44" s="135">
        <v>3379.020464576668</v>
      </c>
      <c r="E44" s="135">
        <v>4069.5998282466262</v>
      </c>
      <c r="F44" s="135">
        <v>2311.5879004713938</v>
      </c>
      <c r="G44" s="135">
        <v>2587.7326132837152</v>
      </c>
      <c r="H44" s="135">
        <v>4338.5056450730663</v>
      </c>
      <c r="I44" s="135">
        <v>20579.77971231077</v>
      </c>
      <c r="J44" s="135">
        <v>7058.4711793392426</v>
      </c>
      <c r="K44" s="135">
        <v>347.07494405613892</v>
      </c>
      <c r="L44" s="135">
        <v>27.773351036577129</v>
      </c>
      <c r="M44" s="135">
        <v>776.09337598161858</v>
      </c>
      <c r="N44" s="135">
        <v>430.67888611423871</v>
      </c>
      <c r="O44" s="135">
        <v>171.22253102677979</v>
      </c>
      <c r="P44" s="135">
        <v>355.90367063356399</v>
      </c>
      <c r="Q44" s="135">
        <v>645.10218097600307</v>
      </c>
      <c r="R44" s="135">
        <v>423.45899038807869</v>
      </c>
      <c r="S44" s="135">
        <v>486.44930670311902</v>
      </c>
      <c r="T44" s="135">
        <v>275.4775587334945</v>
      </c>
      <c r="U44" s="135">
        <v>1961.080544585127</v>
      </c>
      <c r="V44" s="135">
        <v>1100.584210897586</v>
      </c>
      <c r="W44" s="135">
        <v>23.454211236558191</v>
      </c>
      <c r="X44" s="135">
        <v>1.5734573051025249</v>
      </c>
      <c r="Y44" s="135">
        <v>72.584272573820442</v>
      </c>
    </row>
    <row r="45" spans="1:25" x14ac:dyDescent="0.25">
      <c r="A45" s="111">
        <v>43934</v>
      </c>
      <c r="B45" s="135">
        <v>2813.615182903181</v>
      </c>
      <c r="C45" s="135">
        <v>1327.8726357251669</v>
      </c>
      <c r="D45" s="135">
        <v>2603.6294048900859</v>
      </c>
      <c r="E45" s="135">
        <v>3496.1756673790678</v>
      </c>
      <c r="F45" s="135">
        <v>2177.0773976422402</v>
      </c>
      <c r="G45" s="135">
        <v>3097.1346270002232</v>
      </c>
      <c r="H45" s="135">
        <v>3842.8587633363541</v>
      </c>
      <c r="I45" s="135">
        <v>17261.621149978659</v>
      </c>
      <c r="J45" s="135">
        <v>4081.6941994705749</v>
      </c>
      <c r="K45" s="135">
        <v>293.29609606928318</v>
      </c>
      <c r="L45" s="135">
        <v>45.666853878324453</v>
      </c>
      <c r="M45" s="135">
        <v>536.00693592975097</v>
      </c>
      <c r="N45" s="135">
        <v>440.65896725414069</v>
      </c>
      <c r="O45" s="135">
        <v>102.97299068743401</v>
      </c>
      <c r="P45" s="135">
        <v>467.3816185118265</v>
      </c>
      <c r="Q45" s="135">
        <v>585.19219401969099</v>
      </c>
      <c r="R45" s="135">
        <v>453.3502132390019</v>
      </c>
      <c r="S45" s="135">
        <v>536.0567702481859</v>
      </c>
      <c r="T45" s="135">
        <v>295.68633717340339</v>
      </c>
      <c r="U45" s="135">
        <v>2140.9961908773412</v>
      </c>
      <c r="V45" s="135">
        <v>1312.9016374093251</v>
      </c>
      <c r="W45" s="135">
        <v>24.875678584228378</v>
      </c>
      <c r="X45" s="135">
        <v>0.98798481948298089</v>
      </c>
      <c r="Y45" s="135">
        <v>100.5013004868283</v>
      </c>
    </row>
    <row r="46" spans="1:25" x14ac:dyDescent="0.25">
      <c r="A46" s="111">
        <v>43935</v>
      </c>
      <c r="B46" s="135">
        <v>3807.0171055980559</v>
      </c>
      <c r="C46" s="135">
        <v>770.50138962050937</v>
      </c>
      <c r="D46" s="135">
        <v>2454.1663784755269</v>
      </c>
      <c r="E46" s="135">
        <v>2612.503359773465</v>
      </c>
      <c r="F46" s="135">
        <v>2386.315957598702</v>
      </c>
      <c r="G46" s="135">
        <v>3202.2728333196192</v>
      </c>
      <c r="H46" s="135">
        <v>4112.4104396701759</v>
      </c>
      <c r="I46" s="135">
        <v>18688.095202724071</v>
      </c>
      <c r="J46" s="135">
        <v>2296.4946132902392</v>
      </c>
      <c r="K46" s="135">
        <v>434.02136348863229</v>
      </c>
      <c r="L46" s="135">
        <v>37.836159383163043</v>
      </c>
      <c r="M46" s="135">
        <v>1032.9300327812909</v>
      </c>
      <c r="N46" s="135">
        <v>571.93541917131506</v>
      </c>
      <c r="O46" s="135">
        <v>59.868017841531419</v>
      </c>
      <c r="P46" s="135">
        <v>497.10907127936309</v>
      </c>
      <c r="Q46" s="135">
        <v>320.9463586945289</v>
      </c>
      <c r="R46" s="135">
        <v>572.9151046426947</v>
      </c>
      <c r="S46" s="135">
        <v>796.68105633570167</v>
      </c>
      <c r="T46" s="135">
        <v>373.02669977425762</v>
      </c>
      <c r="U46" s="135">
        <v>1896.8249566236229</v>
      </c>
      <c r="V46" s="135">
        <v>1100.584210897586</v>
      </c>
      <c r="W46" s="135">
        <v>48.329889820786583</v>
      </c>
      <c r="X46" s="135">
        <v>1.280721062292753</v>
      </c>
      <c r="Y46" s="135">
        <v>89.334489321625156</v>
      </c>
    </row>
    <row r="47" spans="1:25" x14ac:dyDescent="0.25">
      <c r="A47" s="111">
        <v>43936</v>
      </c>
      <c r="B47" s="135">
        <v>2468.9185343019449</v>
      </c>
      <c r="C47" s="135">
        <v>2031.9205255415759</v>
      </c>
      <c r="D47" s="135">
        <v>2202.3087925283412</v>
      </c>
      <c r="E47" s="135">
        <v>5459.2975613939361</v>
      </c>
      <c r="F47" s="135">
        <v>3009.0497669929359</v>
      </c>
      <c r="G47" s="135">
        <v>3750.1761620263278</v>
      </c>
      <c r="H47" s="135">
        <v>4421.0121615608141</v>
      </c>
      <c r="I47" s="135">
        <v>29387.935710073849</v>
      </c>
      <c r="J47" s="135">
        <v>10633.203360404241</v>
      </c>
      <c r="K47" s="135">
        <v>724.47452486257521</v>
      </c>
      <c r="L47" s="135">
        <v>30.554345343269961</v>
      </c>
      <c r="M47" s="135">
        <v>614.17461408617294</v>
      </c>
      <c r="N47" s="135">
        <v>1102.415116684575</v>
      </c>
      <c r="O47" s="135">
        <v>305.32689099181022</v>
      </c>
      <c r="P47" s="135">
        <v>477.2907694343387</v>
      </c>
      <c r="Q47" s="135">
        <v>697.5234195627761</v>
      </c>
      <c r="R47" s="135">
        <v>552.98762274207922</v>
      </c>
      <c r="S47" s="135">
        <v>651.56071521878948</v>
      </c>
      <c r="T47" s="135">
        <v>396.42633796783628</v>
      </c>
      <c r="U47" s="135">
        <v>1747.7519925529321</v>
      </c>
      <c r="V47" s="135">
        <v>1226.2414633229009</v>
      </c>
      <c r="W47" s="135">
        <v>48.329889820786583</v>
      </c>
      <c r="X47" s="135">
        <v>0.43910436421465809</v>
      </c>
      <c r="Y47" s="135">
        <v>50.25065024341415</v>
      </c>
    </row>
    <row r="48" spans="1:25" x14ac:dyDescent="0.25">
      <c r="A48" s="111">
        <v>43937</v>
      </c>
      <c r="B48" s="135">
        <v>9573.9686073630473</v>
      </c>
      <c r="C48" s="135">
        <v>1763.1131254331001</v>
      </c>
      <c r="D48" s="135">
        <v>3126.3371160526058</v>
      </c>
      <c r="E48" s="135">
        <v>7813.9740130161299</v>
      </c>
      <c r="F48" s="135">
        <v>3103.7053060208591</v>
      </c>
      <c r="G48" s="135">
        <v>3922.6916695785758</v>
      </c>
      <c r="H48" s="135">
        <v>4755.5965985884786</v>
      </c>
      <c r="I48" s="135">
        <v>23741.154640016801</v>
      </c>
      <c r="J48" s="135">
        <v>5355.5987585410094</v>
      </c>
      <c r="K48" s="135">
        <v>498.69812780762618</v>
      </c>
      <c r="L48" s="135">
        <v>40.543969629153437</v>
      </c>
      <c r="M48" s="135">
        <v>781.67678156422016</v>
      </c>
      <c r="N48" s="135">
        <v>578.0770075651011</v>
      </c>
      <c r="O48" s="135">
        <v>148.47268424699789</v>
      </c>
      <c r="P48" s="135">
        <v>433.52535285990967</v>
      </c>
      <c r="Q48" s="135">
        <v>649.38146575859673</v>
      </c>
      <c r="R48" s="135">
        <v>408.51337896261708</v>
      </c>
      <c r="S48" s="135">
        <v>767.06466018939307</v>
      </c>
      <c r="T48" s="135">
        <v>330.63384876121569</v>
      </c>
      <c r="U48" s="135">
        <v>1560.125675705337</v>
      </c>
      <c r="V48" s="135">
        <v>1806.8646297019429</v>
      </c>
      <c r="W48" s="135">
        <v>44.53931022699939</v>
      </c>
      <c r="X48" s="135">
        <v>1.5734573051025249</v>
      </c>
      <c r="Y48" s="135">
        <v>94.917894904226728</v>
      </c>
    </row>
    <row r="49" spans="1:25" x14ac:dyDescent="0.25">
      <c r="A49" s="111">
        <v>43938</v>
      </c>
      <c r="B49" s="135">
        <v>1519.275428912795</v>
      </c>
      <c r="C49" s="135">
        <v>2214.517979958247</v>
      </c>
      <c r="D49" s="135">
        <v>2884.3886810279332</v>
      </c>
      <c r="E49" s="135">
        <v>6302.3166635648986</v>
      </c>
      <c r="F49" s="135">
        <v>3427.52688690586</v>
      </c>
      <c r="G49" s="135">
        <v>3676.1351716605559</v>
      </c>
      <c r="H49" s="135">
        <v>4972.2711704329149</v>
      </c>
      <c r="I49" s="135">
        <v>17749.96361848609</v>
      </c>
      <c r="J49" s="135">
        <v>5758.5685680428815</v>
      </c>
      <c r="K49" s="135">
        <v>771.61985856030333</v>
      </c>
      <c r="L49" s="135">
        <v>33.737851983826239</v>
      </c>
      <c r="M49" s="135">
        <v>664.42526432958709</v>
      </c>
      <c r="N49" s="135">
        <v>583.45089740966375</v>
      </c>
      <c r="O49" s="135">
        <v>179.60405352459429</v>
      </c>
      <c r="P49" s="135">
        <v>474.81348170371058</v>
      </c>
      <c r="Q49" s="135">
        <v>734.96716141047114</v>
      </c>
      <c r="R49" s="135">
        <v>428.44086086323261</v>
      </c>
      <c r="S49" s="135">
        <v>675.99424203949411</v>
      </c>
      <c r="T49" s="135">
        <v>318.02235544909212</v>
      </c>
      <c r="U49" s="135">
        <v>986.96583108871425</v>
      </c>
      <c r="V49" s="135">
        <v>1325.9006635222891</v>
      </c>
      <c r="W49" s="135">
        <v>51.409735740738661</v>
      </c>
      <c r="X49" s="135">
        <v>1.3904971533464181</v>
      </c>
      <c r="Y49" s="135">
        <v>117.251517234633</v>
      </c>
    </row>
    <row r="50" spans="1:25" x14ac:dyDescent="0.25">
      <c r="A50" s="111">
        <v>43939</v>
      </c>
      <c r="B50" s="135">
        <v>-13.05087533679511</v>
      </c>
      <c r="C50" s="135">
        <v>1164.4329470177861</v>
      </c>
      <c r="D50" s="135">
        <v>2882.7371558741811</v>
      </c>
      <c r="E50" s="135">
        <v>948.93140054015703</v>
      </c>
      <c r="F50" s="135">
        <v>2650.3550927818569</v>
      </c>
      <c r="G50" s="135">
        <v>3491.773105649786</v>
      </c>
      <c r="H50" s="135">
        <v>4295.5050112498011</v>
      </c>
      <c r="I50" s="135">
        <v>17492.941266640071</v>
      </c>
      <c r="J50" s="135">
        <v>4527.9940960156591</v>
      </c>
      <c r="K50" s="135">
        <v>705.04780444441587</v>
      </c>
      <c r="L50" s="135">
        <v>50.131081581173483</v>
      </c>
      <c r="M50" s="135">
        <v>424.33882427771948</v>
      </c>
      <c r="N50" s="135">
        <v>492.86246860132121</v>
      </c>
      <c r="O50" s="135">
        <v>64.05877909043862</v>
      </c>
      <c r="P50" s="135">
        <v>398.0175620542409</v>
      </c>
      <c r="Q50" s="135">
        <v>43.86266902158561</v>
      </c>
      <c r="R50" s="135">
        <v>438.4046018135403</v>
      </c>
      <c r="S50" s="135">
        <v>818.15294354177536</v>
      </c>
      <c r="T50" s="135">
        <v>297.81357700918329</v>
      </c>
      <c r="U50" s="135">
        <v>1146.319689233246</v>
      </c>
      <c r="V50" s="135">
        <v>1256.57252425315</v>
      </c>
      <c r="W50" s="135">
        <v>50.462090842291857</v>
      </c>
      <c r="X50" s="135">
        <v>1.280721062292753</v>
      </c>
      <c r="Y50" s="135">
        <v>67.000866991218871</v>
      </c>
    </row>
    <row r="51" spans="1:25" x14ac:dyDescent="0.25">
      <c r="A51" s="111">
        <v>43940</v>
      </c>
      <c r="B51" s="135">
        <v>3763.2582882923311</v>
      </c>
      <c r="C51" s="135">
        <v>1102.768888641009</v>
      </c>
      <c r="D51" s="135">
        <v>2516.0985717412282</v>
      </c>
      <c r="E51" s="135">
        <v>7433.117667365289</v>
      </c>
      <c r="F51" s="135">
        <v>1932.9657443597</v>
      </c>
      <c r="G51" s="135">
        <v>2852.0589488895189</v>
      </c>
      <c r="H51" s="135">
        <v>3992.8291717588349</v>
      </c>
      <c r="I51" s="135">
        <v>15801.734191493269</v>
      </c>
      <c r="J51" s="135">
        <v>5689.2404287737427</v>
      </c>
      <c r="K51" s="135">
        <v>472.87480432495101</v>
      </c>
      <c r="L51" s="135">
        <v>69.268713454862322</v>
      </c>
      <c r="M51" s="135">
        <v>435.50563544292271</v>
      </c>
      <c r="N51" s="135">
        <v>300.17013274628749</v>
      </c>
      <c r="O51" s="135">
        <v>76.032382658744908</v>
      </c>
      <c r="P51" s="135">
        <v>357.55519578731599</v>
      </c>
      <c r="Q51" s="135">
        <v>438.62669021585612</v>
      </c>
      <c r="R51" s="135">
        <v>418.47711991292482</v>
      </c>
      <c r="S51" s="135">
        <v>319.85707838013298</v>
      </c>
      <c r="T51" s="135">
        <v>293.40715163506781</v>
      </c>
      <c r="U51" s="135">
        <v>1118.0472305301839</v>
      </c>
      <c r="V51" s="135">
        <v>996.59200199387726</v>
      </c>
      <c r="W51" s="135">
        <v>25.586412258063479</v>
      </c>
      <c r="X51" s="135">
        <v>1.3904971533464181</v>
      </c>
      <c r="Y51" s="135">
        <v>50.25065024341415</v>
      </c>
    </row>
    <row r="52" spans="1:25" x14ac:dyDescent="0.25">
      <c r="A52" s="111">
        <v>43941</v>
      </c>
      <c r="B52" s="135">
        <v>1827.1225471513151</v>
      </c>
      <c r="C52" s="135">
        <v>1126.117415599206</v>
      </c>
      <c r="D52" s="135">
        <v>1862.920373432298</v>
      </c>
      <c r="E52" s="135">
        <v>1643.2453565159881</v>
      </c>
      <c r="F52" s="135">
        <v>2296.642289045933</v>
      </c>
      <c r="G52" s="135">
        <v>3596.911311969181</v>
      </c>
      <c r="H52" s="135">
        <v>4161.3369558931136</v>
      </c>
      <c r="I52" s="135">
        <v>13056.73547377778</v>
      </c>
      <c r="J52" s="135">
        <v>6443.1839433256328</v>
      </c>
      <c r="K52" s="135">
        <v>494.90754821383899</v>
      </c>
      <c r="L52" s="135">
        <v>33.811036044528677</v>
      </c>
      <c r="M52" s="135">
        <v>256.83665679967231</v>
      </c>
      <c r="N52" s="135">
        <v>419.16340787589002</v>
      </c>
      <c r="O52" s="135">
        <v>165.23572924262669</v>
      </c>
      <c r="P52" s="135">
        <v>374.89620990171238</v>
      </c>
      <c r="Q52" s="135">
        <v>426.8586570637234</v>
      </c>
      <c r="R52" s="135">
        <v>308.87596945953982</v>
      </c>
      <c r="S52" s="135">
        <v>422.03364508489773</v>
      </c>
      <c r="T52" s="135">
        <v>332.15330578677282</v>
      </c>
      <c r="U52" s="135">
        <v>2254.086025689589</v>
      </c>
      <c r="V52" s="135">
        <v>628.2862621265748</v>
      </c>
      <c r="W52" s="135">
        <v>29.613903076462361</v>
      </c>
      <c r="X52" s="135">
        <v>1.20753700159031</v>
      </c>
      <c r="Y52" s="135">
        <v>100.5013004868283</v>
      </c>
    </row>
    <row r="53" spans="1:25" x14ac:dyDescent="0.25">
      <c r="A53" s="111">
        <v>43942</v>
      </c>
      <c r="B53" s="135">
        <v>2098.1201350271199</v>
      </c>
      <c r="C53" s="135">
        <v>733.98189873717513</v>
      </c>
      <c r="D53" s="135">
        <v>2253.506072294655</v>
      </c>
      <c r="E53" s="135">
        <v>4245.0505043329686</v>
      </c>
      <c r="F53" s="135">
        <v>3522.1824259337841</v>
      </c>
      <c r="G53" s="135">
        <v>3524.3511414107252</v>
      </c>
      <c r="H53" s="135">
        <v>3853.9507996229199</v>
      </c>
      <c r="I53" s="135">
        <v>12504.137417308841</v>
      </c>
      <c r="J53" s="135">
        <v>4216.0174693045328</v>
      </c>
      <c r="K53" s="135">
        <v>553.42462069292856</v>
      </c>
      <c r="L53" s="135">
        <v>56.388318771232363</v>
      </c>
      <c r="M53" s="135">
        <v>435.50563544292271</v>
      </c>
      <c r="N53" s="135">
        <v>403.04173834220188</v>
      </c>
      <c r="O53" s="135">
        <v>102.3743105090187</v>
      </c>
      <c r="P53" s="135">
        <v>440.95721605179392</v>
      </c>
      <c r="Q53" s="135">
        <v>460.02311412882472</v>
      </c>
      <c r="R53" s="135">
        <v>383.60402658684779</v>
      </c>
      <c r="S53" s="135">
        <v>906.26172207704349</v>
      </c>
      <c r="T53" s="135">
        <v>387.15765011193832</v>
      </c>
      <c r="U53" s="135">
        <v>1483.0189701515319</v>
      </c>
      <c r="V53" s="135">
        <v>736.61147973460493</v>
      </c>
      <c r="W53" s="135">
        <v>36.484328590201628</v>
      </c>
      <c r="X53" s="135">
        <v>1.9393776086147401</v>
      </c>
      <c r="Y53" s="135">
        <v>117.251517234633</v>
      </c>
    </row>
    <row r="54" spans="1:25" x14ac:dyDescent="0.25">
      <c r="A54" s="111">
        <v>43943</v>
      </c>
      <c r="B54" s="135">
        <v>-1693.5429995864711</v>
      </c>
      <c r="C54" s="135">
        <v>1411.089180524895</v>
      </c>
      <c r="D54" s="135">
        <v>2782.819884072183</v>
      </c>
      <c r="E54" s="135">
        <v>4505.0170548755368</v>
      </c>
      <c r="F54" s="135">
        <v>3596.9104830610918</v>
      </c>
      <c r="G54" s="135">
        <v>4064.8503710808568</v>
      </c>
      <c r="H54" s="135">
        <v>4304.9256448082551</v>
      </c>
      <c r="I54" s="135">
        <v>12673.77216952721</v>
      </c>
      <c r="J54" s="135">
        <v>4042.697121131685</v>
      </c>
      <c r="K54" s="135">
        <v>634.44825951012967</v>
      </c>
      <c r="L54" s="135">
        <v>47.203719153075753</v>
      </c>
      <c r="M54" s="135">
        <v>290.33709029528183</v>
      </c>
      <c r="N54" s="135">
        <v>417.62801077744348</v>
      </c>
      <c r="O54" s="135">
        <v>147.2753238901673</v>
      </c>
      <c r="P54" s="135">
        <v>360.85824609482012</v>
      </c>
      <c r="Q54" s="135">
        <v>465.37222010706688</v>
      </c>
      <c r="R54" s="135">
        <v>428.44086086323261</v>
      </c>
      <c r="S54" s="135">
        <v>627.12718839808485</v>
      </c>
      <c r="T54" s="135">
        <v>369.8358400205878</v>
      </c>
      <c r="U54" s="135">
        <v>1123.1876775671039</v>
      </c>
      <c r="V54" s="135">
        <v>1143.914297940798</v>
      </c>
      <c r="W54" s="135">
        <v>39.090352060930307</v>
      </c>
      <c r="X54" s="135">
        <v>1.317313092643974</v>
      </c>
      <c r="Y54" s="135">
        <v>106.0847060694299</v>
      </c>
    </row>
    <row r="55" spans="1:25" x14ac:dyDescent="0.25">
      <c r="A55" s="111">
        <v>43944</v>
      </c>
      <c r="B55" s="135">
        <v>1774.151347254912</v>
      </c>
      <c r="C55" s="135">
        <v>1485.325522648395</v>
      </c>
      <c r="D55" s="135">
        <v>2184.9677784139449</v>
      </c>
      <c r="E55" s="135">
        <v>4958.6212418304713</v>
      </c>
      <c r="F55" s="135">
        <v>3776.257820166632</v>
      </c>
      <c r="G55" s="135">
        <v>3807.9281345116301</v>
      </c>
      <c r="H55" s="135">
        <v>5164.634429868438</v>
      </c>
      <c r="I55" s="135">
        <v>12935.934968410151</v>
      </c>
      <c r="J55" s="135">
        <v>3934.371903523655</v>
      </c>
      <c r="K55" s="135">
        <v>1013.74313011346</v>
      </c>
      <c r="L55" s="135">
        <v>62.462595809535117</v>
      </c>
      <c r="M55" s="135">
        <v>429.92222986032112</v>
      </c>
      <c r="N55" s="135">
        <v>396.13245139919269</v>
      </c>
      <c r="O55" s="135">
        <v>177.20933281093301</v>
      </c>
      <c r="P55" s="135">
        <v>383.15383567047257</v>
      </c>
      <c r="Q55" s="135">
        <v>470.72132608530899</v>
      </c>
      <c r="R55" s="135">
        <v>443.38647228869422</v>
      </c>
      <c r="S55" s="135">
        <v>504.95955429456183</v>
      </c>
      <c r="T55" s="135">
        <v>375.15393961003753</v>
      </c>
      <c r="U55" s="135">
        <v>1485.589193669992</v>
      </c>
      <c r="V55" s="135">
        <v>987.9259845852348</v>
      </c>
      <c r="W55" s="135">
        <v>100.687270459972</v>
      </c>
      <c r="X55" s="135">
        <v>1.4636812140488611</v>
      </c>
      <c r="Y55" s="135">
        <v>67.000866991218871</v>
      </c>
    </row>
    <row r="56" spans="1:25" x14ac:dyDescent="0.25">
      <c r="A56" s="111">
        <v>43945</v>
      </c>
      <c r="B56" s="135">
        <v>1235.994664249419</v>
      </c>
      <c r="C56" s="135">
        <v>1119.5319336366369</v>
      </c>
      <c r="D56" s="135">
        <v>2494.628744742452</v>
      </c>
      <c r="E56" s="135">
        <v>-10734.58587713634</v>
      </c>
      <c r="F56" s="135">
        <v>3880.8771001448631</v>
      </c>
      <c r="G56" s="135">
        <v>3682.0584508898178</v>
      </c>
      <c r="H56" s="135">
        <v>5514.2614914491169</v>
      </c>
      <c r="I56" s="135">
        <v>20895.917205081369</v>
      </c>
      <c r="J56" s="135">
        <v>6482.1810216645245</v>
      </c>
      <c r="K56" s="135">
        <v>949.30327701907743</v>
      </c>
      <c r="L56" s="135">
        <v>53.168220100324859</v>
      </c>
      <c r="M56" s="135">
        <v>385.2549851995085</v>
      </c>
      <c r="N56" s="135">
        <v>298.63473564784113</v>
      </c>
      <c r="O56" s="135">
        <v>110.7558330068331</v>
      </c>
      <c r="P56" s="135">
        <v>346.8202822879278</v>
      </c>
      <c r="Q56" s="135">
        <v>392.62437880297358</v>
      </c>
      <c r="R56" s="135">
        <v>363.67654468623232</v>
      </c>
      <c r="S56" s="135">
        <v>747.81400269429241</v>
      </c>
      <c r="T56" s="135">
        <v>327.29104330499018</v>
      </c>
      <c r="U56" s="135">
        <v>1272.260641637796</v>
      </c>
      <c r="V56" s="135">
        <v>818.93864511670779</v>
      </c>
      <c r="W56" s="135">
        <v>88.367886780163687</v>
      </c>
      <c r="X56" s="135">
        <v>2.1589297907220688</v>
      </c>
      <c r="Y56" s="135">
        <v>44.667244660812578</v>
      </c>
    </row>
    <row r="57" spans="1:25" x14ac:dyDescent="0.25">
      <c r="A57" s="111">
        <v>43946</v>
      </c>
      <c r="B57" s="135">
        <v>1271.308797513688</v>
      </c>
      <c r="C57" s="135">
        <v>906.40179012078568</v>
      </c>
      <c r="D57" s="135">
        <v>1946.3223936967761</v>
      </c>
      <c r="E57" s="135">
        <v>3118.5287853151722</v>
      </c>
      <c r="F57" s="135">
        <v>2356.424734747779</v>
      </c>
      <c r="G57" s="135">
        <v>2775.0563189091172</v>
      </c>
      <c r="H57" s="135">
        <v>5002.2044738363893</v>
      </c>
      <c r="I57" s="135">
        <v>27123.568790310419</v>
      </c>
      <c r="J57" s="135">
        <v>4471.6649828594836</v>
      </c>
      <c r="K57" s="135">
        <v>1251.128177174382</v>
      </c>
      <c r="L57" s="135">
        <v>64.145829205691314</v>
      </c>
      <c r="M57" s="135">
        <v>429.92222986032112</v>
      </c>
      <c r="N57" s="135">
        <v>283.2807646633762</v>
      </c>
      <c r="O57" s="135">
        <v>70.045580874591764</v>
      </c>
      <c r="P57" s="135">
        <v>342.69146940354773</v>
      </c>
      <c r="Q57" s="135">
        <v>404.39241195510641</v>
      </c>
      <c r="R57" s="135">
        <v>373.64028563654011</v>
      </c>
      <c r="S57" s="135">
        <v>603.43407148103802</v>
      </c>
      <c r="T57" s="135">
        <v>258.00380293958841</v>
      </c>
      <c r="U57" s="135">
        <v>984.39560757025401</v>
      </c>
      <c r="V57" s="135">
        <v>1031.256071628447</v>
      </c>
      <c r="W57" s="135">
        <v>83.629662287929705</v>
      </c>
      <c r="X57" s="135">
        <v>1.6466413658049679</v>
      </c>
      <c r="Y57" s="135">
        <v>33.500433495609443</v>
      </c>
    </row>
    <row r="58" spans="1:25" x14ac:dyDescent="0.25">
      <c r="A58" s="111">
        <v>43947</v>
      </c>
      <c r="B58" s="135">
        <v>426.07269481889921</v>
      </c>
      <c r="C58" s="135">
        <v>752.5409842680499</v>
      </c>
      <c r="D58" s="135">
        <v>1919.0722286598671</v>
      </c>
      <c r="E58" s="135">
        <v>1849.7208472761349</v>
      </c>
      <c r="F58" s="135">
        <v>1494.56114254616</v>
      </c>
      <c r="G58" s="135">
        <v>2567.7415458849568</v>
      </c>
      <c r="H58" s="135">
        <v>4207.224558064936</v>
      </c>
      <c r="I58" s="135">
        <v>15169.45920595206</v>
      </c>
      <c r="J58" s="135">
        <v>3505.4040417958549</v>
      </c>
      <c r="K58" s="135">
        <v>894.57678413377505</v>
      </c>
      <c r="L58" s="135">
        <v>58.803392774412977</v>
      </c>
      <c r="M58" s="135">
        <v>429.92222986032112</v>
      </c>
      <c r="N58" s="135">
        <v>185.7830489120245</v>
      </c>
      <c r="O58" s="135">
        <v>59.269337663116097</v>
      </c>
      <c r="P58" s="135">
        <v>214.6982699877648</v>
      </c>
      <c r="Q58" s="135">
        <v>308.10850434674768</v>
      </c>
      <c r="R58" s="135">
        <v>363.67654468623232</v>
      </c>
      <c r="S58" s="135">
        <v>269.50920493140842</v>
      </c>
      <c r="T58" s="135">
        <v>201.9358386965329</v>
      </c>
      <c r="U58" s="135">
        <v>904.71867849798809</v>
      </c>
      <c r="V58" s="135">
        <v>766.94254066485337</v>
      </c>
      <c r="W58" s="135">
        <v>54.252670436079043</v>
      </c>
      <c r="X58" s="135">
        <v>2.049153699668405</v>
      </c>
      <c r="Y58" s="135">
        <v>33.500433495609443</v>
      </c>
    </row>
    <row r="59" spans="1:25" x14ac:dyDescent="0.25">
      <c r="A59" s="111">
        <v>43948</v>
      </c>
      <c r="B59" s="135">
        <v>2872.7279711933711</v>
      </c>
      <c r="C59" s="135">
        <v>591.49601627433037</v>
      </c>
      <c r="D59" s="135">
        <v>1436.0011211873959</v>
      </c>
      <c r="E59" s="135">
        <v>1958.842609232275</v>
      </c>
      <c r="F59" s="135">
        <v>2804.793077511627</v>
      </c>
      <c r="G59" s="135">
        <v>3481.4073669985769</v>
      </c>
      <c r="H59" s="135">
        <v>3413.460207913929</v>
      </c>
      <c r="I59" s="135">
        <v>10154.95312143622</v>
      </c>
      <c r="J59" s="135">
        <v>2396.1538134896259</v>
      </c>
      <c r="K59" s="135">
        <v>1029.616182162443</v>
      </c>
      <c r="L59" s="135">
        <v>57.120159378256787</v>
      </c>
      <c r="M59" s="135">
        <v>273.58687354747713</v>
      </c>
      <c r="N59" s="135">
        <v>335.48426601055672</v>
      </c>
      <c r="O59" s="135">
        <v>89.802026762297132</v>
      </c>
      <c r="P59" s="135">
        <v>274.97893809971418</v>
      </c>
      <c r="Q59" s="135">
        <v>354.11081575963021</v>
      </c>
      <c r="R59" s="135">
        <v>408.51337896261708</v>
      </c>
      <c r="S59" s="135">
        <v>236.93116917046891</v>
      </c>
      <c r="T59" s="135">
        <v>222.75239994666461</v>
      </c>
      <c r="U59" s="135">
        <v>1118.0472305301839</v>
      </c>
      <c r="V59" s="135">
        <v>489.62998358829623</v>
      </c>
      <c r="W59" s="135">
        <v>75.100858201908551</v>
      </c>
      <c r="X59" s="135">
        <v>2.122337760370848</v>
      </c>
      <c r="Y59" s="135">
        <v>39.083839078211007</v>
      </c>
    </row>
    <row r="60" spans="1:25" x14ac:dyDescent="0.25">
      <c r="A60" s="111">
        <v>43949</v>
      </c>
      <c r="B60" s="135">
        <v>2315.378824457297</v>
      </c>
      <c r="C60" s="135">
        <v>690.87692589127255</v>
      </c>
      <c r="D60" s="135">
        <v>1726.6695482477551</v>
      </c>
      <c r="E60" s="135">
        <v>1399.326123908146</v>
      </c>
      <c r="F60" s="135">
        <v>3696.5478925641701</v>
      </c>
      <c r="G60" s="135">
        <v>3495.4751551680738</v>
      </c>
      <c r="H60" s="135">
        <v>3727.987812204241</v>
      </c>
      <c r="I60" s="135">
        <v>7993.395142411201</v>
      </c>
      <c r="J60" s="135">
        <v>2803.4566316958199</v>
      </c>
      <c r="K60" s="135">
        <v>1371.479079277125</v>
      </c>
      <c r="L60" s="135">
        <v>68.536872847837898</v>
      </c>
      <c r="M60" s="135">
        <v>463.42266335593052</v>
      </c>
      <c r="N60" s="135">
        <v>281.74536756492972</v>
      </c>
      <c r="O60" s="135">
        <v>112.55187354207909</v>
      </c>
      <c r="P60" s="135">
        <v>315.44130436663909</v>
      </c>
      <c r="Q60" s="135">
        <v>322.01617989017728</v>
      </c>
      <c r="R60" s="135">
        <v>418.47711991292482</v>
      </c>
      <c r="S60" s="135">
        <v>717.45719664432613</v>
      </c>
      <c r="T60" s="135">
        <v>340.51031942733658</v>
      </c>
      <c r="U60" s="135">
        <v>783.91817313035892</v>
      </c>
      <c r="V60" s="135">
        <v>537.29307933582947</v>
      </c>
      <c r="W60" s="135">
        <v>113.7173878136155</v>
      </c>
      <c r="X60" s="135">
        <v>2.5248500942342851</v>
      </c>
      <c r="Y60" s="135">
        <v>111.6681116520314</v>
      </c>
    </row>
    <row r="61" spans="1:25" x14ac:dyDescent="0.25">
      <c r="A61" s="111">
        <v>43950</v>
      </c>
      <c r="B61" s="135">
        <v>-1928.4587556487829</v>
      </c>
      <c r="C61" s="135">
        <v>974.05265028171618</v>
      </c>
      <c r="D61" s="135">
        <v>1722.540735363375</v>
      </c>
      <c r="E61" s="135">
        <v>2293.6966434702331</v>
      </c>
      <c r="F61" s="135">
        <v>3975.5326391727858</v>
      </c>
      <c r="G61" s="135">
        <v>4024.127826379683</v>
      </c>
      <c r="H61" s="135">
        <v>4181.5457343330218</v>
      </c>
      <c r="I61" s="135">
        <v>11784.474832139989</v>
      </c>
      <c r="J61" s="135">
        <v>2274.8295697686331</v>
      </c>
      <c r="K61" s="135">
        <v>1528.0773987454579</v>
      </c>
      <c r="L61" s="135">
        <v>63.596948750423003</v>
      </c>
      <c r="M61" s="135">
        <v>251.25325121707081</v>
      </c>
      <c r="N61" s="135">
        <v>327.80728051832432</v>
      </c>
      <c r="O61" s="135">
        <v>91.598067297543068</v>
      </c>
      <c r="P61" s="135">
        <v>266.72131233095399</v>
      </c>
      <c r="Q61" s="135">
        <v>484.62900162873859</v>
      </c>
      <c r="R61" s="135">
        <v>388.58589706200172</v>
      </c>
      <c r="S61" s="135">
        <v>569.37521591278312</v>
      </c>
      <c r="T61" s="135">
        <v>383.0551161429342</v>
      </c>
      <c r="U61" s="135">
        <v>1056.36186608714</v>
      </c>
      <c r="V61" s="135">
        <v>736.61147973460493</v>
      </c>
      <c r="W61" s="135">
        <v>101.8718265830305</v>
      </c>
      <c r="X61" s="135">
        <v>2.5980341549367281</v>
      </c>
      <c r="Y61" s="135">
        <v>61.417461408617292</v>
      </c>
    </row>
    <row r="62" spans="1:25" x14ac:dyDescent="0.25">
      <c r="A62" s="111">
        <v>43951</v>
      </c>
      <c r="B62" s="135">
        <v>515.12572652879521</v>
      </c>
      <c r="C62" s="135">
        <v>880.05986227051187</v>
      </c>
      <c r="D62" s="135">
        <v>1545.827543911907</v>
      </c>
      <c r="E62" s="135">
        <v>554.1673793458865</v>
      </c>
      <c r="F62" s="135">
        <v>3163.487751722706</v>
      </c>
      <c r="G62" s="135">
        <v>3669.4714825276369</v>
      </c>
      <c r="H62" s="135">
        <v>4501.9992210230057</v>
      </c>
      <c r="I62" s="135">
        <v>12031.216289912159</v>
      </c>
      <c r="J62" s="135">
        <v>2859.7857448519949</v>
      </c>
      <c r="K62" s="135">
        <v>1777.3080070369649</v>
      </c>
      <c r="L62" s="135">
        <v>65.902246662549942</v>
      </c>
      <c r="M62" s="135">
        <v>279.1702791300786</v>
      </c>
      <c r="N62" s="135">
        <v>221.86488072551691</v>
      </c>
      <c r="O62" s="135">
        <v>93.394107832789018</v>
      </c>
      <c r="P62" s="135">
        <v>235.34233440966531</v>
      </c>
      <c r="Q62" s="135">
        <v>286.71208043377908</v>
      </c>
      <c r="R62" s="135">
        <v>388.58589706200172</v>
      </c>
      <c r="S62" s="135">
        <v>469.41987891899151</v>
      </c>
      <c r="T62" s="135">
        <v>352.81792133434868</v>
      </c>
      <c r="U62" s="135">
        <v>873.8759962764658</v>
      </c>
      <c r="V62" s="135">
        <v>402.96980950187208</v>
      </c>
      <c r="W62" s="135">
        <v>116.79723373356759</v>
      </c>
      <c r="X62" s="135">
        <v>2.744402276341614</v>
      </c>
      <c r="Y62" s="135">
        <v>22.333622330406289</v>
      </c>
    </row>
    <row r="63" spans="1:25" x14ac:dyDescent="0.25">
      <c r="A63" s="111">
        <v>43952</v>
      </c>
      <c r="B63" s="135">
        <v>0</v>
      </c>
      <c r="C63" s="135">
        <v>639.39043054755552</v>
      </c>
      <c r="D63" s="135">
        <v>1622.623463561376</v>
      </c>
      <c r="E63" s="135">
        <v>1905.3515494498531</v>
      </c>
      <c r="F63" s="135">
        <v>2650.3550927818569</v>
      </c>
      <c r="G63" s="135">
        <v>3499.9176145900201</v>
      </c>
      <c r="H63" s="135">
        <v>5190.7690907080196</v>
      </c>
      <c r="I63" s="135">
        <v>10131.821109770081</v>
      </c>
      <c r="J63" s="135">
        <v>2222.833465316779</v>
      </c>
      <c r="K63" s="135">
        <v>1188.10979142767</v>
      </c>
      <c r="L63" s="135">
        <v>87.6013206608243</v>
      </c>
      <c r="M63" s="135">
        <v>441.08904102552418</v>
      </c>
      <c r="N63" s="135">
        <v>167.3582837306667</v>
      </c>
      <c r="O63" s="135">
        <v>67.650860160930506</v>
      </c>
      <c r="P63" s="135">
        <v>222.13013317964899</v>
      </c>
      <c r="Q63" s="135">
        <v>0</v>
      </c>
      <c r="R63" s="135">
        <v>363.67654468623232</v>
      </c>
      <c r="S63" s="135">
        <v>516.80611275308524</v>
      </c>
      <c r="T63" s="135">
        <v>287.32932353283962</v>
      </c>
      <c r="U63" s="135">
        <v>850.74398461032399</v>
      </c>
      <c r="V63" s="135">
        <v>472.29794877101142</v>
      </c>
      <c r="W63" s="135">
        <v>96.185957192349747</v>
      </c>
      <c r="X63" s="135">
        <v>2.5248500942342851</v>
      </c>
      <c r="Y63" s="135">
        <v>27.91702791300786</v>
      </c>
    </row>
    <row r="64" spans="1:25" x14ac:dyDescent="0.25">
      <c r="A64" s="111">
        <v>43953</v>
      </c>
      <c r="B64" s="135">
        <v>930.450641658569</v>
      </c>
      <c r="C64" s="135">
        <v>532.8253587896296</v>
      </c>
      <c r="D64" s="135">
        <v>1568.9488960644351</v>
      </c>
      <c r="E64" s="135">
        <v>1461.3757532557549</v>
      </c>
      <c r="F64" s="135">
        <v>1489.579272071006</v>
      </c>
      <c r="G64" s="135">
        <v>2384.8602996815011</v>
      </c>
      <c r="H64" s="135">
        <v>4436.0547861138293</v>
      </c>
      <c r="I64" s="135">
        <v>11984.95226657988</v>
      </c>
      <c r="J64" s="135">
        <v>2101.5092215957852</v>
      </c>
      <c r="K64" s="135">
        <v>1160.3911781481011</v>
      </c>
      <c r="L64" s="135">
        <v>89.357738117682942</v>
      </c>
      <c r="M64" s="135">
        <v>150.75195073024241</v>
      </c>
      <c r="N64" s="135">
        <v>127.4379591710581</v>
      </c>
      <c r="O64" s="135">
        <v>45.49969355956388</v>
      </c>
      <c r="P64" s="135">
        <v>391.41146143923282</v>
      </c>
      <c r="Q64" s="135">
        <v>595.89040597617532</v>
      </c>
      <c r="R64" s="135">
        <v>373.64028563654011</v>
      </c>
      <c r="S64" s="135">
        <v>432.39938373610568</v>
      </c>
      <c r="T64" s="135">
        <v>257.09212872425411</v>
      </c>
      <c r="U64" s="135">
        <v>663.11766776272987</v>
      </c>
      <c r="V64" s="135">
        <v>268.64653966791468</v>
      </c>
      <c r="W64" s="135">
        <v>82.682017389482908</v>
      </c>
      <c r="X64" s="135">
        <v>3.6592030351221521</v>
      </c>
      <c r="Y64" s="135">
        <v>39.083839078211007</v>
      </c>
    </row>
    <row r="65" spans="1:25" x14ac:dyDescent="0.25">
      <c r="A65" s="111">
        <v>43954</v>
      </c>
      <c r="B65" s="135">
        <v>227.23877057007959</v>
      </c>
      <c r="C65" s="135">
        <v>417.280084355474</v>
      </c>
      <c r="D65" s="135">
        <v>1146.9842192807901</v>
      </c>
      <c r="E65" s="135">
        <v>945.72193695321175</v>
      </c>
      <c r="F65" s="135">
        <v>1300.268194015159</v>
      </c>
      <c r="G65" s="135">
        <v>2201.979053478045</v>
      </c>
      <c r="H65" s="135">
        <v>3887.8346912928432</v>
      </c>
      <c r="I65" s="135">
        <v>8836.4284564661448</v>
      </c>
      <c r="J65" s="135">
        <v>1685.5403859809489</v>
      </c>
      <c r="K65" s="135">
        <v>1119.642447514889</v>
      </c>
      <c r="L65" s="135">
        <v>102.6772371655276</v>
      </c>
      <c r="M65" s="135">
        <v>217.7528177214613</v>
      </c>
      <c r="N65" s="135">
        <v>103.6393041451376</v>
      </c>
      <c r="O65" s="135">
        <v>32.328729634426963</v>
      </c>
      <c r="P65" s="135">
        <v>143.68268837642719</v>
      </c>
      <c r="Q65" s="135">
        <v>175.45067608634241</v>
      </c>
      <c r="R65" s="135">
        <v>418.47711991292482</v>
      </c>
      <c r="S65" s="135">
        <v>187.323705625402</v>
      </c>
      <c r="T65" s="135">
        <v>170.1791868623904</v>
      </c>
      <c r="U65" s="135">
        <v>652.83677368888914</v>
      </c>
      <c r="V65" s="135">
        <v>342.3076876413752</v>
      </c>
      <c r="W65" s="135">
        <v>68.704255137392678</v>
      </c>
      <c r="X65" s="135">
        <v>2.4882580638830629</v>
      </c>
      <c r="Y65" s="135">
        <v>11.166811165203139</v>
      </c>
    </row>
    <row r="66" spans="1:25" x14ac:dyDescent="0.25">
      <c r="A66" s="111">
        <v>43955</v>
      </c>
      <c r="B66" s="135">
        <v>471.36690922307042</v>
      </c>
      <c r="C66" s="135">
        <v>292.15592706667331</v>
      </c>
      <c r="D66" s="135">
        <v>1008.256106365619</v>
      </c>
      <c r="E66" s="135">
        <v>583.0525516283941</v>
      </c>
      <c r="F66" s="135">
        <v>2371.3703461732412</v>
      </c>
      <c r="G66" s="135">
        <v>2501.104654555762</v>
      </c>
      <c r="H66" s="135">
        <v>3414.9796649394871</v>
      </c>
      <c r="I66" s="135">
        <v>6523.2272898519705</v>
      </c>
      <c r="J66" s="135">
        <v>1564.2161422599549</v>
      </c>
      <c r="K66" s="135">
        <v>1609.574860011882</v>
      </c>
      <c r="L66" s="135">
        <v>143.87986334100299</v>
      </c>
      <c r="M66" s="135">
        <v>134.00173398243771</v>
      </c>
      <c r="N66" s="135">
        <v>233.38035896386549</v>
      </c>
      <c r="O66" s="135">
        <v>76.032382658744908</v>
      </c>
      <c r="P66" s="135">
        <v>161.02370249082361</v>
      </c>
      <c r="Q66" s="135">
        <v>175.45067608634241</v>
      </c>
      <c r="R66" s="135">
        <v>358.69467421107839</v>
      </c>
      <c r="S66" s="135">
        <v>201.39149379489859</v>
      </c>
      <c r="T66" s="135">
        <v>202.54362150675581</v>
      </c>
      <c r="U66" s="135">
        <v>817.33107887034146</v>
      </c>
      <c r="V66" s="135">
        <v>346.64069634569643</v>
      </c>
      <c r="W66" s="135">
        <v>74.863946977296848</v>
      </c>
      <c r="X66" s="135">
        <v>6.4036053114637648</v>
      </c>
      <c r="Y66" s="135">
        <v>11.166811165203139</v>
      </c>
    </row>
    <row r="67" spans="1:25" x14ac:dyDescent="0.25">
      <c r="A67" s="111">
        <v>43956</v>
      </c>
      <c r="B67" s="135">
        <v>805.31577813518061</v>
      </c>
      <c r="C67" s="135">
        <v>511.87155254509361</v>
      </c>
      <c r="D67" s="135">
        <v>887.69477014171991</v>
      </c>
      <c r="E67" s="135">
        <v>1410.0243358646301</v>
      </c>
      <c r="F67" s="135">
        <v>3273.0889021760909</v>
      </c>
      <c r="G67" s="135">
        <v>2727.6700850750231</v>
      </c>
      <c r="H67" s="135">
        <v>3674.8068163097441</v>
      </c>
      <c r="I67" s="135">
        <v>5754.7304578323728</v>
      </c>
      <c r="J67" s="135">
        <v>1048.5881064457319</v>
      </c>
      <c r="K67" s="135">
        <v>1619.2882202209621</v>
      </c>
      <c r="L67" s="135">
        <v>108.4221859306693</v>
      </c>
      <c r="M67" s="135">
        <v>161.91876189544561</v>
      </c>
      <c r="N67" s="135">
        <v>253.3405212436698</v>
      </c>
      <c r="O67" s="135">
        <v>0</v>
      </c>
      <c r="P67" s="135">
        <v>194.87996814274041</v>
      </c>
      <c r="Q67" s="135">
        <v>197.91692119495951</v>
      </c>
      <c r="R67" s="135">
        <v>363.67654468623232</v>
      </c>
      <c r="S67" s="135">
        <v>537.53759005550137</v>
      </c>
      <c r="T67" s="135">
        <v>352.21013852412591</v>
      </c>
      <c r="U67" s="135">
        <v>683.67945591041143</v>
      </c>
      <c r="V67" s="135">
        <v>398.6368007975509</v>
      </c>
      <c r="W67" s="135">
        <v>135.27630925328009</v>
      </c>
      <c r="X67" s="135">
        <v>4.6471878546051322</v>
      </c>
      <c r="Y67" s="135">
        <v>33.500433495609443</v>
      </c>
    </row>
    <row r="68" spans="1:25" x14ac:dyDescent="0.25">
      <c r="A68" s="111">
        <v>43957</v>
      </c>
      <c r="B68" s="135">
        <v>2709.975878758044</v>
      </c>
      <c r="C68" s="135">
        <v>691.47560606968784</v>
      </c>
      <c r="D68" s="135">
        <v>1192.401161008971</v>
      </c>
      <c r="E68" s="135">
        <v>1065.5419108658359</v>
      </c>
      <c r="F68" s="135">
        <v>3716.4753744647851</v>
      </c>
      <c r="G68" s="135">
        <v>2836.5103409127069</v>
      </c>
      <c r="H68" s="135">
        <v>3837.540663746905</v>
      </c>
      <c r="I68" s="135">
        <v>7160.6427224300987</v>
      </c>
      <c r="J68" s="135">
        <v>1178.578367575368</v>
      </c>
      <c r="K68" s="135">
        <v>2642.9816217681132</v>
      </c>
      <c r="L68" s="135">
        <v>131.25561286983159</v>
      </c>
      <c r="M68" s="135">
        <v>189.83578980845351</v>
      </c>
      <c r="N68" s="135">
        <v>210.34940248716819</v>
      </c>
      <c r="O68" s="135">
        <v>168.82781031311859</v>
      </c>
      <c r="P68" s="135">
        <v>304.70639086725078</v>
      </c>
      <c r="Q68" s="135">
        <v>261.03637173821681</v>
      </c>
      <c r="R68" s="135">
        <v>398.5496380123094</v>
      </c>
      <c r="S68" s="135">
        <v>479.04520766654178</v>
      </c>
      <c r="T68" s="135">
        <v>359.19964084168839</v>
      </c>
      <c r="U68" s="135">
        <v>1393.061147005425</v>
      </c>
      <c r="V68" s="135">
        <v>1399.561811495749</v>
      </c>
      <c r="W68" s="135">
        <v>153.99229599760429</v>
      </c>
      <c r="X68" s="135">
        <v>3.3664667923123792</v>
      </c>
      <c r="Y68" s="135">
        <v>11.166811165203139</v>
      </c>
    </row>
    <row r="69" spans="1:25" x14ac:dyDescent="0.25">
      <c r="A69" s="111">
        <v>43958</v>
      </c>
      <c r="B69" s="135">
        <v>441.42666580336402</v>
      </c>
      <c r="C69" s="135">
        <v>759.12646623061835</v>
      </c>
      <c r="D69" s="135">
        <v>1156.8933702033021</v>
      </c>
      <c r="E69" s="135">
        <v>1200.339381517538</v>
      </c>
      <c r="F69" s="135">
        <v>3920.7320639460941</v>
      </c>
      <c r="G69" s="135">
        <v>2789.1241070786141</v>
      </c>
      <c r="H69" s="135">
        <v>4236.5500786581879</v>
      </c>
      <c r="I69" s="135">
        <v>8972.6503029445357</v>
      </c>
      <c r="J69" s="135">
        <v>2768.79256206125</v>
      </c>
      <c r="K69" s="135">
        <v>2170.5806398923851</v>
      </c>
      <c r="L69" s="135">
        <v>123.0955901015092</v>
      </c>
      <c r="M69" s="135">
        <v>379.67157961690691</v>
      </c>
      <c r="N69" s="135">
        <v>135.88264321251381</v>
      </c>
      <c r="O69" s="135">
        <v>70.045580874591764</v>
      </c>
      <c r="P69" s="135">
        <v>226.25894606402909</v>
      </c>
      <c r="Q69" s="135">
        <v>227.8719146731155</v>
      </c>
      <c r="R69" s="135">
        <v>298.91222850923202</v>
      </c>
      <c r="S69" s="135">
        <v>339.10773587523357</v>
      </c>
      <c r="T69" s="135">
        <v>293.8629887427349</v>
      </c>
      <c r="U69" s="135">
        <v>539.74693887664057</v>
      </c>
      <c r="V69" s="135">
        <v>329.30866152841162</v>
      </c>
      <c r="W69" s="135">
        <v>142.6205572162427</v>
      </c>
      <c r="X69" s="135">
        <v>3.805571156527038</v>
      </c>
      <c r="Y69" s="135">
        <v>5.5834055826015723</v>
      </c>
    </row>
    <row r="70" spans="1:25" x14ac:dyDescent="0.25">
      <c r="A70" s="111">
        <v>43959</v>
      </c>
      <c r="B70" s="135">
        <v>981.11874590730292</v>
      </c>
      <c r="C70" s="135">
        <v>693.27164660493384</v>
      </c>
      <c r="D70" s="135">
        <v>1095.786939514476</v>
      </c>
      <c r="E70" s="135">
        <v>1508.447885864286</v>
      </c>
      <c r="F70" s="135">
        <v>3487.3093326077069</v>
      </c>
      <c r="G70" s="135">
        <v>2257.5097962523741</v>
      </c>
      <c r="H70" s="135">
        <v>4129.5803040589708</v>
      </c>
      <c r="I70" s="135">
        <v>7551.3166972360477</v>
      </c>
      <c r="J70" s="135">
        <v>2560.8081442538319</v>
      </c>
      <c r="K70" s="135">
        <v>2634.6897289067028</v>
      </c>
      <c r="L70" s="135">
        <v>122.36374949448479</v>
      </c>
      <c r="M70" s="135">
        <v>122.8349228172346</v>
      </c>
      <c r="N70" s="135">
        <v>186.55074746124771</v>
      </c>
      <c r="O70" s="135">
        <v>70.644261053007071</v>
      </c>
      <c r="P70" s="135">
        <v>200.66030618087251</v>
      </c>
      <c r="Q70" s="135">
        <v>244.98905380349041</v>
      </c>
      <c r="R70" s="135">
        <v>343.74906278561679</v>
      </c>
      <c r="S70" s="135">
        <v>428.69733421781717</v>
      </c>
      <c r="T70" s="135">
        <v>265.44914236481787</v>
      </c>
      <c r="U70" s="135">
        <v>758.21593794575699</v>
      </c>
      <c r="V70" s="135">
        <v>459.29892265804779</v>
      </c>
      <c r="W70" s="135">
        <v>195.92558275387501</v>
      </c>
      <c r="X70" s="135">
        <v>3.5128349137172652</v>
      </c>
      <c r="Y70" s="135">
        <v>27.91702791300786</v>
      </c>
    </row>
    <row r="71" spans="1:25" x14ac:dyDescent="0.25">
      <c r="A71" s="111">
        <v>43960</v>
      </c>
      <c r="B71" s="135">
        <v>337.78736165822642</v>
      </c>
      <c r="C71" s="135">
        <v>440.62861131367117</v>
      </c>
      <c r="D71" s="135">
        <v>894.30087075672805</v>
      </c>
      <c r="E71" s="135">
        <v>771.34108206251778</v>
      </c>
      <c r="F71" s="135">
        <v>2535.7720718533178</v>
      </c>
      <c r="G71" s="135">
        <v>1591.881292864088</v>
      </c>
      <c r="H71" s="135">
        <v>3910.0187638659759</v>
      </c>
      <c r="I71" s="135">
        <v>6978.1568526194251</v>
      </c>
      <c r="J71" s="135">
        <v>2534.8100920279048</v>
      </c>
      <c r="K71" s="135">
        <v>2171.765196015444</v>
      </c>
      <c r="L71" s="135">
        <v>113.91099048335261</v>
      </c>
      <c r="M71" s="135">
        <v>329.42092937349281</v>
      </c>
      <c r="N71" s="135">
        <v>60.648185388636101</v>
      </c>
      <c r="O71" s="135">
        <v>23.348526958197251</v>
      </c>
      <c r="P71" s="135">
        <v>160.19793991394761</v>
      </c>
      <c r="Q71" s="135">
        <v>191.49799402106891</v>
      </c>
      <c r="R71" s="135">
        <v>368.65841516138619</v>
      </c>
      <c r="S71" s="135">
        <v>203.61272350587171</v>
      </c>
      <c r="T71" s="135">
        <v>226.09520540289009</v>
      </c>
      <c r="U71" s="135">
        <v>544.88738591356105</v>
      </c>
      <c r="V71" s="135">
        <v>259.98052225927228</v>
      </c>
      <c r="W71" s="135">
        <v>151.38627252687559</v>
      </c>
      <c r="X71" s="135">
        <v>4.244675520741696</v>
      </c>
      <c r="Y71" s="135">
        <v>5.5834055826015723</v>
      </c>
    </row>
    <row r="72" spans="1:25" x14ac:dyDescent="0.25">
      <c r="A72" s="111">
        <v>43961</v>
      </c>
      <c r="B72" s="135">
        <v>206.51090974105199</v>
      </c>
      <c r="C72" s="135">
        <v>332.26749902049937</v>
      </c>
      <c r="D72" s="135">
        <v>662.26158665456683</v>
      </c>
      <c r="E72" s="135">
        <v>825.90196304058759</v>
      </c>
      <c r="F72" s="135">
        <v>1384.9599920927751</v>
      </c>
      <c r="G72" s="135">
        <v>1718.491386389557</v>
      </c>
      <c r="H72" s="135">
        <v>3003.054865310969</v>
      </c>
      <c r="I72" s="135">
        <v>5842.1180574600194</v>
      </c>
      <c r="J72" s="135">
        <v>2101.5092215957852</v>
      </c>
      <c r="K72" s="135">
        <v>1572.616708972457</v>
      </c>
      <c r="L72" s="135">
        <v>159.28510811886721</v>
      </c>
      <c r="M72" s="135">
        <v>212.16941213885971</v>
      </c>
      <c r="N72" s="135">
        <v>53.738898445626923</v>
      </c>
      <c r="O72" s="135">
        <v>11.973603568306279</v>
      </c>
      <c r="P72" s="135">
        <v>136.25082518454309</v>
      </c>
      <c r="Q72" s="135">
        <v>152.9844309777254</v>
      </c>
      <c r="R72" s="135">
        <v>318.8397104098475</v>
      </c>
      <c r="S72" s="135">
        <v>160.66894909372419</v>
      </c>
      <c r="T72" s="135">
        <v>135.68751238224519</v>
      </c>
      <c r="U72" s="135">
        <v>413.80598647209109</v>
      </c>
      <c r="V72" s="135">
        <v>324.97565282409039</v>
      </c>
      <c r="W72" s="135">
        <v>110.6375418936634</v>
      </c>
      <c r="X72" s="135">
        <v>4.0617153689855883</v>
      </c>
      <c r="Y72" s="135">
        <v>16.750216747804721</v>
      </c>
    </row>
    <row r="73" spans="1:25" x14ac:dyDescent="0.25">
      <c r="A73" s="111">
        <v>43962</v>
      </c>
      <c r="B73" s="135">
        <v>346.9997442489053</v>
      </c>
      <c r="C73" s="135">
        <v>417.280084355474</v>
      </c>
      <c r="D73" s="135">
        <v>614.36735719575779</v>
      </c>
      <c r="E73" s="135">
        <v>3301.4682097710538</v>
      </c>
      <c r="F73" s="135">
        <v>2266.75106619501</v>
      </c>
      <c r="G73" s="135">
        <v>2652.888684805594</v>
      </c>
      <c r="H73" s="135">
        <v>2868.4309728466128</v>
      </c>
      <c r="I73" s="135">
        <v>4266.5710406439212</v>
      </c>
      <c r="J73" s="135">
        <v>1594.5472031902041</v>
      </c>
      <c r="K73" s="135">
        <v>1633.5028936976639</v>
      </c>
      <c r="L73" s="135">
        <v>131.98745347685599</v>
      </c>
      <c r="M73" s="135">
        <v>61.417461408617292</v>
      </c>
      <c r="N73" s="135">
        <v>201.9047184457126</v>
      </c>
      <c r="O73" s="135">
        <v>55.078576414208896</v>
      </c>
      <c r="P73" s="135">
        <v>147.81150126080729</v>
      </c>
      <c r="Q73" s="135">
        <v>131.58800706475691</v>
      </c>
      <c r="R73" s="135">
        <v>303.89409898438589</v>
      </c>
      <c r="S73" s="135">
        <v>138.4566519839928</v>
      </c>
      <c r="T73" s="135">
        <v>154.07294239148561</v>
      </c>
      <c r="U73" s="135">
        <v>470.35090387821538</v>
      </c>
      <c r="V73" s="135">
        <v>220.98344392038149</v>
      </c>
      <c r="W73" s="135">
        <v>125.56294904420039</v>
      </c>
      <c r="X73" s="135">
        <v>3.0005464888001638</v>
      </c>
      <c r="Y73" s="135">
        <v>11.166811165203139</v>
      </c>
    </row>
    <row r="74" spans="1:25" x14ac:dyDescent="0.25">
      <c r="A74" s="111">
        <v>43963</v>
      </c>
      <c r="B74" s="135">
        <v>558.88454383452006</v>
      </c>
      <c r="C74" s="135">
        <v>356.21470615711189</v>
      </c>
      <c r="D74" s="135">
        <v>1157.7191327801779</v>
      </c>
      <c r="E74" s="135">
        <v>635.47379021516713</v>
      </c>
      <c r="F74" s="135">
        <v>3756.330338266016</v>
      </c>
      <c r="G74" s="135">
        <v>2509.249163495997</v>
      </c>
      <c r="H74" s="135">
        <v>3371.6751397111111</v>
      </c>
      <c r="I74" s="135">
        <v>3675.419631398076</v>
      </c>
      <c r="J74" s="135">
        <v>1429.8928724259979</v>
      </c>
      <c r="K74" s="135">
        <v>2042.1747561528441</v>
      </c>
      <c r="L74" s="135">
        <v>128.95031495770459</v>
      </c>
      <c r="M74" s="135">
        <v>441.08904102552418</v>
      </c>
      <c r="N74" s="135">
        <v>266.39139658046491</v>
      </c>
      <c r="O74" s="135">
        <v>46.098373737979188</v>
      </c>
      <c r="P74" s="135">
        <v>142.03116322267519</v>
      </c>
      <c r="Q74" s="135">
        <v>188.2885304341236</v>
      </c>
      <c r="R74" s="135">
        <v>249.09352375769339</v>
      </c>
      <c r="S74" s="135">
        <v>454.61168084583721</v>
      </c>
      <c r="T74" s="135">
        <v>247.21565805813319</v>
      </c>
      <c r="U74" s="135">
        <v>529.46604480279984</v>
      </c>
      <c r="V74" s="135">
        <v>233.98247003334509</v>
      </c>
      <c r="W74" s="135">
        <v>191.42426948625271</v>
      </c>
      <c r="X74" s="135">
        <v>4.4276356724978037</v>
      </c>
      <c r="Y74" s="135">
        <v>16.750216747804721</v>
      </c>
    </row>
    <row r="75" spans="1:25" x14ac:dyDescent="0.25">
      <c r="A75" s="111">
        <v>43964</v>
      </c>
      <c r="B75" s="135">
        <v>-173.49987212445271</v>
      </c>
      <c r="C75" s="135">
        <v>554.97652539099624</v>
      </c>
      <c r="D75" s="135">
        <v>733.27716826590438</v>
      </c>
      <c r="E75" s="135">
        <v>707.15181032361193</v>
      </c>
      <c r="F75" s="135">
        <v>3487.3093326077069</v>
      </c>
      <c r="G75" s="135">
        <v>2441.871862263145</v>
      </c>
      <c r="H75" s="135">
        <v>3184.478034162481</v>
      </c>
      <c r="I75" s="135">
        <v>5592.8063761693811</v>
      </c>
      <c r="J75" s="135">
        <v>875.2677582728835</v>
      </c>
      <c r="K75" s="135">
        <v>2824.6925310452862</v>
      </c>
      <c r="L75" s="135">
        <v>137.6958102116466</v>
      </c>
      <c r="M75" s="135">
        <v>201.0026009736566</v>
      </c>
      <c r="N75" s="135">
        <v>62.183582487082582</v>
      </c>
      <c r="O75" s="135">
        <v>73.63766194508365</v>
      </c>
      <c r="P75" s="135">
        <v>161.02370249082361</v>
      </c>
      <c r="Q75" s="135">
        <v>196.84709999931101</v>
      </c>
      <c r="R75" s="135">
        <v>229.16604185707789</v>
      </c>
      <c r="S75" s="135">
        <v>330.96322693499872</v>
      </c>
      <c r="T75" s="135">
        <v>268.03221930826493</v>
      </c>
      <c r="U75" s="135">
        <v>506.33403313665809</v>
      </c>
      <c r="V75" s="135">
        <v>355.30671375433877</v>
      </c>
      <c r="W75" s="135">
        <v>184.55384397251339</v>
      </c>
      <c r="X75" s="135">
        <v>4.9765161277661258</v>
      </c>
      <c r="Y75" s="135">
        <v>5.5834055826015723</v>
      </c>
    </row>
    <row r="76" spans="1:25" x14ac:dyDescent="0.25">
      <c r="A76" s="111">
        <v>43965</v>
      </c>
      <c r="B76" s="135">
        <v>561.18763948218975</v>
      </c>
      <c r="C76" s="135">
        <v>227.49846779781939</v>
      </c>
      <c r="D76" s="135">
        <v>819.15647626101031</v>
      </c>
      <c r="E76" s="135">
        <v>908.27819510551672</v>
      </c>
      <c r="F76" s="135">
        <v>3288.0345136015521</v>
      </c>
      <c r="G76" s="135">
        <v>1931.7294386429789</v>
      </c>
      <c r="H76" s="135">
        <v>4196.2844674809257</v>
      </c>
      <c r="I76" s="135">
        <v>6142.834209119862</v>
      </c>
      <c r="J76" s="135">
        <v>1330.23367222661</v>
      </c>
      <c r="K76" s="135">
        <v>3086.4794342412129</v>
      </c>
      <c r="L76" s="135">
        <v>144.2457836445152</v>
      </c>
      <c r="M76" s="135">
        <v>340.58774053869593</v>
      </c>
      <c r="N76" s="135">
        <v>267.92679367891139</v>
      </c>
      <c r="O76" s="135">
        <v>13.769644103552229</v>
      </c>
      <c r="P76" s="135">
        <v>216.34979514151681</v>
      </c>
      <c r="Q76" s="135">
        <v>232.15119945570919</v>
      </c>
      <c r="R76" s="135">
        <v>288.94848755892428</v>
      </c>
      <c r="S76" s="135">
        <v>260.62428608751583</v>
      </c>
      <c r="T76" s="135">
        <v>270.91918765682328</v>
      </c>
      <c r="U76" s="135">
        <v>370.11218665826777</v>
      </c>
      <c r="V76" s="135">
        <v>259.98052225927228</v>
      </c>
      <c r="W76" s="135">
        <v>179.81561948027951</v>
      </c>
      <c r="X76" s="135">
        <v>3.5860189744197091</v>
      </c>
      <c r="Y76" s="135">
        <v>11.166811165203139</v>
      </c>
    </row>
    <row r="77" spans="1:25" x14ac:dyDescent="0.25">
      <c r="A77" s="111">
        <v>43966</v>
      </c>
      <c r="B77" s="135">
        <v>465.99301937850782</v>
      </c>
      <c r="C77" s="135">
        <v>452.0035347035622</v>
      </c>
      <c r="D77" s="135">
        <v>651.52667315517863</v>
      </c>
      <c r="E77" s="135">
        <v>687.89502880194027</v>
      </c>
      <c r="F77" s="135">
        <v>3427.52688690586</v>
      </c>
      <c r="G77" s="135">
        <v>1863.6117275064689</v>
      </c>
      <c r="H77" s="135">
        <v>3844.226274659356</v>
      </c>
      <c r="I77" s="135">
        <v>7098.9573579870539</v>
      </c>
      <c r="J77" s="135">
        <v>1542.5510987383491</v>
      </c>
      <c r="K77" s="135">
        <v>4057.341632699955</v>
      </c>
      <c r="L77" s="135">
        <v>138.57401894007589</v>
      </c>
      <c r="M77" s="135">
        <v>284.75368471268018</v>
      </c>
      <c r="N77" s="135">
        <v>79.840649119217147</v>
      </c>
      <c r="O77" s="135">
        <v>7.7828423193990854</v>
      </c>
      <c r="P77" s="135">
        <v>199.83454360399651</v>
      </c>
      <c r="Q77" s="135">
        <v>147.63532499948329</v>
      </c>
      <c r="R77" s="135">
        <v>244.11165328253949</v>
      </c>
      <c r="S77" s="135">
        <v>259.14346628020041</v>
      </c>
      <c r="T77" s="135">
        <v>255.42072599614141</v>
      </c>
      <c r="U77" s="135">
        <v>650.2665501704289</v>
      </c>
      <c r="V77" s="135">
        <v>242.6484874419875</v>
      </c>
      <c r="W77" s="135">
        <v>228.145509301066</v>
      </c>
      <c r="X77" s="135">
        <v>3.805571156527038</v>
      </c>
      <c r="Y77" s="135">
        <v>11.166811165203139</v>
      </c>
    </row>
    <row r="78" spans="1:25" x14ac:dyDescent="0.25">
      <c r="A78" s="111">
        <v>43967</v>
      </c>
      <c r="B78" s="135">
        <v>-85.982237513003071</v>
      </c>
      <c r="C78" s="135">
        <v>310.71501259754808</v>
      </c>
      <c r="D78" s="135">
        <v>722.54225476651618</v>
      </c>
      <c r="E78" s="135">
        <v>550.95791575894123</v>
      </c>
      <c r="F78" s="135">
        <v>1783.5096301050839</v>
      </c>
      <c r="G78" s="135">
        <v>1528.946451053182</v>
      </c>
      <c r="H78" s="135">
        <v>3813.9890798507699</v>
      </c>
      <c r="I78" s="135">
        <v>6217.3706911552081</v>
      </c>
      <c r="J78" s="135">
        <v>1494.8880029908159</v>
      </c>
      <c r="K78" s="135">
        <v>3131.9663893666589</v>
      </c>
      <c r="L78" s="135">
        <v>177.98363562834149</v>
      </c>
      <c r="M78" s="135">
        <v>513.67331359934462</v>
      </c>
      <c r="N78" s="135">
        <v>-1.535397098446484</v>
      </c>
      <c r="O78" s="135">
        <v>24.54588731502788</v>
      </c>
      <c r="P78" s="135">
        <v>126.34167426203081</v>
      </c>
      <c r="Q78" s="135">
        <v>111.2614043474367</v>
      </c>
      <c r="R78" s="135">
        <v>264.03913518315488</v>
      </c>
      <c r="S78" s="135">
        <v>304.308470403321</v>
      </c>
      <c r="T78" s="135">
        <v>184.76597430773819</v>
      </c>
      <c r="U78" s="135">
        <v>395.81442184286982</v>
      </c>
      <c r="V78" s="135">
        <v>199.31840039877551</v>
      </c>
      <c r="W78" s="135">
        <v>165.83785722818919</v>
      </c>
      <c r="X78" s="135">
        <v>4.3178595814441394</v>
      </c>
      <c r="Y78" s="135">
        <v>5.5834055826015723</v>
      </c>
    </row>
    <row r="79" spans="1:25" x14ac:dyDescent="0.25">
      <c r="A79" s="111">
        <v>43968</v>
      </c>
      <c r="B79" s="135">
        <v>25.334052124366981</v>
      </c>
      <c r="C79" s="135">
        <v>369.38567008224891</v>
      </c>
      <c r="D79" s="135">
        <v>557.38973939131245</v>
      </c>
      <c r="E79" s="135">
        <v>0</v>
      </c>
      <c r="F79" s="135">
        <v>1290.304453064851</v>
      </c>
      <c r="G79" s="135">
        <v>1351.988484078988</v>
      </c>
      <c r="H79" s="135">
        <v>2887.5761313686321</v>
      </c>
      <c r="I79" s="135">
        <v>4855.152226371305</v>
      </c>
      <c r="J79" s="135">
        <v>1260.905532957471</v>
      </c>
      <c r="K79" s="135">
        <v>1793.1810590859491</v>
      </c>
      <c r="L79" s="135">
        <v>184.78975327366871</v>
      </c>
      <c r="M79" s="135">
        <v>228.9196288866645</v>
      </c>
      <c r="N79" s="135">
        <v>444.49746000025698</v>
      </c>
      <c r="O79" s="135">
        <v>14.36832428196754</v>
      </c>
      <c r="P79" s="135">
        <v>119.7355736470227</v>
      </c>
      <c r="Q79" s="135">
        <v>0</v>
      </c>
      <c r="R79" s="135">
        <v>303.89409898438589</v>
      </c>
      <c r="S79" s="135">
        <v>49.607463545066928</v>
      </c>
      <c r="T79" s="135">
        <v>115.174842537225</v>
      </c>
      <c r="U79" s="135">
        <v>298.14592814138251</v>
      </c>
      <c r="V79" s="135">
        <v>203.65140910309671</v>
      </c>
      <c r="W79" s="135">
        <v>108.0315184229347</v>
      </c>
      <c r="X79" s="135">
        <v>5.6351726740881132</v>
      </c>
      <c r="Y79" s="135">
        <v>0</v>
      </c>
    </row>
    <row r="80" spans="1:25" x14ac:dyDescent="0.25">
      <c r="A80" s="111">
        <v>43969</v>
      </c>
      <c r="B80" s="135">
        <v>241.05734445609789</v>
      </c>
      <c r="C80" s="135">
        <v>108.95979247158721</v>
      </c>
      <c r="D80" s="135">
        <v>372.41892217108432</v>
      </c>
      <c r="E80" s="135">
        <v>971.39764564877407</v>
      </c>
      <c r="F80" s="135">
        <v>2147.1861747913172</v>
      </c>
      <c r="G80" s="135">
        <v>1905.815092014959</v>
      </c>
      <c r="H80" s="135">
        <v>3307.7059989351578</v>
      </c>
      <c r="I80" s="135">
        <v>3212.7793980752422</v>
      </c>
      <c r="J80" s="135">
        <v>1208.909428505616</v>
      </c>
      <c r="K80" s="135">
        <v>3384.987577251954</v>
      </c>
      <c r="L80" s="135">
        <v>169.42110052615561</v>
      </c>
      <c r="M80" s="135">
        <v>150.75195073024241</v>
      </c>
      <c r="N80" s="135">
        <v>100.5685099482447</v>
      </c>
      <c r="O80" s="135">
        <v>24.54588731502788</v>
      </c>
      <c r="P80" s="135">
        <v>81.750495110725836</v>
      </c>
      <c r="Q80" s="135">
        <v>156.1938945646707</v>
      </c>
      <c r="R80" s="135">
        <v>199.2748190061547</v>
      </c>
      <c r="S80" s="135">
        <v>108.0998459340264</v>
      </c>
      <c r="T80" s="135">
        <v>178.08036339528709</v>
      </c>
      <c r="U80" s="135">
        <v>11424.64353955556</v>
      </c>
      <c r="V80" s="135">
        <v>121.32424372099371</v>
      </c>
      <c r="W80" s="135">
        <v>174.1297500895987</v>
      </c>
      <c r="X80" s="135">
        <v>4.7935559760100181</v>
      </c>
      <c r="Y80" s="135">
        <v>0</v>
      </c>
    </row>
    <row r="81" spans="1:25" x14ac:dyDescent="0.25">
      <c r="A81" s="111">
        <v>43970</v>
      </c>
      <c r="B81" s="135">
        <v>670.96853202111333</v>
      </c>
      <c r="C81" s="135">
        <v>734.58057891559054</v>
      </c>
      <c r="D81" s="135">
        <v>671.34497500020302</v>
      </c>
      <c r="E81" s="135">
        <v>461.09293532447322</v>
      </c>
      <c r="F81" s="135">
        <v>3322.9076069276289</v>
      </c>
      <c r="G81" s="135">
        <v>2251.5865170231118</v>
      </c>
      <c r="H81" s="135">
        <v>3107.137671561627</v>
      </c>
      <c r="I81" s="135">
        <v>3788.5094662103252</v>
      </c>
      <c r="J81" s="135">
        <v>1005.2580194025199</v>
      </c>
      <c r="K81" s="135">
        <v>3913.062696911431</v>
      </c>
      <c r="L81" s="135">
        <v>224.93121056895859</v>
      </c>
      <c r="M81" s="135">
        <v>290.33709029528183</v>
      </c>
      <c r="N81" s="135">
        <v>-166.59058518144349</v>
      </c>
      <c r="O81" s="135">
        <v>46.697053916394509</v>
      </c>
      <c r="P81" s="135">
        <v>133.773537453915</v>
      </c>
      <c r="Q81" s="135">
        <v>73.817662499741644</v>
      </c>
      <c r="R81" s="135">
        <v>269.02100565830881</v>
      </c>
      <c r="S81" s="135">
        <v>370.20495182885759</v>
      </c>
      <c r="T81" s="135">
        <v>235.8197303664553</v>
      </c>
      <c r="U81" s="135">
        <v>508.90425665511827</v>
      </c>
      <c r="V81" s="135">
        <v>121.32424372099371</v>
      </c>
      <c r="W81" s="135">
        <v>267.70968381121969</v>
      </c>
      <c r="X81" s="135">
        <v>5.3424364312783412</v>
      </c>
      <c r="Y81" s="135">
        <v>16.750216747804721</v>
      </c>
    </row>
    <row r="82" spans="1:25" x14ac:dyDescent="0.25">
      <c r="A82" s="111">
        <v>43971</v>
      </c>
      <c r="B82" s="135">
        <v>492.094770052098</v>
      </c>
      <c r="C82" s="135">
        <v>416.08272399864342</v>
      </c>
      <c r="D82" s="135">
        <v>549.13211362255231</v>
      </c>
      <c r="E82" s="135">
        <v>554.1673793458865</v>
      </c>
      <c r="F82" s="135">
        <v>4025.3513439243252</v>
      </c>
      <c r="G82" s="135">
        <v>2003.5491992977779</v>
      </c>
      <c r="H82" s="135">
        <v>3617.3713407436871</v>
      </c>
      <c r="I82" s="135">
        <v>3919.590865651795</v>
      </c>
      <c r="J82" s="135">
        <v>831.93767122967142</v>
      </c>
      <c r="K82" s="135">
        <v>4665.7296575027976</v>
      </c>
      <c r="L82" s="135">
        <v>203.19554454033309</v>
      </c>
      <c r="M82" s="135">
        <v>178.66897864325031</v>
      </c>
      <c r="N82" s="135">
        <v>82.911443316110109</v>
      </c>
      <c r="O82" s="135">
        <v>37.716851240164793</v>
      </c>
      <c r="P82" s="135">
        <v>132.947774877039</v>
      </c>
      <c r="Q82" s="135">
        <v>117.6803315213273</v>
      </c>
      <c r="R82" s="135">
        <v>269.02100565830881</v>
      </c>
      <c r="S82" s="135">
        <v>242.85444839973059</v>
      </c>
      <c r="T82" s="135">
        <v>231.869142100007</v>
      </c>
      <c r="U82" s="135">
        <v>375.25263369518831</v>
      </c>
      <c r="V82" s="135">
        <v>181.98636558149059</v>
      </c>
      <c r="W82" s="135">
        <v>207.53423275984821</v>
      </c>
      <c r="X82" s="135">
        <v>4.8301480063612399</v>
      </c>
      <c r="Y82" s="135">
        <v>5.5834055826015723</v>
      </c>
    </row>
    <row r="83" spans="1:25" x14ac:dyDescent="0.25">
      <c r="A83" s="111">
        <v>43972</v>
      </c>
      <c r="B83" s="135">
        <v>181.9445561659083</v>
      </c>
      <c r="C83" s="135">
        <v>328.07673777159209</v>
      </c>
      <c r="D83" s="135">
        <v>530.13957435440386</v>
      </c>
      <c r="E83" s="135">
        <v>515.65381630254308</v>
      </c>
      <c r="F83" s="135">
        <v>3038.9409898438589</v>
      </c>
      <c r="G83" s="135">
        <v>1882.1219750979119</v>
      </c>
      <c r="H83" s="135">
        <v>3852.5832882999189</v>
      </c>
      <c r="I83" s="135">
        <v>5366.6267065448837</v>
      </c>
      <c r="J83" s="135">
        <v>1091.9181934889441</v>
      </c>
      <c r="K83" s="135">
        <v>4384.7529451133232</v>
      </c>
      <c r="L83" s="135">
        <v>226.79740411687101</v>
      </c>
      <c r="M83" s="135">
        <v>284.75368471268018</v>
      </c>
      <c r="N83" s="135">
        <v>63.71897958552907</v>
      </c>
      <c r="O83" s="135">
        <v>35.322130526503543</v>
      </c>
      <c r="P83" s="135">
        <v>128.8189619926589</v>
      </c>
      <c r="Q83" s="135">
        <v>55.63070217371834</v>
      </c>
      <c r="R83" s="135">
        <v>278.98474660861649</v>
      </c>
      <c r="S83" s="135">
        <v>202.1319036985563</v>
      </c>
      <c r="T83" s="135">
        <v>184.9179200102939</v>
      </c>
      <c r="U83" s="135">
        <v>282.72458703062131</v>
      </c>
      <c r="V83" s="135">
        <v>155.98831335556341</v>
      </c>
      <c r="W83" s="135">
        <v>281.45053483869827</v>
      </c>
      <c r="X83" s="135">
        <v>5.4888045526832272</v>
      </c>
      <c r="Y83" s="135">
        <v>0</v>
      </c>
    </row>
    <row r="84" spans="1:25" x14ac:dyDescent="0.25">
      <c r="A84" s="111">
        <v>43973</v>
      </c>
      <c r="B84" s="135">
        <v>260.24980818667888</v>
      </c>
      <c r="C84" s="135">
        <v>412.49064292815149</v>
      </c>
      <c r="D84" s="135">
        <v>538.39720012316411</v>
      </c>
      <c r="E84" s="135">
        <v>1911.7704766237439</v>
      </c>
      <c r="F84" s="135">
        <v>2650.3550927818569</v>
      </c>
      <c r="G84" s="135">
        <v>1503.0321044251621</v>
      </c>
      <c r="H84" s="135">
        <v>3668.1212053972931</v>
      </c>
      <c r="I84" s="135">
        <v>4359.0990873084884</v>
      </c>
      <c r="J84" s="135">
        <v>1195.9104023926529</v>
      </c>
      <c r="K84" s="135">
        <v>4928.4642055971717</v>
      </c>
      <c r="L84" s="135">
        <v>240.3364553468229</v>
      </c>
      <c r="M84" s="135">
        <v>178.66897864325031</v>
      </c>
      <c r="N84" s="135">
        <v>56.809692642519892</v>
      </c>
      <c r="O84" s="135">
        <v>14.967004460382849</v>
      </c>
      <c r="P84" s="135">
        <v>107.3491349938824</v>
      </c>
      <c r="Q84" s="135">
        <v>736.03698260611952</v>
      </c>
      <c r="R84" s="135">
        <v>278.98474660861649</v>
      </c>
      <c r="S84" s="135">
        <v>215.45928196439519</v>
      </c>
      <c r="T84" s="135">
        <v>189.02045397929791</v>
      </c>
      <c r="U84" s="135">
        <v>259.59257536447961</v>
      </c>
      <c r="V84" s="135">
        <v>112.6582263123513</v>
      </c>
      <c r="W84" s="135">
        <v>237.14813583631059</v>
      </c>
      <c r="X84" s="135">
        <v>5.1960683098734552</v>
      </c>
      <c r="Y84" s="135">
        <v>11.166811165203139</v>
      </c>
    </row>
    <row r="85" spans="1:25" x14ac:dyDescent="0.25">
      <c r="A85" s="111">
        <v>43974</v>
      </c>
      <c r="B85" s="135">
        <v>244.8958372022141</v>
      </c>
      <c r="C85" s="135">
        <v>165.23572924262669</v>
      </c>
      <c r="D85" s="135">
        <v>552.43516393005643</v>
      </c>
      <c r="E85" s="135">
        <v>498.5366771721682</v>
      </c>
      <c r="F85" s="135">
        <v>2007.6938014870079</v>
      </c>
      <c r="G85" s="135">
        <v>1115.797724812177</v>
      </c>
      <c r="H85" s="135">
        <v>3315.911066873166</v>
      </c>
      <c r="I85" s="135">
        <v>4554.4360747114624</v>
      </c>
      <c r="J85" s="135">
        <v>1295.5696025920399</v>
      </c>
      <c r="K85" s="135">
        <v>3910.9304958899252</v>
      </c>
      <c r="L85" s="135">
        <v>242.56856919824739</v>
      </c>
      <c r="M85" s="135">
        <v>279.1702791300786</v>
      </c>
      <c r="N85" s="135">
        <v>33.011037616599403</v>
      </c>
      <c r="O85" s="135">
        <v>19.756445887705372</v>
      </c>
      <c r="P85" s="135">
        <v>98.265746648246207</v>
      </c>
      <c r="Q85" s="135">
        <v>53.49105978242148</v>
      </c>
      <c r="R85" s="135">
        <v>219.20230090677009</v>
      </c>
      <c r="S85" s="135">
        <v>162.8901788046974</v>
      </c>
      <c r="T85" s="135">
        <v>168.5077841342777</v>
      </c>
      <c r="U85" s="135">
        <v>519.18515072895912</v>
      </c>
      <c r="V85" s="135">
        <v>108.3252176080301</v>
      </c>
      <c r="W85" s="135">
        <v>228.6193317502894</v>
      </c>
      <c r="X85" s="135">
        <v>5.1960683098734552</v>
      </c>
      <c r="Y85" s="135">
        <v>22.333622330406289</v>
      </c>
    </row>
    <row r="86" spans="1:25" x14ac:dyDescent="0.25">
      <c r="A86" s="111">
        <v>43975</v>
      </c>
      <c r="B86" s="135">
        <v>-80.608347668440388</v>
      </c>
      <c r="C86" s="135">
        <v>204.74862101803751</v>
      </c>
      <c r="D86" s="135">
        <v>438.4799283211658</v>
      </c>
      <c r="E86" s="135">
        <v>515.65381630254308</v>
      </c>
      <c r="F86" s="135">
        <v>1046.192799782312</v>
      </c>
      <c r="G86" s="135">
        <v>998.07255013060023</v>
      </c>
      <c r="H86" s="135">
        <v>3162.445907291903</v>
      </c>
      <c r="I86" s="135">
        <v>4084.085170833247</v>
      </c>
      <c r="J86" s="135">
        <v>1221.90845461858</v>
      </c>
      <c r="K86" s="135">
        <v>3746.277194784795</v>
      </c>
      <c r="L86" s="135">
        <v>260.27911188823862</v>
      </c>
      <c r="M86" s="135">
        <v>94.917894904226728</v>
      </c>
      <c r="N86" s="135">
        <v>25.334052124366981</v>
      </c>
      <c r="O86" s="135">
        <v>13.17096392513691</v>
      </c>
      <c r="P86" s="135">
        <v>41.288128843800934</v>
      </c>
      <c r="Q86" s="135">
        <v>79.166768477983794</v>
      </c>
      <c r="R86" s="135">
        <v>209.23855995646241</v>
      </c>
      <c r="S86" s="135">
        <v>280.6153534862741</v>
      </c>
      <c r="T86" s="135">
        <v>94.51022698964897</v>
      </c>
      <c r="U86" s="135">
        <v>231.32011666141739</v>
      </c>
      <c r="V86" s="135">
        <v>186.31937428581179</v>
      </c>
      <c r="W86" s="135">
        <v>154.7030296714394</v>
      </c>
      <c r="X86" s="135">
        <v>5.7083567347905566</v>
      </c>
      <c r="Y86" s="135">
        <v>5.5834055826015723</v>
      </c>
    </row>
    <row r="87" spans="1:25" x14ac:dyDescent="0.25">
      <c r="A87" s="111">
        <v>43976</v>
      </c>
      <c r="B87" s="135">
        <v>235.68345461153521</v>
      </c>
      <c r="C87" s="135">
        <v>162.84100852896549</v>
      </c>
      <c r="D87" s="135">
        <v>247.72877306280549</v>
      </c>
      <c r="E87" s="135">
        <v>-397.9734847812158</v>
      </c>
      <c r="F87" s="135">
        <v>2441.1165328253951</v>
      </c>
      <c r="G87" s="135">
        <v>1189.838715177948</v>
      </c>
      <c r="H87" s="135">
        <v>2885.6008372354081</v>
      </c>
      <c r="I87" s="135">
        <v>3210.2091745567809</v>
      </c>
      <c r="J87" s="135">
        <v>1083.2521760803011</v>
      </c>
      <c r="K87" s="135">
        <v>2768.7814820369249</v>
      </c>
      <c r="L87" s="135">
        <v>234.70128267273481</v>
      </c>
      <c r="M87" s="135">
        <v>201.0026009736566</v>
      </c>
      <c r="N87" s="135">
        <v>69.092869430091753</v>
      </c>
      <c r="O87" s="135">
        <v>15.565684638798171</v>
      </c>
      <c r="P87" s="135">
        <v>75.970157072593707</v>
      </c>
      <c r="Q87" s="135">
        <v>-2051.9170532536882</v>
      </c>
      <c r="R87" s="135">
        <v>139.4923733043083</v>
      </c>
      <c r="S87" s="135">
        <v>77.002629980402389</v>
      </c>
      <c r="T87" s="135">
        <v>83.266245000526752</v>
      </c>
      <c r="U87" s="135">
        <v>295.57570462292222</v>
      </c>
      <c r="V87" s="135">
        <v>138.6562785382786</v>
      </c>
      <c r="W87" s="135">
        <v>191.18735826164101</v>
      </c>
      <c r="X87" s="135">
        <v>5.4156204919807838</v>
      </c>
      <c r="Y87" s="135">
        <v>5.5834055826015723</v>
      </c>
    </row>
    <row r="88" spans="1:25" x14ac:dyDescent="0.25">
      <c r="A88" s="111">
        <v>43977</v>
      </c>
      <c r="B88" s="135">
        <v>-214.18789523328451</v>
      </c>
      <c r="C88" s="135">
        <v>359.20810704918853</v>
      </c>
      <c r="D88" s="135">
        <v>327.82774301977929</v>
      </c>
      <c r="E88" s="135">
        <v>918.97640706200104</v>
      </c>
      <c r="F88" s="135">
        <v>3716.4753744647851</v>
      </c>
      <c r="G88" s="135">
        <v>1221.6763410352301</v>
      </c>
      <c r="H88" s="135">
        <v>2869.1907013593918</v>
      </c>
      <c r="I88" s="135">
        <v>2755.2796117893272</v>
      </c>
      <c r="J88" s="135">
        <v>489.62998358829623</v>
      </c>
      <c r="K88" s="135">
        <v>3867.338830561373</v>
      </c>
      <c r="L88" s="135">
        <v>213.80723334218729</v>
      </c>
      <c r="M88" s="135">
        <v>100.5013004868283</v>
      </c>
      <c r="N88" s="135">
        <v>56.041994093296651</v>
      </c>
      <c r="O88" s="135">
        <v>37.716851240164793</v>
      </c>
      <c r="P88" s="135">
        <v>64.409480996329449</v>
      </c>
      <c r="Q88" s="135">
        <v>302.75939836850557</v>
      </c>
      <c r="R88" s="135">
        <v>194.2929485310008</v>
      </c>
      <c r="S88" s="135">
        <v>96.993697379160707</v>
      </c>
      <c r="T88" s="135">
        <v>100.58805509187719</v>
      </c>
      <c r="U88" s="135">
        <v>87.38759962764658</v>
      </c>
      <c r="V88" s="135">
        <v>95.326191495066524</v>
      </c>
      <c r="W88" s="135">
        <v>246.15076237155509</v>
      </c>
      <c r="X88" s="135">
        <v>6.2938292204101014</v>
      </c>
      <c r="Y88" s="135">
        <v>11.166811165203139</v>
      </c>
    </row>
    <row r="89" spans="1:25" x14ac:dyDescent="0.25">
      <c r="A89" s="111">
        <v>43978</v>
      </c>
      <c r="B89" s="135">
        <v>120.528672228049</v>
      </c>
      <c r="C89" s="135">
        <v>193.97237780656181</v>
      </c>
      <c r="D89" s="135">
        <v>482.24534489559483</v>
      </c>
      <c r="E89" s="135">
        <v>0</v>
      </c>
      <c r="F89" s="135">
        <v>3985.4963801230938</v>
      </c>
      <c r="G89" s="135">
        <v>1334.218646391203</v>
      </c>
      <c r="H89" s="135">
        <v>2777.871334123412</v>
      </c>
      <c r="I89" s="135">
        <v>2901.7823523415582</v>
      </c>
      <c r="J89" s="135">
        <v>593.62219249200518</v>
      </c>
      <c r="K89" s="135">
        <v>4880.1343157763858</v>
      </c>
      <c r="L89" s="135">
        <v>266.86567735145849</v>
      </c>
      <c r="M89" s="135">
        <v>189.83578980845351</v>
      </c>
      <c r="N89" s="135">
        <v>50.668104248733947</v>
      </c>
      <c r="O89" s="135">
        <v>33.526089991257592</v>
      </c>
      <c r="P89" s="135">
        <v>96.61422149449416</v>
      </c>
      <c r="Q89" s="135">
        <v>0</v>
      </c>
      <c r="R89" s="135">
        <v>199.2748190061547</v>
      </c>
      <c r="S89" s="135">
        <v>312.45297934355591</v>
      </c>
      <c r="T89" s="135">
        <v>230.65357647956131</v>
      </c>
      <c r="U89" s="135">
        <v>470.35090387821538</v>
      </c>
      <c r="V89" s="135">
        <v>129.9902611296362</v>
      </c>
      <c r="W89" s="135">
        <v>257.285589928305</v>
      </c>
      <c r="X89" s="135">
        <v>6.9524857667320878</v>
      </c>
      <c r="Y89" s="135">
        <v>11.166811165203139</v>
      </c>
    </row>
    <row r="90" spans="1:25" x14ac:dyDescent="0.25">
      <c r="A90" s="111">
        <v>43979</v>
      </c>
      <c r="B90" s="135">
        <v>2506.5357632138839</v>
      </c>
      <c r="C90" s="135">
        <v>402.31307989509111</v>
      </c>
      <c r="D90" s="135">
        <v>489.67720808747902</v>
      </c>
      <c r="E90" s="135">
        <v>1761.995509232964</v>
      </c>
      <c r="F90" s="135">
        <v>3855.967747769093</v>
      </c>
      <c r="G90" s="135">
        <v>1283.870772942478</v>
      </c>
      <c r="H90" s="135">
        <v>3466.6412038084268</v>
      </c>
      <c r="I90" s="135">
        <v>4544.1551806376219</v>
      </c>
      <c r="J90" s="135">
        <v>1113.58323701055</v>
      </c>
      <c r="K90" s="135">
        <v>6258.4838205672486</v>
      </c>
      <c r="L90" s="135">
        <v>267.12182156391708</v>
      </c>
      <c r="M90" s="135">
        <v>206.58600655625821</v>
      </c>
      <c r="N90" s="135">
        <v>49.900405699510713</v>
      </c>
      <c r="O90" s="135">
        <v>25.144567493443191</v>
      </c>
      <c r="P90" s="135">
        <v>57.803380381321297</v>
      </c>
      <c r="Q90" s="135">
        <v>2.1396423912968592</v>
      </c>
      <c r="R90" s="135">
        <v>199.2748190061547</v>
      </c>
      <c r="S90" s="135">
        <v>253.96059695459641</v>
      </c>
      <c r="T90" s="135">
        <v>178.9920376106214</v>
      </c>
      <c r="U90" s="135">
        <v>125.94095240454951</v>
      </c>
      <c r="V90" s="135">
        <v>103.9922089037089</v>
      </c>
      <c r="W90" s="135">
        <v>273.8693756511239</v>
      </c>
      <c r="X90" s="135">
        <v>6.4767893721662082</v>
      </c>
      <c r="Y90" s="135">
        <v>128.41832839983621</v>
      </c>
    </row>
    <row r="91" spans="1:25" x14ac:dyDescent="0.25">
      <c r="A91" s="111">
        <v>43980</v>
      </c>
      <c r="B91" s="135">
        <v>389.22316445618361</v>
      </c>
      <c r="C91" s="135">
        <v>434.64180952951813</v>
      </c>
      <c r="D91" s="135">
        <v>426.09348966802548</v>
      </c>
      <c r="E91" s="135">
        <v>703.94234673666665</v>
      </c>
      <c r="F91" s="135">
        <v>3850.9858772939392</v>
      </c>
      <c r="G91" s="135">
        <v>1113.576495101204</v>
      </c>
      <c r="H91" s="135">
        <v>3723.277495425014</v>
      </c>
      <c r="I91" s="135">
        <v>3986.41667713176</v>
      </c>
      <c r="J91" s="135">
        <v>918.59784531609557</v>
      </c>
      <c r="K91" s="135">
        <v>6379.5454563438279</v>
      </c>
      <c r="L91" s="135">
        <v>296.57840599665042</v>
      </c>
      <c r="M91" s="135">
        <v>150.75195073024241</v>
      </c>
      <c r="N91" s="135">
        <v>39.920324559608567</v>
      </c>
      <c r="O91" s="135">
        <v>20.355126066120679</v>
      </c>
      <c r="P91" s="135">
        <v>71.841344188213611</v>
      </c>
      <c r="Q91" s="135">
        <v>2.1396423912968592</v>
      </c>
      <c r="R91" s="135">
        <v>194.2929485310008</v>
      </c>
      <c r="S91" s="135">
        <v>202.87231360221401</v>
      </c>
      <c r="T91" s="135">
        <v>176.25701496461869</v>
      </c>
      <c r="U91" s="135">
        <v>298.14592814138251</v>
      </c>
      <c r="V91" s="135">
        <v>181.98636558149059</v>
      </c>
      <c r="W91" s="135">
        <v>266.28821646354947</v>
      </c>
      <c r="X91" s="135">
        <v>9.8432561644785874</v>
      </c>
      <c r="Y91" s="135">
        <v>0</v>
      </c>
    </row>
    <row r="92" spans="1:25" x14ac:dyDescent="0.25">
      <c r="A92" s="111">
        <v>43981</v>
      </c>
      <c r="B92" s="135">
        <v>1381.8573886018351</v>
      </c>
      <c r="C92" s="135">
        <v>159.84760763688891</v>
      </c>
      <c r="D92" s="135">
        <v>343.51723198042367</v>
      </c>
      <c r="E92" s="135">
        <v>710.3612739105572</v>
      </c>
      <c r="F92" s="135">
        <v>2152.16804526647</v>
      </c>
      <c r="G92" s="135">
        <v>813.71048411982918</v>
      </c>
      <c r="H92" s="135">
        <v>3715.0724274870049</v>
      </c>
      <c r="I92" s="135">
        <v>3536.6275614012261</v>
      </c>
      <c r="J92" s="135">
        <v>541.62608804015065</v>
      </c>
      <c r="K92" s="135">
        <v>7882.9840877296692</v>
      </c>
      <c r="L92" s="135">
        <v>305.03116500778248</v>
      </c>
      <c r="M92" s="135">
        <v>167.5021674780472</v>
      </c>
      <c r="N92" s="135">
        <v>43.758817305724783</v>
      </c>
      <c r="O92" s="135">
        <v>15.565684638798171</v>
      </c>
      <c r="P92" s="135">
        <v>91.659646033238047</v>
      </c>
      <c r="Q92" s="135">
        <v>4.2792847825937184</v>
      </c>
      <c r="R92" s="135">
        <v>224.18417138192399</v>
      </c>
      <c r="S92" s="135">
        <v>114.0231251632882</v>
      </c>
      <c r="T92" s="135">
        <v>146.32371156114459</v>
      </c>
      <c r="U92" s="135">
        <v>241.6010107352582</v>
      </c>
      <c r="V92" s="135">
        <v>99.659200199387726</v>
      </c>
      <c r="W92" s="135">
        <v>226.48713072878411</v>
      </c>
      <c r="X92" s="135">
        <v>7.5013662220004109</v>
      </c>
      <c r="Y92" s="135">
        <v>0</v>
      </c>
    </row>
    <row r="93" spans="1:25" x14ac:dyDescent="0.25">
      <c r="A93" s="111">
        <v>43982</v>
      </c>
      <c r="B93" s="135">
        <v>180.40915906746179</v>
      </c>
      <c r="C93" s="135">
        <v>132.3083194297844</v>
      </c>
      <c r="D93" s="135">
        <v>274.97893809971418</v>
      </c>
      <c r="E93" s="135">
        <v>268.52512010775581</v>
      </c>
      <c r="F93" s="135">
        <v>1320.1956759157749</v>
      </c>
      <c r="G93" s="135">
        <v>791.49818701009769</v>
      </c>
      <c r="H93" s="135">
        <v>3025.2389378841008</v>
      </c>
      <c r="I93" s="135">
        <v>2852.9481054908151</v>
      </c>
      <c r="J93" s="135">
        <v>844.93669734263506</v>
      </c>
      <c r="K93" s="135">
        <v>3887.4762846533672</v>
      </c>
      <c r="L93" s="135">
        <v>321.35121054442732</v>
      </c>
      <c r="M93" s="135">
        <v>256.83665679967231</v>
      </c>
      <c r="N93" s="135">
        <v>23.7986550259205</v>
      </c>
      <c r="O93" s="135">
        <v>5.9868017841531422</v>
      </c>
      <c r="P93" s="135">
        <v>61.932193265701393</v>
      </c>
      <c r="Q93" s="135">
        <v>2.1396423912968592</v>
      </c>
      <c r="R93" s="135">
        <v>199.2748190061547</v>
      </c>
      <c r="S93" s="135">
        <v>44.424594219462918</v>
      </c>
      <c r="T93" s="135">
        <v>88.280453184865038</v>
      </c>
      <c r="U93" s="135">
        <v>174.77519925529319</v>
      </c>
      <c r="V93" s="135">
        <v>60.662121860496867</v>
      </c>
      <c r="W93" s="135">
        <v>113.7173878136155</v>
      </c>
      <c r="X93" s="135">
        <v>8.1600227683223974</v>
      </c>
      <c r="Y93" s="135">
        <v>0</v>
      </c>
    </row>
    <row r="94" spans="1:25" x14ac:dyDescent="0.25">
      <c r="A94" s="111">
        <v>43983</v>
      </c>
      <c r="B94" s="135">
        <v>77.537553471547412</v>
      </c>
      <c r="C94" s="135">
        <v>110.15715282841779</v>
      </c>
      <c r="D94" s="135">
        <v>165.15251537520371</v>
      </c>
      <c r="E94" s="135">
        <v>170.1015701081003</v>
      </c>
      <c r="F94" s="135">
        <v>3228.2520678997062</v>
      </c>
      <c r="G94" s="135">
        <v>1061.7478018451641</v>
      </c>
      <c r="H94" s="135">
        <v>2637.017667854273</v>
      </c>
      <c r="I94" s="135">
        <v>2418.580330871042</v>
      </c>
      <c r="J94" s="135">
        <v>589.2891837876839</v>
      </c>
      <c r="K94" s="135">
        <v>2747.6963830464838</v>
      </c>
      <c r="L94" s="135">
        <v>283.99074755583018</v>
      </c>
      <c r="M94" s="135">
        <v>11.166811165203139</v>
      </c>
      <c r="N94" s="135">
        <v>21.495559378250771</v>
      </c>
      <c r="O94" s="135">
        <v>8.9802026762297125</v>
      </c>
      <c r="P94" s="135">
        <v>49.545754612561112</v>
      </c>
      <c r="Q94" s="135">
        <v>0</v>
      </c>
      <c r="R94" s="135">
        <v>184.32920758069309</v>
      </c>
      <c r="S94" s="135">
        <v>63.675251714563522</v>
      </c>
      <c r="T94" s="135">
        <v>117.90986518322769</v>
      </c>
      <c r="U94" s="135">
        <v>367.54196313980759</v>
      </c>
      <c r="V94" s="135">
        <v>82.327165382102905</v>
      </c>
      <c r="W94" s="135">
        <v>147.5956929330884</v>
      </c>
      <c r="X94" s="135">
        <v>7.3184060702443032</v>
      </c>
      <c r="Y94" s="135">
        <v>0</v>
      </c>
    </row>
    <row r="95" spans="1:25" x14ac:dyDescent="0.25">
      <c r="A95" s="111">
        <v>43984</v>
      </c>
      <c r="B95" s="135">
        <v>-644.8667813475231</v>
      </c>
      <c r="C95" s="135">
        <v>170.62385084836461</v>
      </c>
      <c r="D95" s="135">
        <v>262.59249944657392</v>
      </c>
      <c r="E95" s="135">
        <v>314.52743152063829</v>
      </c>
      <c r="F95" s="135">
        <v>4488.665298113634</v>
      </c>
      <c r="G95" s="135">
        <v>1086.181328665868</v>
      </c>
      <c r="H95" s="135">
        <v>3174.9054549014718</v>
      </c>
      <c r="I95" s="135">
        <v>3415.8270560335968</v>
      </c>
      <c r="J95" s="135">
        <v>424.63485302347812</v>
      </c>
      <c r="K95" s="135">
        <v>6855.2631953641194</v>
      </c>
      <c r="L95" s="135">
        <v>322.77829972812498</v>
      </c>
      <c r="M95" s="135">
        <v>145.16854514764091</v>
      </c>
      <c r="N95" s="135">
        <v>82.143744766886869</v>
      </c>
      <c r="O95" s="135">
        <v>4.7894414273225134</v>
      </c>
      <c r="P95" s="135">
        <v>45.416941728181023</v>
      </c>
      <c r="Q95" s="135">
        <v>0</v>
      </c>
      <c r="R95" s="135">
        <v>129.52863235400051</v>
      </c>
      <c r="S95" s="135">
        <v>184.36206601077109</v>
      </c>
      <c r="T95" s="135">
        <v>162.2780103294937</v>
      </c>
      <c r="U95" s="135">
        <v>149.0729640706912</v>
      </c>
      <c r="V95" s="135">
        <v>82.327165382102905</v>
      </c>
      <c r="W95" s="135">
        <v>298.98196545996399</v>
      </c>
      <c r="X95" s="135">
        <v>8.0868387076199539</v>
      </c>
      <c r="Y95" s="135">
        <v>5.5834055826015723</v>
      </c>
    </row>
    <row r="96" spans="1:25" x14ac:dyDescent="0.25">
      <c r="A96" s="111">
        <v>43985</v>
      </c>
      <c r="B96" s="135">
        <v>251.80512414522329</v>
      </c>
      <c r="C96" s="135">
        <v>144.88060317650601</v>
      </c>
      <c r="D96" s="135">
        <v>265.06978717720187</v>
      </c>
      <c r="E96" s="135">
        <v>421.50955108548118</v>
      </c>
      <c r="F96" s="135">
        <v>5211.0365170109453</v>
      </c>
      <c r="G96" s="135">
        <v>993.63009070865394</v>
      </c>
      <c r="H96" s="135">
        <v>3032.5323316067752</v>
      </c>
      <c r="I96" s="135">
        <v>2685.8835767909022</v>
      </c>
      <c r="J96" s="135">
        <v>303.31060930248441</v>
      </c>
      <c r="K96" s="135">
        <v>6783.4790943067746</v>
      </c>
      <c r="L96" s="135">
        <v>352.49102837331691</v>
      </c>
      <c r="M96" s="135">
        <v>67.000866991218871</v>
      </c>
      <c r="N96" s="135">
        <v>62.183582487082582</v>
      </c>
      <c r="O96" s="135">
        <v>23.348526958197251</v>
      </c>
      <c r="P96" s="135">
        <v>58.629142958197313</v>
      </c>
      <c r="Q96" s="135">
        <v>1.06982119564843</v>
      </c>
      <c r="R96" s="135">
        <v>224.18417138192399</v>
      </c>
      <c r="S96" s="135">
        <v>188.06411552905971</v>
      </c>
      <c r="T96" s="135">
        <v>153.00932247359569</v>
      </c>
      <c r="U96" s="135">
        <v>169.6347522183728</v>
      </c>
      <c r="V96" s="135">
        <v>73.661147973460487</v>
      </c>
      <c r="W96" s="135">
        <v>319.59324200118181</v>
      </c>
      <c r="X96" s="135">
        <v>9.477335860966372</v>
      </c>
      <c r="Y96" s="135">
        <v>5.5834055826015723</v>
      </c>
    </row>
    <row r="97" spans="1:25" x14ac:dyDescent="0.25">
      <c r="A97" s="111">
        <v>43986</v>
      </c>
      <c r="B97" s="135">
        <v>520.49961637335787</v>
      </c>
      <c r="C97" s="135">
        <v>210.13674262377529</v>
      </c>
      <c r="D97" s="135">
        <v>146.15997610705529</v>
      </c>
      <c r="E97" s="135">
        <v>357.32027934657549</v>
      </c>
      <c r="F97" s="135">
        <v>5176.1634236848677</v>
      </c>
      <c r="G97" s="135">
        <v>913.66582111362072</v>
      </c>
      <c r="H97" s="135">
        <v>3244.1926952668732</v>
      </c>
      <c r="I97" s="135">
        <v>2693.5942473462828</v>
      </c>
      <c r="J97" s="135">
        <v>355.30671375433877</v>
      </c>
      <c r="K97" s="135">
        <v>7326.4796211167877</v>
      </c>
      <c r="L97" s="135">
        <v>361.85858814322961</v>
      </c>
      <c r="M97" s="135">
        <v>189.83578980845351</v>
      </c>
      <c r="N97" s="135">
        <v>33.011037616599403</v>
      </c>
      <c r="O97" s="135">
        <v>19.756445887705372</v>
      </c>
      <c r="P97" s="135">
        <v>72.667106765089628</v>
      </c>
      <c r="Q97" s="135">
        <v>5.3491059782421484</v>
      </c>
      <c r="R97" s="135">
        <v>189.31107805584699</v>
      </c>
      <c r="S97" s="135">
        <v>96.253287475502987</v>
      </c>
      <c r="T97" s="135">
        <v>155.44045371448701</v>
      </c>
      <c r="U97" s="135">
        <v>372.68241017672801</v>
      </c>
      <c r="V97" s="135">
        <v>112.6582263123513</v>
      </c>
      <c r="W97" s="135">
        <v>348.97023385303248</v>
      </c>
      <c r="X97" s="135">
        <v>10.062808346585919</v>
      </c>
      <c r="Y97" s="135">
        <v>0</v>
      </c>
    </row>
    <row r="98" spans="1:25" x14ac:dyDescent="0.25">
      <c r="A98" s="111">
        <v>43987</v>
      </c>
      <c r="B98" s="135">
        <v>423.76959917122952</v>
      </c>
      <c r="C98" s="135">
        <v>270.60344064372202</v>
      </c>
      <c r="D98" s="135">
        <v>427.7450148217776</v>
      </c>
      <c r="E98" s="135">
        <v>340.20314021620061</v>
      </c>
      <c r="F98" s="135">
        <v>5709.2235645263318</v>
      </c>
      <c r="G98" s="135">
        <v>818.15294354177536</v>
      </c>
      <c r="H98" s="135">
        <v>3832.6784012651219</v>
      </c>
      <c r="I98" s="135">
        <v>2762.9902823447078</v>
      </c>
      <c r="J98" s="135">
        <v>606.6212186049687</v>
      </c>
      <c r="K98" s="135">
        <v>7303.9730547786767</v>
      </c>
      <c r="L98" s="135">
        <v>346.56311945641897</v>
      </c>
      <c r="M98" s="135">
        <v>212.16941213885971</v>
      </c>
      <c r="N98" s="135">
        <v>35.314133264269117</v>
      </c>
      <c r="O98" s="135">
        <v>13.769644103552229</v>
      </c>
      <c r="P98" s="135">
        <v>70.189819034461578</v>
      </c>
      <c r="Q98" s="135">
        <v>1.06982119564843</v>
      </c>
      <c r="R98" s="135">
        <v>154.43798472976991</v>
      </c>
      <c r="S98" s="135">
        <v>191.02575514369059</v>
      </c>
      <c r="T98" s="135">
        <v>138.87837213591499</v>
      </c>
      <c r="U98" s="135">
        <v>136.22184647839029</v>
      </c>
      <c r="V98" s="135">
        <v>77.994156677781689</v>
      </c>
      <c r="W98" s="135">
        <v>238.0957807347574</v>
      </c>
      <c r="X98" s="135">
        <v>10.46532068044935</v>
      </c>
      <c r="Y98" s="135">
        <v>11.166811165203139</v>
      </c>
    </row>
    <row r="99" spans="1:25" x14ac:dyDescent="0.25">
      <c r="A99" s="111">
        <v>43988</v>
      </c>
      <c r="B99" s="135">
        <v>406.1125325390949</v>
      </c>
      <c r="C99" s="135">
        <v>314.90577384645519</v>
      </c>
      <c r="D99" s="135">
        <v>222.955895756525</v>
      </c>
      <c r="E99" s="135">
        <v>355.1806369552786</v>
      </c>
      <c r="F99" s="135">
        <v>3900.8045820454781</v>
      </c>
      <c r="G99" s="135">
        <v>585.66423379325283</v>
      </c>
      <c r="H99" s="135">
        <v>3454.0297104963029</v>
      </c>
      <c r="I99" s="135">
        <v>2847.807658453894</v>
      </c>
      <c r="J99" s="135">
        <v>714.94643621299883</v>
      </c>
      <c r="K99" s="135">
        <v>6414.3714063617472</v>
      </c>
      <c r="L99" s="135">
        <v>381.94761280605019</v>
      </c>
      <c r="M99" s="135">
        <v>307.08730704308653</v>
      </c>
      <c r="N99" s="135">
        <v>23.7986550259205</v>
      </c>
      <c r="O99" s="135">
        <v>8.9802026762297125</v>
      </c>
      <c r="P99" s="135">
        <v>59.45490553507333</v>
      </c>
      <c r="Q99" s="135">
        <v>1.06982119564843</v>
      </c>
      <c r="R99" s="135">
        <v>164.40172568007759</v>
      </c>
      <c r="S99" s="135">
        <v>105.8786162230533</v>
      </c>
      <c r="T99" s="135">
        <v>100.1322179842101</v>
      </c>
      <c r="U99" s="135">
        <v>133.65162295993011</v>
      </c>
      <c r="V99" s="135">
        <v>60.662121860496867</v>
      </c>
      <c r="W99" s="135">
        <v>214.1677470489758</v>
      </c>
      <c r="X99" s="135">
        <v>10.86783301431279</v>
      </c>
      <c r="Y99" s="135">
        <v>0</v>
      </c>
    </row>
    <row r="100" spans="1:25" x14ac:dyDescent="0.25">
      <c r="A100" s="111">
        <v>43989</v>
      </c>
      <c r="B100" s="135">
        <v>224.93567492240979</v>
      </c>
      <c r="C100" s="135">
        <v>179.60405352459429</v>
      </c>
      <c r="D100" s="135">
        <v>162.67522764457561</v>
      </c>
      <c r="E100" s="135">
        <v>256.75708695562309</v>
      </c>
      <c r="F100" s="135">
        <v>2301.6241595210872</v>
      </c>
      <c r="G100" s="135">
        <v>530.87390092258192</v>
      </c>
      <c r="H100" s="135">
        <v>2694.1492520152192</v>
      </c>
      <c r="I100" s="135">
        <v>2007.344567917411</v>
      </c>
      <c r="J100" s="135">
        <v>667.28334046546559</v>
      </c>
      <c r="K100" s="135">
        <v>4480.4650798564498</v>
      </c>
      <c r="L100" s="135">
        <v>397.53581773567049</v>
      </c>
      <c r="M100" s="135">
        <v>22.333622330406289</v>
      </c>
      <c r="N100" s="135">
        <v>9.9800811399021434</v>
      </c>
      <c r="O100" s="135">
        <v>7.1841621409837702</v>
      </c>
      <c r="P100" s="135">
        <v>43.765416574428983</v>
      </c>
      <c r="Q100" s="135">
        <v>1.06982119564843</v>
      </c>
      <c r="R100" s="135">
        <v>189.31107805584699</v>
      </c>
      <c r="S100" s="135">
        <v>39.982134797516629</v>
      </c>
      <c r="T100" s="135">
        <v>66.552217719399124</v>
      </c>
      <c r="U100" s="135">
        <v>233.8903401798776</v>
      </c>
      <c r="V100" s="135">
        <v>64.995130564818083</v>
      </c>
      <c r="W100" s="135">
        <v>124.3783929211419</v>
      </c>
      <c r="X100" s="135">
        <v>9.5505199216688155</v>
      </c>
      <c r="Y100" s="135">
        <v>0</v>
      </c>
    </row>
    <row r="101" spans="1:25" x14ac:dyDescent="0.25">
      <c r="A101" s="111">
        <v>43990</v>
      </c>
      <c r="B101" s="135">
        <v>75.23445782387769</v>
      </c>
      <c r="C101" s="135">
        <v>214.92618405109781</v>
      </c>
      <c r="D101" s="135">
        <v>231.21352152528519</v>
      </c>
      <c r="E101" s="135">
        <v>178.66013967328769</v>
      </c>
      <c r="F101" s="135">
        <v>3372.7263116791678</v>
      </c>
      <c r="G101" s="135">
        <v>804.08515537227879</v>
      </c>
      <c r="H101" s="135">
        <v>2646.1344100076162</v>
      </c>
      <c r="I101" s="135">
        <v>1804.2969099590559</v>
      </c>
      <c r="J101" s="135">
        <v>528.62706192718701</v>
      </c>
      <c r="K101" s="135">
        <v>3708.608310071535</v>
      </c>
      <c r="L101" s="135">
        <v>308.909920225012</v>
      </c>
      <c r="M101" s="135">
        <v>368.5047684517038</v>
      </c>
      <c r="N101" s="135">
        <v>40.688023108831807</v>
      </c>
      <c r="O101" s="135">
        <v>5.9868017841531422</v>
      </c>
      <c r="P101" s="135">
        <v>53.674567496941201</v>
      </c>
      <c r="Q101" s="135">
        <v>0</v>
      </c>
      <c r="R101" s="135">
        <v>164.40172568007759</v>
      </c>
      <c r="S101" s="135">
        <v>34.799265471912619</v>
      </c>
      <c r="T101" s="135">
        <v>78.85981962641128</v>
      </c>
      <c r="U101" s="135">
        <v>143.93251703377081</v>
      </c>
      <c r="V101" s="135">
        <v>47.663095747533262</v>
      </c>
      <c r="W101" s="135">
        <v>160.86272151134361</v>
      </c>
      <c r="X101" s="135">
        <v>9.7334800734249232</v>
      </c>
      <c r="Y101" s="135">
        <v>0</v>
      </c>
    </row>
    <row r="102" spans="1:25" x14ac:dyDescent="0.25">
      <c r="A102" s="111">
        <v>43991</v>
      </c>
      <c r="B102" s="135">
        <v>257.17901398978597</v>
      </c>
      <c r="C102" s="135">
        <v>237.67603083087971</v>
      </c>
      <c r="D102" s="135">
        <v>233.69080925591331</v>
      </c>
      <c r="E102" s="135">
        <v>266.38547771645898</v>
      </c>
      <c r="F102" s="135">
        <v>4663.0307647440204</v>
      </c>
      <c r="G102" s="135">
        <v>853.69261891734573</v>
      </c>
      <c r="H102" s="135">
        <v>2754.3197502272778</v>
      </c>
      <c r="I102" s="135">
        <v>1755.462663108312</v>
      </c>
      <c r="J102" s="135">
        <v>385.63777468458733</v>
      </c>
      <c r="K102" s="135">
        <v>7602.7181090140293</v>
      </c>
      <c r="L102" s="135">
        <v>373.89736612878141</v>
      </c>
      <c r="M102" s="135">
        <v>61.417461408617292</v>
      </c>
      <c r="N102" s="135">
        <v>64.48667813475231</v>
      </c>
      <c r="O102" s="135">
        <v>24.54588731502788</v>
      </c>
      <c r="P102" s="135">
        <v>65.235243573205466</v>
      </c>
      <c r="Q102" s="135">
        <v>0</v>
      </c>
      <c r="R102" s="135">
        <v>199.2748190061547</v>
      </c>
      <c r="S102" s="135">
        <v>144.37993121325451</v>
      </c>
      <c r="T102" s="135">
        <v>144.34841742792051</v>
      </c>
      <c r="U102" s="135">
        <v>87.38759962764658</v>
      </c>
      <c r="V102" s="135">
        <v>56.329113156175673</v>
      </c>
      <c r="W102" s="135">
        <v>301.35107770608101</v>
      </c>
      <c r="X102" s="135">
        <v>10.135992407288359</v>
      </c>
      <c r="Y102" s="135">
        <v>0</v>
      </c>
    </row>
    <row r="103" spans="1:25" x14ac:dyDescent="0.25">
      <c r="A103" s="111">
        <v>43992</v>
      </c>
      <c r="B103" s="135">
        <v>304.77632404162699</v>
      </c>
      <c r="C103" s="135">
        <v>9.5788828546450269</v>
      </c>
      <c r="D103" s="135">
        <v>166.80404052895571</v>
      </c>
      <c r="E103" s="135">
        <v>335.92385543360689</v>
      </c>
      <c r="F103" s="135">
        <v>7158.9478727961068</v>
      </c>
      <c r="G103" s="135">
        <v>875.16450612341953</v>
      </c>
      <c r="H103" s="135">
        <v>3159.5589389433449</v>
      </c>
      <c r="I103" s="135">
        <v>1732.3306514421699</v>
      </c>
      <c r="J103" s="135">
        <v>571.95714897039909</v>
      </c>
      <c r="K103" s="135">
        <v>7797.4591356448454</v>
      </c>
      <c r="L103" s="135">
        <v>382.7160454434258</v>
      </c>
      <c r="M103" s="135">
        <v>145.16854514764091</v>
      </c>
      <c r="N103" s="135">
        <v>17.657066632134558</v>
      </c>
      <c r="O103" s="135">
        <v>9.5788828546450269</v>
      </c>
      <c r="P103" s="135">
        <v>58.629142958197313</v>
      </c>
      <c r="Q103" s="135">
        <v>0</v>
      </c>
      <c r="R103" s="135">
        <v>179.3473371055392</v>
      </c>
      <c r="S103" s="135">
        <v>121.42722419986529</v>
      </c>
      <c r="T103" s="135">
        <v>136.9030780026909</v>
      </c>
      <c r="U103" s="135">
        <v>200.47743443989509</v>
      </c>
      <c r="V103" s="135">
        <v>43.330087043212053</v>
      </c>
      <c r="W103" s="135">
        <v>301.82490015530442</v>
      </c>
      <c r="X103" s="135">
        <v>12.880394683629969</v>
      </c>
      <c r="Y103" s="135">
        <v>5.5834055826015723</v>
      </c>
    </row>
    <row r="104" spans="1:25" x14ac:dyDescent="0.25">
      <c r="A104" s="111">
        <v>43993</v>
      </c>
      <c r="B104" s="135">
        <v>274.83608062192047</v>
      </c>
      <c r="C104" s="135">
        <v>101.1769501521881</v>
      </c>
      <c r="D104" s="135">
        <v>312.96401663601102</v>
      </c>
      <c r="E104" s="135">
        <v>456.81365054187938</v>
      </c>
      <c r="F104" s="135">
        <v>6446.5403948491039</v>
      </c>
      <c r="G104" s="135">
        <v>741.15031356137297</v>
      </c>
      <c r="H104" s="135">
        <v>3487.1538736534471</v>
      </c>
      <c r="I104" s="135">
        <v>1891.684509586702</v>
      </c>
      <c r="J104" s="135">
        <v>615.28723601361116</v>
      </c>
      <c r="K104" s="135">
        <v>7204.9441628909863</v>
      </c>
      <c r="L104" s="135">
        <v>399.95089173885123</v>
      </c>
      <c r="M104" s="135">
        <v>161.91876189544561</v>
      </c>
      <c r="N104" s="135">
        <v>20.727860829027531</v>
      </c>
      <c r="O104" s="135">
        <v>11.973603568306279</v>
      </c>
      <c r="P104" s="135">
        <v>43.765416574428983</v>
      </c>
      <c r="Q104" s="135">
        <v>0</v>
      </c>
      <c r="R104" s="135">
        <v>149.45611425461601</v>
      </c>
      <c r="S104" s="135">
        <v>56.271152677986358</v>
      </c>
      <c r="T104" s="135">
        <v>132.34470692601971</v>
      </c>
      <c r="U104" s="135">
        <v>69.396034998425222</v>
      </c>
      <c r="V104" s="135">
        <v>30.331060930248441</v>
      </c>
      <c r="W104" s="135">
        <v>293.53300729389491</v>
      </c>
      <c r="X104" s="135">
        <v>14.49044401908372</v>
      </c>
      <c r="Y104" s="135">
        <v>5.5834055826015723</v>
      </c>
    </row>
    <row r="105" spans="1:25" x14ac:dyDescent="0.25">
      <c r="A105" s="111">
        <v>43994</v>
      </c>
      <c r="B105" s="135">
        <v>432.98198176190829</v>
      </c>
      <c r="C105" s="135">
        <v>320.29389545219311</v>
      </c>
      <c r="D105" s="135">
        <v>134.599300030791</v>
      </c>
      <c r="E105" s="135">
        <v>537.05024021551162</v>
      </c>
      <c r="F105" s="135">
        <v>6660.7608252807204</v>
      </c>
      <c r="G105" s="135">
        <v>779.65162855157416</v>
      </c>
      <c r="H105" s="135">
        <v>3848.784645736027</v>
      </c>
      <c r="I105" s="135">
        <v>2112.7237321742791</v>
      </c>
      <c r="J105" s="135">
        <v>467.96494006669019</v>
      </c>
      <c r="K105" s="135">
        <v>6155.4274378611608</v>
      </c>
      <c r="L105" s="135">
        <v>419.27148376429608</v>
      </c>
      <c r="M105" s="135">
        <v>167.5021674780472</v>
      </c>
      <c r="N105" s="135">
        <v>21.495559378250771</v>
      </c>
      <c r="O105" s="135">
        <v>6.5854819625684557</v>
      </c>
      <c r="P105" s="135">
        <v>46.242704305057039</v>
      </c>
      <c r="Q105" s="135">
        <v>0</v>
      </c>
      <c r="R105" s="135">
        <v>164.40172568007759</v>
      </c>
      <c r="S105" s="135">
        <v>96.993697379160707</v>
      </c>
      <c r="T105" s="135">
        <v>125.81104171612439</v>
      </c>
      <c r="U105" s="135">
        <v>398.38464536132989</v>
      </c>
      <c r="V105" s="135">
        <v>43.330087043212053</v>
      </c>
      <c r="W105" s="135">
        <v>215.35230317203431</v>
      </c>
      <c r="X105" s="135">
        <v>14.124523715571501</v>
      </c>
      <c r="Y105" s="135">
        <v>5.5834055826015723</v>
      </c>
    </row>
    <row r="106" spans="1:25" x14ac:dyDescent="0.25">
      <c r="A106" s="111">
        <v>43995</v>
      </c>
      <c r="B106" s="135">
        <v>301.70552984473397</v>
      </c>
      <c r="C106" s="135">
        <v>24.54588731502788</v>
      </c>
      <c r="D106" s="135">
        <v>285.71385159910238</v>
      </c>
      <c r="E106" s="135">
        <v>423.64919347677812</v>
      </c>
      <c r="F106" s="135">
        <v>5191.1090351103294</v>
      </c>
      <c r="G106" s="135">
        <v>656.74358454439346</v>
      </c>
      <c r="H106" s="135">
        <v>3883.1243745136162</v>
      </c>
      <c r="I106" s="135">
        <v>2354.3247429095368</v>
      </c>
      <c r="J106" s="135">
        <v>428.96786172779929</v>
      </c>
      <c r="K106" s="135">
        <v>5141.921218972313</v>
      </c>
      <c r="L106" s="135">
        <v>436.50633005972139</v>
      </c>
      <c r="M106" s="135">
        <v>78.167678156422014</v>
      </c>
      <c r="N106" s="135">
        <v>18.424765181357799</v>
      </c>
      <c r="O106" s="135">
        <v>5.9868017841531422</v>
      </c>
      <c r="P106" s="135">
        <v>64.409480996329449</v>
      </c>
      <c r="Q106" s="135">
        <v>0</v>
      </c>
      <c r="R106" s="135">
        <v>134.5105028291544</v>
      </c>
      <c r="S106" s="135">
        <v>79.223859691375537</v>
      </c>
      <c r="T106" s="135">
        <v>115.3267882397807</v>
      </c>
      <c r="U106" s="135">
        <v>59.115140924584438</v>
      </c>
      <c r="V106" s="135">
        <v>17.332034817284821</v>
      </c>
      <c r="W106" s="135">
        <v>211.32481235363539</v>
      </c>
      <c r="X106" s="135">
        <v>11.380121439229891</v>
      </c>
      <c r="Y106" s="135">
        <v>11.166811165203139</v>
      </c>
    </row>
    <row r="107" spans="1:25" x14ac:dyDescent="0.25">
      <c r="A107" s="111">
        <v>43996</v>
      </c>
      <c r="B107" s="135">
        <v>223.40027782396339</v>
      </c>
      <c r="C107" s="135">
        <v>150.26872478224391</v>
      </c>
      <c r="D107" s="135">
        <v>279.10775098409431</v>
      </c>
      <c r="E107" s="135">
        <v>345.55224619444277</v>
      </c>
      <c r="F107" s="135">
        <v>2082.421858614317</v>
      </c>
      <c r="G107" s="135">
        <v>597.51079225177625</v>
      </c>
      <c r="H107" s="135">
        <v>3012.1716074643109</v>
      </c>
      <c r="I107" s="135">
        <v>1783.735121811374</v>
      </c>
      <c r="J107" s="135">
        <v>480.96396617965382</v>
      </c>
      <c r="K107" s="135">
        <v>4053.5510531061682</v>
      </c>
      <c r="L107" s="135">
        <v>420.88153309974979</v>
      </c>
      <c r="M107" s="135">
        <v>173.0855730606487</v>
      </c>
      <c r="N107" s="135">
        <v>5.3738898445626919</v>
      </c>
      <c r="O107" s="135">
        <v>4.7894414273225134</v>
      </c>
      <c r="P107" s="135">
        <v>36.333553382544807</v>
      </c>
      <c r="Q107" s="135">
        <v>0</v>
      </c>
      <c r="R107" s="135">
        <v>154.43798472976991</v>
      </c>
      <c r="S107" s="135">
        <v>19.991067398758311</v>
      </c>
      <c r="T107" s="135">
        <v>46.79927638715737</v>
      </c>
      <c r="U107" s="135">
        <v>95.098270183027154</v>
      </c>
      <c r="V107" s="135">
        <v>21.66504352160603</v>
      </c>
      <c r="W107" s="135">
        <v>144.9896694623597</v>
      </c>
      <c r="X107" s="135">
        <v>11.892409864146989</v>
      </c>
      <c r="Y107" s="135">
        <v>0</v>
      </c>
    </row>
    <row r="108" spans="1:25" x14ac:dyDescent="0.25">
      <c r="A108" s="111">
        <v>43997</v>
      </c>
      <c r="B108" s="135">
        <v>52.203501347180442</v>
      </c>
      <c r="C108" s="135">
        <v>98.183549260111519</v>
      </c>
      <c r="D108" s="135">
        <v>248.5545356396816</v>
      </c>
      <c r="E108" s="135">
        <v>193.63763641236579</v>
      </c>
      <c r="F108" s="135">
        <v>3407.599405005245</v>
      </c>
      <c r="G108" s="135">
        <v>759.66056115281594</v>
      </c>
      <c r="H108" s="135">
        <v>2987.2525122451748</v>
      </c>
      <c r="I108" s="135">
        <v>1593.53858144532</v>
      </c>
      <c r="J108" s="135">
        <v>307.64361800680558</v>
      </c>
      <c r="K108" s="135">
        <v>4891.5060545577471</v>
      </c>
      <c r="L108" s="135">
        <v>390.32718775647987</v>
      </c>
      <c r="M108" s="135">
        <v>145.16854514764091</v>
      </c>
      <c r="N108" s="135">
        <v>22.263257927474012</v>
      </c>
      <c r="O108" s="135">
        <v>3.5920810704918851</v>
      </c>
      <c r="P108" s="135">
        <v>21.46982699877648</v>
      </c>
      <c r="Q108" s="135">
        <v>0</v>
      </c>
      <c r="R108" s="135">
        <v>139.4923733043083</v>
      </c>
      <c r="S108" s="135">
        <v>21.471887206073749</v>
      </c>
      <c r="T108" s="135">
        <v>59.866606806948063</v>
      </c>
      <c r="U108" s="135">
        <v>82.247152590726188</v>
      </c>
      <c r="V108" s="135">
        <v>25.998052225927228</v>
      </c>
      <c r="W108" s="135">
        <v>148.54333783153521</v>
      </c>
      <c r="X108" s="135">
        <v>13.904971533464179</v>
      </c>
      <c r="Y108" s="135">
        <v>5.5834055826015723</v>
      </c>
    </row>
    <row r="109" spans="1:25" x14ac:dyDescent="0.25">
      <c r="A109" s="111">
        <v>43998</v>
      </c>
      <c r="B109" s="135">
        <v>174.26757067367589</v>
      </c>
      <c r="C109" s="135">
        <v>341.24770169672911</v>
      </c>
      <c r="D109" s="135">
        <v>173.4101411439639</v>
      </c>
      <c r="E109" s="135">
        <v>234.29084184700611</v>
      </c>
      <c r="F109" s="135">
        <v>6067.9182387374103</v>
      </c>
      <c r="G109" s="135">
        <v>797.42146623935935</v>
      </c>
      <c r="H109" s="135">
        <v>3601.872879083005</v>
      </c>
      <c r="I109" s="135">
        <v>1621.8110401483821</v>
      </c>
      <c r="J109" s="135">
        <v>238.3154787376663</v>
      </c>
      <c r="K109" s="135">
        <v>8272.4661409913024</v>
      </c>
      <c r="L109" s="135">
        <v>401.56094107430488</v>
      </c>
      <c r="M109" s="135">
        <v>301.50390146048488</v>
      </c>
      <c r="N109" s="135">
        <v>83.679141865333349</v>
      </c>
      <c r="O109" s="135">
        <v>7.7828423193990854</v>
      </c>
      <c r="P109" s="135">
        <v>28.075927613784629</v>
      </c>
      <c r="Q109" s="135">
        <v>0</v>
      </c>
      <c r="R109" s="135">
        <v>164.40172568007759</v>
      </c>
      <c r="S109" s="135">
        <v>88.849188438925836</v>
      </c>
      <c r="T109" s="135">
        <v>127.3304987416814</v>
      </c>
      <c r="U109" s="135">
        <v>131.0813994414699</v>
      </c>
      <c r="V109" s="135">
        <v>8.6660174086424107</v>
      </c>
      <c r="W109" s="135">
        <v>303.72018995219798</v>
      </c>
      <c r="X109" s="135">
        <v>73.293836793496695</v>
      </c>
      <c r="Y109" s="135">
        <v>16.750216747804721</v>
      </c>
    </row>
    <row r="110" spans="1:25" x14ac:dyDescent="0.25">
      <c r="A110" s="111">
        <v>43999</v>
      </c>
      <c r="B110" s="135">
        <v>238.7542488084282</v>
      </c>
      <c r="C110" s="135">
        <v>210.73542280219061</v>
      </c>
      <c r="D110" s="135">
        <v>270.85012521533412</v>
      </c>
      <c r="E110" s="135">
        <v>379.78652445519248</v>
      </c>
      <c r="F110" s="135">
        <v>7258.5852822991847</v>
      </c>
      <c r="G110" s="135">
        <v>738.18867394674214</v>
      </c>
      <c r="H110" s="135">
        <v>3883.5802116212831</v>
      </c>
      <c r="I110" s="135">
        <v>1457.31673496693</v>
      </c>
      <c r="J110" s="135">
        <v>385.63777468458733</v>
      </c>
      <c r="K110" s="135">
        <v>7625.6984978013643</v>
      </c>
      <c r="L110" s="135">
        <v>471.34194295408429</v>
      </c>
      <c r="M110" s="135">
        <v>78.167678156422014</v>
      </c>
      <c r="N110" s="135">
        <v>21.495559378250771</v>
      </c>
      <c r="O110" s="135">
        <v>18.559085530874739</v>
      </c>
      <c r="P110" s="135">
        <v>35.507790805668797</v>
      </c>
      <c r="Q110" s="135">
        <v>0</v>
      </c>
      <c r="R110" s="135">
        <v>144.47424377946211</v>
      </c>
      <c r="S110" s="135">
        <v>81.445089402348685</v>
      </c>
      <c r="T110" s="135">
        <v>113.0476027014451</v>
      </c>
      <c r="U110" s="135">
        <v>71.966258516885418</v>
      </c>
      <c r="V110" s="135">
        <v>51.996104451854457</v>
      </c>
      <c r="W110" s="135">
        <v>300.64034403224588</v>
      </c>
      <c r="X110" s="135">
        <v>12.221738137307989</v>
      </c>
      <c r="Y110" s="135">
        <v>33.500433495609443</v>
      </c>
    </row>
    <row r="111" spans="1:25" x14ac:dyDescent="0.25">
      <c r="A111" s="111">
        <v>44000</v>
      </c>
      <c r="B111" s="135">
        <v>154.30740839387161</v>
      </c>
      <c r="C111" s="135">
        <v>726.19905641777609</v>
      </c>
      <c r="D111" s="135">
        <v>273.32741294596212</v>
      </c>
      <c r="E111" s="135">
        <v>625.8453994543313</v>
      </c>
      <c r="F111" s="135">
        <v>7452.8782308301852</v>
      </c>
      <c r="G111" s="135">
        <v>755.21810173086965</v>
      </c>
      <c r="H111" s="135">
        <v>4225.4580423716216</v>
      </c>
      <c r="I111" s="135">
        <v>1588.3981344084</v>
      </c>
      <c r="J111" s="135">
        <v>450.63290524940533</v>
      </c>
      <c r="K111" s="135">
        <v>5393.2840282853249</v>
      </c>
      <c r="L111" s="135">
        <v>497.13932435169551</v>
      </c>
      <c r="M111" s="135">
        <v>111.6681116520314</v>
      </c>
      <c r="N111" s="135">
        <v>21.495559378250771</v>
      </c>
      <c r="O111" s="135">
        <v>14.36832428196754</v>
      </c>
      <c r="P111" s="135">
        <v>54.500330073817217</v>
      </c>
      <c r="Q111" s="135">
        <v>0</v>
      </c>
      <c r="R111" s="135">
        <v>144.47424377946211</v>
      </c>
      <c r="S111" s="135">
        <v>49.607463545066928</v>
      </c>
      <c r="T111" s="135">
        <v>109.09701443499669</v>
      </c>
      <c r="U111" s="135">
        <v>79.676929072265992</v>
      </c>
      <c r="V111" s="135">
        <v>34.664069634569643</v>
      </c>
      <c r="W111" s="135">
        <v>293.29609606928318</v>
      </c>
      <c r="X111" s="135">
        <v>12.294922198010431</v>
      </c>
      <c r="Y111" s="135">
        <v>5.5834055826015723</v>
      </c>
    </row>
    <row r="112" spans="1:25" x14ac:dyDescent="0.25">
      <c r="A112" s="111">
        <v>44001</v>
      </c>
      <c r="B112" s="135">
        <v>436.82047450802457</v>
      </c>
      <c r="C112" s="135">
        <v>288.56384599618139</v>
      </c>
      <c r="D112" s="135">
        <v>-122.2128613776507</v>
      </c>
      <c r="E112" s="135">
        <v>328.43510706406789</v>
      </c>
      <c r="F112" s="135">
        <v>6043.0088863616411</v>
      </c>
      <c r="G112" s="135">
        <v>725.60170558456105</v>
      </c>
      <c r="H112" s="135">
        <v>4783.2507164536173</v>
      </c>
      <c r="I112" s="135">
        <v>2045.8979206943141</v>
      </c>
      <c r="J112" s="135">
        <v>554.62511415311428</v>
      </c>
      <c r="K112" s="135">
        <v>12975.864683207359</v>
      </c>
      <c r="L112" s="135">
        <v>531.16991257833149</v>
      </c>
      <c r="M112" s="135">
        <v>268.00346796487548</v>
      </c>
      <c r="N112" s="135">
        <v>10.74777968912538</v>
      </c>
      <c r="O112" s="135">
        <v>7.1841621409837702</v>
      </c>
      <c r="P112" s="135">
        <v>38.81084111317287</v>
      </c>
      <c r="Q112" s="135">
        <v>1261.319189669498</v>
      </c>
      <c r="R112" s="135">
        <v>144.47424377946211</v>
      </c>
      <c r="S112" s="135">
        <v>62.194431907248088</v>
      </c>
      <c r="T112" s="135">
        <v>101.8036207123229</v>
      </c>
      <c r="U112" s="135">
        <v>66.825811479965026</v>
      </c>
      <c r="V112" s="135">
        <v>51.996104451854457</v>
      </c>
      <c r="W112" s="135">
        <v>285.71493688170892</v>
      </c>
      <c r="X112" s="135">
        <v>13.72201138170807</v>
      </c>
      <c r="Y112" s="135">
        <v>0</v>
      </c>
    </row>
    <row r="113" spans="1:25" x14ac:dyDescent="0.25">
      <c r="A113" s="111">
        <v>44002</v>
      </c>
      <c r="B113" s="135">
        <v>334.7165674613334</v>
      </c>
      <c r="C113" s="135">
        <v>222.11034619208161</v>
      </c>
      <c r="D113" s="135">
        <v>218.0013202952689</v>
      </c>
      <c r="E113" s="135">
        <v>388.34509402037992</v>
      </c>
      <c r="F113" s="135">
        <v>3497.2730735580149</v>
      </c>
      <c r="G113" s="135">
        <v>493.11299583603841</v>
      </c>
      <c r="H113" s="135">
        <v>4976.0698129968077</v>
      </c>
      <c r="I113" s="135">
        <v>1840.2800392174979</v>
      </c>
      <c r="J113" s="135">
        <v>320.64264411976922</v>
      </c>
      <c r="K113" s="135">
        <v>8212.7645123891543</v>
      </c>
      <c r="L113" s="135">
        <v>563.62704349986495</v>
      </c>
      <c r="M113" s="135">
        <v>290.33709029528183</v>
      </c>
      <c r="N113" s="135">
        <v>10.74777968912538</v>
      </c>
      <c r="O113" s="135">
        <v>4.7894414273225134</v>
      </c>
      <c r="P113" s="135">
        <v>40.46236626692491</v>
      </c>
      <c r="Q113" s="135">
        <v>7.4887483695390067</v>
      </c>
      <c r="R113" s="135">
        <v>104.61927997823121</v>
      </c>
      <c r="S113" s="135">
        <v>52.569103159697789</v>
      </c>
      <c r="T113" s="135">
        <v>91.775204343646266</v>
      </c>
      <c r="U113" s="135">
        <v>205.61788147681551</v>
      </c>
      <c r="V113" s="135">
        <v>4.3330087043212053</v>
      </c>
      <c r="W113" s="135">
        <v>242.12327155315629</v>
      </c>
      <c r="X113" s="135">
        <v>11.197161287473779</v>
      </c>
      <c r="Y113" s="135">
        <v>0</v>
      </c>
    </row>
    <row r="114" spans="1:25" x14ac:dyDescent="0.25">
      <c r="A114" s="111">
        <v>44003</v>
      </c>
      <c r="B114" s="135">
        <v>3.8384927461162088</v>
      </c>
      <c r="C114" s="135">
        <v>360.40546740601911</v>
      </c>
      <c r="D114" s="135">
        <v>184.97081722022821</v>
      </c>
      <c r="E114" s="135">
        <v>357.32027934657549</v>
      </c>
      <c r="F114" s="135">
        <v>1599.1804225243909</v>
      </c>
      <c r="G114" s="135">
        <v>460.53496007509892</v>
      </c>
      <c r="H114" s="135">
        <v>4017.2924298703042</v>
      </c>
      <c r="I114" s="135">
        <v>1706.628416257568</v>
      </c>
      <c r="J114" s="135">
        <v>0</v>
      </c>
      <c r="K114" s="135">
        <v>3734.1947223295979</v>
      </c>
      <c r="L114" s="135">
        <v>542.69640213896628</v>
      </c>
      <c r="M114" s="135">
        <v>100.5013004868283</v>
      </c>
      <c r="N114" s="135">
        <v>4.6061912953394506</v>
      </c>
      <c r="O114" s="135">
        <v>0</v>
      </c>
      <c r="P114" s="135">
        <v>19.81830184502444</v>
      </c>
      <c r="Q114" s="135">
        <v>1.06982119564843</v>
      </c>
      <c r="R114" s="135">
        <v>104.61927997823121</v>
      </c>
      <c r="S114" s="135">
        <v>22.95270701338918</v>
      </c>
      <c r="T114" s="135">
        <v>43.304525228376143</v>
      </c>
      <c r="U114" s="135">
        <v>105.3791642568679</v>
      </c>
      <c r="V114" s="135">
        <v>0</v>
      </c>
      <c r="W114" s="135">
        <v>145.70040313619481</v>
      </c>
      <c r="X114" s="135">
        <v>16.283453506293579</v>
      </c>
      <c r="Y114" s="135">
        <v>11.166811165203139</v>
      </c>
    </row>
    <row r="115" spans="1:25" x14ac:dyDescent="0.25">
      <c r="A115" s="111">
        <v>44004</v>
      </c>
      <c r="B115" s="135">
        <v>249.5020284975536</v>
      </c>
      <c r="C115" s="135">
        <v>296.94536849399577</v>
      </c>
      <c r="D115" s="135">
        <v>182.49352948960009</v>
      </c>
      <c r="E115" s="135">
        <v>248.19851739043571</v>
      </c>
      <c r="F115" s="135">
        <v>3985.4963801230938</v>
      </c>
      <c r="G115" s="135">
        <v>660.44563406268207</v>
      </c>
      <c r="H115" s="135">
        <v>4639.8139732410309</v>
      </c>
      <c r="I115" s="135">
        <v>1418.763382190027</v>
      </c>
      <c r="J115" s="135">
        <v>0</v>
      </c>
      <c r="K115" s="135">
        <v>5479.5197140439832</v>
      </c>
      <c r="L115" s="135">
        <v>546.42878923479088</v>
      </c>
      <c r="M115" s="135">
        <v>217.7528177214613</v>
      </c>
      <c r="N115" s="135">
        <v>16.121669533688081</v>
      </c>
      <c r="O115" s="135">
        <v>2.3947207136612572</v>
      </c>
      <c r="P115" s="135">
        <v>18.99253926814843</v>
      </c>
      <c r="Q115" s="135">
        <v>1.06982119564843</v>
      </c>
      <c r="R115" s="135">
        <v>124.5467618788467</v>
      </c>
      <c r="S115" s="135">
        <v>10.365738651208011</v>
      </c>
      <c r="T115" s="135">
        <v>59.106878294169533</v>
      </c>
      <c r="U115" s="135">
        <v>77.106705553805796</v>
      </c>
      <c r="V115" s="135">
        <v>0</v>
      </c>
      <c r="W115" s="135">
        <v>161.09963273595531</v>
      </c>
      <c r="X115" s="135">
        <v>11.41671346958111</v>
      </c>
      <c r="Y115" s="135">
        <v>0</v>
      </c>
    </row>
    <row r="116" spans="1:25" x14ac:dyDescent="0.25">
      <c r="A116" s="111">
        <v>44005</v>
      </c>
      <c r="B116" s="135">
        <v>293.26084580327841</v>
      </c>
      <c r="C116" s="135">
        <v>426.26028703170368</v>
      </c>
      <c r="D116" s="135">
        <v>93.311171186990094</v>
      </c>
      <c r="E116" s="135">
        <v>265.31565652081048</v>
      </c>
      <c r="F116" s="135">
        <v>6536.2140634018733</v>
      </c>
      <c r="G116" s="135">
        <v>653.04153502610495</v>
      </c>
      <c r="H116" s="135">
        <v>5346.6653815301743</v>
      </c>
      <c r="I116" s="135">
        <v>1534.423440520736</v>
      </c>
      <c r="J116" s="135">
        <v>1126.582263123513</v>
      </c>
      <c r="K116" s="135">
        <v>9342.8310537869565</v>
      </c>
      <c r="L116" s="135">
        <v>584.30154064830515</v>
      </c>
      <c r="M116" s="135">
        <v>156.335356312844</v>
      </c>
      <c r="N116" s="135">
        <v>43.758817305724783</v>
      </c>
      <c r="O116" s="135">
        <v>8.9802026762297125</v>
      </c>
      <c r="P116" s="135">
        <v>14.863726383768331</v>
      </c>
      <c r="Q116" s="135">
        <v>1.06982119564843</v>
      </c>
      <c r="R116" s="135">
        <v>109.6011504533851</v>
      </c>
      <c r="S116" s="135">
        <v>69.598530943825239</v>
      </c>
      <c r="T116" s="135">
        <v>128.69801006468279</v>
      </c>
      <c r="U116" s="135">
        <v>156.7836346260718</v>
      </c>
      <c r="V116" s="135">
        <v>73.661147973460487</v>
      </c>
      <c r="W116" s="135">
        <v>325.51602261647429</v>
      </c>
      <c r="X116" s="135">
        <v>17.015294113317999</v>
      </c>
      <c r="Y116" s="135">
        <v>16.750216747804721</v>
      </c>
    </row>
    <row r="117" spans="1:25" x14ac:dyDescent="0.25">
      <c r="A117" s="111">
        <v>44006</v>
      </c>
      <c r="B117" s="135">
        <v>-143.55962870474619</v>
      </c>
      <c r="C117" s="135">
        <v>234.08394976038781</v>
      </c>
      <c r="D117" s="135">
        <v>476.4650068574627</v>
      </c>
      <c r="E117" s="135">
        <v>357.32027934657549</v>
      </c>
      <c r="F117" s="135">
        <v>8459.2160668112665</v>
      </c>
      <c r="G117" s="135">
        <v>573.07726543107162</v>
      </c>
      <c r="H117" s="135">
        <v>5308.2231187835814</v>
      </c>
      <c r="I117" s="135">
        <v>1493.2998642253719</v>
      </c>
      <c r="J117" s="135">
        <v>381.3047659802661</v>
      </c>
      <c r="K117" s="135">
        <v>10122.032071534841</v>
      </c>
      <c r="L117" s="135">
        <v>619.21033760337048</v>
      </c>
      <c r="M117" s="135">
        <v>228.9196288866645</v>
      </c>
      <c r="N117" s="135">
        <v>6.9092869430091763</v>
      </c>
      <c r="O117" s="135">
        <v>8.3815224978143981</v>
      </c>
      <c r="P117" s="135">
        <v>-25.598639883156569</v>
      </c>
      <c r="Q117" s="135">
        <v>2.1396423912968592</v>
      </c>
      <c r="R117" s="135">
        <v>119.5648914036928</v>
      </c>
      <c r="S117" s="135">
        <v>64.415661618221236</v>
      </c>
      <c r="T117" s="135">
        <v>115.3267882397807</v>
      </c>
      <c r="U117" s="135">
        <v>64.25558796150483</v>
      </c>
      <c r="V117" s="135">
        <v>38.997078338890837</v>
      </c>
      <c r="W117" s="135">
        <v>280.7398011648632</v>
      </c>
      <c r="X117" s="135">
        <v>15.29546868681059</v>
      </c>
      <c r="Y117" s="135">
        <v>0</v>
      </c>
    </row>
    <row r="118" spans="1:25" x14ac:dyDescent="0.25">
      <c r="A118" s="111">
        <v>44007</v>
      </c>
      <c r="B118" s="135">
        <v>-195.76313005192671</v>
      </c>
      <c r="C118" s="135">
        <v>299.34008920765712</v>
      </c>
      <c r="D118" s="135">
        <v>244.42572275530151</v>
      </c>
      <c r="E118" s="135">
        <v>427.92847825937179</v>
      </c>
      <c r="F118" s="135">
        <v>6381.7760786721037</v>
      </c>
      <c r="G118" s="135">
        <v>516.06570284942757</v>
      </c>
      <c r="H118" s="135">
        <v>6058.5309980036554</v>
      </c>
      <c r="I118" s="135">
        <v>1925.097415326685</v>
      </c>
      <c r="J118" s="135">
        <v>472.29794877101142</v>
      </c>
      <c r="K118" s="135">
        <v>9353.9658813437072</v>
      </c>
      <c r="L118" s="135">
        <v>632.89575695472729</v>
      </c>
      <c r="M118" s="135">
        <v>156.335356312844</v>
      </c>
      <c r="N118" s="135">
        <v>14.58627243524159</v>
      </c>
      <c r="O118" s="135">
        <v>7.1841621409837702</v>
      </c>
      <c r="P118" s="135">
        <v>28.075927613784629</v>
      </c>
      <c r="Q118" s="135">
        <v>3.2094635869452892</v>
      </c>
      <c r="R118" s="135">
        <v>59.782445701846413</v>
      </c>
      <c r="S118" s="135">
        <v>73.300580462113814</v>
      </c>
      <c r="T118" s="135">
        <v>83.722082108193874</v>
      </c>
      <c r="U118" s="135">
        <v>100.2387172199475</v>
      </c>
      <c r="V118" s="135">
        <v>17.332034817284821</v>
      </c>
      <c r="W118" s="135">
        <v>270.31570728194839</v>
      </c>
      <c r="X118" s="135">
        <v>14.892956352947159</v>
      </c>
      <c r="Y118" s="135">
        <v>27.91702791300786</v>
      </c>
    </row>
    <row r="119" spans="1:25" x14ac:dyDescent="0.25">
      <c r="A119" s="111">
        <v>44008</v>
      </c>
      <c r="B119" s="135">
        <v>1025.645261762251</v>
      </c>
      <c r="C119" s="135">
        <v>398.12231864618388</v>
      </c>
      <c r="D119" s="135">
        <v>210.56945710338471</v>
      </c>
      <c r="E119" s="135">
        <v>448.255080976692</v>
      </c>
      <c r="F119" s="135">
        <v>5993.1901816101026</v>
      </c>
      <c r="G119" s="135">
        <v>472.38151853362228</v>
      </c>
      <c r="H119" s="135">
        <v>6876.3027691584639</v>
      </c>
      <c r="I119" s="135">
        <v>2069.0299323604559</v>
      </c>
      <c r="J119" s="135">
        <v>428.96786172779929</v>
      </c>
      <c r="K119" s="135">
        <v>11101.65998530421</v>
      </c>
      <c r="L119" s="135">
        <v>678.85534707586157</v>
      </c>
      <c r="M119" s="135">
        <v>251.25325121707081</v>
      </c>
      <c r="N119" s="135">
        <v>19.192463730581039</v>
      </c>
      <c r="O119" s="135">
        <v>14.967004460382849</v>
      </c>
      <c r="P119" s="135">
        <v>24.772877306280559</v>
      </c>
      <c r="Q119" s="135">
        <v>8.5585695651874367</v>
      </c>
      <c r="R119" s="135">
        <v>69.746186652154137</v>
      </c>
      <c r="S119" s="135">
        <v>57.011562581644078</v>
      </c>
      <c r="T119" s="135">
        <v>93.750498476870447</v>
      </c>
      <c r="U119" s="135">
        <v>64.25558796150483</v>
      </c>
      <c r="V119" s="135">
        <v>21.66504352160603</v>
      </c>
      <c r="W119" s="135">
        <v>234.54211236558189</v>
      </c>
      <c r="X119" s="135">
        <v>14.051339654869061</v>
      </c>
      <c r="Y119" s="135">
        <v>0</v>
      </c>
    </row>
    <row r="120" spans="1:25" x14ac:dyDescent="0.25">
      <c r="A120" s="111">
        <v>44009</v>
      </c>
      <c r="B120" s="135">
        <v>-148.9335185493089</v>
      </c>
      <c r="C120" s="135">
        <v>252.64303529126261</v>
      </c>
      <c r="D120" s="135">
        <v>144.5084509533032</v>
      </c>
      <c r="E120" s="135">
        <v>603.37915434571426</v>
      </c>
      <c r="F120" s="135">
        <v>3786.221561116939</v>
      </c>
      <c r="G120" s="135">
        <v>468.67946901533378</v>
      </c>
      <c r="H120" s="135">
        <v>6488.8412276414138</v>
      </c>
      <c r="I120" s="135">
        <v>1806.8671334775161</v>
      </c>
      <c r="J120" s="135">
        <v>446.29989654508421</v>
      </c>
      <c r="K120" s="135">
        <v>9166.8060139004647</v>
      </c>
      <c r="L120" s="135">
        <v>728.40095617141549</v>
      </c>
      <c r="M120" s="135">
        <v>323.83752379089123</v>
      </c>
      <c r="N120" s="135">
        <v>-0.76769854922324177</v>
      </c>
      <c r="O120" s="135">
        <v>1.796040535245943</v>
      </c>
      <c r="P120" s="135">
        <v>6.606100615008148</v>
      </c>
      <c r="Q120" s="135">
        <v>3.2094635869452892</v>
      </c>
      <c r="R120" s="135">
        <v>109.6011504533851</v>
      </c>
      <c r="S120" s="135">
        <v>29.61639614630861</v>
      </c>
      <c r="T120" s="135">
        <v>76.580634088075698</v>
      </c>
      <c r="U120" s="135">
        <v>71.966258516885418</v>
      </c>
      <c r="V120" s="135">
        <v>4.3330087043212053</v>
      </c>
      <c r="W120" s="135">
        <v>262.73454809437408</v>
      </c>
      <c r="X120" s="135">
        <v>15.00273244400082</v>
      </c>
      <c r="Y120" s="135">
        <v>11.166811165203139</v>
      </c>
    </row>
    <row r="121" spans="1:25" x14ac:dyDescent="0.25">
      <c r="A121" s="111">
        <v>44010</v>
      </c>
      <c r="B121" s="135">
        <v>-555.04605108840383</v>
      </c>
      <c r="C121" s="135">
        <v>140.68984192759879</v>
      </c>
      <c r="D121" s="135">
        <v>143.68268837642719</v>
      </c>
      <c r="E121" s="135">
        <v>322.01617989017728</v>
      </c>
      <c r="F121" s="135">
        <v>2092.385599564624</v>
      </c>
      <c r="G121" s="135">
        <v>292.46191194479752</v>
      </c>
      <c r="H121" s="135">
        <v>6017.809549718726</v>
      </c>
      <c r="I121" s="135">
        <v>1583.2576873714791</v>
      </c>
      <c r="J121" s="135">
        <v>372.63874857162358</v>
      </c>
      <c r="K121" s="135">
        <v>7220.1064812661352</v>
      </c>
      <c r="L121" s="135">
        <v>712.04431860441946</v>
      </c>
      <c r="M121" s="135">
        <v>413.17201311251642</v>
      </c>
      <c r="N121" s="135">
        <v>0</v>
      </c>
      <c r="O121" s="135">
        <v>0</v>
      </c>
      <c r="P121" s="135">
        <v>18.16677669127241</v>
      </c>
      <c r="Q121" s="135">
        <v>2.1396423912968592</v>
      </c>
      <c r="R121" s="135">
        <v>89.673668552769612</v>
      </c>
      <c r="S121" s="135">
        <v>22.95270701338918</v>
      </c>
      <c r="T121" s="135">
        <v>41.481176797707668</v>
      </c>
      <c r="U121" s="135">
        <v>66.825811479965026</v>
      </c>
      <c r="V121" s="135">
        <v>0</v>
      </c>
      <c r="W121" s="135">
        <v>130.7749959856578</v>
      </c>
      <c r="X121" s="135">
        <v>13.904971533464179</v>
      </c>
      <c r="Y121" s="135">
        <v>11.166811165203139</v>
      </c>
    </row>
    <row r="122" spans="1:25" x14ac:dyDescent="0.25">
      <c r="A122" s="111">
        <v>44011</v>
      </c>
      <c r="B122" s="135">
        <v>1289.733562695046</v>
      </c>
      <c r="C122" s="135">
        <v>208.93938226694459</v>
      </c>
      <c r="D122" s="135">
        <v>104.04608468637829</v>
      </c>
      <c r="E122" s="135">
        <v>213.96423912968589</v>
      </c>
      <c r="F122" s="135">
        <v>3621.819835436861</v>
      </c>
      <c r="G122" s="135">
        <v>447.20758180925998</v>
      </c>
      <c r="H122" s="135">
        <v>6199.9924470830174</v>
      </c>
      <c r="I122" s="135">
        <v>1004.957395717936</v>
      </c>
      <c r="J122" s="135">
        <v>285.97857448519949</v>
      </c>
      <c r="K122" s="135">
        <v>5698.1887743605821</v>
      </c>
      <c r="L122" s="135">
        <v>677.75758616532494</v>
      </c>
      <c r="M122" s="135">
        <v>385.2549851995085</v>
      </c>
      <c r="N122" s="135">
        <v>24.56635357514374</v>
      </c>
      <c r="O122" s="135">
        <v>4.7894414273225134</v>
      </c>
      <c r="P122" s="135">
        <v>4.9545754612561108</v>
      </c>
      <c r="Q122" s="135">
        <v>3.2094635869452892</v>
      </c>
      <c r="R122" s="135">
        <v>99.63740950307735</v>
      </c>
      <c r="S122" s="135">
        <v>15.54860797681202</v>
      </c>
      <c r="T122" s="135">
        <v>57.283529863501073</v>
      </c>
      <c r="U122" s="135">
        <v>79.676929072265992</v>
      </c>
      <c r="V122" s="135">
        <v>0</v>
      </c>
      <c r="W122" s="135">
        <v>163.9425674312956</v>
      </c>
      <c r="X122" s="135">
        <v>15.29546868681059</v>
      </c>
      <c r="Y122" s="135">
        <v>5.5834055826015723</v>
      </c>
    </row>
    <row r="123" spans="1:25" x14ac:dyDescent="0.25">
      <c r="A123" s="111">
        <v>44012</v>
      </c>
      <c r="B123" s="135">
        <v>202.67241699493579</v>
      </c>
      <c r="C123" s="135">
        <v>225.1037470841581</v>
      </c>
      <c r="D123" s="135">
        <v>117.2582859163946</v>
      </c>
      <c r="E123" s="135">
        <v>322.01617989017728</v>
      </c>
      <c r="F123" s="135">
        <v>4010.405732498863</v>
      </c>
      <c r="G123" s="135">
        <v>298.38519117405929</v>
      </c>
      <c r="H123" s="135">
        <v>6950.9081091133148</v>
      </c>
      <c r="I123" s="135">
        <v>1346.797123673141</v>
      </c>
      <c r="J123" s="135">
        <v>285.97857448519949</v>
      </c>
      <c r="K123" s="135">
        <v>8018.4973082075603</v>
      </c>
      <c r="L123" s="135">
        <v>682.11203777712024</v>
      </c>
      <c r="M123" s="135">
        <v>240.08644005186761</v>
      </c>
      <c r="N123" s="135">
        <v>20.727860829027531</v>
      </c>
      <c r="O123" s="135">
        <v>8.3815224978143981</v>
      </c>
      <c r="P123" s="135">
        <v>18.99253926814843</v>
      </c>
      <c r="Q123" s="135">
        <v>9.6283907608358668</v>
      </c>
      <c r="R123" s="135">
        <v>84.691798077615744</v>
      </c>
      <c r="S123" s="135">
        <v>39.241724893858908</v>
      </c>
      <c r="T123" s="135">
        <v>94.966064097316092</v>
      </c>
      <c r="U123" s="135">
        <v>-89.957823146106762</v>
      </c>
      <c r="V123" s="135">
        <v>64.995130564818083</v>
      </c>
      <c r="W123" s="135">
        <v>303.24636750297458</v>
      </c>
      <c r="X123" s="135">
        <v>18.55215938806931</v>
      </c>
      <c r="Y123" s="135">
        <v>11.166811165203139</v>
      </c>
    </row>
    <row r="124" spans="1:25" x14ac:dyDescent="0.25">
      <c r="A124" s="111">
        <v>44013</v>
      </c>
      <c r="B124" s="135">
        <v>469.83151212462388</v>
      </c>
      <c r="C124" s="135">
        <v>284.37308474727422</v>
      </c>
      <c r="D124" s="135">
        <v>150.28878899143541</v>
      </c>
      <c r="E124" s="135">
        <v>415.09062391159068</v>
      </c>
      <c r="F124" s="135">
        <v>3407.599405005245</v>
      </c>
      <c r="G124" s="135">
        <v>44.424594219462918</v>
      </c>
      <c r="H124" s="135">
        <v>7775.6693825856864</v>
      </c>
      <c r="I124" s="135">
        <v>1606.3896990376211</v>
      </c>
      <c r="J124" s="135">
        <v>355.30671375433877</v>
      </c>
      <c r="K124" s="135">
        <v>11066.59712406168</v>
      </c>
      <c r="L124" s="135">
        <v>701.10330152940423</v>
      </c>
      <c r="M124" s="135">
        <v>597.42439733836818</v>
      </c>
      <c r="N124" s="135">
        <v>13.05087533679511</v>
      </c>
      <c r="O124" s="135">
        <v>2.9934008920765711</v>
      </c>
      <c r="P124" s="135">
        <v>17.341014114396391</v>
      </c>
      <c r="Q124" s="135">
        <v>9.6283907608358668</v>
      </c>
      <c r="R124" s="135">
        <v>74.728057127308006</v>
      </c>
      <c r="S124" s="135">
        <v>71.819760654798387</v>
      </c>
      <c r="T124" s="135">
        <v>105.4503175736598</v>
      </c>
      <c r="U124" s="135">
        <v>38.553352776902898</v>
      </c>
      <c r="V124" s="135">
        <v>30.331060930248441</v>
      </c>
      <c r="W124" s="135">
        <v>245.91385114694339</v>
      </c>
      <c r="X124" s="135">
        <v>15.880941172430139</v>
      </c>
      <c r="Y124" s="135">
        <v>0</v>
      </c>
    </row>
    <row r="125" spans="1:25" x14ac:dyDescent="0.25">
      <c r="A125" s="111">
        <v>44014</v>
      </c>
      <c r="B125" s="135">
        <v>363.12141378259338</v>
      </c>
      <c r="C125" s="135">
        <v>285.57044510410492</v>
      </c>
      <c r="D125" s="135">
        <v>165.97827795207971</v>
      </c>
      <c r="E125" s="135">
        <v>475.00061086790282</v>
      </c>
      <c r="F125" s="135">
        <v>3432.5087573810151</v>
      </c>
      <c r="G125" s="135">
        <v>2.9616396146308608</v>
      </c>
      <c r="H125" s="135">
        <v>8275.1149068862906</v>
      </c>
      <c r="I125" s="135">
        <v>2248.9455786526692</v>
      </c>
      <c r="J125" s="135">
        <v>385.63777468458733</v>
      </c>
      <c r="K125" s="135">
        <v>11396.614459945769</v>
      </c>
      <c r="L125" s="135">
        <v>764.88321043158328</v>
      </c>
      <c r="M125" s="135">
        <v>379.67157961690691</v>
      </c>
      <c r="N125" s="135">
        <v>10.74777968912538</v>
      </c>
      <c r="O125" s="135">
        <v>6.5854819625684557</v>
      </c>
      <c r="P125" s="135">
        <v>24.772877306280559</v>
      </c>
      <c r="Q125" s="135">
        <v>4.2792847825937184</v>
      </c>
      <c r="R125" s="135">
        <v>39.854963801230937</v>
      </c>
      <c r="S125" s="135">
        <v>30.35680604996633</v>
      </c>
      <c r="T125" s="135">
        <v>110.4645257579981</v>
      </c>
      <c r="U125" s="135">
        <v>77.106705553805796</v>
      </c>
      <c r="V125" s="135">
        <v>30.331060930248441</v>
      </c>
      <c r="W125" s="135">
        <v>296.61285321384702</v>
      </c>
      <c r="X125" s="135">
        <v>13.86837950311295</v>
      </c>
      <c r="Y125" s="135">
        <v>0</v>
      </c>
    </row>
    <row r="126" spans="1:25" x14ac:dyDescent="0.25">
      <c r="A126" s="111">
        <v>44015</v>
      </c>
      <c r="B126" s="135">
        <v>342.3935529535658</v>
      </c>
      <c r="C126" s="135">
        <v>245.45887315027881</v>
      </c>
      <c r="D126" s="135">
        <v>184.1450546433521</v>
      </c>
      <c r="E126" s="135">
        <v>472.86096847660588</v>
      </c>
      <c r="F126" s="135">
        <v>3482.3274621325531</v>
      </c>
      <c r="G126" s="135">
        <v>371.68577163617311</v>
      </c>
      <c r="H126" s="135">
        <v>8100.5292946497848</v>
      </c>
      <c r="I126" s="135">
        <v>2359.465189946457</v>
      </c>
      <c r="J126" s="135">
        <v>558.95812285743546</v>
      </c>
      <c r="K126" s="135">
        <v>10003.10263677976</v>
      </c>
      <c r="L126" s="135">
        <v>833.23712312766509</v>
      </c>
      <c r="M126" s="135">
        <v>608.59120850357135</v>
      </c>
      <c r="N126" s="135">
        <v>13.818573886018349</v>
      </c>
      <c r="O126" s="135">
        <v>2.3947207136612572</v>
      </c>
      <c r="P126" s="135">
        <v>12.38643865314028</v>
      </c>
      <c r="Q126" s="135">
        <v>18.1869603260233</v>
      </c>
      <c r="R126" s="135">
        <v>74.728057127308006</v>
      </c>
      <c r="S126" s="135">
        <v>36.280085279228047</v>
      </c>
      <c r="T126" s="135">
        <v>100.28416368676579</v>
      </c>
      <c r="U126" s="135">
        <v>205.61788147681551</v>
      </c>
      <c r="V126" s="135">
        <v>17.332034817284821</v>
      </c>
      <c r="W126" s="135">
        <v>305.61547974909149</v>
      </c>
      <c r="X126" s="135">
        <v>16.173677415239911</v>
      </c>
      <c r="Y126" s="135">
        <v>0</v>
      </c>
    </row>
    <row r="127" spans="1:25" x14ac:dyDescent="0.25">
      <c r="A127" s="111">
        <v>44016</v>
      </c>
      <c r="B127" s="135">
        <v>-274.83608062192047</v>
      </c>
      <c r="C127" s="135">
        <v>250.24831457760129</v>
      </c>
      <c r="D127" s="135">
        <v>194.05420556586441</v>
      </c>
      <c r="E127" s="135">
        <v>0</v>
      </c>
      <c r="F127" s="135">
        <v>1843.2920758069311</v>
      </c>
      <c r="G127" s="135">
        <v>462.01577988241428</v>
      </c>
      <c r="H127" s="135">
        <v>6971.26883325578</v>
      </c>
      <c r="I127" s="135">
        <v>1865.9822744021001</v>
      </c>
      <c r="J127" s="135">
        <v>480.96396617965382</v>
      </c>
      <c r="K127" s="135">
        <v>8984.3843709494577</v>
      </c>
      <c r="L127" s="135">
        <v>909.31195422785459</v>
      </c>
      <c r="M127" s="135">
        <v>642.09164199918087</v>
      </c>
      <c r="N127" s="135">
        <v>0</v>
      </c>
      <c r="O127" s="135">
        <v>5.9868017841531422</v>
      </c>
      <c r="P127" s="135">
        <v>17.341014114396391</v>
      </c>
      <c r="Q127" s="135">
        <v>0</v>
      </c>
      <c r="R127" s="135">
        <v>44.836834276384813</v>
      </c>
      <c r="S127" s="135">
        <v>23.69311691704689</v>
      </c>
      <c r="T127" s="135">
        <v>40.265611177262024</v>
      </c>
      <c r="U127" s="135">
        <v>41.123576295363087</v>
      </c>
      <c r="V127" s="135">
        <v>25.998052225927228</v>
      </c>
      <c r="W127" s="135">
        <v>258.47014605136349</v>
      </c>
      <c r="X127" s="135">
        <v>22.430914605298788</v>
      </c>
      <c r="Y127" s="135">
        <v>0</v>
      </c>
    </row>
    <row r="128" spans="1:25" x14ac:dyDescent="0.25">
      <c r="A128" s="111">
        <v>44017</v>
      </c>
      <c r="B128" s="135">
        <v>-8.444684041455659</v>
      </c>
      <c r="C128" s="135">
        <v>194.5710579849771</v>
      </c>
      <c r="D128" s="135">
        <v>158.54641476019549</v>
      </c>
      <c r="E128" s="135">
        <v>0</v>
      </c>
      <c r="F128" s="135">
        <v>1569.2891996734679</v>
      </c>
      <c r="G128" s="135">
        <v>382.05151028738112</v>
      </c>
      <c r="H128" s="135">
        <v>7579.5074805862696</v>
      </c>
      <c r="I128" s="135">
        <v>1369.929135339283</v>
      </c>
      <c r="J128" s="135">
        <v>771.27554936917454</v>
      </c>
      <c r="K128" s="135">
        <v>6171.7743123593682</v>
      </c>
      <c r="L128" s="135">
        <v>887.28355195641927</v>
      </c>
      <c r="M128" s="135">
        <v>642.09164199918087</v>
      </c>
      <c r="N128" s="135">
        <v>0.76769854922324177</v>
      </c>
      <c r="O128" s="135">
        <v>1.796040535245943</v>
      </c>
      <c r="P128" s="135">
        <v>5.7803380381321299</v>
      </c>
      <c r="Q128" s="135">
        <v>0</v>
      </c>
      <c r="R128" s="135">
        <v>79.709927602461875</v>
      </c>
      <c r="S128" s="135">
        <v>14.067788169496589</v>
      </c>
      <c r="T128" s="135">
        <v>43.760362336043258</v>
      </c>
      <c r="U128" s="135">
        <v>92.528046664566958</v>
      </c>
      <c r="V128" s="135">
        <v>0</v>
      </c>
      <c r="W128" s="135">
        <v>142.6205572162427</v>
      </c>
      <c r="X128" s="135">
        <v>15.55161289926914</v>
      </c>
      <c r="Y128" s="135">
        <v>5.5834055826015723</v>
      </c>
    </row>
    <row r="129" spans="1:25" x14ac:dyDescent="0.25">
      <c r="A129" s="111">
        <v>44018</v>
      </c>
      <c r="B129" s="135">
        <v>931.21834020779227</v>
      </c>
      <c r="C129" s="135">
        <v>323.88597652268498</v>
      </c>
      <c r="D129" s="135">
        <v>171.75861599021181</v>
      </c>
      <c r="E129" s="135">
        <v>1330.857567386646</v>
      </c>
      <c r="F129" s="135">
        <v>1250.449489263621</v>
      </c>
      <c r="G129" s="135">
        <v>260.62428608751583</v>
      </c>
      <c r="H129" s="135">
        <v>6830.4151669866415</v>
      </c>
      <c r="I129" s="135">
        <v>1331.37578256238</v>
      </c>
      <c r="J129" s="135">
        <v>181.98636558149059</v>
      </c>
      <c r="K129" s="135">
        <v>4792.4771626700567</v>
      </c>
      <c r="L129" s="135">
        <v>814.20926734502996</v>
      </c>
      <c r="M129" s="135">
        <v>474.58947452113358</v>
      </c>
      <c r="N129" s="135">
        <v>17.657066632134558</v>
      </c>
      <c r="O129" s="135">
        <v>-0.59868017841531418</v>
      </c>
      <c r="P129" s="135">
        <v>6.606100615008148</v>
      </c>
      <c r="Q129" s="135">
        <v>3.2094635869452892</v>
      </c>
      <c r="R129" s="135">
        <v>59.782445701846413</v>
      </c>
      <c r="S129" s="135">
        <v>8.1445089402348678</v>
      </c>
      <c r="T129" s="135">
        <v>53.940724407275539</v>
      </c>
      <c r="U129" s="135">
        <v>46.264023332283479</v>
      </c>
      <c r="V129" s="135">
        <v>12.99902611296362</v>
      </c>
      <c r="W129" s="135">
        <v>146.88495925925329</v>
      </c>
      <c r="X129" s="135">
        <v>17.051886143669229</v>
      </c>
      <c r="Y129" s="135">
        <v>0</v>
      </c>
    </row>
    <row r="130" spans="1:25" x14ac:dyDescent="0.25">
      <c r="A130" s="111">
        <v>44019</v>
      </c>
      <c r="B130" s="135">
        <v>261.78520528512541</v>
      </c>
      <c r="C130" s="135">
        <v>167.03176977787271</v>
      </c>
      <c r="D130" s="135">
        <v>113.1294730320145</v>
      </c>
      <c r="E130" s="135">
        <v>364.80902771611449</v>
      </c>
      <c r="F130" s="135">
        <v>1384.9599920927751</v>
      </c>
      <c r="G130" s="135">
        <v>430.17815402513259</v>
      </c>
      <c r="H130" s="135">
        <v>9119.9330130960152</v>
      </c>
      <c r="I130" s="135">
        <v>1511.291428854594</v>
      </c>
      <c r="J130" s="135">
        <v>0</v>
      </c>
      <c r="K130" s="135">
        <v>10733.263031033021</v>
      </c>
      <c r="L130" s="135">
        <v>832.57846658134315</v>
      </c>
      <c r="M130" s="135">
        <v>312.67071262568811</v>
      </c>
      <c r="N130" s="135">
        <v>8.444684041455659</v>
      </c>
      <c r="O130" s="135">
        <v>5.9868017841531422</v>
      </c>
      <c r="P130" s="135">
        <v>24.772877306280559</v>
      </c>
      <c r="Q130" s="135">
        <v>4.2792847825937184</v>
      </c>
      <c r="R130" s="135">
        <v>54.800575226692537</v>
      </c>
      <c r="S130" s="135">
        <v>39.982134797516629</v>
      </c>
      <c r="T130" s="135">
        <v>185.67764852307241</v>
      </c>
      <c r="U130" s="135">
        <v>53.97469388766406</v>
      </c>
      <c r="V130" s="135">
        <v>0</v>
      </c>
      <c r="W130" s="135">
        <v>297.08667566307042</v>
      </c>
      <c r="X130" s="135">
        <v>17.673950659639988</v>
      </c>
      <c r="Y130" s="135">
        <v>0</v>
      </c>
    </row>
    <row r="131" spans="1:25" x14ac:dyDescent="0.25">
      <c r="A131" s="111">
        <v>44020</v>
      </c>
      <c r="B131" s="135">
        <v>-224.93567492240979</v>
      </c>
      <c r="C131" s="135">
        <v>213.13014351585181</v>
      </c>
      <c r="D131" s="135">
        <v>159.37217733707161</v>
      </c>
      <c r="E131" s="135">
        <v>409.74151793334852</v>
      </c>
      <c r="F131" s="135">
        <v>2675.2644451576271</v>
      </c>
      <c r="G131" s="135">
        <v>466.45823930436057</v>
      </c>
      <c r="H131" s="135">
        <v>8904.1701154669117</v>
      </c>
      <c r="I131" s="135">
        <v>1778.594674774454</v>
      </c>
      <c r="J131" s="135">
        <v>281.64556578087843</v>
      </c>
      <c r="K131" s="135">
        <v>10559.370192168029</v>
      </c>
      <c r="L131" s="135">
        <v>910.37312310804009</v>
      </c>
      <c r="M131" s="135">
        <v>513.67331359934462</v>
      </c>
      <c r="N131" s="135">
        <v>-0.76769854922324177</v>
      </c>
      <c r="O131" s="135">
        <v>8.3815224978143981</v>
      </c>
      <c r="P131" s="135">
        <v>12.38643865314028</v>
      </c>
      <c r="Q131" s="135">
        <v>4.2792847825937184</v>
      </c>
      <c r="R131" s="135">
        <v>74.728057127308006</v>
      </c>
      <c r="S131" s="135">
        <v>42.20336450848977</v>
      </c>
      <c r="T131" s="135">
        <v>131.12914130557411</v>
      </c>
      <c r="U131" s="135">
        <v>61.685364443044641</v>
      </c>
      <c r="V131" s="135">
        <v>8.6660174086424107</v>
      </c>
      <c r="W131" s="135">
        <v>289.74242770010773</v>
      </c>
      <c r="X131" s="135">
        <v>17.820318781044879</v>
      </c>
      <c r="Y131" s="135">
        <v>0</v>
      </c>
    </row>
    <row r="132" spans="1:25" x14ac:dyDescent="0.25">
      <c r="A132" s="111">
        <v>44021</v>
      </c>
      <c r="B132" s="135">
        <v>896.67190549274642</v>
      </c>
      <c r="C132" s="135">
        <v>180.80141388142491</v>
      </c>
      <c r="D132" s="135">
        <v>176.71319145146799</v>
      </c>
      <c r="E132" s="135">
        <v>580.91290923709732</v>
      </c>
      <c r="F132" s="135">
        <v>1668.926609176546</v>
      </c>
      <c r="G132" s="135">
        <v>475.34315814825322</v>
      </c>
      <c r="H132" s="135">
        <v>9610.1098495407223</v>
      </c>
      <c r="I132" s="135">
        <v>1501.010534780753</v>
      </c>
      <c r="J132" s="135">
        <v>376.97175727594492</v>
      </c>
      <c r="K132" s="135">
        <v>10096.919481726</v>
      </c>
      <c r="L132" s="135">
        <v>969.90835648947746</v>
      </c>
      <c r="M132" s="135">
        <v>569.50736942536037</v>
      </c>
      <c r="N132" s="135">
        <v>33.011037616599403</v>
      </c>
      <c r="O132" s="135">
        <v>6.5854819625684557</v>
      </c>
      <c r="P132" s="135">
        <v>9.9091509225122216</v>
      </c>
      <c r="Q132" s="135">
        <v>5.3491059782421484</v>
      </c>
      <c r="R132" s="135">
        <v>69.746186652154137</v>
      </c>
      <c r="S132" s="135">
        <v>22.95270701338918</v>
      </c>
      <c r="T132" s="135">
        <v>152.40153966337289</v>
      </c>
      <c r="U132" s="135">
        <v>56.544917406124263</v>
      </c>
      <c r="V132" s="135">
        <v>8.6660174086424107</v>
      </c>
      <c r="W132" s="135">
        <v>289.03169402627259</v>
      </c>
      <c r="X132" s="135">
        <v>17.381214416830218</v>
      </c>
      <c r="Y132" s="135">
        <v>0</v>
      </c>
    </row>
    <row r="133" spans="1:25" x14ac:dyDescent="0.25">
      <c r="A133" s="111">
        <v>44022</v>
      </c>
      <c r="B133" s="135">
        <v>373.10149492249548</v>
      </c>
      <c r="C133" s="135">
        <v>198.163139055469</v>
      </c>
      <c r="D133" s="135">
        <v>227.91047121778109</v>
      </c>
      <c r="E133" s="135">
        <v>911.48765869246199</v>
      </c>
      <c r="F133" s="135">
        <v>1878.165169133008</v>
      </c>
      <c r="G133" s="135">
        <v>379.08987067275018</v>
      </c>
      <c r="H133" s="135">
        <v>10300.551121953849</v>
      </c>
      <c r="I133" s="135">
        <v>2020.1956855097119</v>
      </c>
      <c r="J133" s="135">
        <v>636.95227953521714</v>
      </c>
      <c r="K133" s="135">
        <v>10672.37684630781</v>
      </c>
      <c r="L133" s="135">
        <v>992.15631094302012</v>
      </c>
      <c r="M133" s="135">
        <v>524.8401247645478</v>
      </c>
      <c r="N133" s="135">
        <v>17.657066632134558</v>
      </c>
      <c r="O133" s="135">
        <v>3.5920810704918851</v>
      </c>
      <c r="P133" s="135">
        <v>9.9091509225122216</v>
      </c>
      <c r="Q133" s="135">
        <v>2.1396423912968592</v>
      </c>
      <c r="R133" s="135">
        <v>54.800575226692537</v>
      </c>
      <c r="S133" s="135">
        <v>25.173936724362321</v>
      </c>
      <c r="T133" s="135">
        <v>125.20325890590151</v>
      </c>
      <c r="U133" s="135">
        <v>105.3791642568679</v>
      </c>
      <c r="V133" s="135">
        <v>12.99902611296362</v>
      </c>
      <c r="W133" s="135">
        <v>287.61022667860237</v>
      </c>
      <c r="X133" s="135">
        <v>18.99126375228397</v>
      </c>
      <c r="Y133" s="135">
        <v>0</v>
      </c>
    </row>
    <row r="134" spans="1:25" x14ac:dyDescent="0.25">
      <c r="A134" s="111">
        <v>44023</v>
      </c>
      <c r="B134" s="135">
        <v>-192.69233585503369</v>
      </c>
      <c r="C134" s="135">
        <v>225.70242726257351</v>
      </c>
      <c r="D134" s="135">
        <v>155.24336445269151</v>
      </c>
      <c r="E134" s="135">
        <v>0</v>
      </c>
      <c r="F134" s="135">
        <v>1564.3073291983139</v>
      </c>
      <c r="G134" s="135">
        <v>607.13612099932652</v>
      </c>
      <c r="H134" s="135">
        <v>9145.3079454228173</v>
      </c>
      <c r="I134" s="135">
        <v>1876.263168475941</v>
      </c>
      <c r="J134" s="135">
        <v>485.296974883975</v>
      </c>
      <c r="K134" s="135">
        <v>9244.9867180223264</v>
      </c>
      <c r="L134" s="135">
        <v>1046.7516202270431</v>
      </c>
      <c r="M134" s="135">
        <v>413.17201311251642</v>
      </c>
      <c r="N134" s="135">
        <v>-2.3030956476697249</v>
      </c>
      <c r="O134" s="135">
        <v>4.190761248907199</v>
      </c>
      <c r="P134" s="135">
        <v>5.7803380381321299</v>
      </c>
      <c r="Q134" s="135">
        <v>0</v>
      </c>
      <c r="R134" s="135">
        <v>44.836834276384813</v>
      </c>
      <c r="S134" s="135">
        <v>12.58696836218116</v>
      </c>
      <c r="T134" s="135">
        <v>104.842534763437</v>
      </c>
      <c r="U134" s="135">
        <v>41.123576295363087</v>
      </c>
      <c r="V134" s="135">
        <v>4.3330087043212053</v>
      </c>
      <c r="W134" s="135">
        <v>253.73192155912949</v>
      </c>
      <c r="X134" s="135">
        <v>20.125616693171828</v>
      </c>
      <c r="Y134" s="135">
        <v>0</v>
      </c>
    </row>
    <row r="135" spans="1:25" x14ac:dyDescent="0.25">
      <c r="A135" s="111">
        <v>44024</v>
      </c>
      <c r="B135" s="135">
        <v>-12.28317678757187</v>
      </c>
      <c r="C135" s="135">
        <v>125.722837467216</v>
      </c>
      <c r="D135" s="135">
        <v>193.22844298898829</v>
      </c>
      <c r="E135" s="135">
        <v>0</v>
      </c>
      <c r="F135" s="135">
        <v>528.07827036630988</v>
      </c>
      <c r="G135" s="135">
        <v>481.26643737751488</v>
      </c>
      <c r="H135" s="135">
        <v>8967.3795277300869</v>
      </c>
      <c r="I135" s="135">
        <v>1740.041321997551</v>
      </c>
      <c r="J135" s="135">
        <v>1031.256071628447</v>
      </c>
      <c r="K135" s="135">
        <v>5882.7426183330954</v>
      </c>
      <c r="L135" s="135">
        <v>1051.3622160512971</v>
      </c>
      <c r="M135" s="135">
        <v>636.50823641657928</v>
      </c>
      <c r="N135" s="135">
        <v>0</v>
      </c>
      <c r="O135" s="135">
        <v>0.59868017841531418</v>
      </c>
      <c r="P135" s="135">
        <v>7.4318631918841662</v>
      </c>
      <c r="Q135" s="135">
        <v>0</v>
      </c>
      <c r="R135" s="135">
        <v>69.746186652154137</v>
      </c>
      <c r="S135" s="135">
        <v>6.6636891329194379</v>
      </c>
      <c r="T135" s="135">
        <v>69.743077473068936</v>
      </c>
      <c r="U135" s="135">
        <v>33.412905739982513</v>
      </c>
      <c r="V135" s="135">
        <v>0</v>
      </c>
      <c r="W135" s="135">
        <v>149.49098272998199</v>
      </c>
      <c r="X135" s="135">
        <v>18.332607205961981</v>
      </c>
      <c r="Y135" s="135">
        <v>11.166811165203139</v>
      </c>
    </row>
    <row r="136" spans="1:25" x14ac:dyDescent="0.25">
      <c r="A136" s="111">
        <v>44025</v>
      </c>
      <c r="B136" s="135">
        <v>1065.5655863218601</v>
      </c>
      <c r="C136" s="135">
        <v>156.25552656639701</v>
      </c>
      <c r="D136" s="135">
        <v>139.5538754920471</v>
      </c>
      <c r="E136" s="135">
        <v>2187.784345101039</v>
      </c>
      <c r="F136" s="135">
        <v>846.91798077615738</v>
      </c>
      <c r="G136" s="135">
        <v>392.41724893858913</v>
      </c>
      <c r="H136" s="135">
        <v>8997.4647768361156</v>
      </c>
      <c r="I136" s="135">
        <v>1431.614499782328</v>
      </c>
      <c r="J136" s="135">
        <v>0</v>
      </c>
      <c r="K136" s="135">
        <v>4805.9811024729233</v>
      </c>
      <c r="L136" s="135">
        <v>1042.799680949111</v>
      </c>
      <c r="M136" s="135">
        <v>284.75368471268018</v>
      </c>
      <c r="N136" s="135">
        <v>16.889368082911322</v>
      </c>
      <c r="O136" s="135">
        <v>1.796040535245943</v>
      </c>
      <c r="P136" s="135">
        <v>10.73491349938824</v>
      </c>
      <c r="Q136" s="135">
        <v>3.2094635869452892</v>
      </c>
      <c r="R136" s="135">
        <v>39.854963801230937</v>
      </c>
      <c r="S136" s="135">
        <v>7.4040990365771533</v>
      </c>
      <c r="T136" s="135">
        <v>55.764072837944013</v>
      </c>
      <c r="U136" s="135">
        <v>48.834246850743668</v>
      </c>
      <c r="V136" s="135">
        <v>0</v>
      </c>
      <c r="W136" s="135">
        <v>173.6559276403753</v>
      </c>
      <c r="X136" s="135">
        <v>20.2353927842255</v>
      </c>
      <c r="Y136" s="135">
        <v>0</v>
      </c>
    </row>
    <row r="137" spans="1:25" x14ac:dyDescent="0.25">
      <c r="A137" s="111">
        <v>44026</v>
      </c>
      <c r="B137" s="135">
        <v>-47.597310051840992</v>
      </c>
      <c r="C137" s="135">
        <v>165.23572924262669</v>
      </c>
      <c r="D137" s="135">
        <v>94.136933763866111</v>
      </c>
      <c r="E137" s="135">
        <v>712.50091630185409</v>
      </c>
      <c r="F137" s="135">
        <v>1569.2891996734679</v>
      </c>
      <c r="G137" s="135">
        <v>918.10828053556702</v>
      </c>
      <c r="H137" s="135">
        <v>10243.723429198009</v>
      </c>
      <c r="I137" s="135">
        <v>2344.0438488356958</v>
      </c>
      <c r="J137" s="135">
        <v>320.64264411976922</v>
      </c>
      <c r="K137" s="135">
        <v>9916.3931285718809</v>
      </c>
      <c r="L137" s="135">
        <v>1076.8668612060981</v>
      </c>
      <c r="M137" s="135">
        <v>407.58860752991478</v>
      </c>
      <c r="N137" s="135">
        <v>-1.535397098446484</v>
      </c>
      <c r="O137" s="135">
        <v>2.3947207136612572</v>
      </c>
      <c r="P137" s="135">
        <v>14.037963806892311</v>
      </c>
      <c r="Q137" s="135">
        <v>3.2094635869452892</v>
      </c>
      <c r="R137" s="135">
        <v>29.891222850923199</v>
      </c>
      <c r="S137" s="135">
        <v>32.578035760939471</v>
      </c>
      <c r="T137" s="135">
        <v>140.7017205665835</v>
      </c>
      <c r="U137" s="135">
        <v>25.702235184601928</v>
      </c>
      <c r="V137" s="135">
        <v>21.66504352160603</v>
      </c>
      <c r="W137" s="135">
        <v>307.98459199520858</v>
      </c>
      <c r="X137" s="135">
        <v>21.29656166441092</v>
      </c>
      <c r="Y137" s="135">
        <v>5.5834055826015723</v>
      </c>
    </row>
    <row r="138" spans="1:25" x14ac:dyDescent="0.25">
      <c r="A138" s="111">
        <v>44027</v>
      </c>
      <c r="B138" s="135">
        <v>636.42209730606737</v>
      </c>
      <c r="C138" s="135">
        <v>259.82719743224641</v>
      </c>
      <c r="D138" s="135">
        <v>133.773537453915</v>
      </c>
      <c r="E138" s="135">
        <v>936.09354619237592</v>
      </c>
      <c r="F138" s="135">
        <v>1489.579272071006</v>
      </c>
      <c r="G138" s="135">
        <v>398.34052816785078</v>
      </c>
      <c r="H138" s="135">
        <v>10230.200261670559</v>
      </c>
      <c r="I138" s="135">
        <v>2135.85574384042</v>
      </c>
      <c r="J138" s="135">
        <v>394.30379209322967</v>
      </c>
      <c r="K138" s="135">
        <v>9458.4437313974668</v>
      </c>
      <c r="L138" s="135">
        <v>1195.681183756514</v>
      </c>
      <c r="M138" s="135">
        <v>742.59294248600906</v>
      </c>
      <c r="N138" s="135">
        <v>68.325170880868512</v>
      </c>
      <c r="O138" s="135">
        <v>1.1973603568306279</v>
      </c>
      <c r="P138" s="135">
        <v>10.73491349938824</v>
      </c>
      <c r="Q138" s="135">
        <v>4.2792847825937184</v>
      </c>
      <c r="R138" s="135">
        <v>39.854963801230937</v>
      </c>
      <c r="S138" s="135">
        <v>19.250657495100601</v>
      </c>
      <c r="T138" s="135">
        <v>147.08344007392321</v>
      </c>
      <c r="U138" s="135">
        <v>48.834246850743668</v>
      </c>
      <c r="V138" s="135">
        <v>4.3330087043212053</v>
      </c>
      <c r="W138" s="135">
        <v>292.11153994622481</v>
      </c>
      <c r="X138" s="135">
        <v>22.138178362489011</v>
      </c>
      <c r="Y138" s="135">
        <v>5.5834055826015723</v>
      </c>
    </row>
    <row r="139" spans="1:25" x14ac:dyDescent="0.25">
      <c r="A139" s="111">
        <v>44028</v>
      </c>
      <c r="B139" s="135">
        <v>307.84711823852001</v>
      </c>
      <c r="C139" s="135">
        <v>335.26089991257601</v>
      </c>
      <c r="D139" s="135">
        <v>189.92539268148431</v>
      </c>
      <c r="E139" s="135">
        <v>1456.0266472775129</v>
      </c>
      <c r="F139" s="135">
        <v>1360.0506397170061</v>
      </c>
      <c r="G139" s="135">
        <v>474.60274824459549</v>
      </c>
      <c r="H139" s="135">
        <v>11738.56525094105</v>
      </c>
      <c r="I139" s="135">
        <v>1976.5018856958891</v>
      </c>
      <c r="J139" s="135">
        <v>1585.881185781561</v>
      </c>
      <c r="K139" s="135">
        <v>10756.480331044961</v>
      </c>
      <c r="L139" s="135">
        <v>1279.806261533972</v>
      </c>
      <c r="M139" s="135">
        <v>647.67504758178234</v>
      </c>
      <c r="N139" s="135">
        <v>13.05087533679511</v>
      </c>
      <c r="O139" s="135">
        <v>4.190761248907199</v>
      </c>
      <c r="P139" s="135">
        <v>16.515251537520371</v>
      </c>
      <c r="Q139" s="135">
        <v>3.2094635869452892</v>
      </c>
      <c r="R139" s="135">
        <v>39.854963801230937</v>
      </c>
      <c r="S139" s="135">
        <v>17.76983768778517</v>
      </c>
      <c r="T139" s="135">
        <v>143.2847975100305</v>
      </c>
      <c r="U139" s="135">
        <v>28.272458703062131</v>
      </c>
      <c r="V139" s="135">
        <v>30.331060930248441</v>
      </c>
      <c r="W139" s="135">
        <v>313.19663893666592</v>
      </c>
      <c r="X139" s="135">
        <v>25.175316881640398</v>
      </c>
      <c r="Y139" s="135">
        <v>5.5834055826015723</v>
      </c>
    </row>
    <row r="140" spans="1:25" x14ac:dyDescent="0.25">
      <c r="A140" s="111">
        <v>44029</v>
      </c>
      <c r="B140" s="135">
        <v>544.29827139927841</v>
      </c>
      <c r="C140" s="135">
        <v>356.21470615711189</v>
      </c>
      <c r="D140" s="135">
        <v>190.75115525836031</v>
      </c>
      <c r="E140" s="135">
        <v>1497.749673907801</v>
      </c>
      <c r="F140" s="135">
        <v>1489.579272071006</v>
      </c>
      <c r="G140" s="135">
        <v>508.66160381285039</v>
      </c>
      <c r="H140" s="135">
        <v>10872.930583481189</v>
      </c>
      <c r="I140" s="135">
        <v>1994.49345032511</v>
      </c>
      <c r="J140" s="135">
        <v>1130.9152718278351</v>
      </c>
      <c r="K140" s="135">
        <v>8096.9149235540326</v>
      </c>
      <c r="L140" s="135">
        <v>1289.942253941261</v>
      </c>
      <c r="M140" s="135">
        <v>943.59554345966569</v>
      </c>
      <c r="N140" s="135">
        <v>10.74777968912538</v>
      </c>
      <c r="O140" s="135">
        <v>0.59868017841531418</v>
      </c>
      <c r="P140" s="135">
        <v>9.0833883456362035</v>
      </c>
      <c r="Q140" s="135">
        <v>4.2792847825937184</v>
      </c>
      <c r="R140" s="135">
        <v>54.800575226692537</v>
      </c>
      <c r="S140" s="135">
        <v>19.250657495100601</v>
      </c>
      <c r="T140" s="135">
        <v>141.3095033768063</v>
      </c>
      <c r="U140" s="135">
        <v>66.825811479965026</v>
      </c>
      <c r="V140" s="135">
        <v>21.66504352160603</v>
      </c>
      <c r="W140" s="135">
        <v>275.52775422340579</v>
      </c>
      <c r="X140" s="135">
        <v>24.553252365669639</v>
      </c>
      <c r="Y140" s="135">
        <v>0</v>
      </c>
    </row>
    <row r="141" spans="1:25" x14ac:dyDescent="0.25">
      <c r="A141" s="111">
        <v>44030</v>
      </c>
      <c r="B141" s="135">
        <v>-125.1348635233884</v>
      </c>
      <c r="C141" s="135">
        <v>228.09714797623471</v>
      </c>
      <c r="D141" s="135">
        <v>205.61488164212861</v>
      </c>
      <c r="E141" s="135">
        <v>0</v>
      </c>
      <c r="F141" s="135">
        <v>996.37409503077345</v>
      </c>
      <c r="G141" s="135">
        <v>612.31899032493061</v>
      </c>
      <c r="H141" s="135">
        <v>9678.6373613933447</v>
      </c>
      <c r="I141" s="135">
        <v>1937.9485329189861</v>
      </c>
      <c r="J141" s="135">
        <v>896.93280179448948</v>
      </c>
      <c r="K141" s="135">
        <v>6759.5510606209928</v>
      </c>
      <c r="L141" s="135">
        <v>1416.0017985012189</v>
      </c>
      <c r="M141" s="135">
        <v>748.17634806861065</v>
      </c>
      <c r="N141" s="135">
        <v>-2.3030956476697249</v>
      </c>
      <c r="O141" s="135">
        <v>1.796040535245943</v>
      </c>
      <c r="P141" s="135">
        <v>11.56067607626426</v>
      </c>
      <c r="Q141" s="135">
        <v>0</v>
      </c>
      <c r="R141" s="135">
        <v>49.818704751538682</v>
      </c>
      <c r="S141" s="135">
        <v>6.6636891329194379</v>
      </c>
      <c r="T141" s="135">
        <v>131.88886981835259</v>
      </c>
      <c r="U141" s="135">
        <v>43.69379981382329</v>
      </c>
      <c r="V141" s="135">
        <v>0</v>
      </c>
      <c r="W141" s="135">
        <v>218.19523786737469</v>
      </c>
      <c r="X141" s="135">
        <v>19.869472480713281</v>
      </c>
      <c r="Y141" s="135">
        <v>0</v>
      </c>
    </row>
    <row r="142" spans="1:25" x14ac:dyDescent="0.25">
      <c r="A142" s="111">
        <v>44031</v>
      </c>
      <c r="B142" s="135">
        <v>-3.0707941968929671</v>
      </c>
      <c r="C142" s="135">
        <v>184.9921751303321</v>
      </c>
      <c r="D142" s="135">
        <v>180.016241758972</v>
      </c>
      <c r="E142" s="135">
        <v>0</v>
      </c>
      <c r="F142" s="135">
        <v>548.00575226692536</v>
      </c>
      <c r="G142" s="135">
        <v>537.53759005550137</v>
      </c>
      <c r="H142" s="135">
        <v>9397.3858659627331</v>
      </c>
      <c r="I142" s="135">
        <v>1290.2522062670171</v>
      </c>
      <c r="J142" s="135">
        <v>0</v>
      </c>
      <c r="K142" s="135">
        <v>5574.2842038886629</v>
      </c>
      <c r="L142" s="135">
        <v>1479.23282694813</v>
      </c>
      <c r="M142" s="135">
        <v>457.83925777332888</v>
      </c>
      <c r="N142" s="135">
        <v>0</v>
      </c>
      <c r="O142" s="135">
        <v>0.59868017841531418</v>
      </c>
      <c r="P142" s="135">
        <v>2.477287730628055</v>
      </c>
      <c r="Q142" s="135">
        <v>0</v>
      </c>
      <c r="R142" s="135">
        <v>34.873093326077068</v>
      </c>
      <c r="S142" s="135">
        <v>8.1445089402348678</v>
      </c>
      <c r="T142" s="135">
        <v>67.919729042400462</v>
      </c>
      <c r="U142" s="135">
        <v>38.553352776902898</v>
      </c>
      <c r="V142" s="135">
        <v>0</v>
      </c>
      <c r="W142" s="135">
        <v>169.62843682197641</v>
      </c>
      <c r="X142" s="135">
        <v>24.919172669181851</v>
      </c>
      <c r="Y142" s="135">
        <v>0</v>
      </c>
    </row>
    <row r="143" spans="1:25" x14ac:dyDescent="0.25">
      <c r="A143" s="111">
        <v>44032</v>
      </c>
      <c r="B143" s="135">
        <v>1505.456855026777</v>
      </c>
      <c r="C143" s="135">
        <v>353.22130526503543</v>
      </c>
      <c r="D143" s="135">
        <v>156.89488960644351</v>
      </c>
      <c r="E143" s="135">
        <v>4900.8508972654563</v>
      </c>
      <c r="F143" s="135">
        <v>652.6250322451566</v>
      </c>
      <c r="G143" s="135">
        <v>429.43774412147491</v>
      </c>
      <c r="H143" s="135">
        <v>9332.0492138637801</v>
      </c>
      <c r="I143" s="135">
        <v>1333.9460060808401</v>
      </c>
      <c r="J143" s="135">
        <v>1681.207377276628</v>
      </c>
      <c r="K143" s="135">
        <v>4799.1106769591843</v>
      </c>
      <c r="L143" s="135">
        <v>1358.7352710015571</v>
      </c>
      <c r="M143" s="135">
        <v>491.33969126893828</v>
      </c>
      <c r="N143" s="135">
        <v>17.657066632134558</v>
      </c>
      <c r="O143" s="135">
        <v>1.1973603568306279</v>
      </c>
      <c r="P143" s="135">
        <v>10.73491349938824</v>
      </c>
      <c r="Q143" s="135">
        <v>2.1396423912968592</v>
      </c>
      <c r="R143" s="135">
        <v>34.873093326077068</v>
      </c>
      <c r="S143" s="135">
        <v>7.4040990365771533</v>
      </c>
      <c r="T143" s="135">
        <v>78.100091113632757</v>
      </c>
      <c r="U143" s="135">
        <v>28.272458703062131</v>
      </c>
      <c r="V143" s="135">
        <v>21.66504352160603</v>
      </c>
      <c r="W143" s="135">
        <v>149.7278939545937</v>
      </c>
      <c r="X143" s="135">
        <v>21.406337755464591</v>
      </c>
      <c r="Y143" s="135">
        <v>0</v>
      </c>
    </row>
    <row r="144" spans="1:25" x14ac:dyDescent="0.25">
      <c r="A144" s="111">
        <v>44033</v>
      </c>
      <c r="B144" s="135">
        <v>348.53514134735178</v>
      </c>
      <c r="C144" s="135">
        <v>234.68262993880319</v>
      </c>
      <c r="D144" s="135">
        <v>105.6976098401304</v>
      </c>
      <c r="E144" s="135">
        <v>1452.8171836905669</v>
      </c>
      <c r="F144" s="135">
        <v>1125.9027273847739</v>
      </c>
      <c r="G144" s="135">
        <v>329.4824071276833</v>
      </c>
      <c r="H144" s="135">
        <v>9805.6639687299139</v>
      </c>
      <c r="I144" s="135">
        <v>2197.5411082834648</v>
      </c>
      <c r="J144" s="135">
        <v>710.61342750867766</v>
      </c>
      <c r="K144" s="135">
        <v>9715.2554988765478</v>
      </c>
      <c r="L144" s="135">
        <v>1380.9832254551</v>
      </c>
      <c r="M144" s="135">
        <v>469.00606893853211</v>
      </c>
      <c r="N144" s="135">
        <v>-9.9800811399021434</v>
      </c>
      <c r="O144" s="135">
        <v>2.9934008920765711</v>
      </c>
      <c r="P144" s="135">
        <v>12.38643865314028</v>
      </c>
      <c r="Q144" s="135">
        <v>2.1396423912968592</v>
      </c>
      <c r="R144" s="135">
        <v>34.873093326077068</v>
      </c>
      <c r="S144" s="135">
        <v>18.51024759144288</v>
      </c>
      <c r="T144" s="135">
        <v>168.20389272916631</v>
      </c>
      <c r="U144" s="135">
        <v>33.412905739982513</v>
      </c>
      <c r="V144" s="135">
        <v>0</v>
      </c>
      <c r="W144" s="135">
        <v>323.8576440441924</v>
      </c>
      <c r="X144" s="135">
        <v>23.784819728293989</v>
      </c>
      <c r="Y144" s="135">
        <v>-5.5834055826015723</v>
      </c>
    </row>
    <row r="145" spans="1:25" x14ac:dyDescent="0.25">
      <c r="A145" s="111">
        <v>44034</v>
      </c>
      <c r="B145" s="135">
        <v>725.47512901596349</v>
      </c>
      <c r="C145" s="135">
        <v>334.6622197341606</v>
      </c>
      <c r="D145" s="135">
        <v>231.21352152528519</v>
      </c>
      <c r="E145" s="135">
        <v>1451.7473624949189</v>
      </c>
      <c r="F145" s="135">
        <v>1479.615531120699</v>
      </c>
      <c r="G145" s="135">
        <v>414.62954604832049</v>
      </c>
      <c r="H145" s="135">
        <v>10774.469768225101</v>
      </c>
      <c r="I145" s="135">
        <v>1812.0075805144361</v>
      </c>
      <c r="J145" s="135">
        <v>1598.880211894525</v>
      </c>
      <c r="K145" s="135">
        <v>16076.79570214989</v>
      </c>
      <c r="L145" s="135">
        <v>1672.987627657848</v>
      </c>
      <c r="M145" s="135">
        <v>569.50736942536037</v>
      </c>
      <c r="N145" s="135">
        <v>5.3738898445626919</v>
      </c>
      <c r="O145" s="135">
        <v>1.796040535245943</v>
      </c>
      <c r="P145" s="135">
        <v>7.4318631918841662</v>
      </c>
      <c r="Q145" s="135">
        <v>2.1396423912968592</v>
      </c>
      <c r="R145" s="135">
        <v>29.891222850923199</v>
      </c>
      <c r="S145" s="135">
        <v>12.58696836218116</v>
      </c>
      <c r="T145" s="135">
        <v>184.76597430773819</v>
      </c>
      <c r="U145" s="135">
        <v>107.94938777532811</v>
      </c>
      <c r="V145" s="135">
        <v>12.99902611296362</v>
      </c>
      <c r="W145" s="135">
        <v>304.19401240142139</v>
      </c>
      <c r="X145" s="135">
        <v>41.312402266529091</v>
      </c>
      <c r="Y145" s="135">
        <v>5.5834055826015723</v>
      </c>
    </row>
    <row r="146" spans="1:25" x14ac:dyDescent="0.25">
      <c r="A146" s="111">
        <v>44035</v>
      </c>
      <c r="B146" s="135">
        <v>641.02828860140687</v>
      </c>
      <c r="C146" s="135">
        <v>362.20150794126511</v>
      </c>
      <c r="D146" s="135">
        <v>252.6833485240617</v>
      </c>
      <c r="E146" s="135">
        <v>2797.5824266206432</v>
      </c>
      <c r="F146" s="135">
        <v>1096.0115045338509</v>
      </c>
      <c r="G146" s="135">
        <v>569.37521591278312</v>
      </c>
      <c r="H146" s="135">
        <v>10437.91003706421</v>
      </c>
      <c r="I146" s="135">
        <v>2084.4512734712171</v>
      </c>
      <c r="J146" s="135">
        <v>953.26191495066519</v>
      </c>
      <c r="K146" s="135">
        <v>14205.43393894208</v>
      </c>
      <c r="L146" s="135">
        <v>1804.3530166187329</v>
      </c>
      <c r="M146" s="135">
        <v>949.17894904226728</v>
      </c>
      <c r="N146" s="135">
        <v>6.9092869430091763</v>
      </c>
      <c r="O146" s="135">
        <v>4.7894414273225134</v>
      </c>
      <c r="P146" s="135">
        <v>8.2576257687601853</v>
      </c>
      <c r="Q146" s="135">
        <v>3.2094635869452892</v>
      </c>
      <c r="R146" s="135">
        <v>19.927481900615469</v>
      </c>
      <c r="S146" s="135">
        <v>6.6636891329194379</v>
      </c>
      <c r="T146" s="135">
        <v>166.22859859594209</v>
      </c>
      <c r="U146" s="135">
        <v>28.272458703062131</v>
      </c>
      <c r="V146" s="135">
        <v>17.332034817284821</v>
      </c>
      <c r="W146" s="135">
        <v>310.59061546593722</v>
      </c>
      <c r="X146" s="135">
        <v>27.078102459903921</v>
      </c>
      <c r="Y146" s="135">
        <v>0</v>
      </c>
    </row>
    <row r="147" spans="1:25" x14ac:dyDescent="0.25">
      <c r="A147" s="111">
        <v>44036</v>
      </c>
      <c r="B147" s="135">
        <v>723.1720333682938</v>
      </c>
      <c r="C147" s="135">
        <v>444.2206923841631</v>
      </c>
      <c r="D147" s="135">
        <v>208.0921693727567</v>
      </c>
      <c r="E147" s="135">
        <v>2412.4467961872092</v>
      </c>
      <c r="F147" s="135">
        <v>1305.250064490313</v>
      </c>
      <c r="G147" s="135">
        <v>568.63480600912533</v>
      </c>
      <c r="H147" s="135">
        <v>11200.67746389385</v>
      </c>
      <c r="I147" s="135">
        <v>1935.378309400525</v>
      </c>
      <c r="J147" s="135">
        <v>1525.2190639210639</v>
      </c>
      <c r="K147" s="135">
        <v>13241.20525477246</v>
      </c>
      <c r="L147" s="135">
        <v>1789.9357566603519</v>
      </c>
      <c r="M147" s="135">
        <v>642.09164199918087</v>
      </c>
      <c r="N147" s="135">
        <v>6.9092869430091763</v>
      </c>
      <c r="O147" s="135">
        <v>5.9868017841531422</v>
      </c>
      <c r="P147" s="135">
        <v>4.1288128843800926</v>
      </c>
      <c r="Q147" s="135">
        <v>3.2094635869452892</v>
      </c>
      <c r="R147" s="135">
        <v>4.9818704751538672</v>
      </c>
      <c r="S147" s="135">
        <v>23.69311691704689</v>
      </c>
      <c r="T147" s="135">
        <v>172.00253529305891</v>
      </c>
      <c r="U147" s="135">
        <v>12.85111759230097</v>
      </c>
      <c r="V147" s="135">
        <v>21.66504352160603</v>
      </c>
      <c r="W147" s="135">
        <v>273.8693756511239</v>
      </c>
      <c r="X147" s="135">
        <v>27.700166975874691</v>
      </c>
      <c r="Y147" s="135">
        <v>0</v>
      </c>
    </row>
    <row r="148" spans="1:25" x14ac:dyDescent="0.25">
      <c r="A148" s="111">
        <v>44037</v>
      </c>
      <c r="B148" s="135">
        <v>-64.48667813475231</v>
      </c>
      <c r="C148" s="135">
        <v>392.13551686203078</v>
      </c>
      <c r="D148" s="135">
        <v>226.25894606402909</v>
      </c>
      <c r="E148" s="135">
        <v>0</v>
      </c>
      <c r="F148" s="135">
        <v>687.49812557123369</v>
      </c>
      <c r="G148" s="135">
        <v>567.89439610546765</v>
      </c>
      <c r="H148" s="135">
        <v>10095.12053209853</v>
      </c>
      <c r="I148" s="135">
        <v>1927.6676388451449</v>
      </c>
      <c r="J148" s="135">
        <v>2287.8285958815959</v>
      </c>
      <c r="K148" s="135">
        <v>12117.29840521456</v>
      </c>
      <c r="L148" s="135">
        <v>1778.775187403229</v>
      </c>
      <c r="M148" s="135">
        <v>692.34229224259491</v>
      </c>
      <c r="N148" s="135">
        <v>0</v>
      </c>
      <c r="O148" s="135">
        <v>2.3947207136612572</v>
      </c>
      <c r="P148" s="135">
        <v>4.1288128843800926</v>
      </c>
      <c r="Q148" s="135">
        <v>0</v>
      </c>
      <c r="R148" s="135">
        <v>9.9637409503077343</v>
      </c>
      <c r="S148" s="135">
        <v>11.106148554865729</v>
      </c>
      <c r="T148" s="135">
        <v>136.59918659757949</v>
      </c>
      <c r="U148" s="135">
        <v>30.84268222152232</v>
      </c>
      <c r="V148" s="135">
        <v>17.332034817284821</v>
      </c>
      <c r="W148" s="135">
        <v>286.89949300476741</v>
      </c>
      <c r="X148" s="135">
        <v>25.687605306557501</v>
      </c>
      <c r="Y148" s="135">
        <v>5.5834055826015723</v>
      </c>
    </row>
    <row r="149" spans="1:25" x14ac:dyDescent="0.25">
      <c r="A149" s="111">
        <v>44038</v>
      </c>
      <c r="B149" s="135">
        <v>0</v>
      </c>
      <c r="C149" s="135">
        <v>232.8865894035572</v>
      </c>
      <c r="D149" s="135">
        <v>209.7436945265087</v>
      </c>
      <c r="E149" s="135">
        <v>0</v>
      </c>
      <c r="F149" s="135">
        <v>209.23855995646241</v>
      </c>
      <c r="G149" s="135">
        <v>551.60537822499793</v>
      </c>
      <c r="H149" s="135">
        <v>8349.8721925436985</v>
      </c>
      <c r="I149" s="135">
        <v>1377.6398058946641</v>
      </c>
      <c r="J149" s="135">
        <v>1295.5696025920399</v>
      </c>
      <c r="K149" s="135">
        <v>5822.8040785063349</v>
      </c>
      <c r="L149" s="135">
        <v>1828.906268984402</v>
      </c>
      <c r="M149" s="135">
        <v>748.17634806861065</v>
      </c>
      <c r="N149" s="135">
        <v>0</v>
      </c>
      <c r="O149" s="135">
        <v>0</v>
      </c>
      <c r="P149" s="135">
        <v>4.1288128843800926</v>
      </c>
      <c r="Q149" s="135">
        <v>0</v>
      </c>
      <c r="R149" s="135">
        <v>29.891222850923199</v>
      </c>
      <c r="S149" s="135">
        <v>5.9232792292617216</v>
      </c>
      <c r="T149" s="135">
        <v>71.718371606293118</v>
      </c>
      <c r="U149" s="135">
        <v>56.544917406124263</v>
      </c>
      <c r="V149" s="135">
        <v>0</v>
      </c>
      <c r="W149" s="135">
        <v>131.4857296594929</v>
      </c>
      <c r="X149" s="135">
        <v>26.016933579718501</v>
      </c>
      <c r="Y149" s="135">
        <v>0</v>
      </c>
    </row>
    <row r="150" spans="1:25" x14ac:dyDescent="0.25">
      <c r="A150" s="111">
        <v>44039</v>
      </c>
      <c r="B150" s="135">
        <v>1789.505318239376</v>
      </c>
      <c r="C150" s="135">
        <v>266.4126793948148</v>
      </c>
      <c r="D150" s="135">
        <v>138.7281129151711</v>
      </c>
      <c r="E150" s="135">
        <v>6805.1326255196609</v>
      </c>
      <c r="F150" s="135">
        <v>353.71280373592458</v>
      </c>
      <c r="G150" s="135">
        <v>507.18078400553497</v>
      </c>
      <c r="H150" s="135">
        <v>8571.8648639775838</v>
      </c>
      <c r="I150" s="135">
        <v>1562.6958992237981</v>
      </c>
      <c r="J150" s="135">
        <v>1741.8694991371251</v>
      </c>
      <c r="K150" s="135">
        <v>5516.2409538587972</v>
      </c>
      <c r="L150" s="135">
        <v>1626.771893324255</v>
      </c>
      <c r="M150" s="135">
        <v>480.17288010373522</v>
      </c>
      <c r="N150" s="135">
        <v>11.51547823834863</v>
      </c>
      <c r="O150" s="135">
        <v>0.59868017841531418</v>
      </c>
      <c r="P150" s="135">
        <v>4.1288128843800926</v>
      </c>
      <c r="Q150" s="135">
        <v>2.1396423912968592</v>
      </c>
      <c r="R150" s="135">
        <v>19.927481900615469</v>
      </c>
      <c r="S150" s="135">
        <v>2.2212297109731458</v>
      </c>
      <c r="T150" s="135">
        <v>170.1791868623904</v>
      </c>
      <c r="U150" s="135">
        <v>15.42134111076116</v>
      </c>
      <c r="V150" s="135">
        <v>4.3330087043212053</v>
      </c>
      <c r="W150" s="135">
        <v>145.46349191158311</v>
      </c>
      <c r="X150" s="135">
        <v>23.30912333372811</v>
      </c>
      <c r="Y150" s="135">
        <v>5.5834055826015723</v>
      </c>
    </row>
    <row r="151" spans="1:25" x14ac:dyDescent="0.25">
      <c r="A151" s="111">
        <v>44040</v>
      </c>
      <c r="B151" s="135">
        <v>519.73191782413471</v>
      </c>
      <c r="C151" s="135">
        <v>356.21470615711189</v>
      </c>
      <c r="D151" s="135">
        <v>166.80404052895571</v>
      </c>
      <c r="E151" s="135">
        <v>1955.633145645329</v>
      </c>
      <c r="F151" s="135">
        <v>1409.8693444685441</v>
      </c>
      <c r="G151" s="135">
        <v>405.00421730077028</v>
      </c>
      <c r="H151" s="135">
        <v>10008.511481641781</v>
      </c>
      <c r="I151" s="135">
        <v>1372.4993588577429</v>
      </c>
      <c r="J151" s="135">
        <v>1013.924036811162</v>
      </c>
      <c r="K151" s="135">
        <v>9669.7685437511027</v>
      </c>
      <c r="L151" s="135">
        <v>1888.0023980016249</v>
      </c>
      <c r="M151" s="135">
        <v>664.42526432958709</v>
      </c>
      <c r="N151" s="135">
        <v>9.9800811399021434</v>
      </c>
      <c r="O151" s="135">
        <v>3.5920810704918851</v>
      </c>
      <c r="P151" s="135">
        <v>9.0833883456362035</v>
      </c>
      <c r="Q151" s="135">
        <v>2.1396423912968592</v>
      </c>
      <c r="R151" s="135">
        <v>4.9818704751538672</v>
      </c>
      <c r="S151" s="135">
        <v>15.54860797681202</v>
      </c>
      <c r="T151" s="135">
        <v>208.7733953115397</v>
      </c>
      <c r="U151" s="135">
        <v>30.84268222152232</v>
      </c>
      <c r="V151" s="135">
        <v>47.663095747533262</v>
      </c>
      <c r="W151" s="135">
        <v>218.19523786737469</v>
      </c>
      <c r="X151" s="135">
        <v>28.724743825708892</v>
      </c>
      <c r="Y151" s="135">
        <v>0</v>
      </c>
    </row>
    <row r="152" spans="1:25" x14ac:dyDescent="0.25">
      <c r="A152" s="111">
        <v>44041</v>
      </c>
      <c r="B152" s="135">
        <v>-100.5685099482447</v>
      </c>
      <c r="C152" s="135">
        <v>502.29266969044858</v>
      </c>
      <c r="D152" s="135">
        <v>237.81962214029329</v>
      </c>
      <c r="E152" s="135">
        <v>2172.80684836196</v>
      </c>
      <c r="F152" s="135">
        <v>1499.543013021314</v>
      </c>
      <c r="G152" s="135">
        <v>590.10669321519913</v>
      </c>
      <c r="H152" s="135">
        <v>10754.10904408263</v>
      </c>
      <c r="I152" s="135">
        <v>1837.709815699038</v>
      </c>
      <c r="J152" s="135">
        <v>2916.1148580081708</v>
      </c>
      <c r="K152" s="135">
        <v>16364.40592882849</v>
      </c>
      <c r="L152" s="135">
        <v>1840.3595744843351</v>
      </c>
      <c r="M152" s="135">
        <v>965.92916579007203</v>
      </c>
      <c r="N152" s="135">
        <v>-0.76769854922324177</v>
      </c>
      <c r="O152" s="135">
        <v>2.3947207136612572</v>
      </c>
      <c r="P152" s="135">
        <v>4.9545754612561108</v>
      </c>
      <c r="Q152" s="135">
        <v>5.3491059782421484</v>
      </c>
      <c r="R152" s="135">
        <v>0</v>
      </c>
      <c r="S152" s="135">
        <v>25.173936724362321</v>
      </c>
      <c r="T152" s="135">
        <v>217.58624605977059</v>
      </c>
      <c r="U152" s="135">
        <v>12.85111759230097</v>
      </c>
      <c r="V152" s="135">
        <v>12.99902611296362</v>
      </c>
      <c r="W152" s="135">
        <v>377.87340325565981</v>
      </c>
      <c r="X152" s="135">
        <v>27.883127127630789</v>
      </c>
      <c r="Y152" s="135">
        <v>16.750216747804721</v>
      </c>
    </row>
    <row r="153" spans="1:25" x14ac:dyDescent="0.25">
      <c r="A153" s="111">
        <v>44042</v>
      </c>
      <c r="B153" s="135">
        <v>962.69398072594515</v>
      </c>
      <c r="C153" s="135">
        <v>592.09469645274578</v>
      </c>
      <c r="D153" s="135">
        <v>315.44130436663909</v>
      </c>
      <c r="E153" s="135">
        <v>2983.7313146634701</v>
      </c>
      <c r="F153" s="135">
        <v>1504.524883496468</v>
      </c>
      <c r="G153" s="135">
        <v>626.38677849442718</v>
      </c>
      <c r="H153" s="135">
        <v>10337.321981972331</v>
      </c>
      <c r="I153" s="135">
        <v>1997.0636738435701</v>
      </c>
      <c r="J153" s="135">
        <v>2907.4488405995289</v>
      </c>
      <c r="K153" s="135">
        <v>13702.23449786683</v>
      </c>
      <c r="L153" s="135">
        <v>1931.4371380285249</v>
      </c>
      <c r="M153" s="135">
        <v>586.25758617316512</v>
      </c>
      <c r="N153" s="135">
        <v>11.51547823834863</v>
      </c>
      <c r="O153" s="135">
        <v>5.3881216057378278</v>
      </c>
      <c r="P153" s="135">
        <v>2.477287730628055</v>
      </c>
      <c r="Q153" s="135">
        <v>2.1396423912968592</v>
      </c>
      <c r="R153" s="135">
        <v>14.9456114254616</v>
      </c>
      <c r="S153" s="135">
        <v>0</v>
      </c>
      <c r="T153" s="135">
        <v>183.70235438984821</v>
      </c>
      <c r="U153" s="135">
        <v>43.69379981382329</v>
      </c>
      <c r="V153" s="135">
        <v>17.332034817284821</v>
      </c>
      <c r="W153" s="135">
        <v>267.47277258660807</v>
      </c>
      <c r="X153" s="135">
        <v>27.919719157982019</v>
      </c>
      <c r="Y153" s="135">
        <v>11.166811165203139</v>
      </c>
    </row>
    <row r="154" spans="1:25" x14ac:dyDescent="0.25">
      <c r="A154" s="111">
        <v>44043</v>
      </c>
      <c r="B154" s="135">
        <v>2017.5117873586789</v>
      </c>
      <c r="C154" s="135">
        <v>517.25967415083142</v>
      </c>
      <c r="D154" s="135">
        <v>312.96401663601102</v>
      </c>
      <c r="E154" s="135">
        <v>3307.8871369449439</v>
      </c>
      <c r="F154" s="135">
        <v>1285.322582589698</v>
      </c>
      <c r="G154" s="135">
        <v>651.56071521878948</v>
      </c>
      <c r="H154" s="135">
        <v>10194.341075867411</v>
      </c>
      <c r="I154" s="135">
        <v>1655.2239458883651</v>
      </c>
      <c r="J154" s="135">
        <v>3228.091484719298</v>
      </c>
      <c r="K154" s="135">
        <v>12410.120678834621</v>
      </c>
      <c r="L154" s="135">
        <v>2240.969122769508</v>
      </c>
      <c r="M154" s="135">
        <v>977.09597695527509</v>
      </c>
      <c r="N154" s="135">
        <v>20.727860829027531</v>
      </c>
      <c r="O154" s="135">
        <v>1.796040535245943</v>
      </c>
      <c r="P154" s="135">
        <v>7.4318631918841662</v>
      </c>
      <c r="Q154" s="135">
        <v>2.1396423912968592</v>
      </c>
      <c r="R154" s="135">
        <v>14.9456114254616</v>
      </c>
      <c r="S154" s="135">
        <v>14.80819807315431</v>
      </c>
      <c r="T154" s="135">
        <v>188.8685082767422</v>
      </c>
      <c r="U154" s="135">
        <v>15.42134111076116</v>
      </c>
      <c r="V154" s="135">
        <v>4.3330087043212053</v>
      </c>
      <c r="W154" s="135">
        <v>287.13640422937908</v>
      </c>
      <c r="X154" s="135">
        <v>29.017480068518658</v>
      </c>
      <c r="Y154" s="135">
        <v>0</v>
      </c>
    </row>
    <row r="155" spans="1:25" x14ac:dyDescent="0.25">
      <c r="A155" s="111">
        <v>44044</v>
      </c>
      <c r="B155" s="135">
        <v>-47.597310051840992</v>
      </c>
      <c r="C155" s="135">
        <v>362.8001881196804</v>
      </c>
      <c r="D155" s="135">
        <v>243.59996017842539</v>
      </c>
      <c r="E155" s="135">
        <v>0</v>
      </c>
      <c r="F155" s="135">
        <v>1509.5067539716219</v>
      </c>
      <c r="G155" s="135">
        <v>563.45193668352135</v>
      </c>
      <c r="H155" s="135">
        <v>8886.5444139704505</v>
      </c>
      <c r="I155" s="135">
        <v>1935.378309400525</v>
      </c>
      <c r="J155" s="135">
        <v>2820.788666513105</v>
      </c>
      <c r="K155" s="135">
        <v>10753.87430757424</v>
      </c>
      <c r="L155" s="135">
        <v>2002.8647812741101</v>
      </c>
      <c r="M155" s="135">
        <v>457.83925777332888</v>
      </c>
      <c r="N155" s="135">
        <v>0</v>
      </c>
      <c r="O155" s="135">
        <v>4.190761248907199</v>
      </c>
      <c r="P155" s="135">
        <v>4.1288128843800926</v>
      </c>
      <c r="Q155" s="135">
        <v>0</v>
      </c>
      <c r="R155" s="135">
        <v>4.9818704751538672</v>
      </c>
      <c r="S155" s="135">
        <v>9.6253287475502987</v>
      </c>
      <c r="T155" s="135">
        <v>169.41945834961189</v>
      </c>
      <c r="U155" s="135">
        <v>20.56178814768155</v>
      </c>
      <c r="V155" s="135">
        <v>17.332034817284821</v>
      </c>
      <c r="W155" s="135">
        <v>257.75941237752841</v>
      </c>
      <c r="X155" s="135">
        <v>31.213001889591951</v>
      </c>
      <c r="Y155" s="135">
        <v>0</v>
      </c>
    </row>
    <row r="156" spans="1:25" x14ac:dyDescent="0.25">
      <c r="A156" s="111">
        <v>44045</v>
      </c>
      <c r="B156" s="135">
        <v>-2.3030956476697249</v>
      </c>
      <c r="C156" s="135">
        <v>128.71623835929259</v>
      </c>
      <c r="D156" s="135">
        <v>196.53149329649241</v>
      </c>
      <c r="E156" s="135">
        <v>0</v>
      </c>
      <c r="F156" s="135">
        <v>189.31107805584699</v>
      </c>
      <c r="G156" s="135">
        <v>550.12455841768247</v>
      </c>
      <c r="H156" s="135">
        <v>7229.5765276004786</v>
      </c>
      <c r="I156" s="135">
        <v>1364.788688302363</v>
      </c>
      <c r="J156" s="135">
        <v>1936.854890831579</v>
      </c>
      <c r="K156" s="135">
        <v>6112.3095949818317</v>
      </c>
      <c r="L156" s="135">
        <v>1938.3530317649061</v>
      </c>
      <c r="M156" s="135">
        <v>513.67331359934462</v>
      </c>
      <c r="N156" s="135">
        <v>0</v>
      </c>
      <c r="O156" s="135">
        <v>0</v>
      </c>
      <c r="P156" s="135">
        <v>6.606100615008148</v>
      </c>
      <c r="Q156" s="135">
        <v>0</v>
      </c>
      <c r="R156" s="135">
        <v>24.909352375769341</v>
      </c>
      <c r="S156" s="135">
        <v>3.7020495182885771</v>
      </c>
      <c r="T156" s="135">
        <v>61.234118129949422</v>
      </c>
      <c r="U156" s="135">
        <v>41.123576295363087</v>
      </c>
      <c r="V156" s="135">
        <v>0</v>
      </c>
      <c r="W156" s="135">
        <v>128.1689725149291</v>
      </c>
      <c r="X156" s="135">
        <v>28.212455400791789</v>
      </c>
      <c r="Y156" s="135">
        <v>0</v>
      </c>
    </row>
    <row r="157" spans="1:25" x14ac:dyDescent="0.25">
      <c r="A157" s="111">
        <v>44046</v>
      </c>
      <c r="B157" s="135">
        <v>-110.54859108814679</v>
      </c>
      <c r="C157" s="135">
        <v>533.4240389680449</v>
      </c>
      <c r="D157" s="135">
        <v>131.29624972328691</v>
      </c>
      <c r="E157" s="135">
        <v>9127.714441272401</v>
      </c>
      <c r="F157" s="135">
        <v>822.00862840038803</v>
      </c>
      <c r="G157" s="135">
        <v>694.50448963093697</v>
      </c>
      <c r="H157" s="135">
        <v>6893.4726335472587</v>
      </c>
      <c r="I157" s="135">
        <v>1400.7718175608049</v>
      </c>
      <c r="J157" s="135">
        <v>2014.8490475093599</v>
      </c>
      <c r="K157" s="135">
        <v>3942.4396887632811</v>
      </c>
      <c r="L157" s="135">
        <v>1904.6151797810801</v>
      </c>
      <c r="M157" s="135">
        <v>452.25585219072741</v>
      </c>
      <c r="N157" s="135">
        <v>-0.76769854922324177</v>
      </c>
      <c r="O157" s="135">
        <v>0</v>
      </c>
      <c r="P157" s="135">
        <v>9.9091509225122216</v>
      </c>
      <c r="Q157" s="135">
        <v>28.8851722825076</v>
      </c>
      <c r="R157" s="135">
        <v>9.9637409503077343</v>
      </c>
      <c r="S157" s="135">
        <v>0.74040990365771531</v>
      </c>
      <c r="T157" s="135">
        <v>80.531222354524047</v>
      </c>
      <c r="U157" s="135">
        <v>5.1404470369203867</v>
      </c>
      <c r="V157" s="135">
        <v>21.66504352160603</v>
      </c>
      <c r="W157" s="135">
        <v>132.90719700716309</v>
      </c>
      <c r="X157" s="135">
        <v>29.383400372030881</v>
      </c>
      <c r="Y157" s="135">
        <v>0</v>
      </c>
    </row>
    <row r="158" spans="1:25" x14ac:dyDescent="0.25">
      <c r="A158" s="111">
        <v>44047</v>
      </c>
      <c r="B158" s="135">
        <v>2540.3144993797068</v>
      </c>
      <c r="C158" s="135">
        <v>429.25368792378032</v>
      </c>
      <c r="D158" s="135">
        <v>156.89488960644351</v>
      </c>
      <c r="E158" s="135">
        <v>6162.1700869349543</v>
      </c>
      <c r="F158" s="135">
        <v>1663.944738701392</v>
      </c>
      <c r="G158" s="135">
        <v>496.07463545066918</v>
      </c>
      <c r="H158" s="135">
        <v>8742.955725055308</v>
      </c>
      <c r="I158" s="135">
        <v>1917.3867447713039</v>
      </c>
      <c r="J158" s="135">
        <v>1447.224907243283</v>
      </c>
      <c r="K158" s="135">
        <v>12225.329923637501</v>
      </c>
      <c r="L158" s="135">
        <v>1921.41092171229</v>
      </c>
      <c r="M158" s="135">
        <v>536.00693592975097</v>
      </c>
      <c r="N158" s="135">
        <v>21.495559378250771</v>
      </c>
      <c r="O158" s="135">
        <v>5.3881216057378278</v>
      </c>
      <c r="P158" s="135">
        <v>4.1288128843800926</v>
      </c>
      <c r="Q158" s="135">
        <v>27.81535108685917</v>
      </c>
      <c r="R158" s="135">
        <v>4.9818704751538672</v>
      </c>
      <c r="S158" s="135">
        <v>13.327378265838879</v>
      </c>
      <c r="T158" s="135">
        <v>209.3811781217625</v>
      </c>
      <c r="U158" s="135">
        <v>12.85111759230097</v>
      </c>
      <c r="V158" s="135">
        <v>8.6660174086424107</v>
      </c>
      <c r="W158" s="135">
        <v>273.3955532019005</v>
      </c>
      <c r="X158" s="135">
        <v>31.359370010996841</v>
      </c>
      <c r="Y158" s="135">
        <v>5.5834055826015723</v>
      </c>
    </row>
    <row r="159" spans="1:25" x14ac:dyDescent="0.25">
      <c r="A159" s="111">
        <v>44048</v>
      </c>
      <c r="B159" s="135">
        <v>-66.789773782422031</v>
      </c>
      <c r="C159" s="135">
        <v>769.30402926367867</v>
      </c>
      <c r="D159" s="135">
        <v>317.09282952039109</v>
      </c>
      <c r="E159" s="135">
        <v>3159.181990749812</v>
      </c>
      <c r="F159" s="135">
        <v>2117.2949519403942</v>
      </c>
      <c r="G159" s="135">
        <v>659.70522415902428</v>
      </c>
      <c r="H159" s="135">
        <v>8024.2525519668206</v>
      </c>
      <c r="I159" s="135">
        <v>1634.6621577406829</v>
      </c>
      <c r="J159" s="135">
        <v>2209.8344392038148</v>
      </c>
      <c r="K159" s="135">
        <v>13539.950309007811</v>
      </c>
      <c r="L159" s="135">
        <v>2059.4726522274491</v>
      </c>
      <c r="M159" s="135">
        <v>474.58947452113358</v>
      </c>
      <c r="N159" s="135">
        <v>-2.3030956476697249</v>
      </c>
      <c r="O159" s="135">
        <v>9.5788828546450269</v>
      </c>
      <c r="P159" s="135">
        <v>8.2576257687601853</v>
      </c>
      <c r="Q159" s="135">
        <v>1.06982119564843</v>
      </c>
      <c r="R159" s="135">
        <v>24.909352375769341</v>
      </c>
      <c r="S159" s="135">
        <v>10.365738651208011</v>
      </c>
      <c r="T159" s="135">
        <v>209.07728671665109</v>
      </c>
      <c r="U159" s="135">
        <v>77.106705553805796</v>
      </c>
      <c r="V159" s="135">
        <v>30.331060930248441</v>
      </c>
      <c r="W159" s="135">
        <v>340.4414297670113</v>
      </c>
      <c r="X159" s="135">
        <v>33.079195437504247</v>
      </c>
      <c r="Y159" s="135">
        <v>0</v>
      </c>
    </row>
    <row r="160" spans="1:25" x14ac:dyDescent="0.25">
      <c r="A160" s="111">
        <v>44049</v>
      </c>
      <c r="B160" s="135">
        <v>2039.775045286153</v>
      </c>
      <c r="C160" s="135">
        <v>554.37784521258095</v>
      </c>
      <c r="D160" s="135">
        <v>331.13079332728341</v>
      </c>
      <c r="E160" s="135">
        <v>4373.4290478107814</v>
      </c>
      <c r="F160" s="135">
        <v>1883.147039608162</v>
      </c>
      <c r="G160" s="135">
        <v>703.38940847482957</v>
      </c>
      <c r="H160" s="135">
        <v>9069.9428769551869</v>
      </c>
      <c r="I160" s="135">
        <v>1806.8671334775161</v>
      </c>
      <c r="J160" s="135">
        <v>3717.721468307594</v>
      </c>
      <c r="K160" s="135">
        <v>12589.22556464107</v>
      </c>
      <c r="L160" s="135">
        <v>2288.392394104691</v>
      </c>
      <c r="M160" s="135">
        <v>725.84272573820442</v>
      </c>
      <c r="N160" s="135">
        <v>8.444684041455659</v>
      </c>
      <c r="O160" s="135">
        <v>1.1973603568306279</v>
      </c>
      <c r="P160" s="135">
        <v>4.9545754612561108</v>
      </c>
      <c r="Q160" s="135">
        <v>1.06982119564843</v>
      </c>
      <c r="R160" s="135">
        <v>14.9456114254616</v>
      </c>
      <c r="S160" s="135">
        <v>13.327378265838879</v>
      </c>
      <c r="T160" s="135">
        <v>190.38796530229931</v>
      </c>
      <c r="U160" s="135">
        <v>17.991564629221351</v>
      </c>
      <c r="V160" s="135">
        <v>8.6660174086424107</v>
      </c>
      <c r="W160" s="135">
        <v>293.05918484467151</v>
      </c>
      <c r="X160" s="135">
        <v>32.420538891182261</v>
      </c>
      <c r="Y160" s="135">
        <v>0</v>
      </c>
    </row>
    <row r="161" spans="1:25" x14ac:dyDescent="0.25">
      <c r="A161" s="111">
        <v>44050</v>
      </c>
      <c r="B161" s="135">
        <v>2851.23241181512</v>
      </c>
      <c r="C161" s="135">
        <v>692.67296642651854</v>
      </c>
      <c r="D161" s="135">
        <v>455.82094243556219</v>
      </c>
      <c r="E161" s="135">
        <v>4821.6841287874722</v>
      </c>
      <c r="F161" s="135">
        <v>1893.11078055847</v>
      </c>
      <c r="G161" s="135">
        <v>644.89702608587004</v>
      </c>
      <c r="H161" s="135">
        <v>8839.1373547730709</v>
      </c>
      <c r="I161" s="135">
        <v>1835.1395921805779</v>
      </c>
      <c r="J161" s="135">
        <v>3327.7506849186861</v>
      </c>
      <c r="K161" s="135">
        <v>11900.050812245639</v>
      </c>
      <c r="L161" s="135">
        <v>2251.7637717231182</v>
      </c>
      <c r="M161" s="135">
        <v>787.26018714682164</v>
      </c>
      <c r="N161" s="135">
        <v>13.818573886018349</v>
      </c>
      <c r="O161" s="135">
        <v>8.3815224978143981</v>
      </c>
      <c r="P161" s="135">
        <v>2.477287730628055</v>
      </c>
      <c r="Q161" s="135">
        <v>3.2094635869452892</v>
      </c>
      <c r="R161" s="135">
        <v>9.9637409503077343</v>
      </c>
      <c r="S161" s="135">
        <v>8.8849188438925832</v>
      </c>
      <c r="T161" s="135">
        <v>188.7165625741865</v>
      </c>
      <c r="U161" s="135">
        <v>7.7106705553805801</v>
      </c>
      <c r="V161" s="135">
        <v>21.66504352160603</v>
      </c>
      <c r="W161" s="135">
        <v>255.62721135602311</v>
      </c>
      <c r="X161" s="135">
        <v>34.140364317689667</v>
      </c>
      <c r="Y161" s="135">
        <v>5.5834055826015723</v>
      </c>
    </row>
    <row r="162" spans="1:25" x14ac:dyDescent="0.25">
      <c r="A162" s="111">
        <v>44051</v>
      </c>
      <c r="B162" s="135">
        <v>-52.971199896403682</v>
      </c>
      <c r="C162" s="135">
        <v>423.2668861396271</v>
      </c>
      <c r="D162" s="135">
        <v>286.53961417597839</v>
      </c>
      <c r="E162" s="135">
        <v>0</v>
      </c>
      <c r="F162" s="135">
        <v>1295.286323540005</v>
      </c>
      <c r="G162" s="135">
        <v>561.23070697254821</v>
      </c>
      <c r="H162" s="135">
        <v>8535.3978953642145</v>
      </c>
      <c r="I162" s="135">
        <v>1806.8671334775161</v>
      </c>
      <c r="J162" s="135">
        <v>2673.4663705661842</v>
      </c>
      <c r="K162" s="135">
        <v>11838.45389384659</v>
      </c>
      <c r="L162" s="135">
        <v>2356.490162588314</v>
      </c>
      <c r="M162" s="135">
        <v>457.83925777332888</v>
      </c>
      <c r="N162" s="135">
        <v>-0.76769854922324177</v>
      </c>
      <c r="O162" s="135">
        <v>3.5920810704918851</v>
      </c>
      <c r="P162" s="135">
        <v>10.73491349938824</v>
      </c>
      <c r="Q162" s="135">
        <v>0</v>
      </c>
      <c r="R162" s="135">
        <v>19.927481900615469</v>
      </c>
      <c r="S162" s="135">
        <v>2.2212297109731458</v>
      </c>
      <c r="T162" s="135">
        <v>163.64552165249509</v>
      </c>
      <c r="U162" s="135">
        <v>23.132011666141739</v>
      </c>
      <c r="V162" s="135">
        <v>17.332034817284821</v>
      </c>
      <c r="W162" s="135">
        <v>214.4046582735875</v>
      </c>
      <c r="X162" s="135">
        <v>31.505738132401721</v>
      </c>
      <c r="Y162" s="135">
        <v>5.5834055826015723</v>
      </c>
    </row>
    <row r="163" spans="1:25" x14ac:dyDescent="0.25">
      <c r="A163" s="111">
        <v>44052</v>
      </c>
      <c r="B163" s="135">
        <v>-4.6061912953394506</v>
      </c>
      <c r="C163" s="135">
        <v>230.49186868989599</v>
      </c>
      <c r="D163" s="135">
        <v>382.32807309359657</v>
      </c>
      <c r="E163" s="135">
        <v>0</v>
      </c>
      <c r="F163" s="135">
        <v>363.67654468623232</v>
      </c>
      <c r="G163" s="135">
        <v>786.31531768449361</v>
      </c>
      <c r="H163" s="135">
        <v>7131.5715494520491</v>
      </c>
      <c r="I163" s="135">
        <v>1323.6651120070001</v>
      </c>
      <c r="J163" s="135">
        <v>3254.0895369452251</v>
      </c>
      <c r="K163" s="135">
        <v>5451.3272783151924</v>
      </c>
      <c r="L163" s="135">
        <v>2271.0477717182121</v>
      </c>
      <c r="M163" s="135">
        <v>636.50823641657928</v>
      </c>
      <c r="N163" s="135">
        <v>0</v>
      </c>
      <c r="O163" s="135">
        <v>0.59868017841531418</v>
      </c>
      <c r="P163" s="135">
        <v>1.651525153752037</v>
      </c>
      <c r="Q163" s="135">
        <v>0</v>
      </c>
      <c r="R163" s="135">
        <v>9.9637409503077343</v>
      </c>
      <c r="S163" s="135">
        <v>3.7020495182885771</v>
      </c>
      <c r="T163" s="135">
        <v>77.644254005965635</v>
      </c>
      <c r="U163" s="135">
        <v>10.28089407384077</v>
      </c>
      <c r="V163" s="135">
        <v>8.6660174086424107</v>
      </c>
      <c r="W163" s="135">
        <v>135.51322047789179</v>
      </c>
      <c r="X163" s="135">
        <v>36.848174563680068</v>
      </c>
      <c r="Y163" s="135">
        <v>0</v>
      </c>
    </row>
    <row r="164" spans="1:25" x14ac:dyDescent="0.25">
      <c r="A164" s="111">
        <v>44053</v>
      </c>
      <c r="B164" s="135">
        <v>3056.9756230069488</v>
      </c>
      <c r="C164" s="135">
        <v>730.38981766668326</v>
      </c>
      <c r="D164" s="135">
        <v>213.8725074108888</v>
      </c>
      <c r="E164" s="135">
        <v>9219.7190640981662</v>
      </c>
      <c r="F164" s="135">
        <v>976.44661313015797</v>
      </c>
      <c r="G164" s="135">
        <v>604.1744813846957</v>
      </c>
      <c r="H164" s="135">
        <v>7526.7823217994401</v>
      </c>
      <c r="I164" s="135">
        <v>1223.426394787052</v>
      </c>
      <c r="J164" s="135">
        <v>2027.8480736223239</v>
      </c>
      <c r="K164" s="135">
        <v>5223.4186802387367</v>
      </c>
      <c r="L164" s="135">
        <v>1961.369418855825</v>
      </c>
      <c r="M164" s="135">
        <v>407.58860752991478</v>
      </c>
      <c r="N164" s="135">
        <v>-0.76769854922324177</v>
      </c>
      <c r="O164" s="135">
        <v>0.59868017841531418</v>
      </c>
      <c r="P164" s="135">
        <v>3.303050307504074</v>
      </c>
      <c r="Q164" s="135">
        <v>78.096947282335364</v>
      </c>
      <c r="R164" s="135">
        <v>19.927481900615469</v>
      </c>
      <c r="S164" s="135">
        <v>13.327378265838879</v>
      </c>
      <c r="T164" s="135">
        <v>80.075385246856925</v>
      </c>
      <c r="U164" s="135">
        <v>20.56178814768155</v>
      </c>
      <c r="V164" s="135">
        <v>30.331060930248441</v>
      </c>
      <c r="W164" s="135">
        <v>166.5485909020243</v>
      </c>
      <c r="X164" s="135">
        <v>31.87165843591394</v>
      </c>
      <c r="Y164" s="135">
        <v>11.166811165203139</v>
      </c>
    </row>
    <row r="165" spans="1:25" x14ac:dyDescent="0.25">
      <c r="A165" s="111">
        <v>44054</v>
      </c>
      <c r="B165" s="135">
        <v>-54.506596994850163</v>
      </c>
      <c r="C165" s="135">
        <v>617.83794412460418</v>
      </c>
      <c r="D165" s="135">
        <v>340.21418167291961</v>
      </c>
      <c r="E165" s="135">
        <v>3885.5905825950958</v>
      </c>
      <c r="F165" s="135">
        <v>2077.4399881391628</v>
      </c>
      <c r="G165" s="135">
        <v>849.99056939905722</v>
      </c>
      <c r="H165" s="135">
        <v>7112.2744452274746</v>
      </c>
      <c r="I165" s="135">
        <v>1714.3390868129491</v>
      </c>
      <c r="J165" s="135">
        <v>1681.207377276628</v>
      </c>
      <c r="K165" s="135">
        <v>12357.289475746211</v>
      </c>
      <c r="L165" s="135">
        <v>2230.7599463015172</v>
      </c>
      <c r="M165" s="135">
        <v>776.09337598161858</v>
      </c>
      <c r="N165" s="135">
        <v>0</v>
      </c>
      <c r="O165" s="135">
        <v>2.9934008920765711</v>
      </c>
      <c r="P165" s="135">
        <v>4.9545754612561108</v>
      </c>
      <c r="Q165" s="135">
        <v>5.3491059782421484</v>
      </c>
      <c r="R165" s="135">
        <v>14.9456114254616</v>
      </c>
      <c r="S165" s="135">
        <v>9.6253287475502987</v>
      </c>
      <c r="T165" s="135">
        <v>161.6702275192709</v>
      </c>
      <c r="U165" s="135">
        <v>15.42134111076116</v>
      </c>
      <c r="V165" s="135">
        <v>25.998052225927228</v>
      </c>
      <c r="W165" s="135">
        <v>301.82490015530442</v>
      </c>
      <c r="X165" s="135">
        <v>30.517753312918739</v>
      </c>
      <c r="Y165" s="135">
        <v>0</v>
      </c>
    </row>
    <row r="166" spans="1:25" x14ac:dyDescent="0.25">
      <c r="A166" s="111">
        <v>44055</v>
      </c>
      <c r="B166" s="135">
        <v>3501.4730830072058</v>
      </c>
      <c r="C166" s="135">
        <v>789.65915532979943</v>
      </c>
      <c r="D166" s="135">
        <v>393.06298659298483</v>
      </c>
      <c r="E166" s="135">
        <v>3393.472832596819</v>
      </c>
      <c r="F166" s="135">
        <v>2211.9504909683169</v>
      </c>
      <c r="G166" s="135">
        <v>747.07359279063473</v>
      </c>
      <c r="H166" s="135">
        <v>8539.8043207383307</v>
      </c>
      <c r="I166" s="135">
        <v>1799.156462922135</v>
      </c>
      <c r="J166" s="135">
        <v>2768.79256206125</v>
      </c>
      <c r="K166" s="135">
        <v>13066.838593458249</v>
      </c>
      <c r="L166" s="135">
        <v>2451.62944150149</v>
      </c>
      <c r="M166" s="135">
        <v>1083.1806830247051</v>
      </c>
      <c r="N166" s="135">
        <v>35.314133264269117</v>
      </c>
      <c r="O166" s="135">
        <v>2.9934008920765711</v>
      </c>
      <c r="P166" s="135">
        <v>8.2576257687601853</v>
      </c>
      <c r="Q166" s="135">
        <v>-2.1396423912968592</v>
      </c>
      <c r="R166" s="135">
        <v>24.909352375769341</v>
      </c>
      <c r="S166" s="135">
        <v>14.80819807315431</v>
      </c>
      <c r="T166" s="135">
        <v>228.67828234633711</v>
      </c>
      <c r="U166" s="135">
        <v>5.1404470369203867</v>
      </c>
      <c r="V166" s="135">
        <v>64.995130564818083</v>
      </c>
      <c r="W166" s="135">
        <v>278.37068891874623</v>
      </c>
      <c r="X166" s="135">
        <v>34.46969259085067</v>
      </c>
      <c r="Y166" s="135">
        <v>5.5834055826015723</v>
      </c>
    </row>
    <row r="167" spans="1:25" x14ac:dyDescent="0.25">
      <c r="A167" s="111">
        <v>44056</v>
      </c>
      <c r="B167" s="135">
        <v>-73.69906072543121</v>
      </c>
      <c r="C167" s="135">
        <v>851.32321370657678</v>
      </c>
      <c r="D167" s="135">
        <v>431.04806512928172</v>
      </c>
      <c r="E167" s="135">
        <v>8077.1500271456434</v>
      </c>
      <c r="F167" s="135">
        <v>1803.4371120057001</v>
      </c>
      <c r="G167" s="135">
        <v>835.92278122956054</v>
      </c>
      <c r="H167" s="135">
        <v>7832.345129638964</v>
      </c>
      <c r="I167" s="135">
        <v>1894.254733105163</v>
      </c>
      <c r="J167" s="135">
        <v>2357.156735150736</v>
      </c>
      <c r="K167" s="135">
        <v>14236.232398141599</v>
      </c>
      <c r="L167" s="135">
        <v>2362.125335262403</v>
      </c>
      <c r="M167" s="135">
        <v>865.42786530324372</v>
      </c>
      <c r="N167" s="135">
        <v>12.28317678757187</v>
      </c>
      <c r="O167" s="135">
        <v>2.3947207136612572</v>
      </c>
      <c r="P167" s="135">
        <v>4.9545754612561108</v>
      </c>
      <c r="Q167" s="135">
        <v>27.81535108685917</v>
      </c>
      <c r="R167" s="135">
        <v>0</v>
      </c>
      <c r="S167" s="135">
        <v>13.327378265838879</v>
      </c>
      <c r="T167" s="135">
        <v>162.58190173460511</v>
      </c>
      <c r="U167" s="135">
        <v>15.42134111076116</v>
      </c>
      <c r="V167" s="135">
        <v>69.328139269139285</v>
      </c>
      <c r="W167" s="135">
        <v>298.98196545996399</v>
      </c>
      <c r="X167" s="135">
        <v>36.848174563680068</v>
      </c>
      <c r="Y167" s="135">
        <v>5.5834055826015723</v>
      </c>
    </row>
    <row r="168" spans="1:25" x14ac:dyDescent="0.25">
      <c r="A168" s="111">
        <v>44057</v>
      </c>
      <c r="B168" s="135">
        <v>4096.439458655218</v>
      </c>
      <c r="C168" s="135">
        <v>904.00706940712439</v>
      </c>
      <c r="D168" s="135">
        <v>473.98771912683458</v>
      </c>
      <c r="E168" s="135">
        <v>5861.5503309577462</v>
      </c>
      <c r="F168" s="135">
        <v>1713.76344345293</v>
      </c>
      <c r="G168" s="135">
        <v>1066.1902612671099</v>
      </c>
      <c r="H168" s="135">
        <v>9769.1970001165446</v>
      </c>
      <c r="I168" s="135">
        <v>1868.5524979205611</v>
      </c>
      <c r="J168" s="135">
        <v>3995.0340253841509</v>
      </c>
      <c r="K168" s="135">
        <v>11998.13205923488</v>
      </c>
      <c r="L168" s="135">
        <v>2368.6753086952708</v>
      </c>
      <c r="M168" s="135">
        <v>1574.520374293643</v>
      </c>
      <c r="N168" s="135">
        <v>12.28317678757187</v>
      </c>
      <c r="O168" s="135">
        <v>7.7828423193990854</v>
      </c>
      <c r="P168" s="135">
        <v>2.477287730628055</v>
      </c>
      <c r="Q168" s="135">
        <v>12.83785434778116</v>
      </c>
      <c r="R168" s="135">
        <v>4.9818704751538672</v>
      </c>
      <c r="S168" s="135">
        <v>8.1445089402348678</v>
      </c>
      <c r="T168" s="135">
        <v>203.30335001953429</v>
      </c>
      <c r="U168" s="135">
        <v>53.97469388766406</v>
      </c>
      <c r="V168" s="135">
        <v>34.664069634569643</v>
      </c>
      <c r="W168" s="135">
        <v>251.12589808840079</v>
      </c>
      <c r="X168" s="135">
        <v>36.445662229816627</v>
      </c>
      <c r="Y168" s="135">
        <v>0</v>
      </c>
    </row>
    <row r="169" spans="1:25" x14ac:dyDescent="0.25">
      <c r="A169" s="111">
        <v>44058</v>
      </c>
      <c r="B169" s="135">
        <v>2480.4340125402941</v>
      </c>
      <c r="C169" s="135">
        <v>417.280084355474</v>
      </c>
      <c r="D169" s="135">
        <v>519.40466085501566</v>
      </c>
      <c r="E169" s="135">
        <v>0</v>
      </c>
      <c r="F169" s="135">
        <v>1125.9027273847739</v>
      </c>
      <c r="G169" s="135">
        <v>749.29482250160788</v>
      </c>
      <c r="H169" s="135">
        <v>7280.1744465515294</v>
      </c>
      <c r="I169" s="135">
        <v>1886.544062549782</v>
      </c>
      <c r="J169" s="135">
        <v>3275.7545804668312</v>
      </c>
      <c r="K169" s="135">
        <v>9849.8210744559929</v>
      </c>
      <c r="L169" s="135">
        <v>2342.9877033887142</v>
      </c>
      <c r="M169" s="135">
        <v>1691.771891528276</v>
      </c>
      <c r="N169" s="135">
        <v>0</v>
      </c>
      <c r="O169" s="135">
        <v>2.9934008920765711</v>
      </c>
      <c r="P169" s="135">
        <v>130.4704871464109</v>
      </c>
      <c r="Q169" s="135">
        <v>0</v>
      </c>
      <c r="R169" s="135">
        <v>0</v>
      </c>
      <c r="S169" s="135">
        <v>2.2212297109731458</v>
      </c>
      <c r="T169" s="135">
        <v>157.1118564425997</v>
      </c>
      <c r="U169" s="135">
        <v>25.702235184601928</v>
      </c>
      <c r="V169" s="135">
        <v>47.663095747533262</v>
      </c>
      <c r="W169" s="135">
        <v>167.97005824969449</v>
      </c>
      <c r="X169" s="135">
        <v>34.542876651553108</v>
      </c>
      <c r="Y169" s="135">
        <v>16.750216747804721</v>
      </c>
    </row>
    <row r="170" spans="1:25" x14ac:dyDescent="0.25">
      <c r="A170" s="111">
        <v>44059</v>
      </c>
      <c r="B170" s="135">
        <v>-29.94024341970643</v>
      </c>
      <c r="C170" s="135">
        <v>310.71501259754808</v>
      </c>
      <c r="D170" s="135">
        <v>393.88874916986077</v>
      </c>
      <c r="E170" s="135">
        <v>0</v>
      </c>
      <c r="F170" s="135">
        <v>313.85783993469357</v>
      </c>
      <c r="G170" s="135">
        <v>818.15294354177536</v>
      </c>
      <c r="H170" s="135">
        <v>6389.012901062315</v>
      </c>
      <c r="I170" s="135">
        <v>1560.125675705337</v>
      </c>
      <c r="J170" s="135">
        <v>1967.185951761827</v>
      </c>
      <c r="K170" s="135">
        <v>5472.8861997548556</v>
      </c>
      <c r="L170" s="135">
        <v>2111.7626635993452</v>
      </c>
      <c r="M170" s="135">
        <v>1066.4304662769</v>
      </c>
      <c r="N170" s="135">
        <v>0</v>
      </c>
      <c r="O170" s="135">
        <v>0</v>
      </c>
      <c r="P170" s="135">
        <v>3.303050307504074</v>
      </c>
      <c r="Q170" s="135">
        <v>0</v>
      </c>
      <c r="R170" s="135">
        <v>9.9637409503077343</v>
      </c>
      <c r="S170" s="135">
        <v>3.7020495182885771</v>
      </c>
      <c r="T170" s="135">
        <v>86.760996159307979</v>
      </c>
      <c r="U170" s="135">
        <v>15.42134111076116</v>
      </c>
      <c r="V170" s="135">
        <v>17.332034817284821</v>
      </c>
      <c r="W170" s="135">
        <v>146.88495925925329</v>
      </c>
      <c r="X170" s="135">
        <v>34.433100560499447</v>
      </c>
      <c r="Y170" s="135">
        <v>0</v>
      </c>
    </row>
    <row r="171" spans="1:25" x14ac:dyDescent="0.25">
      <c r="A171" s="111">
        <v>44060</v>
      </c>
      <c r="B171" s="135">
        <v>2567.183948602521</v>
      </c>
      <c r="C171" s="135">
        <v>1013.565542057127</v>
      </c>
      <c r="D171" s="135">
        <v>264.24402460032587</v>
      </c>
      <c r="E171" s="135">
        <v>17404.921032004298</v>
      </c>
      <c r="F171" s="135">
        <v>866.84546267677285</v>
      </c>
      <c r="G171" s="135">
        <v>527.91226130795098</v>
      </c>
      <c r="H171" s="135">
        <v>5335.1175081359406</v>
      </c>
      <c r="I171" s="135">
        <v>1048.651195531759</v>
      </c>
      <c r="J171" s="135">
        <v>914.26483661177429</v>
      </c>
      <c r="K171" s="135">
        <v>4589.6811544024422</v>
      </c>
      <c r="L171" s="135">
        <v>2013.220325863505</v>
      </c>
      <c r="M171" s="135">
        <v>915.67851554665788</v>
      </c>
      <c r="N171" s="135">
        <v>17.657066632134558</v>
      </c>
      <c r="O171" s="135">
        <v>0.59868017841531418</v>
      </c>
      <c r="P171" s="135">
        <v>3.303050307504074</v>
      </c>
      <c r="Q171" s="135">
        <v>31.02481467380446</v>
      </c>
      <c r="R171" s="135">
        <v>29.891222850923199</v>
      </c>
      <c r="S171" s="135">
        <v>2.2212297109731458</v>
      </c>
      <c r="T171" s="135">
        <v>67.767783339844769</v>
      </c>
      <c r="U171" s="135">
        <v>12.85111759230097</v>
      </c>
      <c r="V171" s="135">
        <v>21.66504352160603</v>
      </c>
      <c r="W171" s="135">
        <v>162.04727763440201</v>
      </c>
      <c r="X171" s="135">
        <v>32.054618587670049</v>
      </c>
      <c r="Y171" s="135">
        <v>5.5834055826015723</v>
      </c>
    </row>
    <row r="172" spans="1:25" x14ac:dyDescent="0.25">
      <c r="A172" s="111">
        <v>44061</v>
      </c>
      <c r="B172" s="135">
        <v>-44.526515854948023</v>
      </c>
      <c r="C172" s="135">
        <v>850.12585334974608</v>
      </c>
      <c r="D172" s="135">
        <v>331.13079332728341</v>
      </c>
      <c r="E172" s="135">
        <v>5471.0655945460676</v>
      </c>
      <c r="F172" s="135">
        <v>1564.3073291983139</v>
      </c>
      <c r="G172" s="135">
        <v>806.30638508325194</v>
      </c>
      <c r="H172" s="135">
        <v>6847.1291942677681</v>
      </c>
      <c r="I172" s="135">
        <v>1683.4964045914271</v>
      </c>
      <c r="J172" s="135">
        <v>1572.882159668598</v>
      </c>
      <c r="K172" s="135">
        <v>11320.565956845419</v>
      </c>
      <c r="L172" s="135">
        <v>2362.820583839075</v>
      </c>
      <c r="M172" s="135">
        <v>1647.104646867464</v>
      </c>
      <c r="N172" s="135">
        <v>-0.76769854922324177</v>
      </c>
      <c r="O172" s="135">
        <v>2.9934008920765711</v>
      </c>
      <c r="P172" s="135">
        <v>4.1288128843800926</v>
      </c>
      <c r="Q172" s="135">
        <v>25.67570869556231</v>
      </c>
      <c r="R172" s="135">
        <v>4.9818704751538672</v>
      </c>
      <c r="S172" s="135">
        <v>8.8849188438925832</v>
      </c>
      <c r="T172" s="135">
        <v>201.3280558863101</v>
      </c>
      <c r="U172" s="135">
        <v>17.991564629221351</v>
      </c>
      <c r="V172" s="135">
        <v>64.995130564818083</v>
      </c>
      <c r="W172" s="135">
        <v>320.30397567501689</v>
      </c>
      <c r="X172" s="135">
        <v>39.921905113182667</v>
      </c>
      <c r="Y172" s="135">
        <v>0</v>
      </c>
    </row>
    <row r="173" spans="1:25" x14ac:dyDescent="0.25">
      <c r="A173" s="111">
        <v>44062</v>
      </c>
      <c r="B173" s="135">
        <v>-41.455721658055047</v>
      </c>
      <c r="C173" s="135">
        <v>949.50676296668826</v>
      </c>
      <c r="D173" s="135">
        <v>530.13957435440386</v>
      </c>
      <c r="E173" s="135">
        <v>7136.777196170674</v>
      </c>
      <c r="F173" s="135">
        <v>1748.636536779007</v>
      </c>
      <c r="G173" s="135">
        <v>601.21284177006487</v>
      </c>
      <c r="H173" s="135">
        <v>7055.7506438767523</v>
      </c>
      <c r="I173" s="135">
        <v>1621.8110401483821</v>
      </c>
      <c r="J173" s="135">
        <v>2521.811065914942</v>
      </c>
      <c r="K173" s="135">
        <v>11679.249550907531</v>
      </c>
      <c r="L173" s="135">
        <v>2549.4399386303048</v>
      </c>
      <c r="M173" s="135">
        <v>1423.768423563401</v>
      </c>
      <c r="N173" s="135">
        <v>-0.76769854922324177</v>
      </c>
      <c r="O173" s="135">
        <v>4.7894414273225134</v>
      </c>
      <c r="P173" s="135">
        <v>5.7803380381321299</v>
      </c>
      <c r="Q173" s="135">
        <v>135.8672918473506</v>
      </c>
      <c r="R173" s="135">
        <v>4.9818704751538672</v>
      </c>
      <c r="S173" s="135">
        <v>11.84655845852344</v>
      </c>
      <c r="T173" s="135">
        <v>205.5825355578699</v>
      </c>
      <c r="U173" s="135">
        <v>25.702235184601928</v>
      </c>
      <c r="V173" s="135">
        <v>43.330087043212053</v>
      </c>
      <c r="W173" s="135">
        <v>287.13640422937908</v>
      </c>
      <c r="X173" s="135">
        <v>35.787005683494641</v>
      </c>
      <c r="Y173" s="135">
        <v>0</v>
      </c>
    </row>
    <row r="174" spans="1:25" x14ac:dyDescent="0.25">
      <c r="A174" s="111">
        <v>44063</v>
      </c>
      <c r="B174" s="135">
        <v>-95.962318652905225</v>
      </c>
      <c r="C174" s="135">
        <v>949.50676296668826</v>
      </c>
      <c r="D174" s="135">
        <v>693.64056457585559</v>
      </c>
      <c r="E174" s="135">
        <v>7530.471396169296</v>
      </c>
      <c r="F174" s="135">
        <v>1658.962868226238</v>
      </c>
      <c r="G174" s="135">
        <v>875.16450612341953</v>
      </c>
      <c r="H174" s="135">
        <v>6689.1056636098338</v>
      </c>
      <c r="I174" s="135">
        <v>1544.704334594576</v>
      </c>
      <c r="J174" s="135">
        <v>3028.7730843205231</v>
      </c>
      <c r="K174" s="135">
        <v>10737.527433076029</v>
      </c>
      <c r="L174" s="135">
        <v>2521.1908911991618</v>
      </c>
      <c r="M174" s="135">
        <v>1937.441737162746</v>
      </c>
      <c r="N174" s="135">
        <v>0</v>
      </c>
      <c r="O174" s="135">
        <v>8.3815224978143981</v>
      </c>
      <c r="P174" s="135">
        <v>4.9545754612561108</v>
      </c>
      <c r="Q174" s="135">
        <v>17.11713913037487</v>
      </c>
      <c r="R174" s="135">
        <v>4.9818704751538672</v>
      </c>
      <c r="S174" s="135">
        <v>4.4424594219462916</v>
      </c>
      <c r="T174" s="135">
        <v>163.94941305760651</v>
      </c>
      <c r="U174" s="135">
        <v>10.28089407384077</v>
      </c>
      <c r="V174" s="135">
        <v>30.331060930248441</v>
      </c>
      <c r="W174" s="135">
        <v>285.24111443248552</v>
      </c>
      <c r="X174" s="135">
        <v>35.969965835250747</v>
      </c>
      <c r="Y174" s="135">
        <v>0</v>
      </c>
    </row>
    <row r="175" spans="1:25" x14ac:dyDescent="0.25">
      <c r="A175" s="111">
        <v>44064</v>
      </c>
      <c r="B175" s="135">
        <v>11454.062354410769</v>
      </c>
      <c r="C175" s="135">
        <v>1039.907469907401</v>
      </c>
      <c r="D175" s="135">
        <v>781.99716030158947</v>
      </c>
      <c r="E175" s="135">
        <v>8716.9031021434039</v>
      </c>
      <c r="F175" s="135">
        <v>1484.597401595852</v>
      </c>
      <c r="G175" s="135">
        <v>764.84343047841992</v>
      </c>
      <c r="H175" s="135">
        <v>7388.0558953660802</v>
      </c>
      <c r="I175" s="135">
        <v>1822.288474588277</v>
      </c>
      <c r="J175" s="135">
        <v>3102.4342322939829</v>
      </c>
      <c r="K175" s="135">
        <v>7191.4402230881196</v>
      </c>
      <c r="L175" s="135">
        <v>2556.904712821954</v>
      </c>
      <c r="M175" s="135">
        <v>1848.1072478411199</v>
      </c>
      <c r="N175" s="135">
        <v>56.041994093296651</v>
      </c>
      <c r="O175" s="135">
        <v>1.796040535245943</v>
      </c>
      <c r="P175" s="135">
        <v>7.4318631918841662</v>
      </c>
      <c r="Q175" s="135">
        <v>26.74552989121074</v>
      </c>
      <c r="R175" s="135">
        <v>4.9818704751538672</v>
      </c>
      <c r="S175" s="135">
        <v>1.4808198073154311</v>
      </c>
      <c r="T175" s="135">
        <v>167.90000132405481</v>
      </c>
      <c r="U175" s="135">
        <v>7.7106705553805801</v>
      </c>
      <c r="V175" s="135">
        <v>38.997078338890837</v>
      </c>
      <c r="W175" s="135">
        <v>249.7044307407306</v>
      </c>
      <c r="X175" s="135">
        <v>34.579468681904331</v>
      </c>
      <c r="Y175" s="135">
        <v>5.5834055826015723</v>
      </c>
    </row>
    <row r="176" spans="1:25" x14ac:dyDescent="0.25">
      <c r="A176" s="111">
        <v>44065</v>
      </c>
      <c r="B176" s="135">
        <v>2717.6528642502758</v>
      </c>
      <c r="C176" s="135">
        <v>498.10190844154141</v>
      </c>
      <c r="D176" s="135">
        <v>884.39171983421579</v>
      </c>
      <c r="E176" s="135">
        <v>0</v>
      </c>
      <c r="F176" s="135">
        <v>797.0992760246188</v>
      </c>
      <c r="G176" s="135">
        <v>953.64795591113727</v>
      </c>
      <c r="H176" s="135">
        <v>6776.7783339844764</v>
      </c>
      <c r="I176" s="135">
        <v>1678.3559575545059</v>
      </c>
      <c r="J176" s="135">
        <v>2487.1469962803722</v>
      </c>
      <c r="K176" s="135">
        <v>11853.14238977252</v>
      </c>
      <c r="L176" s="135">
        <v>2533.5955894882259</v>
      </c>
      <c r="M176" s="135">
        <v>1675.021674780472</v>
      </c>
      <c r="N176" s="135">
        <v>6.1415883937859341</v>
      </c>
      <c r="O176" s="135">
        <v>3.5920810704918851</v>
      </c>
      <c r="P176" s="135">
        <v>2.477287730628055</v>
      </c>
      <c r="Q176" s="135">
        <v>0</v>
      </c>
      <c r="R176" s="135">
        <v>0</v>
      </c>
      <c r="S176" s="135">
        <v>13.327378265838879</v>
      </c>
      <c r="T176" s="135">
        <v>149.210679909703</v>
      </c>
      <c r="U176" s="135">
        <v>17.991564629221351</v>
      </c>
      <c r="V176" s="135">
        <v>12.99902611296362</v>
      </c>
      <c r="W176" s="135">
        <v>211.32481235363539</v>
      </c>
      <c r="X176" s="135">
        <v>33.37193168031402</v>
      </c>
      <c r="Y176" s="135">
        <v>11.166811165203139</v>
      </c>
    </row>
    <row r="177" spans="1:25" x14ac:dyDescent="0.25">
      <c r="A177" s="111">
        <v>44066</v>
      </c>
      <c r="B177" s="135">
        <v>3590.5261147171018</v>
      </c>
      <c r="C177" s="135">
        <v>378.96455293689388</v>
      </c>
      <c r="D177" s="135">
        <v>998.34695544310637</v>
      </c>
      <c r="E177" s="135">
        <v>0</v>
      </c>
      <c r="F177" s="135">
        <v>283.96661708377042</v>
      </c>
      <c r="G177" s="135">
        <v>770.76670970768168</v>
      </c>
      <c r="H177" s="135">
        <v>5253.5226658635274</v>
      </c>
      <c r="I177" s="135">
        <v>1470.1678525592311</v>
      </c>
      <c r="J177" s="135">
        <v>2027.8480736223239</v>
      </c>
      <c r="K177" s="135">
        <v>5548.6977916305996</v>
      </c>
      <c r="L177" s="135">
        <v>2247.0433998078111</v>
      </c>
      <c r="M177" s="135">
        <v>1066.4304662769</v>
      </c>
      <c r="N177" s="135">
        <v>0.76769854922324177</v>
      </c>
      <c r="O177" s="135">
        <v>1.796040535245943</v>
      </c>
      <c r="P177" s="135">
        <v>5.7803380381321299</v>
      </c>
      <c r="Q177" s="135">
        <v>0</v>
      </c>
      <c r="R177" s="135">
        <v>0</v>
      </c>
      <c r="S177" s="135">
        <v>4.4424594219462916</v>
      </c>
      <c r="T177" s="135">
        <v>68.375566150067584</v>
      </c>
      <c r="U177" s="135">
        <v>20.56178814768155</v>
      </c>
      <c r="V177" s="135">
        <v>17.332034817284821</v>
      </c>
      <c r="W177" s="135">
        <v>117.0341449581793</v>
      </c>
      <c r="X177" s="135">
        <v>30.590937373621191</v>
      </c>
      <c r="Y177" s="135">
        <v>0</v>
      </c>
    </row>
    <row r="178" spans="1:25" x14ac:dyDescent="0.25">
      <c r="A178" s="111">
        <v>44067</v>
      </c>
      <c r="B178" s="135">
        <v>1414.100727669211</v>
      </c>
      <c r="C178" s="135">
        <v>974.65133046013148</v>
      </c>
      <c r="D178" s="135">
        <v>786.9517357628456</v>
      </c>
      <c r="E178" s="135">
        <v>20735.274414057862</v>
      </c>
      <c r="F178" s="135">
        <v>906.70042647800381</v>
      </c>
      <c r="G178" s="135">
        <v>719.67842635529928</v>
      </c>
      <c r="H178" s="135">
        <v>5757.3746155382469</v>
      </c>
      <c r="I178" s="135">
        <v>1048.651195531759</v>
      </c>
      <c r="J178" s="135">
        <v>675.94935787410805</v>
      </c>
      <c r="K178" s="135">
        <v>4045.9698939185942</v>
      </c>
      <c r="L178" s="135">
        <v>2231.1990506657321</v>
      </c>
      <c r="M178" s="135">
        <v>1351.184150989581</v>
      </c>
      <c r="N178" s="135">
        <v>10.74777968912538</v>
      </c>
      <c r="O178" s="135">
        <v>0.59868017841531418</v>
      </c>
      <c r="P178" s="135">
        <v>3.303050307504074</v>
      </c>
      <c r="Q178" s="135">
        <v>36.373920652046607</v>
      </c>
      <c r="R178" s="135">
        <v>0</v>
      </c>
      <c r="S178" s="135">
        <v>2.9616396146308608</v>
      </c>
      <c r="T178" s="135">
        <v>67.160000529621939</v>
      </c>
      <c r="U178" s="135">
        <v>7.7106705553805801</v>
      </c>
      <c r="V178" s="135">
        <v>17.332034817284821</v>
      </c>
      <c r="W178" s="135">
        <v>133.8548419056099</v>
      </c>
      <c r="X178" s="135">
        <v>31.030041737835841</v>
      </c>
      <c r="Y178" s="135">
        <v>5.5834055826015723</v>
      </c>
    </row>
    <row r="179" spans="1:25" x14ac:dyDescent="0.25">
      <c r="A179" s="111">
        <v>44068</v>
      </c>
      <c r="B179" s="135">
        <v>2351.46065627079</v>
      </c>
      <c r="C179" s="135">
        <v>874.67174066477401</v>
      </c>
      <c r="D179" s="135">
        <v>723.36801734339224</v>
      </c>
      <c r="E179" s="135">
        <v>7613.9174494298732</v>
      </c>
      <c r="F179" s="135">
        <v>1120.9208569096199</v>
      </c>
      <c r="G179" s="135">
        <v>876.64532593073488</v>
      </c>
      <c r="H179" s="135">
        <v>5800.3752493615111</v>
      </c>
      <c r="I179" s="135">
        <v>1616.670593111462</v>
      </c>
      <c r="J179" s="135">
        <v>1538.2180900340279</v>
      </c>
      <c r="K179" s="135">
        <v>11166.573660847809</v>
      </c>
      <c r="L179" s="135">
        <v>2093.9423448183002</v>
      </c>
      <c r="M179" s="135">
        <v>1178.0985779289319</v>
      </c>
      <c r="N179" s="135">
        <v>12.28317678757187</v>
      </c>
      <c r="O179" s="135">
        <v>2.9934008920765711</v>
      </c>
      <c r="P179" s="135">
        <v>3.303050307504074</v>
      </c>
      <c r="Q179" s="135">
        <v>55.63070217371834</v>
      </c>
      <c r="R179" s="135">
        <v>0</v>
      </c>
      <c r="S179" s="135">
        <v>11.84655845852344</v>
      </c>
      <c r="T179" s="135">
        <v>188.2607254665194</v>
      </c>
      <c r="U179" s="135">
        <v>74.536482035345614</v>
      </c>
      <c r="V179" s="135">
        <v>0</v>
      </c>
      <c r="W179" s="135">
        <v>301.11416648146928</v>
      </c>
      <c r="X179" s="135">
        <v>35.384493349631207</v>
      </c>
      <c r="Y179" s="135">
        <v>0</v>
      </c>
    </row>
    <row r="180" spans="1:25" x14ac:dyDescent="0.25">
      <c r="A180" s="111">
        <v>44069</v>
      </c>
      <c r="B180" s="135">
        <v>3980.5169777225092</v>
      </c>
      <c r="C180" s="135">
        <v>854.31661459865336</v>
      </c>
      <c r="D180" s="135">
        <v>1127.9916800126409</v>
      </c>
      <c r="E180" s="135">
        <v>7805.4154434509419</v>
      </c>
      <c r="F180" s="135">
        <v>1225.5401368878511</v>
      </c>
      <c r="G180" s="135">
        <v>775.94957903328566</v>
      </c>
      <c r="H180" s="135">
        <v>6702.1729940296254</v>
      </c>
      <c r="I180" s="135">
        <v>1454.7465114484689</v>
      </c>
      <c r="J180" s="135">
        <v>2526.144074619262</v>
      </c>
      <c r="K180" s="135">
        <v>11172.97026391233</v>
      </c>
      <c r="L180" s="135">
        <v>3135.461304705118</v>
      </c>
      <c r="M180" s="135">
        <v>1825.7736255107141</v>
      </c>
      <c r="N180" s="135">
        <v>0</v>
      </c>
      <c r="O180" s="135">
        <v>2.3947207136612572</v>
      </c>
      <c r="P180" s="135">
        <v>10.73491349938824</v>
      </c>
      <c r="Q180" s="135">
        <v>50.28159619547619</v>
      </c>
      <c r="R180" s="135">
        <v>0</v>
      </c>
      <c r="S180" s="135">
        <v>11.84655845852344</v>
      </c>
      <c r="T180" s="135">
        <v>186.1334856307395</v>
      </c>
      <c r="U180" s="135">
        <v>12.85111759230097</v>
      </c>
      <c r="V180" s="135">
        <v>-506.96201840558098</v>
      </c>
      <c r="W180" s="135">
        <v>257.04867870369333</v>
      </c>
      <c r="X180" s="135">
        <v>40.800113841611989</v>
      </c>
      <c r="Y180" s="135">
        <v>0</v>
      </c>
    </row>
    <row r="181" spans="1:25" x14ac:dyDescent="0.25">
      <c r="A181" s="111">
        <v>44070</v>
      </c>
      <c r="B181" s="135">
        <v>4577.786449018191</v>
      </c>
      <c r="C181" s="135">
        <v>934.53975850630547</v>
      </c>
      <c r="D181" s="135">
        <v>1163.4994708183101</v>
      </c>
      <c r="E181" s="135">
        <v>10332.333107572529</v>
      </c>
      <c r="F181" s="135">
        <v>667.57064367061821</v>
      </c>
      <c r="G181" s="135">
        <v>1126.9038733670429</v>
      </c>
      <c r="H181" s="135">
        <v>6984.3361636755708</v>
      </c>
      <c r="I181" s="135">
        <v>2033.046803102013</v>
      </c>
      <c r="J181" s="135">
        <v>2036.514091030966</v>
      </c>
      <c r="K181" s="135">
        <v>10479.768020698501</v>
      </c>
      <c r="L181" s="135">
        <v>2827.3198171174822</v>
      </c>
      <c r="M181" s="135">
        <v>1831.357031093316</v>
      </c>
      <c r="N181" s="135">
        <v>22.263257927474012</v>
      </c>
      <c r="O181" s="135">
        <v>2.9934008920765711</v>
      </c>
      <c r="P181" s="135">
        <v>4.1288128843800926</v>
      </c>
      <c r="Q181" s="135">
        <v>26.74552989121074</v>
      </c>
      <c r="R181" s="135">
        <v>19.927481900615469</v>
      </c>
      <c r="S181" s="135">
        <v>8.8849188438925832</v>
      </c>
      <c r="T181" s="135">
        <v>168.81167553938911</v>
      </c>
      <c r="U181" s="135">
        <v>2.5702235184601929</v>
      </c>
      <c r="V181" s="135">
        <v>21.66504352160603</v>
      </c>
      <c r="W181" s="135">
        <v>233.1206450179117</v>
      </c>
      <c r="X181" s="135">
        <v>38.677776081241142</v>
      </c>
      <c r="Y181" s="135">
        <v>0</v>
      </c>
    </row>
    <row r="182" spans="1:25" x14ac:dyDescent="0.25">
      <c r="A182" s="111">
        <v>44071</v>
      </c>
      <c r="B182" s="135">
        <v>5413.810169122301</v>
      </c>
      <c r="C182" s="135">
        <v>930.9476774358136</v>
      </c>
      <c r="D182" s="135">
        <v>1205.6133622389871</v>
      </c>
      <c r="E182" s="135">
        <v>10461.78147224599</v>
      </c>
      <c r="F182" s="135">
        <v>0</v>
      </c>
      <c r="G182" s="135">
        <v>944.76303706724468</v>
      </c>
      <c r="H182" s="135">
        <v>7013.2058471611545</v>
      </c>
      <c r="I182" s="135">
        <v>1634.6621577406829</v>
      </c>
      <c r="J182" s="135">
        <v>1958.5199343531849</v>
      </c>
      <c r="K182" s="135">
        <v>10284.79008284307</v>
      </c>
      <c r="L182" s="135">
        <v>2798.2657450186121</v>
      </c>
      <c r="M182" s="135">
        <v>1278.59987841576</v>
      </c>
      <c r="N182" s="135">
        <v>14.58627243524159</v>
      </c>
      <c r="O182" s="135">
        <v>0</v>
      </c>
      <c r="P182" s="135">
        <v>7.4318631918841662</v>
      </c>
      <c r="Q182" s="135">
        <v>16.04731793472644</v>
      </c>
      <c r="R182" s="135">
        <v>4.9818704751538672</v>
      </c>
      <c r="S182" s="135">
        <v>6.6636891329194379</v>
      </c>
      <c r="T182" s="135">
        <v>147.53927718159031</v>
      </c>
      <c r="U182" s="135">
        <v>7.7106705553805801</v>
      </c>
      <c r="V182" s="135">
        <v>8.6660174086424107</v>
      </c>
      <c r="W182" s="135">
        <v>202.55909704300251</v>
      </c>
      <c r="X182" s="135">
        <v>37.360462988597163</v>
      </c>
      <c r="Y182" s="135">
        <v>0</v>
      </c>
    </row>
    <row r="183" spans="1:25" x14ac:dyDescent="0.25">
      <c r="A183" s="111">
        <v>44072</v>
      </c>
      <c r="B183" s="135">
        <v>-95.194620103681984</v>
      </c>
      <c r="C183" s="135">
        <v>424.46424649645769</v>
      </c>
      <c r="D183" s="135">
        <v>1192.401161008971</v>
      </c>
      <c r="E183" s="135">
        <v>0</v>
      </c>
      <c r="F183" s="135">
        <v>0</v>
      </c>
      <c r="G183" s="135">
        <v>820.37417325274851</v>
      </c>
      <c r="H183" s="135">
        <v>7164.6957126091929</v>
      </c>
      <c r="I183" s="135">
        <v>1632.091934222223</v>
      </c>
      <c r="J183" s="135">
        <v>2803.4566316958199</v>
      </c>
      <c r="K183" s="135">
        <v>9796.2791376937494</v>
      </c>
      <c r="L183" s="135">
        <v>2882.0249024925579</v>
      </c>
      <c r="M183" s="135">
        <v>2205.4452051276212</v>
      </c>
      <c r="N183" s="135">
        <v>0</v>
      </c>
      <c r="O183" s="135">
        <v>5.3881216057378278</v>
      </c>
      <c r="P183" s="135">
        <v>0.82576257687601851</v>
      </c>
      <c r="Q183" s="135">
        <v>0</v>
      </c>
      <c r="R183" s="135">
        <v>0</v>
      </c>
      <c r="S183" s="135">
        <v>8.8849188438925832</v>
      </c>
      <c r="T183" s="135">
        <v>145.56398304836611</v>
      </c>
      <c r="U183" s="135">
        <v>5.1404470369203867</v>
      </c>
      <c r="V183" s="135">
        <v>21.66504352160603</v>
      </c>
      <c r="W183" s="135">
        <v>179.57870825566769</v>
      </c>
      <c r="X183" s="135">
        <v>34.689244772957998</v>
      </c>
      <c r="Y183" s="135">
        <v>0</v>
      </c>
    </row>
    <row r="184" spans="1:25" x14ac:dyDescent="0.25">
      <c r="A184" s="111">
        <v>44073</v>
      </c>
      <c r="B184" s="135">
        <v>8282.699647569556</v>
      </c>
      <c r="C184" s="135">
        <v>281.37968385519758</v>
      </c>
      <c r="D184" s="135">
        <v>1127.1659174357651</v>
      </c>
      <c r="E184" s="135">
        <v>0</v>
      </c>
      <c r="F184" s="135">
        <v>0</v>
      </c>
      <c r="G184" s="135">
        <v>1269.802984772982</v>
      </c>
      <c r="H184" s="135">
        <v>5369.3052912109742</v>
      </c>
      <c r="I184" s="135">
        <v>1794.016015885215</v>
      </c>
      <c r="J184" s="135">
        <v>1919.5228560142939</v>
      </c>
      <c r="K184" s="135">
        <v>3828.0115672758311</v>
      </c>
      <c r="L184" s="135">
        <v>2872.9134869351042</v>
      </c>
      <c r="M184" s="135">
        <v>1010.5964104508849</v>
      </c>
      <c r="N184" s="135">
        <v>7.6769854922324177</v>
      </c>
      <c r="O184" s="135">
        <v>0.59868017841531418</v>
      </c>
      <c r="P184" s="135">
        <v>3.303050307504074</v>
      </c>
      <c r="Q184" s="135">
        <v>0</v>
      </c>
      <c r="R184" s="135">
        <v>0</v>
      </c>
      <c r="S184" s="135">
        <v>0.74040990365771531</v>
      </c>
      <c r="T184" s="135">
        <v>47.103167792268778</v>
      </c>
      <c r="U184" s="135">
        <v>43.69379981382329</v>
      </c>
      <c r="V184" s="135">
        <v>12.99902611296362</v>
      </c>
      <c r="W184" s="135">
        <v>134.0917531302216</v>
      </c>
      <c r="X184" s="135">
        <v>35.53086147103609</v>
      </c>
      <c r="Y184" s="135">
        <v>0</v>
      </c>
    </row>
    <row r="185" spans="1:25" x14ac:dyDescent="0.25">
      <c r="A185" s="111">
        <v>44074</v>
      </c>
      <c r="B185" s="135">
        <v>2191.779358032355</v>
      </c>
      <c r="C185" s="135">
        <v>896.22422708772535</v>
      </c>
      <c r="D185" s="135">
        <v>822.45952656851443</v>
      </c>
      <c r="E185" s="135">
        <v>25217.825223824781</v>
      </c>
      <c r="F185" s="135">
        <v>2097.3674700397778</v>
      </c>
      <c r="G185" s="135">
        <v>1041.016324542748</v>
      </c>
      <c r="H185" s="135">
        <v>5189.8574164926858</v>
      </c>
      <c r="I185" s="135">
        <v>1686.066628109887</v>
      </c>
      <c r="J185" s="135">
        <v>840.60368863831388</v>
      </c>
      <c r="K185" s="135">
        <v>10888.676794378291</v>
      </c>
      <c r="L185" s="135">
        <v>2558.551354187759</v>
      </c>
      <c r="M185" s="135">
        <v>1518.6863184676281</v>
      </c>
      <c r="N185" s="135">
        <v>19.192463730581039</v>
      </c>
      <c r="O185" s="135">
        <v>1.796040535245943</v>
      </c>
      <c r="P185" s="135">
        <v>4.9545754612561108</v>
      </c>
      <c r="Q185" s="135">
        <v>88.79515923881965</v>
      </c>
      <c r="R185" s="135">
        <v>-64.764316177000268</v>
      </c>
      <c r="S185" s="135">
        <v>1.4808198073154311</v>
      </c>
      <c r="T185" s="135">
        <v>87.064887564419394</v>
      </c>
      <c r="U185" s="135">
        <v>123.3707288860893</v>
      </c>
      <c r="V185" s="135">
        <v>4.3330087043212053</v>
      </c>
      <c r="W185" s="135">
        <v>131.0119072102695</v>
      </c>
      <c r="X185" s="135">
        <v>29.968872857650421</v>
      </c>
      <c r="Y185" s="135">
        <v>0</v>
      </c>
    </row>
    <row r="186" spans="1:25" x14ac:dyDescent="0.25">
      <c r="A186" s="111">
        <v>44075</v>
      </c>
      <c r="B186" s="135">
        <v>3666.528271090202</v>
      </c>
      <c r="C186" s="135">
        <v>726.19905641777609</v>
      </c>
      <c r="D186" s="135">
        <v>805.11851245411799</v>
      </c>
      <c r="E186" s="135">
        <v>8681.5990026870059</v>
      </c>
      <c r="F186" s="135">
        <v>707.42560747184916</v>
      </c>
      <c r="G186" s="135">
        <v>958.83082523674136</v>
      </c>
      <c r="H186" s="135">
        <v>6572.1074726419411</v>
      </c>
      <c r="I186" s="135">
        <v>1937.9485329189861</v>
      </c>
      <c r="J186" s="135">
        <v>1087.585184784622</v>
      </c>
      <c r="K186" s="135">
        <v>10106.39593071046</v>
      </c>
      <c r="L186" s="135">
        <v>2867.241722230664</v>
      </c>
      <c r="M186" s="135">
        <v>1139.014738850721</v>
      </c>
      <c r="N186" s="135">
        <v>17.657066632134558</v>
      </c>
      <c r="O186" s="135">
        <v>2.3947207136612572</v>
      </c>
      <c r="P186" s="135">
        <v>6.606100615008148</v>
      </c>
      <c r="Q186" s="135">
        <v>62.049629347608906</v>
      </c>
      <c r="R186" s="135">
        <v>24.909352375769341</v>
      </c>
      <c r="S186" s="135">
        <v>2.2212297109731458</v>
      </c>
      <c r="T186" s="135">
        <v>162.12606462693799</v>
      </c>
      <c r="U186" s="135">
        <v>15.42134111076116</v>
      </c>
      <c r="V186" s="135">
        <v>8.6660174086424107</v>
      </c>
      <c r="W186" s="135">
        <v>287.84713790321422</v>
      </c>
      <c r="X186" s="135">
        <v>38.238671717026477</v>
      </c>
      <c r="Y186" s="135">
        <v>5.5834055826015723</v>
      </c>
    </row>
    <row r="187" spans="1:25" x14ac:dyDescent="0.25">
      <c r="A187" s="111">
        <v>44076</v>
      </c>
      <c r="B187" s="135">
        <v>5204.2284651843556</v>
      </c>
      <c r="C187" s="135">
        <v>835.75752906777859</v>
      </c>
      <c r="D187" s="135">
        <v>1094.9611769376011</v>
      </c>
      <c r="E187" s="135">
        <v>9180.1356798591751</v>
      </c>
      <c r="F187" s="135">
        <v>54.800575226692537</v>
      </c>
      <c r="G187" s="135">
        <v>1116.538134715835</v>
      </c>
      <c r="H187" s="135">
        <v>6027.6860203848473</v>
      </c>
      <c r="I187" s="135">
        <v>1819.7182510698169</v>
      </c>
      <c r="J187" s="135">
        <v>1837.1956906321909</v>
      </c>
      <c r="K187" s="135">
        <v>11119.191415925479</v>
      </c>
      <c r="L187" s="135">
        <v>3069.449281951514</v>
      </c>
      <c r="M187" s="135">
        <v>1825.7736255107141</v>
      </c>
      <c r="N187" s="135">
        <v>16.121669533688081</v>
      </c>
      <c r="O187" s="135">
        <v>8.9802026762297125</v>
      </c>
      <c r="P187" s="135">
        <v>4.9545754612561108</v>
      </c>
      <c r="Q187" s="135">
        <v>44.93249021723404</v>
      </c>
      <c r="R187" s="135">
        <v>34.873093326077068</v>
      </c>
      <c r="S187" s="135">
        <v>7.4040990365771533</v>
      </c>
      <c r="T187" s="135">
        <v>160.45466189882529</v>
      </c>
      <c r="U187" s="135">
        <v>15.42134111076116</v>
      </c>
      <c r="V187" s="135">
        <v>4.3330087043212053</v>
      </c>
      <c r="W187" s="135">
        <v>280.50288994025152</v>
      </c>
      <c r="X187" s="135">
        <v>38.165487656324039</v>
      </c>
      <c r="Y187" s="135">
        <v>0</v>
      </c>
    </row>
    <row r="188" spans="1:25" x14ac:dyDescent="0.25">
      <c r="A188" s="111">
        <v>44077</v>
      </c>
      <c r="B188" s="135">
        <v>5317.0801519201723</v>
      </c>
      <c r="C188" s="135">
        <v>855.51397495548395</v>
      </c>
      <c r="D188" s="135">
        <v>1153.5903198957981</v>
      </c>
      <c r="E188" s="135">
        <v>9584.5280918142798</v>
      </c>
      <c r="F188" s="135">
        <v>981.42848360531184</v>
      </c>
      <c r="G188" s="135">
        <v>1284.611182846136</v>
      </c>
      <c r="H188" s="135">
        <v>5546.9298174985943</v>
      </c>
      <c r="I188" s="135">
        <v>2284.9287079111118</v>
      </c>
      <c r="J188" s="135">
        <v>2742.794509835323</v>
      </c>
      <c r="K188" s="135">
        <v>10370.315034927889</v>
      </c>
      <c r="L188" s="135">
        <v>3049.6164015011518</v>
      </c>
      <c r="M188" s="135">
        <v>2250.112449788433</v>
      </c>
      <c r="N188" s="135">
        <v>15.353970984464841</v>
      </c>
      <c r="O188" s="135">
        <v>0</v>
      </c>
      <c r="P188" s="135">
        <v>8.2576257687601853</v>
      </c>
      <c r="Q188" s="135">
        <v>42.792847825937187</v>
      </c>
      <c r="R188" s="135">
        <v>59.782445701846413</v>
      </c>
      <c r="S188" s="135">
        <v>9.6253287475502987</v>
      </c>
      <c r="T188" s="135">
        <v>162.58190173460511</v>
      </c>
      <c r="U188" s="135">
        <v>20.56178814768155</v>
      </c>
      <c r="V188" s="135">
        <v>4.3330087043212053</v>
      </c>
      <c r="W188" s="135">
        <v>197.5839613261569</v>
      </c>
      <c r="X188" s="135">
        <v>40.10486526493878</v>
      </c>
      <c r="Y188" s="135">
        <v>5.5834055826015723</v>
      </c>
    </row>
    <row r="189" spans="1:25" x14ac:dyDescent="0.25">
      <c r="A189" s="111">
        <v>44078</v>
      </c>
      <c r="B189" s="135">
        <v>6798.7383519210289</v>
      </c>
      <c r="C189" s="135">
        <v>863.89549745329839</v>
      </c>
      <c r="D189" s="135">
        <v>1430.220783149264</v>
      </c>
      <c r="E189" s="135">
        <v>11207.446845612951</v>
      </c>
      <c r="F189" s="135">
        <v>1275.35884163939</v>
      </c>
      <c r="G189" s="135">
        <v>1436.3952130959681</v>
      </c>
      <c r="H189" s="135">
        <v>7673.561870468252</v>
      </c>
      <c r="I189" s="135">
        <v>2220.6731199496071</v>
      </c>
      <c r="J189" s="135">
        <v>2729.7954837223592</v>
      </c>
      <c r="K189" s="135">
        <v>11884.17776019665</v>
      </c>
      <c r="L189" s="135">
        <v>3162.7223673167782</v>
      </c>
      <c r="M189" s="135">
        <v>1993.2757929887609</v>
      </c>
      <c r="N189" s="135">
        <v>13.05087533679511</v>
      </c>
      <c r="O189" s="135">
        <v>2.9934008920765711</v>
      </c>
      <c r="P189" s="135">
        <v>9.0833883456362035</v>
      </c>
      <c r="Q189" s="135">
        <v>196.84709999931101</v>
      </c>
      <c r="R189" s="135">
        <v>14.9456114254616</v>
      </c>
      <c r="S189" s="135">
        <v>7.4040990365771533</v>
      </c>
      <c r="T189" s="135">
        <v>146.62760296625601</v>
      </c>
      <c r="U189" s="135">
        <v>12.85111759230097</v>
      </c>
      <c r="V189" s="135">
        <v>8.6660174086424107</v>
      </c>
      <c r="W189" s="135">
        <v>210.37716745518861</v>
      </c>
      <c r="X189" s="135">
        <v>39.848721052480229</v>
      </c>
      <c r="Y189" s="135">
        <v>0</v>
      </c>
    </row>
    <row r="190" spans="1:25" x14ac:dyDescent="0.25">
      <c r="A190" s="111">
        <v>44079</v>
      </c>
      <c r="B190" s="135">
        <v>-122.0640693264954</v>
      </c>
      <c r="C190" s="135">
        <v>463.97713827186851</v>
      </c>
      <c r="D190" s="135">
        <v>1398.8418052279751</v>
      </c>
      <c r="E190" s="135">
        <v>0</v>
      </c>
      <c r="F190" s="135">
        <v>0</v>
      </c>
      <c r="G190" s="135">
        <v>1342.3631553314381</v>
      </c>
      <c r="H190" s="135">
        <v>6754.2903700062316</v>
      </c>
      <c r="I190" s="135">
        <v>2058.7490382866149</v>
      </c>
      <c r="J190" s="135">
        <v>2820.788666513105</v>
      </c>
      <c r="K190" s="135">
        <v>7391.3932966603934</v>
      </c>
      <c r="L190" s="135">
        <v>3316.408894791909</v>
      </c>
      <c r="M190" s="135">
        <v>1998.8591985713631</v>
      </c>
      <c r="N190" s="135">
        <v>-0.76769854922324177</v>
      </c>
      <c r="O190" s="135">
        <v>1.1973603568306279</v>
      </c>
      <c r="P190" s="135">
        <v>13.2122012300163</v>
      </c>
      <c r="Q190" s="135">
        <v>0</v>
      </c>
      <c r="R190" s="135">
        <v>0</v>
      </c>
      <c r="S190" s="135">
        <v>8.8849188438925832</v>
      </c>
      <c r="T190" s="135">
        <v>118.9734851011176</v>
      </c>
      <c r="U190" s="135">
        <v>17.991564629221351</v>
      </c>
      <c r="V190" s="135">
        <v>21.66504352160603</v>
      </c>
      <c r="W190" s="135">
        <v>166.0747684528009</v>
      </c>
      <c r="X190" s="135">
        <v>38.970512324050922</v>
      </c>
      <c r="Y190" s="135">
        <v>0</v>
      </c>
    </row>
    <row r="191" spans="1:25" x14ac:dyDescent="0.25">
      <c r="A191" s="111">
        <v>44080</v>
      </c>
      <c r="B191" s="135">
        <v>-82.143744766886869</v>
      </c>
      <c r="C191" s="135">
        <v>401.11571953826052</v>
      </c>
      <c r="D191" s="135">
        <v>1070.18829963132</v>
      </c>
      <c r="E191" s="135">
        <v>0</v>
      </c>
      <c r="F191" s="135">
        <v>0</v>
      </c>
      <c r="G191" s="135">
        <v>2212.3447921292532</v>
      </c>
      <c r="H191" s="135">
        <v>4770.3353317363817</v>
      </c>
      <c r="I191" s="135">
        <v>1873.6929449574809</v>
      </c>
      <c r="J191" s="135">
        <v>2348.4907177420928</v>
      </c>
      <c r="K191" s="135">
        <v>3440.1878925864789</v>
      </c>
      <c r="L191" s="135">
        <v>3322.6295399516162</v>
      </c>
      <c r="M191" s="135">
        <v>1027.346627198689</v>
      </c>
      <c r="N191" s="135">
        <v>-1.535397098446484</v>
      </c>
      <c r="O191" s="135">
        <v>0.59868017841531418</v>
      </c>
      <c r="P191" s="135">
        <v>5.7803380381321299</v>
      </c>
      <c r="Q191" s="135">
        <v>0</v>
      </c>
      <c r="R191" s="135">
        <v>0</v>
      </c>
      <c r="S191" s="135">
        <v>1.4808198073154311</v>
      </c>
      <c r="T191" s="135">
        <v>61.234118129949422</v>
      </c>
      <c r="U191" s="135">
        <v>0</v>
      </c>
      <c r="V191" s="135">
        <v>4.3330087043212053</v>
      </c>
      <c r="W191" s="135">
        <v>105.8993174014294</v>
      </c>
      <c r="X191" s="135">
        <v>37.177502836841057</v>
      </c>
      <c r="Y191" s="135">
        <v>5.5834055826015723</v>
      </c>
    </row>
    <row r="192" spans="1:25" x14ac:dyDescent="0.25">
      <c r="A192" s="111">
        <v>44081</v>
      </c>
      <c r="B192" s="135">
        <v>15151.298567469899</v>
      </c>
      <c r="C192" s="135">
        <v>1136.2949786322661</v>
      </c>
      <c r="D192" s="135">
        <v>949.62696340742127</v>
      </c>
      <c r="E192" s="135">
        <v>28414.45095642229</v>
      </c>
      <c r="F192" s="135">
        <v>2854.6117822631659</v>
      </c>
      <c r="G192" s="135">
        <v>2182.7283959829451</v>
      </c>
      <c r="H192" s="135">
        <v>3685.7469068937539</v>
      </c>
      <c r="I192" s="135">
        <v>1336.5162295993</v>
      </c>
      <c r="J192" s="135">
        <v>1741.8694991371251</v>
      </c>
      <c r="K192" s="135">
        <v>2433.7890104359831</v>
      </c>
      <c r="L192" s="135">
        <v>2774.0052288957522</v>
      </c>
      <c r="M192" s="135">
        <v>1619.187618954456</v>
      </c>
      <c r="N192" s="135">
        <v>1.535397098446484</v>
      </c>
      <c r="O192" s="135">
        <v>0.59868017841531418</v>
      </c>
      <c r="P192" s="135">
        <v>9.9091509225122216</v>
      </c>
      <c r="Q192" s="135">
        <v>104.8424771735461</v>
      </c>
      <c r="R192" s="135">
        <v>9.9637409503077343</v>
      </c>
      <c r="S192" s="135">
        <v>2.2212297109731458</v>
      </c>
      <c r="T192" s="135">
        <v>40.569502582373431</v>
      </c>
      <c r="U192" s="135">
        <v>28.272458703062131</v>
      </c>
      <c r="V192" s="135">
        <v>8.6660174086424107</v>
      </c>
      <c r="W192" s="135">
        <v>73.442479629626661</v>
      </c>
      <c r="X192" s="135">
        <v>41.458770387933967</v>
      </c>
      <c r="Y192" s="135">
        <v>55.834055826015721</v>
      </c>
    </row>
    <row r="193" spans="1:25" x14ac:dyDescent="0.25">
      <c r="A193" s="111">
        <v>44082</v>
      </c>
      <c r="B193" s="135">
        <v>4807.32831523594</v>
      </c>
      <c r="C193" s="135">
        <v>796.84331747078318</v>
      </c>
      <c r="D193" s="135">
        <v>1130.4689677432691</v>
      </c>
      <c r="E193" s="135">
        <v>9589.8771977925226</v>
      </c>
      <c r="F193" s="135">
        <v>742.29870079792624</v>
      </c>
      <c r="G193" s="135">
        <v>1821.40836299798</v>
      </c>
      <c r="H193" s="135">
        <v>4009.3912533374082</v>
      </c>
      <c r="I193" s="135">
        <v>1431.614499782328</v>
      </c>
      <c r="J193" s="135">
        <v>1611.8792380074881</v>
      </c>
      <c r="K193" s="135">
        <v>3382.8553762304491</v>
      </c>
      <c r="L193" s="135">
        <v>3282.5246746866769</v>
      </c>
      <c r="M193" s="135">
        <v>2903.3709029528181</v>
      </c>
      <c r="N193" s="135">
        <v>29.17254487048319</v>
      </c>
      <c r="O193" s="135">
        <v>2.9934008920765711</v>
      </c>
      <c r="P193" s="135">
        <v>8.2576257687601853</v>
      </c>
      <c r="Q193" s="135">
        <v>83.446053260577514</v>
      </c>
      <c r="R193" s="135">
        <v>4.9818704751538672</v>
      </c>
      <c r="S193" s="135">
        <v>23.69311691704689</v>
      </c>
      <c r="T193" s="135">
        <v>67.615837637289061</v>
      </c>
      <c r="U193" s="135">
        <v>33.412905739982513</v>
      </c>
      <c r="V193" s="135">
        <v>12.99902611296362</v>
      </c>
      <c r="W193" s="135">
        <v>119.4032572042962</v>
      </c>
      <c r="X193" s="135">
        <v>40.800113841611989</v>
      </c>
      <c r="Y193" s="135">
        <v>5.5834055826015723</v>
      </c>
    </row>
    <row r="194" spans="1:25" x14ac:dyDescent="0.25">
      <c r="A194" s="111">
        <v>44083</v>
      </c>
      <c r="B194" s="135">
        <v>6530.8115582421178</v>
      </c>
      <c r="C194" s="135">
        <v>883.65194334100374</v>
      </c>
      <c r="D194" s="135">
        <v>1180.840484932706</v>
      </c>
      <c r="E194" s="135">
        <v>9485.0347206189763</v>
      </c>
      <c r="F194" s="135">
        <v>861.86359220161899</v>
      </c>
      <c r="G194" s="135">
        <v>1968.7499338258649</v>
      </c>
      <c r="H194" s="135">
        <v>5205.0519867482562</v>
      </c>
      <c r="I194" s="135">
        <v>1480.4487466330711</v>
      </c>
      <c r="J194" s="135">
        <v>2383.1547873766631</v>
      </c>
      <c r="K194" s="135">
        <v>8485.2124206926073</v>
      </c>
      <c r="L194" s="135">
        <v>3503.1380256741918</v>
      </c>
      <c r="M194" s="135">
        <v>2802.8696024659889</v>
      </c>
      <c r="N194" s="135">
        <v>23.030956476697249</v>
      </c>
      <c r="O194" s="135">
        <v>3.5920810704918851</v>
      </c>
      <c r="P194" s="135">
        <v>11.56067607626426</v>
      </c>
      <c r="Q194" s="135">
        <v>36.373920652046607</v>
      </c>
      <c r="R194" s="135">
        <v>19.927481900615469</v>
      </c>
      <c r="S194" s="135">
        <v>5.9232792292617216</v>
      </c>
      <c r="T194" s="135">
        <v>183.24651728218109</v>
      </c>
      <c r="U194" s="135">
        <v>15.42134111076116</v>
      </c>
      <c r="V194" s="135">
        <v>21.66504352160603</v>
      </c>
      <c r="W194" s="135">
        <v>254.6795664575763</v>
      </c>
      <c r="X194" s="135">
        <v>42.885859571631613</v>
      </c>
      <c r="Y194" s="135">
        <v>0</v>
      </c>
    </row>
    <row r="195" spans="1:25" x14ac:dyDescent="0.25">
      <c r="A195" s="111">
        <v>44084</v>
      </c>
      <c r="B195" s="135">
        <v>6717.3623057033656</v>
      </c>
      <c r="C195" s="135">
        <v>1027.3351861606791</v>
      </c>
      <c r="D195" s="135">
        <v>1318.742835271001</v>
      </c>
      <c r="E195" s="135">
        <v>11515.555349959701</v>
      </c>
      <c r="F195" s="135">
        <v>1564.3073291983139</v>
      </c>
      <c r="G195" s="135">
        <v>2161.2565087768712</v>
      </c>
      <c r="H195" s="135">
        <v>5361.5560603806334</v>
      </c>
      <c r="I195" s="135">
        <v>1945.659203474366</v>
      </c>
      <c r="J195" s="135">
        <v>3800.048633689697</v>
      </c>
      <c r="K195" s="135">
        <v>9608.4085365766714</v>
      </c>
      <c r="L195" s="135">
        <v>3532.9971224407891</v>
      </c>
      <c r="M195" s="135">
        <v>3707.3813068474442</v>
      </c>
      <c r="N195" s="135">
        <v>9.9800811399021434</v>
      </c>
      <c r="O195" s="135">
        <v>1.796040535245943</v>
      </c>
      <c r="P195" s="135">
        <v>8.2576257687601853</v>
      </c>
      <c r="Q195" s="135">
        <v>75.957304891038504</v>
      </c>
      <c r="R195" s="135">
        <v>4.9818704751538672</v>
      </c>
      <c r="S195" s="135">
        <v>10.365738651208011</v>
      </c>
      <c r="T195" s="135">
        <v>137.81475221802509</v>
      </c>
      <c r="U195" s="135">
        <v>7.7106705553805801</v>
      </c>
      <c r="V195" s="135">
        <v>0</v>
      </c>
      <c r="W195" s="135">
        <v>232.8837337933</v>
      </c>
      <c r="X195" s="135">
        <v>44.239764694626807</v>
      </c>
      <c r="Y195" s="135">
        <v>5.5834055826015723</v>
      </c>
    </row>
    <row r="196" spans="1:25" x14ac:dyDescent="0.25">
      <c r="A196" s="111">
        <v>44085</v>
      </c>
      <c r="B196" s="135">
        <v>7220.9725539938117</v>
      </c>
      <c r="C196" s="135">
        <v>949.50676296668826</v>
      </c>
      <c r="D196" s="135">
        <v>1334.4323242316459</v>
      </c>
      <c r="E196" s="135">
        <v>13033.63162658482</v>
      </c>
      <c r="F196" s="135">
        <v>1549.3617177728529</v>
      </c>
      <c r="G196" s="135">
        <v>2620.3106490446539</v>
      </c>
      <c r="H196" s="135">
        <v>7225.3220479289193</v>
      </c>
      <c r="I196" s="135">
        <v>2261.79669624497</v>
      </c>
      <c r="J196" s="135">
        <v>4198.6854344872481</v>
      </c>
      <c r="K196" s="135">
        <v>10357.28491757425</v>
      </c>
      <c r="L196" s="135">
        <v>3570.2844013686831</v>
      </c>
      <c r="M196" s="135">
        <v>3238.3752379089119</v>
      </c>
      <c r="N196" s="135">
        <v>60.648185388636101</v>
      </c>
      <c r="O196" s="135">
        <v>1.796040535245943</v>
      </c>
      <c r="P196" s="135">
        <v>8.2576257687601853</v>
      </c>
      <c r="Q196" s="135">
        <v>51.35141739112462</v>
      </c>
      <c r="R196" s="135">
        <v>14.9456114254616</v>
      </c>
      <c r="S196" s="135">
        <v>4.4424594219462916</v>
      </c>
      <c r="T196" s="135">
        <v>184.3101372000711</v>
      </c>
      <c r="U196" s="135">
        <v>7.7106705553805801</v>
      </c>
      <c r="V196" s="135">
        <v>8.6660174086424107</v>
      </c>
      <c r="W196" s="135">
        <v>207.0604103106248</v>
      </c>
      <c r="X196" s="135">
        <v>43.94702845181704</v>
      </c>
      <c r="Y196" s="135">
        <v>11.166811165203139</v>
      </c>
    </row>
    <row r="197" spans="1:25" x14ac:dyDescent="0.25">
      <c r="A197" s="111">
        <v>44086</v>
      </c>
      <c r="B197" s="135">
        <v>0</v>
      </c>
      <c r="C197" s="135">
        <v>647.77195304536997</v>
      </c>
      <c r="D197" s="135">
        <v>1239.4696278909039</v>
      </c>
      <c r="E197" s="135">
        <v>0</v>
      </c>
      <c r="F197" s="135">
        <v>0</v>
      </c>
      <c r="G197" s="135">
        <v>2589.2134330910299</v>
      </c>
      <c r="H197" s="135">
        <v>6301.3402306876733</v>
      </c>
      <c r="I197" s="135">
        <v>2182.1197671727041</v>
      </c>
      <c r="J197" s="135">
        <v>4077.3611907662539</v>
      </c>
      <c r="K197" s="135">
        <v>7941.9749826579819</v>
      </c>
      <c r="L197" s="135">
        <v>3453.2630883054771</v>
      </c>
      <c r="M197" s="135">
        <v>4851.9794512807666</v>
      </c>
      <c r="N197" s="135">
        <v>0</v>
      </c>
      <c r="O197" s="135">
        <v>2.3947207136612572</v>
      </c>
      <c r="P197" s="135">
        <v>4.9545754612561108</v>
      </c>
      <c r="Q197" s="135">
        <v>0</v>
      </c>
      <c r="R197" s="135">
        <v>0</v>
      </c>
      <c r="S197" s="135">
        <v>6.6636891329194379</v>
      </c>
      <c r="T197" s="135">
        <v>108.48923162477389</v>
      </c>
      <c r="U197" s="135">
        <v>10.28089407384077</v>
      </c>
      <c r="V197" s="135">
        <v>17.332034817284821</v>
      </c>
      <c r="W197" s="135">
        <v>192.8457368339229</v>
      </c>
      <c r="X197" s="135">
        <v>40.763521811260773</v>
      </c>
      <c r="Y197" s="135">
        <v>22.333622330406289</v>
      </c>
    </row>
    <row r="198" spans="1:25" x14ac:dyDescent="0.25">
      <c r="A198" s="111">
        <v>44087</v>
      </c>
      <c r="B198" s="135">
        <v>0</v>
      </c>
      <c r="C198" s="135">
        <v>550.78576414208908</v>
      </c>
      <c r="D198" s="135">
        <v>1202.3103119314831</v>
      </c>
      <c r="E198" s="135">
        <v>0</v>
      </c>
      <c r="F198" s="135">
        <v>0</v>
      </c>
      <c r="G198" s="135">
        <v>2465.564979180192</v>
      </c>
      <c r="H198" s="135">
        <v>5234.5294530440633</v>
      </c>
      <c r="I198" s="135">
        <v>1863.4120508836399</v>
      </c>
      <c r="J198" s="135">
        <v>4233.3495041218184</v>
      </c>
      <c r="K198" s="135">
        <v>3498.704965065569</v>
      </c>
      <c r="L198" s="135">
        <v>0</v>
      </c>
      <c r="M198" s="135">
        <v>2585.1167847445281</v>
      </c>
      <c r="N198" s="135">
        <v>0</v>
      </c>
      <c r="O198" s="135">
        <v>1.1973603568306279</v>
      </c>
      <c r="P198" s="135">
        <v>5.7803380381321299</v>
      </c>
      <c r="Q198" s="135">
        <v>0</v>
      </c>
      <c r="R198" s="135">
        <v>0</v>
      </c>
      <c r="S198" s="135">
        <v>3.7020495182885771</v>
      </c>
      <c r="T198" s="135">
        <v>57.435475566056773</v>
      </c>
      <c r="U198" s="135">
        <v>0</v>
      </c>
      <c r="V198" s="135">
        <v>8.6660174086424107</v>
      </c>
      <c r="W198" s="135">
        <v>98.318158213855043</v>
      </c>
      <c r="X198" s="135">
        <v>0</v>
      </c>
      <c r="Y198" s="135">
        <v>11.166811165203139</v>
      </c>
    </row>
    <row r="199" spans="1:25" x14ac:dyDescent="0.25">
      <c r="A199" s="111">
        <v>44088</v>
      </c>
      <c r="B199" s="135">
        <v>17393.74602975099</v>
      </c>
      <c r="C199" s="135">
        <v>889.04006494674161</v>
      </c>
      <c r="D199" s="135">
        <v>832.36867749102669</v>
      </c>
      <c r="E199" s="135">
        <v>29317.380045549569</v>
      </c>
      <c r="F199" s="135">
        <v>0</v>
      </c>
      <c r="G199" s="135">
        <v>1940.614357486872</v>
      </c>
      <c r="H199" s="135">
        <v>5178.1575973958961</v>
      </c>
      <c r="I199" s="135">
        <v>1498.4403112622931</v>
      </c>
      <c r="J199" s="135">
        <v>3687.390407377346</v>
      </c>
      <c r="K199" s="135">
        <v>3590.3896089902969</v>
      </c>
      <c r="L199" s="135">
        <v>0</v>
      </c>
      <c r="M199" s="135">
        <v>2132.8609325538</v>
      </c>
      <c r="N199" s="135">
        <v>42.223420207278288</v>
      </c>
      <c r="O199" s="135">
        <v>1.1973603568306279</v>
      </c>
      <c r="P199" s="135">
        <v>11.56067607626426</v>
      </c>
      <c r="Q199" s="135">
        <v>108.05194076049141</v>
      </c>
      <c r="R199" s="135">
        <v>0</v>
      </c>
      <c r="S199" s="135">
        <v>6.6636891329194379</v>
      </c>
      <c r="T199" s="135">
        <v>64.12108647850782</v>
      </c>
      <c r="U199" s="135">
        <v>15.42134111076116</v>
      </c>
      <c r="V199" s="135">
        <v>8.6660174086424107</v>
      </c>
      <c r="W199" s="135">
        <v>90.26317657705728</v>
      </c>
      <c r="X199" s="135">
        <v>0</v>
      </c>
      <c r="Y199" s="135">
        <v>5.5834055826015723</v>
      </c>
    </row>
    <row r="200" spans="1:25" x14ac:dyDescent="0.25">
      <c r="A200" s="111">
        <v>44089</v>
      </c>
      <c r="B200" s="135">
        <v>5984.977889744393</v>
      </c>
      <c r="C200" s="135">
        <v>1072.834879720243</v>
      </c>
      <c r="D200" s="135">
        <v>1014.862206980627</v>
      </c>
      <c r="E200" s="135">
        <v>10095.90262333423</v>
      </c>
      <c r="F200" s="135">
        <v>4184.7711991292481</v>
      </c>
      <c r="G200" s="135">
        <v>2297.4919310498908</v>
      </c>
      <c r="H200" s="135">
        <v>5878.7792318802558</v>
      </c>
      <c r="I200" s="135">
        <v>1968.791215140508</v>
      </c>
      <c r="J200" s="135">
        <v>2118.841256413069</v>
      </c>
      <c r="K200" s="135">
        <v>8683.5071156925987</v>
      </c>
      <c r="L200" s="135">
        <v>3297.783551343136</v>
      </c>
      <c r="M200" s="135">
        <v>4265.7218651076009</v>
      </c>
      <c r="N200" s="135">
        <v>36.849530362715598</v>
      </c>
      <c r="O200" s="135">
        <v>6.5854819625684557</v>
      </c>
      <c r="P200" s="135">
        <v>7.4318631918841662</v>
      </c>
      <c r="Q200" s="135">
        <v>166.892106521155</v>
      </c>
      <c r="R200" s="135">
        <v>24.909352375769341</v>
      </c>
      <c r="S200" s="135">
        <v>19.991067398758311</v>
      </c>
      <c r="T200" s="135">
        <v>195.70606489174901</v>
      </c>
      <c r="U200" s="135">
        <v>17.991564629221351</v>
      </c>
      <c r="V200" s="135">
        <v>12.99902611296362</v>
      </c>
      <c r="W200" s="135">
        <v>263.68219299282089</v>
      </c>
      <c r="X200" s="135">
        <v>47.203719153075753</v>
      </c>
      <c r="Y200" s="135">
        <v>0</v>
      </c>
    </row>
    <row r="201" spans="1:25" x14ac:dyDescent="0.25">
      <c r="A201" s="111">
        <v>44090</v>
      </c>
      <c r="B201" s="135">
        <v>7293.9039161700202</v>
      </c>
      <c r="C201" s="135">
        <v>1110.5517309604079</v>
      </c>
      <c r="D201" s="135">
        <v>1199.007261623979</v>
      </c>
      <c r="E201" s="135">
        <v>11974.50864289287</v>
      </c>
      <c r="F201" s="135">
        <v>1145.8302092853889</v>
      </c>
      <c r="G201" s="135">
        <v>2954.9759254979422</v>
      </c>
      <c r="H201" s="135">
        <v>5729.7204976731082</v>
      </c>
      <c r="I201" s="135">
        <v>1675.7857340360461</v>
      </c>
      <c r="J201" s="135">
        <v>4995.9590360823486</v>
      </c>
      <c r="K201" s="135">
        <v>8723.0712902027535</v>
      </c>
      <c r="L201" s="135">
        <v>3582.1402192024789</v>
      </c>
      <c r="M201" s="135">
        <v>4288.0554874380077</v>
      </c>
      <c r="N201" s="135">
        <v>35.314133264269117</v>
      </c>
      <c r="O201" s="135">
        <v>3.5920810704918851</v>
      </c>
      <c r="P201" s="135">
        <v>9.9091509225122216</v>
      </c>
      <c r="Q201" s="135">
        <v>255.68726575997471</v>
      </c>
      <c r="R201" s="135">
        <v>44.836834276384813</v>
      </c>
      <c r="S201" s="135">
        <v>14.80819807315431</v>
      </c>
      <c r="T201" s="135">
        <v>149.210679909703</v>
      </c>
      <c r="U201" s="135">
        <v>10.28089407384077</v>
      </c>
      <c r="V201" s="135">
        <v>21.66504352160603</v>
      </c>
      <c r="W201" s="135">
        <v>233.83137869174681</v>
      </c>
      <c r="X201" s="135">
        <v>41.422178357582752</v>
      </c>
      <c r="Y201" s="135">
        <v>5.5834055826015723</v>
      </c>
    </row>
    <row r="202" spans="1:25" x14ac:dyDescent="0.25">
      <c r="A202" s="111">
        <v>44091</v>
      </c>
      <c r="B202" s="135">
        <v>7757.5938399008583</v>
      </c>
      <c r="C202" s="135">
        <v>1304.5241087669699</v>
      </c>
      <c r="D202" s="135">
        <v>1307.1821591947371</v>
      </c>
      <c r="E202" s="135">
        <v>12079.35112006642</v>
      </c>
      <c r="F202" s="135">
        <v>1544.3798472976989</v>
      </c>
      <c r="G202" s="135">
        <v>2513.6916229179428</v>
      </c>
      <c r="H202" s="135">
        <v>6740.3113653711071</v>
      </c>
      <c r="I202" s="135">
        <v>2302.9202725403329</v>
      </c>
      <c r="J202" s="135">
        <v>8787.3416523634041</v>
      </c>
      <c r="K202" s="135">
        <v>8600.5881870785051</v>
      </c>
      <c r="L202" s="135">
        <v>3528.3499345861828</v>
      </c>
      <c r="M202" s="135">
        <v>4355.0563544292263</v>
      </c>
      <c r="N202" s="135">
        <v>36.081831813492357</v>
      </c>
      <c r="O202" s="135">
        <v>1.796040535245943</v>
      </c>
      <c r="P202" s="135">
        <v>10.73491349938824</v>
      </c>
      <c r="Q202" s="135">
        <v>173.31103369504561</v>
      </c>
      <c r="R202" s="135">
        <v>19.927481900615469</v>
      </c>
      <c r="S202" s="135">
        <v>15.54860797681202</v>
      </c>
      <c r="T202" s="135">
        <v>132.192761223464</v>
      </c>
      <c r="U202" s="135">
        <v>71.966258516885418</v>
      </c>
      <c r="V202" s="135">
        <v>4.3330087043212053</v>
      </c>
      <c r="W202" s="135">
        <v>196.39940520309841</v>
      </c>
      <c r="X202" s="135">
        <v>42.959043632334058</v>
      </c>
      <c r="Y202" s="135">
        <v>0</v>
      </c>
    </row>
    <row r="203" spans="1:25" x14ac:dyDescent="0.25">
      <c r="A203" s="111">
        <v>44092</v>
      </c>
      <c r="B203" s="135">
        <v>9989.2935224928224</v>
      </c>
      <c r="C203" s="135">
        <v>1316.497712335276</v>
      </c>
      <c r="D203" s="135">
        <v>1574.729234102567</v>
      </c>
      <c r="E203" s="135">
        <v>15393.657184185249</v>
      </c>
      <c r="F203" s="135">
        <v>1753.618407254161</v>
      </c>
      <c r="G203" s="135">
        <v>3200.051603608646</v>
      </c>
      <c r="H203" s="135">
        <v>7524.6550819636605</v>
      </c>
      <c r="I203" s="135">
        <v>2030.4765795835531</v>
      </c>
      <c r="J203" s="135">
        <v>7249.1235623293769</v>
      </c>
      <c r="K203" s="135">
        <v>9428.3560058717812</v>
      </c>
      <c r="L203" s="135">
        <v>3415.3903368919619</v>
      </c>
      <c r="M203" s="135">
        <v>4511.3917107420702</v>
      </c>
      <c r="N203" s="135">
        <v>118.2255765803792</v>
      </c>
      <c r="O203" s="135">
        <v>5.9868017841531422</v>
      </c>
      <c r="P203" s="135">
        <v>8.2576257687601853</v>
      </c>
      <c r="Q203" s="135">
        <v>96.28390760835866</v>
      </c>
      <c r="R203" s="135">
        <v>4.9818704751538672</v>
      </c>
      <c r="S203" s="135">
        <v>19.991067398758311</v>
      </c>
      <c r="T203" s="135">
        <v>142.37312329469631</v>
      </c>
      <c r="U203" s="135">
        <v>33.412905739982513</v>
      </c>
      <c r="V203" s="135">
        <v>4.3330087043212053</v>
      </c>
      <c r="W203" s="135">
        <v>203.26983071683759</v>
      </c>
      <c r="X203" s="135">
        <v>45.63026184797323</v>
      </c>
      <c r="Y203" s="135">
        <v>27.91702791300786</v>
      </c>
    </row>
    <row r="204" spans="1:25" x14ac:dyDescent="0.25">
      <c r="A204" s="111">
        <v>44093</v>
      </c>
      <c r="B204" s="135">
        <v>0</v>
      </c>
      <c r="C204" s="135">
        <v>1008.776100629804</v>
      </c>
      <c r="D204" s="135">
        <v>1351.773338346042</v>
      </c>
      <c r="E204" s="135">
        <v>0</v>
      </c>
      <c r="F204" s="135">
        <v>0</v>
      </c>
      <c r="G204" s="135">
        <v>3274.092593974417</v>
      </c>
      <c r="H204" s="135">
        <v>7624.7872999478705</v>
      </c>
      <c r="I204" s="135">
        <v>2534.240389201751</v>
      </c>
      <c r="J204" s="135">
        <v>4761.9765660490048</v>
      </c>
      <c r="K204" s="135">
        <v>7831.5743519889302</v>
      </c>
      <c r="L204" s="135">
        <v>3388.604970674869</v>
      </c>
      <c r="M204" s="135">
        <v>4539.3087386550778</v>
      </c>
      <c r="N204" s="135">
        <v>0</v>
      </c>
      <c r="O204" s="135">
        <v>1.1973603568306279</v>
      </c>
      <c r="P204" s="135">
        <v>19.81830184502444</v>
      </c>
      <c r="Q204" s="135">
        <v>0</v>
      </c>
      <c r="R204" s="135">
        <v>0</v>
      </c>
      <c r="S204" s="135">
        <v>19.991067398758311</v>
      </c>
      <c r="T204" s="135">
        <v>108.18534021966251</v>
      </c>
      <c r="U204" s="135">
        <v>-2.5702235184601929</v>
      </c>
      <c r="V204" s="135">
        <v>30.331060930248441</v>
      </c>
      <c r="W204" s="135">
        <v>175.07739498804551</v>
      </c>
      <c r="X204" s="135">
        <v>41.458770387933967</v>
      </c>
      <c r="Y204" s="135">
        <v>11.166811165203139</v>
      </c>
    </row>
    <row r="205" spans="1:25" x14ac:dyDescent="0.25">
      <c r="A205" s="111">
        <v>44094</v>
      </c>
      <c r="B205" s="135">
        <v>0</v>
      </c>
      <c r="C205" s="135">
        <v>618.43662430301958</v>
      </c>
      <c r="D205" s="135">
        <v>1310.4852095022411</v>
      </c>
      <c r="E205" s="135">
        <v>0</v>
      </c>
      <c r="F205" s="135">
        <v>0</v>
      </c>
      <c r="G205" s="135">
        <v>2886.8582143614321</v>
      </c>
      <c r="H205" s="135">
        <v>5586.2837544605218</v>
      </c>
      <c r="I205" s="135">
        <v>2215.5326729126868</v>
      </c>
      <c r="J205" s="135">
        <v>6703.164465584905</v>
      </c>
      <c r="K205" s="135">
        <v>3882.738060161133</v>
      </c>
      <c r="L205" s="135">
        <v>0</v>
      </c>
      <c r="M205" s="135">
        <v>3467.294866795577</v>
      </c>
      <c r="N205" s="135">
        <v>0</v>
      </c>
      <c r="O205" s="135">
        <v>1.1973603568306279</v>
      </c>
      <c r="P205" s="135">
        <v>12.38643865314028</v>
      </c>
      <c r="Q205" s="135">
        <v>0</v>
      </c>
      <c r="R205" s="135">
        <v>0</v>
      </c>
      <c r="S205" s="135">
        <v>13.327378265838879</v>
      </c>
      <c r="T205" s="135">
        <v>34.491674480145207</v>
      </c>
      <c r="U205" s="135">
        <v>15.42134111076116</v>
      </c>
      <c r="V205" s="135">
        <v>17.332034817284821</v>
      </c>
      <c r="W205" s="135">
        <v>85.998774534046703</v>
      </c>
      <c r="X205" s="135">
        <v>0</v>
      </c>
      <c r="Y205" s="135">
        <v>5.5834055826015723</v>
      </c>
    </row>
    <row r="206" spans="1:25" x14ac:dyDescent="0.25">
      <c r="A206" s="111">
        <v>44095</v>
      </c>
      <c r="B206" s="135">
        <v>22260.187133277119</v>
      </c>
      <c r="C206" s="135">
        <v>954.89488457242612</v>
      </c>
      <c r="D206" s="135">
        <v>1114.7794787826249</v>
      </c>
      <c r="E206" s="135">
        <v>33622.340536838848</v>
      </c>
      <c r="F206" s="135">
        <v>0</v>
      </c>
      <c r="G206" s="135">
        <v>3234.1104591768999</v>
      </c>
      <c r="H206" s="135">
        <v>7911.8127320755984</v>
      </c>
      <c r="I206" s="135">
        <v>1472.7380760776909</v>
      </c>
      <c r="J206" s="135">
        <v>4753.310548640362</v>
      </c>
      <c r="K206" s="135">
        <v>3177.2164332674938</v>
      </c>
      <c r="L206" s="135">
        <v>0</v>
      </c>
      <c r="M206" s="135">
        <v>3143.4573430046848</v>
      </c>
      <c r="N206" s="135">
        <v>68.325170880868512</v>
      </c>
      <c r="O206" s="135">
        <v>0</v>
      </c>
      <c r="P206" s="135">
        <v>14.037963806892311</v>
      </c>
      <c r="Q206" s="135">
        <v>179.72996086893619</v>
      </c>
      <c r="R206" s="135">
        <v>0</v>
      </c>
      <c r="S206" s="135">
        <v>8.1445089402348678</v>
      </c>
      <c r="T206" s="135">
        <v>54.092670109831253</v>
      </c>
      <c r="U206" s="135">
        <v>5.1404470369203867</v>
      </c>
      <c r="V206" s="135">
        <v>8.6660174086424107</v>
      </c>
      <c r="W206" s="135">
        <v>89.315531678610483</v>
      </c>
      <c r="X206" s="135">
        <v>0</v>
      </c>
      <c r="Y206" s="135">
        <v>5.5834055826015723</v>
      </c>
    </row>
    <row r="207" spans="1:25" x14ac:dyDescent="0.25">
      <c r="A207" s="111">
        <v>44096</v>
      </c>
      <c r="B207" s="135">
        <v>7663.1669183463991</v>
      </c>
      <c r="C207" s="135">
        <v>1108.7556904251619</v>
      </c>
      <c r="D207" s="135">
        <v>1148.6357444345419</v>
      </c>
      <c r="E207" s="135">
        <v>11552.999091807391</v>
      </c>
      <c r="F207" s="135">
        <v>5973.2626997094867</v>
      </c>
      <c r="G207" s="135">
        <v>3647.259185417905</v>
      </c>
      <c r="H207" s="135">
        <v>5976.6322643261301</v>
      </c>
      <c r="I207" s="135">
        <v>1937.9485329189861</v>
      </c>
      <c r="J207" s="135">
        <v>7946.7379637250906</v>
      </c>
      <c r="K207" s="135">
        <v>7894.8296489602544</v>
      </c>
      <c r="L207" s="135">
        <v>0</v>
      </c>
      <c r="M207" s="135">
        <v>3601.2966007780142</v>
      </c>
      <c r="N207" s="135">
        <v>59.88048683941286</v>
      </c>
      <c r="O207" s="135">
        <v>8.9802026762297125</v>
      </c>
      <c r="P207" s="135">
        <v>11.56067607626426</v>
      </c>
      <c r="Q207" s="135">
        <v>257.82690815127148</v>
      </c>
      <c r="R207" s="135">
        <v>24.909352375769341</v>
      </c>
      <c r="S207" s="135">
        <v>27.395166435335469</v>
      </c>
      <c r="T207" s="135">
        <v>139.941992053805</v>
      </c>
      <c r="U207" s="135">
        <v>2.5702235184601929</v>
      </c>
      <c r="V207" s="135">
        <v>21.66504352160603</v>
      </c>
      <c r="W207" s="135">
        <v>197.34705010154519</v>
      </c>
      <c r="X207" s="135">
        <v>0</v>
      </c>
      <c r="Y207" s="135">
        <v>22.333622330406289</v>
      </c>
    </row>
    <row r="208" spans="1:25" x14ac:dyDescent="0.25">
      <c r="A208" s="111">
        <v>44097</v>
      </c>
      <c r="B208" s="135">
        <v>0</v>
      </c>
      <c r="C208" s="135">
        <v>965.67112778390174</v>
      </c>
      <c r="D208" s="135">
        <v>1354.25062607667</v>
      </c>
      <c r="E208" s="135">
        <v>12077.21147767512</v>
      </c>
      <c r="F208" s="135">
        <v>1594.1985520492381</v>
      </c>
      <c r="G208" s="135">
        <v>4574.2523847973653</v>
      </c>
      <c r="H208" s="135">
        <v>5672.1330764044951</v>
      </c>
      <c r="I208" s="135">
        <v>1709.198639776029</v>
      </c>
      <c r="J208" s="135">
        <v>7197.1274578775219</v>
      </c>
      <c r="K208" s="135">
        <v>0</v>
      </c>
      <c r="L208" s="135">
        <v>3049.83595368326</v>
      </c>
      <c r="M208" s="135">
        <v>3802.2992017516708</v>
      </c>
      <c r="N208" s="135">
        <v>0</v>
      </c>
      <c r="O208" s="135">
        <v>10.776243211475659</v>
      </c>
      <c r="P208" s="135">
        <v>16.515251537520371</v>
      </c>
      <c r="Q208" s="135">
        <v>139.07675543429579</v>
      </c>
      <c r="R208" s="135">
        <v>29.891222850923199</v>
      </c>
      <c r="S208" s="135">
        <v>27.395166435335469</v>
      </c>
      <c r="T208" s="135">
        <v>166.83638140616489</v>
      </c>
      <c r="U208" s="135">
        <v>0</v>
      </c>
      <c r="V208" s="135">
        <v>17.332034817284821</v>
      </c>
      <c r="W208" s="135">
        <v>0</v>
      </c>
      <c r="X208" s="135">
        <v>39.702352931075353</v>
      </c>
      <c r="Y208" s="135">
        <v>33.500433495609443</v>
      </c>
    </row>
    <row r="209" spans="1:25" x14ac:dyDescent="0.25">
      <c r="A209" s="111">
        <v>44098</v>
      </c>
      <c r="B209" s="135">
        <v>21342.787366955341</v>
      </c>
      <c r="C209" s="135">
        <v>1389.536694101944</v>
      </c>
      <c r="D209" s="135">
        <v>1474.8119623005689</v>
      </c>
      <c r="E209" s="135">
        <v>11396.80519724272</v>
      </c>
      <c r="F209" s="135">
        <v>2655.3369632570111</v>
      </c>
      <c r="G209" s="135">
        <v>4911.8793008652838</v>
      </c>
      <c r="H209" s="135">
        <v>6702.3249397321806</v>
      </c>
      <c r="I209" s="135">
        <v>2454.5634601294851</v>
      </c>
      <c r="J209" s="135">
        <v>8150.3893728281873</v>
      </c>
      <c r="K209" s="135">
        <v>15716.216818290881</v>
      </c>
      <c r="L209" s="135">
        <v>3165.5033616234709</v>
      </c>
      <c r="M209" s="135">
        <v>4645.3934447245083</v>
      </c>
      <c r="N209" s="135">
        <v>62.183582487082582</v>
      </c>
      <c r="O209" s="135">
        <v>7.7828423193990854</v>
      </c>
      <c r="P209" s="135">
        <v>18.99253926814843</v>
      </c>
      <c r="Q209" s="135">
        <v>89.86498043446808</v>
      </c>
      <c r="R209" s="135">
        <v>9.9637409503077343</v>
      </c>
      <c r="S209" s="135">
        <v>29.61639614630861</v>
      </c>
      <c r="T209" s="135">
        <v>138.87837213591499</v>
      </c>
      <c r="U209" s="135">
        <v>15.42134111076116</v>
      </c>
      <c r="V209" s="135">
        <v>25.998052225927228</v>
      </c>
      <c r="W209" s="135">
        <v>403.45981551372319</v>
      </c>
      <c r="X209" s="135">
        <v>41.312402266529091</v>
      </c>
      <c r="Y209" s="135">
        <v>33.500433495609443</v>
      </c>
    </row>
    <row r="210" spans="1:25" x14ac:dyDescent="0.25">
      <c r="A210" s="111">
        <v>44099</v>
      </c>
      <c r="B210" s="135">
        <v>12127.33398207955</v>
      </c>
      <c r="C210" s="135">
        <v>1416.477302130633</v>
      </c>
      <c r="D210" s="135">
        <v>1578.8580469869471</v>
      </c>
      <c r="E210" s="135">
        <v>13128.84571299753</v>
      </c>
      <c r="F210" s="135">
        <v>3158.5058812475522</v>
      </c>
      <c r="G210" s="135">
        <v>5088.8372678394771</v>
      </c>
      <c r="H210" s="135">
        <v>8365.2187085018249</v>
      </c>
      <c r="I210" s="135">
        <v>2333.7629547618558</v>
      </c>
      <c r="J210" s="135">
        <v>9567.2832191412217</v>
      </c>
      <c r="K210" s="135">
        <v>7560.0740885839232</v>
      </c>
      <c r="L210" s="135">
        <v>3148.8173957833142</v>
      </c>
      <c r="M210" s="135">
        <v>3819.049418499475</v>
      </c>
      <c r="N210" s="135">
        <v>115.15478238348631</v>
      </c>
      <c r="O210" s="135">
        <v>8.9802026762297125</v>
      </c>
      <c r="P210" s="135">
        <v>16.515251537520371</v>
      </c>
      <c r="Q210" s="135">
        <v>121.959616303921</v>
      </c>
      <c r="R210" s="135">
        <v>9.9637409503077343</v>
      </c>
      <c r="S210" s="135">
        <v>25.173936724362321</v>
      </c>
      <c r="T210" s="135">
        <v>144.6523088330319</v>
      </c>
      <c r="U210" s="135">
        <v>66.825811479965026</v>
      </c>
      <c r="V210" s="135">
        <v>17.332034817284821</v>
      </c>
      <c r="W210" s="135">
        <v>172.70828274192851</v>
      </c>
      <c r="X210" s="135">
        <v>41.751506630743748</v>
      </c>
      <c r="Y210" s="135">
        <v>16.750216747804721</v>
      </c>
    </row>
    <row r="211" spans="1:25" x14ac:dyDescent="0.25">
      <c r="A211" s="111">
        <v>44100</v>
      </c>
      <c r="B211" s="135">
        <v>0</v>
      </c>
      <c r="C211" s="135">
        <v>786.66575443772285</v>
      </c>
      <c r="D211" s="135">
        <v>1543.3502561812791</v>
      </c>
      <c r="E211" s="135">
        <v>0</v>
      </c>
      <c r="F211" s="135">
        <v>0</v>
      </c>
      <c r="G211" s="135">
        <v>4472.816227996258</v>
      </c>
      <c r="H211" s="135">
        <v>6894.8401448702598</v>
      </c>
      <c r="I211" s="135">
        <v>2583.074636052494</v>
      </c>
      <c r="J211" s="135">
        <v>7916.4069027948417</v>
      </c>
      <c r="K211" s="135">
        <v>6723.0667320307912</v>
      </c>
      <c r="L211" s="135">
        <v>3123.5688948409711</v>
      </c>
      <c r="M211" s="135">
        <v>3986.5515859775228</v>
      </c>
      <c r="N211" s="135">
        <v>0</v>
      </c>
      <c r="O211" s="135">
        <v>4.7894414273225134</v>
      </c>
      <c r="P211" s="135">
        <v>14.037963806892311</v>
      </c>
      <c r="Q211" s="135">
        <v>0</v>
      </c>
      <c r="R211" s="135">
        <v>0</v>
      </c>
      <c r="S211" s="135">
        <v>25.914346628020031</v>
      </c>
      <c r="T211" s="135">
        <v>112.4398198912223</v>
      </c>
      <c r="U211" s="135">
        <v>5.1404470369203867</v>
      </c>
      <c r="V211" s="135">
        <v>21.66504352160603</v>
      </c>
      <c r="W211" s="135">
        <v>205.87585418756629</v>
      </c>
      <c r="X211" s="135">
        <v>39.848721052480229</v>
      </c>
      <c r="Y211" s="135">
        <v>5.5834055826015723</v>
      </c>
    </row>
    <row r="212" spans="1:25" x14ac:dyDescent="0.25">
      <c r="A212" s="111">
        <v>44101</v>
      </c>
      <c r="B212" s="135">
        <v>0</v>
      </c>
      <c r="C212" s="135">
        <v>786.06707425930756</v>
      </c>
      <c r="D212" s="135">
        <v>1458.2967107630491</v>
      </c>
      <c r="E212" s="135">
        <v>0</v>
      </c>
      <c r="F212" s="135">
        <v>0</v>
      </c>
      <c r="G212" s="135">
        <v>4214.4131716197153</v>
      </c>
      <c r="H212" s="135">
        <v>5534.1663784839147</v>
      </c>
      <c r="I212" s="135">
        <v>2225.8135669865269</v>
      </c>
      <c r="J212" s="135">
        <v>5962.2199771459782</v>
      </c>
      <c r="K212" s="135">
        <v>3392.094913990305</v>
      </c>
      <c r="L212" s="135">
        <v>3006.7671339598719</v>
      </c>
      <c r="M212" s="135">
        <v>3696.2144956822408</v>
      </c>
      <c r="N212" s="135">
        <v>0</v>
      </c>
      <c r="O212" s="135">
        <v>2.9934008920765711</v>
      </c>
      <c r="P212" s="135">
        <v>14.037963806892311</v>
      </c>
      <c r="Q212" s="135">
        <v>0</v>
      </c>
      <c r="R212" s="135">
        <v>0</v>
      </c>
      <c r="S212" s="135">
        <v>12.58696836218116</v>
      </c>
      <c r="T212" s="135">
        <v>40.417556879817731</v>
      </c>
      <c r="U212" s="135">
        <v>12.85111759230097</v>
      </c>
      <c r="V212" s="135">
        <v>25.998052225927228</v>
      </c>
      <c r="W212" s="135">
        <v>79.365260244919128</v>
      </c>
      <c r="X212" s="135">
        <v>38.019119534919163</v>
      </c>
      <c r="Y212" s="135">
        <v>0</v>
      </c>
    </row>
    <row r="213" spans="1:25" x14ac:dyDescent="0.25">
      <c r="A213" s="111">
        <v>44102</v>
      </c>
      <c r="B213" s="135">
        <v>19405.883927265109</v>
      </c>
      <c r="C213" s="135">
        <v>1372.1749689279</v>
      </c>
      <c r="D213" s="135">
        <v>1233.6892898527719</v>
      </c>
      <c r="E213" s="135">
        <v>34004.266703685338</v>
      </c>
      <c r="F213" s="135">
        <v>0</v>
      </c>
      <c r="G213" s="135">
        <v>2994.2176503918008</v>
      </c>
      <c r="H213" s="135">
        <v>5061.6152435356698</v>
      </c>
      <c r="I213" s="135">
        <v>2143.5664143958011</v>
      </c>
      <c r="J213" s="135">
        <v>5086.9522188730953</v>
      </c>
      <c r="K213" s="135">
        <v>3116.5671597668988</v>
      </c>
      <c r="L213" s="135">
        <v>2582.9948304623749</v>
      </c>
      <c r="M213" s="135">
        <v>3104.3735039264739</v>
      </c>
      <c r="N213" s="135">
        <v>50.668104248733947</v>
      </c>
      <c r="O213" s="135">
        <v>2.3947207136612572</v>
      </c>
      <c r="P213" s="135">
        <v>13.2122012300163</v>
      </c>
      <c r="Q213" s="135">
        <v>191.49799402106891</v>
      </c>
      <c r="R213" s="135">
        <v>0</v>
      </c>
      <c r="S213" s="135">
        <v>9.6253287475502987</v>
      </c>
      <c r="T213" s="135">
        <v>48.014842007603008</v>
      </c>
      <c r="U213" s="135">
        <v>20.56178814768155</v>
      </c>
      <c r="V213" s="135">
        <v>30.331060930248441</v>
      </c>
      <c r="W213" s="135">
        <v>75.100858201908551</v>
      </c>
      <c r="X213" s="135">
        <v>28.395415552547899</v>
      </c>
      <c r="Y213" s="135">
        <v>16.750216747804721</v>
      </c>
    </row>
    <row r="214" spans="1:25" x14ac:dyDescent="0.25">
      <c r="A214" s="111">
        <v>44103</v>
      </c>
      <c r="B214" s="135">
        <v>9103.3693966892006</v>
      </c>
      <c r="C214" s="135">
        <v>1101.5715282841779</v>
      </c>
      <c r="D214" s="135">
        <v>1360.0309641148019</v>
      </c>
      <c r="E214" s="135">
        <v>0</v>
      </c>
      <c r="F214" s="135">
        <v>7687.0261431624167</v>
      </c>
      <c r="G214" s="135">
        <v>5288.7479418270595</v>
      </c>
      <c r="H214" s="135">
        <v>6396.9140775952119</v>
      </c>
      <c r="I214" s="135">
        <v>3055.9957634491702</v>
      </c>
      <c r="J214" s="135">
        <v>7634.7613370139634</v>
      </c>
      <c r="K214" s="135">
        <v>7594.9000386018433</v>
      </c>
      <c r="L214" s="135">
        <v>2944.6338664234981</v>
      </c>
      <c r="M214" s="135">
        <v>3400.293999804358</v>
      </c>
      <c r="N214" s="135">
        <v>124.36716497416521</v>
      </c>
      <c r="O214" s="135">
        <v>8.9802026762297125</v>
      </c>
      <c r="P214" s="135">
        <v>19.81830184502444</v>
      </c>
      <c r="Q214" s="135">
        <v>0</v>
      </c>
      <c r="R214" s="135">
        <v>49.818704751538682</v>
      </c>
      <c r="S214" s="135">
        <v>52.569103159697789</v>
      </c>
      <c r="T214" s="135">
        <v>138.87837213591499</v>
      </c>
      <c r="U214" s="135">
        <v>10.28089407384077</v>
      </c>
      <c r="V214" s="135">
        <v>60.662121860496867</v>
      </c>
      <c r="W214" s="135">
        <v>204.4543868398961</v>
      </c>
      <c r="X214" s="135">
        <v>43.142003784090157</v>
      </c>
      <c r="Y214" s="135">
        <v>33.500433495609443</v>
      </c>
    </row>
    <row r="215" spans="1:25" x14ac:dyDescent="0.25">
      <c r="A215" s="111">
        <v>44104</v>
      </c>
      <c r="B215" s="135">
        <v>9378.9731758603448</v>
      </c>
      <c r="C215" s="135">
        <v>1461.9769956901971</v>
      </c>
      <c r="D215" s="135">
        <v>1527.6607672206339</v>
      </c>
      <c r="E215" s="135">
        <v>22382.799055356449</v>
      </c>
      <c r="F215" s="135">
        <v>1977.8025786360849</v>
      </c>
      <c r="G215" s="135">
        <v>5262.8335951990402</v>
      </c>
      <c r="H215" s="135">
        <v>6291.3118143189968</v>
      </c>
      <c r="I215" s="135">
        <v>2570.2235184601932</v>
      </c>
      <c r="J215" s="135">
        <v>5793.2326376774517</v>
      </c>
      <c r="K215" s="135">
        <v>7915.9147479506946</v>
      </c>
      <c r="L215" s="135">
        <v>3176.9566671234029</v>
      </c>
      <c r="M215" s="135">
        <v>4310.3891097684136</v>
      </c>
      <c r="N215" s="135">
        <v>44.526515854948023</v>
      </c>
      <c r="O215" s="135">
        <v>7.1841621409837702</v>
      </c>
      <c r="P215" s="135">
        <v>15.689488960644351</v>
      </c>
      <c r="Q215" s="135">
        <v>406.53205434640319</v>
      </c>
      <c r="R215" s="135">
        <v>14.9456114254616</v>
      </c>
      <c r="S215" s="135">
        <v>52.569103159697789</v>
      </c>
      <c r="T215" s="135">
        <v>143.74063461769759</v>
      </c>
      <c r="U215" s="135">
        <v>10.28089407384077</v>
      </c>
      <c r="V215" s="135">
        <v>64.995130564818083</v>
      </c>
      <c r="W215" s="135">
        <v>244.25547257466161</v>
      </c>
      <c r="X215" s="135">
        <v>43.215187844792609</v>
      </c>
      <c r="Y215" s="135">
        <v>16.750216747804721</v>
      </c>
    </row>
    <row r="216" spans="1:25" x14ac:dyDescent="0.25">
      <c r="A216" s="111">
        <v>44105</v>
      </c>
      <c r="B216" s="135">
        <v>9917.1298588658374</v>
      </c>
      <c r="C216" s="135">
        <v>1572.1341485186149</v>
      </c>
      <c r="D216" s="135">
        <v>2104.0430458800952</v>
      </c>
      <c r="E216" s="135">
        <v>10076.64584181256</v>
      </c>
      <c r="F216" s="135">
        <v>3746.3665973157081</v>
      </c>
      <c r="G216" s="135">
        <v>5119.1940738894436</v>
      </c>
      <c r="H216" s="135">
        <v>6799.4182436652763</v>
      </c>
      <c r="I216" s="135">
        <v>3552.0489025119869</v>
      </c>
      <c r="J216" s="135">
        <v>11296.153692165381</v>
      </c>
      <c r="K216" s="135">
        <v>8565.9991482851965</v>
      </c>
      <c r="L216" s="135">
        <v>2981.6650011389338</v>
      </c>
      <c r="M216" s="135">
        <v>4874.3130736111734</v>
      </c>
      <c r="N216" s="135">
        <v>36.081831813492357</v>
      </c>
      <c r="O216" s="135">
        <v>8.3815224978143981</v>
      </c>
      <c r="P216" s="135">
        <v>19.81830184502444</v>
      </c>
      <c r="Q216" s="135">
        <v>194.70745760801421</v>
      </c>
      <c r="R216" s="135">
        <v>0</v>
      </c>
      <c r="S216" s="135">
        <v>43.684184315805197</v>
      </c>
      <c r="T216" s="135">
        <v>130.36941279279549</v>
      </c>
      <c r="U216" s="135">
        <v>20.56178814768155</v>
      </c>
      <c r="V216" s="135">
        <v>30.331060930248441</v>
      </c>
      <c r="W216" s="135">
        <v>172.47137151731681</v>
      </c>
      <c r="X216" s="135">
        <v>40.068273234587558</v>
      </c>
      <c r="Y216" s="135">
        <v>16.750216747804721</v>
      </c>
    </row>
    <row r="217" spans="1:25" x14ac:dyDescent="0.25">
      <c r="A217" s="111">
        <v>44106</v>
      </c>
      <c r="B217" s="135">
        <v>9324.4665788654947</v>
      </c>
      <c r="C217" s="135">
        <v>1697.258305807416</v>
      </c>
      <c r="D217" s="135">
        <v>2063.5806796131701</v>
      </c>
      <c r="E217" s="135">
        <v>12115.725040718469</v>
      </c>
      <c r="F217" s="135">
        <v>3327.8894774027831</v>
      </c>
      <c r="G217" s="135">
        <v>5159.1762086869603</v>
      </c>
      <c r="H217" s="135">
        <v>8281.9524635012967</v>
      </c>
      <c r="I217" s="135">
        <v>4107.2171824993893</v>
      </c>
      <c r="J217" s="135">
        <v>13757.302636219831</v>
      </c>
      <c r="K217" s="135">
        <v>0</v>
      </c>
      <c r="L217" s="135">
        <v>2908.188204193681</v>
      </c>
      <c r="M217" s="135">
        <v>3841.3830408298818</v>
      </c>
      <c r="N217" s="135">
        <v>104.4070026943609</v>
      </c>
      <c r="O217" s="135">
        <v>5.3881216057378278</v>
      </c>
      <c r="P217" s="135">
        <v>18.99253926814843</v>
      </c>
      <c r="Q217" s="135">
        <v>120.88979510827249</v>
      </c>
      <c r="R217" s="135">
        <v>9.9637409503077343</v>
      </c>
      <c r="S217" s="135">
        <v>48.867053641409207</v>
      </c>
      <c r="T217" s="135">
        <v>137.81475221802509</v>
      </c>
      <c r="U217" s="135">
        <v>100.2387172199475</v>
      </c>
      <c r="V217" s="135">
        <v>60.662121860496867</v>
      </c>
      <c r="W217" s="135">
        <v>0</v>
      </c>
      <c r="X217" s="135">
        <v>39.116880445455799</v>
      </c>
      <c r="Y217" s="135">
        <v>5.5834055826015723</v>
      </c>
    </row>
    <row r="218" spans="1:25" x14ac:dyDescent="0.25">
      <c r="A218" s="111">
        <v>44107</v>
      </c>
      <c r="B218" s="135">
        <v>0</v>
      </c>
      <c r="C218" s="135">
        <v>989.61833492051437</v>
      </c>
      <c r="D218" s="135">
        <v>2347.6430060585212</v>
      </c>
      <c r="E218" s="135">
        <v>0</v>
      </c>
      <c r="F218" s="135">
        <v>0</v>
      </c>
      <c r="G218" s="135">
        <v>9529.8158699784544</v>
      </c>
      <c r="H218" s="135">
        <v>7603.9707386977389</v>
      </c>
      <c r="I218" s="135">
        <v>4449.0569104545948</v>
      </c>
      <c r="J218" s="135">
        <v>14684.566498944559</v>
      </c>
      <c r="K218" s="135">
        <v>14153.3134695275</v>
      </c>
      <c r="L218" s="135">
        <v>2774.7370695027762</v>
      </c>
      <c r="M218" s="135">
        <v>5907.2431063924632</v>
      </c>
      <c r="N218" s="135">
        <v>0</v>
      </c>
      <c r="O218" s="135">
        <v>7.7828423193990854</v>
      </c>
      <c r="P218" s="135">
        <v>22.2955895756525</v>
      </c>
      <c r="Q218" s="135">
        <v>0</v>
      </c>
      <c r="R218" s="135">
        <v>0</v>
      </c>
      <c r="S218" s="135">
        <v>36.280085279228047</v>
      </c>
      <c r="T218" s="135">
        <v>104.38669765576989</v>
      </c>
      <c r="U218" s="135">
        <v>0</v>
      </c>
      <c r="V218" s="135">
        <v>30.331060930248441</v>
      </c>
      <c r="W218" s="135">
        <v>309.64297056749052</v>
      </c>
      <c r="X218" s="135">
        <v>34.396508530148218</v>
      </c>
      <c r="Y218" s="135">
        <v>33.500433495609443</v>
      </c>
    </row>
    <row r="219" spans="1:25" x14ac:dyDescent="0.25">
      <c r="A219" s="111">
        <v>44108</v>
      </c>
      <c r="B219" s="135">
        <v>0</v>
      </c>
      <c r="C219" s="135">
        <v>925.55955583007574</v>
      </c>
      <c r="D219" s="135">
        <v>2128.815923186376</v>
      </c>
      <c r="E219" s="135">
        <v>0</v>
      </c>
      <c r="F219" s="135">
        <v>0</v>
      </c>
      <c r="G219" s="135">
        <v>17000.5517978848</v>
      </c>
      <c r="H219" s="135">
        <v>5394.6802235377772</v>
      </c>
      <c r="I219" s="135">
        <v>3140.8131395583559</v>
      </c>
      <c r="J219" s="135">
        <v>11317.818735686989</v>
      </c>
      <c r="K219" s="135">
        <v>2003.3213153165259</v>
      </c>
      <c r="L219" s="135">
        <v>0</v>
      </c>
      <c r="M219" s="135">
        <v>3986.5515859775228</v>
      </c>
      <c r="N219" s="135">
        <v>0</v>
      </c>
      <c r="O219" s="135">
        <v>1.1973603568306279</v>
      </c>
      <c r="P219" s="135">
        <v>14.863726383768331</v>
      </c>
      <c r="Q219" s="135">
        <v>0</v>
      </c>
      <c r="R219" s="135">
        <v>0</v>
      </c>
      <c r="S219" s="135">
        <v>24.4335268207046</v>
      </c>
      <c r="T219" s="135">
        <v>51.205701761272827</v>
      </c>
      <c r="U219" s="135">
        <v>12.85111759230097</v>
      </c>
      <c r="V219" s="135">
        <v>86.660174086424107</v>
      </c>
      <c r="W219" s="135">
        <v>86.472596983270094</v>
      </c>
      <c r="X219" s="135">
        <v>0</v>
      </c>
      <c r="Y219" s="135">
        <v>22.333622330406289</v>
      </c>
    </row>
    <row r="220" spans="1:25" x14ac:dyDescent="0.25">
      <c r="A220" s="111">
        <v>44109</v>
      </c>
      <c r="B220" s="135">
        <v>26274.482847165451</v>
      </c>
      <c r="C220" s="135">
        <v>1855.908553087474</v>
      </c>
      <c r="D220" s="135">
        <v>1863.7461360091741</v>
      </c>
      <c r="E220" s="135">
        <v>25119.40167382513</v>
      </c>
      <c r="F220" s="135">
        <v>0</v>
      </c>
      <c r="G220" s="135">
        <v>9323.9819167616097</v>
      </c>
      <c r="H220" s="135">
        <v>6010.5161559960516</v>
      </c>
      <c r="I220" s="135">
        <v>2398.01854272336</v>
      </c>
      <c r="J220" s="135">
        <v>8527.3611301041328</v>
      </c>
      <c r="K220" s="135">
        <v>2830.1414892113548</v>
      </c>
      <c r="L220" s="135">
        <v>0</v>
      </c>
      <c r="M220" s="135">
        <v>4187.554186951179</v>
      </c>
      <c r="N220" s="135">
        <v>110.54859108814679</v>
      </c>
      <c r="O220" s="135">
        <v>12.572283746721601</v>
      </c>
      <c r="P220" s="135">
        <v>13.2122012300163</v>
      </c>
      <c r="Q220" s="135">
        <v>148.7051461951317</v>
      </c>
      <c r="R220" s="135">
        <v>0</v>
      </c>
      <c r="S220" s="135">
        <v>14.067788169496589</v>
      </c>
      <c r="T220" s="135">
        <v>69.895023175624644</v>
      </c>
      <c r="U220" s="135">
        <v>15.42134111076116</v>
      </c>
      <c r="V220" s="135">
        <v>60.662121860496867</v>
      </c>
      <c r="W220" s="135">
        <v>76.522325549578738</v>
      </c>
      <c r="X220" s="135">
        <v>0</v>
      </c>
      <c r="Y220" s="135">
        <v>27.91702791300786</v>
      </c>
    </row>
    <row r="221" spans="1:25" x14ac:dyDescent="0.25"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</row>
    <row r="222" spans="1:25" x14ac:dyDescent="0.25"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</row>
    <row r="223" spans="1:25" x14ac:dyDescent="0.25"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</row>
    <row r="224" spans="1:25" x14ac:dyDescent="0.25"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spans="2:25" x14ac:dyDescent="0.25"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spans="2:25" x14ac:dyDescent="0.25"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spans="2:25" x14ac:dyDescent="0.25"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spans="2:25" x14ac:dyDescent="0.25"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spans="2:25" x14ac:dyDescent="0.25"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spans="2:25" x14ac:dyDescent="0.25"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spans="2:25" x14ac:dyDescent="0.25"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spans="2:25" x14ac:dyDescent="0.25"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spans="2:25" x14ac:dyDescent="0.25"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spans="2:25" x14ac:dyDescent="0.25"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spans="2:25" x14ac:dyDescent="0.25"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spans="2:25" x14ac:dyDescent="0.25"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spans="2:25" x14ac:dyDescent="0.25"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spans="2:25" x14ac:dyDescent="0.25"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spans="2:25" x14ac:dyDescent="0.25"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spans="2:25" x14ac:dyDescent="0.25"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spans="2:25" x14ac:dyDescent="0.25"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spans="2:25" x14ac:dyDescent="0.25"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spans="2:25" x14ac:dyDescent="0.25"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spans="2:25" x14ac:dyDescent="0.25"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spans="2:25" x14ac:dyDescent="0.25"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spans="2:25" x14ac:dyDescent="0.25"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spans="2:25" x14ac:dyDescent="0.25"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spans="2:25" x14ac:dyDescent="0.25"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spans="2:25" x14ac:dyDescent="0.25"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spans="2:25" x14ac:dyDescent="0.25"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spans="2:25" x14ac:dyDescent="0.25"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spans="2:25" x14ac:dyDescent="0.25"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spans="2:25" x14ac:dyDescent="0.25"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spans="2:25" x14ac:dyDescent="0.25"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spans="2:25" x14ac:dyDescent="0.25"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spans="2:25" x14ac:dyDescent="0.25"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spans="2:25" x14ac:dyDescent="0.25"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spans="2:25" x14ac:dyDescent="0.25"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spans="2:25" x14ac:dyDescent="0.25"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spans="2:25" x14ac:dyDescent="0.25"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spans="2:25" x14ac:dyDescent="0.25"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spans="2:25" x14ac:dyDescent="0.25"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spans="2:25" x14ac:dyDescent="0.25"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spans="2:25" x14ac:dyDescent="0.25"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spans="2:25" x14ac:dyDescent="0.25"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spans="2:25" x14ac:dyDescent="0.25"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spans="2:25" x14ac:dyDescent="0.25"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spans="2:25" x14ac:dyDescent="0.25"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spans="2:25" x14ac:dyDescent="0.25"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spans="2:25" x14ac:dyDescent="0.25"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spans="2:25" x14ac:dyDescent="0.25"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spans="2:25" x14ac:dyDescent="0.25"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spans="2:25" x14ac:dyDescent="0.25"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spans="2:25" x14ac:dyDescent="0.25"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spans="2:25" x14ac:dyDescent="0.25"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spans="2:25" x14ac:dyDescent="0.25"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spans="2:25" x14ac:dyDescent="0.25"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spans="2:25" x14ac:dyDescent="0.25"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spans="2:25" x14ac:dyDescent="0.25"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spans="2:25" x14ac:dyDescent="0.25"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spans="2:25" x14ac:dyDescent="0.25"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spans="2:25" x14ac:dyDescent="0.25"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spans="2:25" x14ac:dyDescent="0.25"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spans="2:25" x14ac:dyDescent="0.25"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spans="2:25" x14ac:dyDescent="0.25"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spans="2:25" x14ac:dyDescent="0.25"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spans="2:25" x14ac:dyDescent="0.25"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spans="2:25" x14ac:dyDescent="0.25"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spans="2:25" x14ac:dyDescent="0.25"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spans="2:25" x14ac:dyDescent="0.25"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spans="2:25" x14ac:dyDescent="0.25"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spans="2:25" x14ac:dyDescent="0.25"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spans="2:25" x14ac:dyDescent="0.25"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spans="2:25" x14ac:dyDescent="0.25"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spans="2:25" x14ac:dyDescent="0.25"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spans="2:25" x14ac:dyDescent="0.25"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spans="2:25" x14ac:dyDescent="0.25"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spans="2:25" x14ac:dyDescent="0.25"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spans="2:25" x14ac:dyDescent="0.25"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spans="2:25" x14ac:dyDescent="0.25"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spans="2:25" x14ac:dyDescent="0.25"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spans="2:25" x14ac:dyDescent="0.25"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spans="2:25" x14ac:dyDescent="0.25"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spans="2:25" x14ac:dyDescent="0.25"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spans="2:25" x14ac:dyDescent="0.25"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spans="2:25" x14ac:dyDescent="0.25"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spans="2:25" x14ac:dyDescent="0.25"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spans="2:25" x14ac:dyDescent="0.25"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spans="2:25" x14ac:dyDescent="0.25"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spans="2:25" x14ac:dyDescent="0.25"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spans="2:25" x14ac:dyDescent="0.25"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spans="2:25" x14ac:dyDescent="0.25"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spans="2:25" x14ac:dyDescent="0.25"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spans="2:25" x14ac:dyDescent="0.25"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spans="2:25" x14ac:dyDescent="0.25"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spans="2:25" x14ac:dyDescent="0.25"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spans="2:25" x14ac:dyDescent="0.25"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spans="2:25" x14ac:dyDescent="0.25"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spans="2:25" x14ac:dyDescent="0.25"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spans="2:25" x14ac:dyDescent="0.25"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spans="2:25" x14ac:dyDescent="0.25"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spans="2:25" x14ac:dyDescent="0.25"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spans="2:25" x14ac:dyDescent="0.25"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spans="2:25" x14ac:dyDescent="0.25"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spans="2:25" x14ac:dyDescent="0.25"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spans="2:25" x14ac:dyDescent="0.25"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spans="2:25" x14ac:dyDescent="0.25"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spans="2:25" x14ac:dyDescent="0.25"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spans="2:25" x14ac:dyDescent="0.25"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spans="2:25" x14ac:dyDescent="0.25"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spans="2:25" x14ac:dyDescent="0.25"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spans="2:25" x14ac:dyDescent="0.25"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spans="2:25" x14ac:dyDescent="0.25"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spans="2:25" x14ac:dyDescent="0.25"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spans="2:25" x14ac:dyDescent="0.25"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spans="2:25" x14ac:dyDescent="0.25"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spans="2:25" x14ac:dyDescent="0.25"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spans="2:25" x14ac:dyDescent="0.25"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spans="2:25" x14ac:dyDescent="0.25"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spans="2:25" x14ac:dyDescent="0.25"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spans="2:25" x14ac:dyDescent="0.25"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spans="2:25" x14ac:dyDescent="0.25"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spans="2:25" x14ac:dyDescent="0.25"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spans="2:25" x14ac:dyDescent="0.25"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spans="2:25" x14ac:dyDescent="0.25"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spans="2:25" x14ac:dyDescent="0.25"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spans="2:25" x14ac:dyDescent="0.25"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spans="2:25" x14ac:dyDescent="0.25"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spans="2:25" x14ac:dyDescent="0.25"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spans="2:25" x14ac:dyDescent="0.25"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spans="2:25" x14ac:dyDescent="0.25"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spans="2:25" x14ac:dyDescent="0.25"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spans="2:25" x14ac:dyDescent="0.25"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spans="2:25" x14ac:dyDescent="0.25"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spans="2:25" x14ac:dyDescent="0.25"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spans="2:25" x14ac:dyDescent="0.25"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spans="2:25" x14ac:dyDescent="0.25"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spans="2:25" x14ac:dyDescent="0.25"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spans="2:25" x14ac:dyDescent="0.25"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spans="2:25" x14ac:dyDescent="0.25"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spans="2:25" x14ac:dyDescent="0.25"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spans="2:25" x14ac:dyDescent="0.25"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spans="2:25" x14ac:dyDescent="0.25"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spans="2:25" x14ac:dyDescent="0.25"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spans="2:25" x14ac:dyDescent="0.25"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spans="2:25" x14ac:dyDescent="0.25"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spans="2:25" x14ac:dyDescent="0.25"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spans="2:25" x14ac:dyDescent="0.25"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spans="2:25" x14ac:dyDescent="0.25"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spans="2:25" x14ac:dyDescent="0.25"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spans="2:25" x14ac:dyDescent="0.25"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spans="2:25" x14ac:dyDescent="0.25"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spans="2:25" x14ac:dyDescent="0.25"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spans="2:25" x14ac:dyDescent="0.25"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spans="2:25" x14ac:dyDescent="0.25"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spans="2:25" x14ac:dyDescent="0.25"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spans="2:25" x14ac:dyDescent="0.25"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spans="2:25" x14ac:dyDescent="0.25"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spans="2:25" x14ac:dyDescent="0.25"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spans="2:25" x14ac:dyDescent="0.25"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spans="2:25" x14ac:dyDescent="0.25"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spans="2:25" x14ac:dyDescent="0.25"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spans="2:25" x14ac:dyDescent="0.25"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spans="2:25" x14ac:dyDescent="0.25"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spans="2:25" x14ac:dyDescent="0.25"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spans="2:25" x14ac:dyDescent="0.25"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spans="2:25" x14ac:dyDescent="0.25"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spans="2:25" x14ac:dyDescent="0.25"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spans="2:25" x14ac:dyDescent="0.25"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spans="2:25" x14ac:dyDescent="0.25"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spans="2:25" x14ac:dyDescent="0.25"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spans="2:25" x14ac:dyDescent="0.25"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spans="2:25" x14ac:dyDescent="0.25"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spans="2:25" x14ac:dyDescent="0.25"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spans="2:25" x14ac:dyDescent="0.25"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spans="2:25" x14ac:dyDescent="0.25"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spans="2:25" x14ac:dyDescent="0.25"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spans="2:25" x14ac:dyDescent="0.25"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spans="2:25" x14ac:dyDescent="0.25"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spans="2:25" x14ac:dyDescent="0.25"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spans="2:25" x14ac:dyDescent="0.25"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spans="2:25" x14ac:dyDescent="0.25"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spans="2:25" x14ac:dyDescent="0.25"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spans="2:25" x14ac:dyDescent="0.25"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spans="2:25" x14ac:dyDescent="0.25"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spans="2:25" x14ac:dyDescent="0.25"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spans="2:25" x14ac:dyDescent="0.25"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spans="2:25" x14ac:dyDescent="0.25"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spans="2:25" x14ac:dyDescent="0.25"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spans="2:25" x14ac:dyDescent="0.25"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spans="2:25" x14ac:dyDescent="0.25"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spans="2:25" x14ac:dyDescent="0.25"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spans="2:25" x14ac:dyDescent="0.25"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spans="2:25" x14ac:dyDescent="0.25"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spans="2:25" x14ac:dyDescent="0.25"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spans="2:25" x14ac:dyDescent="0.25"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spans="2:25" x14ac:dyDescent="0.25"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spans="2:25" x14ac:dyDescent="0.25"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spans="2:25" x14ac:dyDescent="0.25"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spans="2:25" x14ac:dyDescent="0.25"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spans="2:25" x14ac:dyDescent="0.25"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spans="2:25" x14ac:dyDescent="0.25"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spans="2:25" x14ac:dyDescent="0.25"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spans="2:25" x14ac:dyDescent="0.25"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spans="2:25" x14ac:dyDescent="0.25"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spans="2:25" x14ac:dyDescent="0.25"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spans="2:25" x14ac:dyDescent="0.25"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spans="2:25" x14ac:dyDescent="0.25"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spans="2:25" x14ac:dyDescent="0.25"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spans="2:25" x14ac:dyDescent="0.25"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spans="2:25" x14ac:dyDescent="0.25"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spans="2:25" x14ac:dyDescent="0.25"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spans="2:25" x14ac:dyDescent="0.25"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spans="2:25" x14ac:dyDescent="0.25"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spans="2:25" x14ac:dyDescent="0.25"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spans="2:25" x14ac:dyDescent="0.25"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spans="2:25" x14ac:dyDescent="0.25"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spans="2:25" x14ac:dyDescent="0.25"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spans="2:25" x14ac:dyDescent="0.25"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spans="2:25" x14ac:dyDescent="0.25"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spans="2:25" x14ac:dyDescent="0.25"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spans="2:25" x14ac:dyDescent="0.25"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spans="2:25" x14ac:dyDescent="0.25"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spans="2:25" x14ac:dyDescent="0.25"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spans="2:25" x14ac:dyDescent="0.25"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spans="2:25" x14ac:dyDescent="0.25"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spans="2:25" x14ac:dyDescent="0.25"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spans="2:25" x14ac:dyDescent="0.25"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spans="2:25" x14ac:dyDescent="0.25"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spans="2:25" x14ac:dyDescent="0.25"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spans="2:25" x14ac:dyDescent="0.25"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spans="2:25" x14ac:dyDescent="0.25"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spans="2:25" x14ac:dyDescent="0.25"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spans="2:25" x14ac:dyDescent="0.25"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spans="2:25" x14ac:dyDescent="0.25"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spans="2:25" x14ac:dyDescent="0.25"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spans="2:25" x14ac:dyDescent="0.25"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spans="2:25" x14ac:dyDescent="0.25"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spans="2:25" x14ac:dyDescent="0.25"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spans="2:25" x14ac:dyDescent="0.25"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spans="2:25" x14ac:dyDescent="0.25"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spans="2:25" x14ac:dyDescent="0.25"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spans="2:25" x14ac:dyDescent="0.25"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spans="2:25" x14ac:dyDescent="0.25"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spans="2:25" x14ac:dyDescent="0.25"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spans="2:25" x14ac:dyDescent="0.25"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spans="2:25" x14ac:dyDescent="0.25"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spans="2:25" x14ac:dyDescent="0.25"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spans="2:25" x14ac:dyDescent="0.25"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spans="2:25" x14ac:dyDescent="0.25"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1DB5-E909-4572-882D-F121AC704698}">
  <sheetPr codeName="Sheet10"/>
  <dimension ref="A1:C69"/>
  <sheetViews>
    <sheetView topLeftCell="A55" workbookViewId="0">
      <selection activeCell="C65" sqref="C65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7.28515625" bestFit="1" customWidth="1"/>
    <col min="4" max="4" width="20.7109375" bestFit="1" customWidth="1"/>
    <col min="5" max="5" width="17.28515625" bestFit="1" customWidth="1"/>
    <col min="6" max="7" width="16" bestFit="1" customWidth="1"/>
    <col min="8" max="8" width="20.85546875" bestFit="1" customWidth="1"/>
    <col min="9" max="26" width="12" bestFit="1" customWidth="1"/>
    <col min="27" max="27" width="11" bestFit="1" customWidth="1"/>
    <col min="28" max="28" width="12" bestFit="1" customWidth="1"/>
    <col min="29" max="29" width="11" bestFit="1" customWidth="1"/>
    <col min="30" max="30" width="12" bestFit="1" customWidth="1"/>
    <col min="31" max="31" width="11" bestFit="1" customWidth="1"/>
    <col min="32" max="34" width="12" bestFit="1" customWidth="1"/>
    <col min="35" max="35" width="11" bestFit="1" customWidth="1"/>
    <col min="36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2" width="12" bestFit="1" customWidth="1"/>
    <col min="53" max="53" width="11" bestFit="1" customWidth="1"/>
    <col min="54" max="60" width="12" bestFit="1" customWidth="1"/>
    <col min="61" max="61" width="11" bestFit="1" customWidth="1"/>
    <col min="62" max="65" width="12" bestFit="1" customWidth="1"/>
    <col min="66" max="66" width="11" bestFit="1" customWidth="1"/>
    <col min="67" max="82" width="12" bestFit="1" customWidth="1"/>
    <col min="83" max="83" width="11" bestFit="1" customWidth="1"/>
    <col min="84" max="86" width="12" bestFit="1" customWidth="1"/>
    <col min="87" max="87" width="11" bestFit="1" customWidth="1"/>
    <col min="88" max="145" width="12" bestFit="1" customWidth="1"/>
    <col min="146" max="146" width="10" bestFit="1" customWidth="1"/>
    <col min="147" max="182" width="12" bestFit="1" customWidth="1"/>
    <col min="183" max="183" width="11" bestFit="1" customWidth="1"/>
    <col min="184" max="186" width="12" bestFit="1" customWidth="1"/>
    <col min="187" max="187" width="7.28515625" bestFit="1" customWidth="1"/>
    <col min="188" max="188" width="11.28515625" bestFit="1" customWidth="1"/>
  </cols>
  <sheetData>
    <row r="1" spans="1:3" x14ac:dyDescent="0.25">
      <c r="A1" s="122" t="s">
        <v>225</v>
      </c>
      <c r="B1" t="s">
        <v>226</v>
      </c>
    </row>
    <row r="3" spans="1:3" x14ac:dyDescent="0.25">
      <c r="A3" s="122" t="s">
        <v>102</v>
      </c>
      <c r="B3" t="s">
        <v>330</v>
      </c>
      <c r="C3" t="s">
        <v>331</v>
      </c>
    </row>
    <row r="4" spans="1:3" x14ac:dyDescent="0.25">
      <c r="A4" s="133" t="s">
        <v>205</v>
      </c>
      <c r="B4" s="121">
        <v>563.45193668352135</v>
      </c>
      <c r="C4" s="121">
        <v>9.6253287475502987</v>
      </c>
    </row>
    <row r="5" spans="1:3" x14ac:dyDescent="0.25">
      <c r="A5" s="133" t="s">
        <v>219</v>
      </c>
      <c r="B5" s="121">
        <v>550.12455841768247</v>
      </c>
      <c r="C5" s="121">
        <v>3.7020495182885771</v>
      </c>
    </row>
    <row r="6" spans="1:3" x14ac:dyDescent="0.25">
      <c r="A6" s="133" t="s">
        <v>134</v>
      </c>
      <c r="B6" s="121">
        <v>694.50448963093697</v>
      </c>
      <c r="C6" s="121">
        <v>0.74040990365771531</v>
      </c>
    </row>
    <row r="7" spans="1:3" x14ac:dyDescent="0.25">
      <c r="A7" s="133" t="s">
        <v>149</v>
      </c>
      <c r="B7" s="121">
        <v>496.07463545066918</v>
      </c>
      <c r="C7" s="121">
        <v>13.327378265838879</v>
      </c>
    </row>
    <row r="8" spans="1:3" x14ac:dyDescent="0.25">
      <c r="A8" s="133" t="s">
        <v>164</v>
      </c>
      <c r="B8" s="121">
        <v>659.70522415902428</v>
      </c>
      <c r="C8" s="121">
        <v>10.365738651208011</v>
      </c>
    </row>
    <row r="9" spans="1:3" x14ac:dyDescent="0.25">
      <c r="A9" s="133" t="s">
        <v>178</v>
      </c>
      <c r="B9" s="121">
        <v>703.38940847482957</v>
      </c>
      <c r="C9" s="121">
        <v>13.327378265838879</v>
      </c>
    </row>
    <row r="10" spans="1:3" x14ac:dyDescent="0.25">
      <c r="A10" s="133" t="s">
        <v>192</v>
      </c>
      <c r="B10" s="121">
        <v>644.89702608587004</v>
      </c>
      <c r="C10" s="121">
        <v>8.8849188438925832</v>
      </c>
    </row>
    <row r="11" spans="1:3" x14ac:dyDescent="0.25">
      <c r="A11" s="133" t="s">
        <v>206</v>
      </c>
      <c r="B11" s="121">
        <v>561.23070697254821</v>
      </c>
      <c r="C11" s="121">
        <v>2.2212297109731458</v>
      </c>
    </row>
    <row r="12" spans="1:3" x14ac:dyDescent="0.25">
      <c r="A12" s="133" t="s">
        <v>220</v>
      </c>
      <c r="B12" s="121">
        <v>786.31531768449361</v>
      </c>
      <c r="C12" s="121">
        <v>3.7020495182885771</v>
      </c>
    </row>
    <row r="13" spans="1:3" x14ac:dyDescent="0.25">
      <c r="A13" s="133" t="s">
        <v>135</v>
      </c>
      <c r="B13" s="121">
        <v>604.1744813846957</v>
      </c>
      <c r="C13" s="121">
        <v>13.327378265838879</v>
      </c>
    </row>
    <row r="14" spans="1:3" x14ac:dyDescent="0.25">
      <c r="A14" s="133" t="s">
        <v>150</v>
      </c>
      <c r="B14" s="121">
        <v>849.99056939905722</v>
      </c>
      <c r="C14" s="121">
        <v>9.6253287475502987</v>
      </c>
    </row>
    <row r="15" spans="1:3" x14ac:dyDescent="0.25">
      <c r="A15" s="133" t="s">
        <v>165</v>
      </c>
      <c r="B15" s="121">
        <v>747.07359279063473</v>
      </c>
      <c r="C15" s="121">
        <v>14.80819807315431</v>
      </c>
    </row>
    <row r="16" spans="1:3" x14ac:dyDescent="0.25">
      <c r="A16" s="133" t="s">
        <v>179</v>
      </c>
      <c r="B16" s="121">
        <v>835.92278122956054</v>
      </c>
      <c r="C16" s="121">
        <v>13.327378265838879</v>
      </c>
    </row>
    <row r="17" spans="1:3" x14ac:dyDescent="0.25">
      <c r="A17" s="133" t="s">
        <v>193</v>
      </c>
      <c r="B17" s="121">
        <v>1066.1902612671099</v>
      </c>
      <c r="C17" s="121">
        <v>8.1445089402348678</v>
      </c>
    </row>
    <row r="18" spans="1:3" x14ac:dyDescent="0.25">
      <c r="A18" s="133" t="s">
        <v>207</v>
      </c>
      <c r="B18" s="121">
        <v>749.29482250160788</v>
      </c>
      <c r="C18" s="121">
        <v>2.2212297109731458</v>
      </c>
    </row>
    <row r="19" spans="1:3" x14ac:dyDescent="0.25">
      <c r="A19" s="133" t="s">
        <v>221</v>
      </c>
      <c r="B19" s="121">
        <v>818.15294354177536</v>
      </c>
      <c r="C19" s="121">
        <v>3.7020495182885771</v>
      </c>
    </row>
    <row r="20" spans="1:3" x14ac:dyDescent="0.25">
      <c r="A20" s="133" t="s">
        <v>136</v>
      </c>
      <c r="B20" s="121">
        <v>527.91226130795098</v>
      </c>
      <c r="C20" s="121">
        <v>2.2212297109731458</v>
      </c>
    </row>
    <row r="21" spans="1:3" x14ac:dyDescent="0.25">
      <c r="A21" s="133" t="s">
        <v>151</v>
      </c>
      <c r="B21" s="121">
        <v>806.30638508325194</v>
      </c>
      <c r="C21" s="121">
        <v>8.8849188438925832</v>
      </c>
    </row>
    <row r="22" spans="1:3" x14ac:dyDescent="0.25">
      <c r="A22" s="133" t="s">
        <v>166</v>
      </c>
      <c r="B22" s="121">
        <v>601.21284177006487</v>
      </c>
      <c r="C22" s="121">
        <v>11.84655845852344</v>
      </c>
    </row>
    <row r="23" spans="1:3" x14ac:dyDescent="0.25">
      <c r="A23" s="133" t="s">
        <v>180</v>
      </c>
      <c r="B23" s="121">
        <v>875.16450612341953</v>
      </c>
      <c r="C23" s="121">
        <v>4.4424594219462916</v>
      </c>
    </row>
    <row r="24" spans="1:3" x14ac:dyDescent="0.25">
      <c r="A24" s="133" t="s">
        <v>194</v>
      </c>
      <c r="B24" s="121">
        <v>764.84343047841992</v>
      </c>
      <c r="C24" s="121">
        <v>1.4808198073154311</v>
      </c>
    </row>
    <row r="25" spans="1:3" x14ac:dyDescent="0.25">
      <c r="A25" s="133" t="s">
        <v>208</v>
      </c>
      <c r="B25" s="121">
        <v>953.64795591113727</v>
      </c>
      <c r="C25" s="121">
        <v>13.327378265838879</v>
      </c>
    </row>
    <row r="26" spans="1:3" x14ac:dyDescent="0.25">
      <c r="A26" s="133" t="s">
        <v>222</v>
      </c>
      <c r="B26" s="121">
        <v>770.76670970768168</v>
      </c>
      <c r="C26" s="121">
        <v>4.4424594219462916</v>
      </c>
    </row>
    <row r="27" spans="1:3" x14ac:dyDescent="0.25">
      <c r="A27" s="133" t="s">
        <v>137</v>
      </c>
      <c r="B27" s="121">
        <v>719.67842635529928</v>
      </c>
      <c r="C27" s="121">
        <v>2.9616396146308608</v>
      </c>
    </row>
    <row r="28" spans="1:3" x14ac:dyDescent="0.25">
      <c r="A28" s="133" t="s">
        <v>152</v>
      </c>
      <c r="B28" s="121">
        <v>876.64532593073488</v>
      </c>
      <c r="C28" s="121">
        <v>11.84655845852344</v>
      </c>
    </row>
    <row r="29" spans="1:3" x14ac:dyDescent="0.25">
      <c r="A29" s="133" t="s">
        <v>167</v>
      </c>
      <c r="B29" s="121">
        <v>775.94957903328566</v>
      </c>
      <c r="C29" s="121">
        <v>11.84655845852344</v>
      </c>
    </row>
    <row r="30" spans="1:3" x14ac:dyDescent="0.25">
      <c r="A30" s="133" t="s">
        <v>181</v>
      </c>
      <c r="B30" s="121">
        <v>1126.9038733670429</v>
      </c>
      <c r="C30" s="121">
        <v>8.8849188438925832</v>
      </c>
    </row>
    <row r="31" spans="1:3" x14ac:dyDescent="0.25">
      <c r="A31" s="133" t="s">
        <v>195</v>
      </c>
      <c r="B31" s="121">
        <v>944.76303706724468</v>
      </c>
      <c r="C31" s="121">
        <v>6.6636891329194379</v>
      </c>
    </row>
    <row r="32" spans="1:3" x14ac:dyDescent="0.25">
      <c r="A32" s="133" t="s">
        <v>209</v>
      </c>
      <c r="B32" s="121">
        <v>820.37417325274851</v>
      </c>
      <c r="C32" s="121">
        <v>8.8849188438925832</v>
      </c>
    </row>
    <row r="33" spans="1:3" x14ac:dyDescent="0.25">
      <c r="A33" s="133" t="s">
        <v>223</v>
      </c>
      <c r="B33" s="121">
        <v>1269.802984772982</v>
      </c>
      <c r="C33" s="121">
        <v>0.74040990365771531</v>
      </c>
    </row>
    <row r="34" spans="1:3" x14ac:dyDescent="0.25">
      <c r="A34" s="133" t="s">
        <v>138</v>
      </c>
      <c r="B34" s="121">
        <v>1041.016324542748</v>
      </c>
      <c r="C34" s="121">
        <v>1.4808198073154311</v>
      </c>
    </row>
    <row r="35" spans="1:3" x14ac:dyDescent="0.25">
      <c r="A35" s="133" t="s">
        <v>153</v>
      </c>
      <c r="B35" s="121">
        <v>958.83082523674136</v>
      </c>
      <c r="C35" s="121">
        <v>2.2212297109731458</v>
      </c>
    </row>
    <row r="36" spans="1:3" x14ac:dyDescent="0.25">
      <c r="A36" s="133" t="s">
        <v>168</v>
      </c>
      <c r="B36" s="121">
        <v>1116.538134715835</v>
      </c>
      <c r="C36" s="121">
        <v>7.4040990365771533</v>
      </c>
    </row>
    <row r="37" spans="1:3" x14ac:dyDescent="0.25">
      <c r="A37" s="133" t="s">
        <v>182</v>
      </c>
      <c r="B37" s="121">
        <v>1284.611182846136</v>
      </c>
      <c r="C37" s="121">
        <v>9.6253287475502987</v>
      </c>
    </row>
    <row r="38" spans="1:3" x14ac:dyDescent="0.25">
      <c r="A38" s="133" t="s">
        <v>196</v>
      </c>
      <c r="B38" s="121">
        <v>1436.3952130959681</v>
      </c>
      <c r="C38" s="121">
        <v>7.4040990365771533</v>
      </c>
    </row>
    <row r="39" spans="1:3" x14ac:dyDescent="0.25">
      <c r="A39" s="133" t="s">
        <v>210</v>
      </c>
      <c r="B39" s="121">
        <v>1342.3631553314381</v>
      </c>
      <c r="C39" s="121">
        <v>8.8849188438925832</v>
      </c>
    </row>
    <row r="40" spans="1:3" x14ac:dyDescent="0.25">
      <c r="A40" s="133" t="s">
        <v>224</v>
      </c>
      <c r="B40" s="121">
        <v>2212.3447921292532</v>
      </c>
      <c r="C40" s="121">
        <v>1.4808198073154311</v>
      </c>
    </row>
    <row r="41" spans="1:3" x14ac:dyDescent="0.25">
      <c r="A41" s="133" t="s">
        <v>139</v>
      </c>
      <c r="B41" s="121">
        <v>2182.7283959829451</v>
      </c>
      <c r="C41" s="121">
        <v>2.2212297109731458</v>
      </c>
    </row>
    <row r="42" spans="1:3" x14ac:dyDescent="0.25">
      <c r="A42" s="133" t="s">
        <v>154</v>
      </c>
      <c r="B42" s="121">
        <v>1821.40836299798</v>
      </c>
      <c r="C42" s="121">
        <v>23.69311691704689</v>
      </c>
    </row>
    <row r="43" spans="1:3" x14ac:dyDescent="0.25">
      <c r="A43" s="133" t="s">
        <v>229</v>
      </c>
      <c r="B43" s="121">
        <v>1968.7499338258649</v>
      </c>
      <c r="C43" s="121">
        <v>5.9232792292617216</v>
      </c>
    </row>
    <row r="44" spans="1:3" x14ac:dyDescent="0.25">
      <c r="A44" s="133" t="s">
        <v>323</v>
      </c>
      <c r="B44" s="121">
        <v>2161.2565087768712</v>
      </c>
      <c r="C44" s="121">
        <v>10.365738651208011</v>
      </c>
    </row>
    <row r="45" spans="1:3" x14ac:dyDescent="0.25">
      <c r="A45" s="133" t="s">
        <v>324</v>
      </c>
      <c r="B45" s="121">
        <v>2620.3106490446539</v>
      </c>
      <c r="C45" s="121">
        <v>4.4424594219462916</v>
      </c>
    </row>
    <row r="46" spans="1:3" x14ac:dyDescent="0.25">
      <c r="A46" s="133" t="s">
        <v>325</v>
      </c>
      <c r="B46" s="121">
        <v>2589.2134330910299</v>
      </c>
      <c r="C46" s="121">
        <v>6.6636891329194379</v>
      </c>
    </row>
    <row r="47" spans="1:3" x14ac:dyDescent="0.25">
      <c r="A47" s="133" t="s">
        <v>326</v>
      </c>
      <c r="B47" s="121">
        <v>2465.564979180192</v>
      </c>
      <c r="C47" s="121">
        <v>3.7020495182885771</v>
      </c>
    </row>
    <row r="48" spans="1:3" x14ac:dyDescent="0.25">
      <c r="A48" s="133" t="s">
        <v>329</v>
      </c>
      <c r="B48" s="121">
        <v>1940.614357486872</v>
      </c>
      <c r="C48" s="121">
        <v>6.6636891329194379</v>
      </c>
    </row>
    <row r="49" spans="1:3" x14ac:dyDescent="0.25">
      <c r="A49" s="133" t="s">
        <v>332</v>
      </c>
      <c r="B49" s="121">
        <v>2297.4919310498908</v>
      </c>
      <c r="C49" s="121">
        <v>19.991067398758311</v>
      </c>
    </row>
    <row r="50" spans="1:3" x14ac:dyDescent="0.25">
      <c r="A50" s="133" t="s">
        <v>333</v>
      </c>
      <c r="B50" s="121">
        <v>2954.9759254979422</v>
      </c>
      <c r="C50" s="121">
        <v>14.80819807315431</v>
      </c>
    </row>
    <row r="51" spans="1:3" x14ac:dyDescent="0.25">
      <c r="A51" s="133" t="s">
        <v>334</v>
      </c>
      <c r="B51" s="121">
        <v>2513.6916229179428</v>
      </c>
      <c r="C51" s="121">
        <v>15.54860797681202</v>
      </c>
    </row>
    <row r="52" spans="1:3" x14ac:dyDescent="0.25">
      <c r="A52" s="133" t="s">
        <v>335</v>
      </c>
      <c r="B52" s="121">
        <v>3200.051603608646</v>
      </c>
      <c r="C52" s="121">
        <v>19.991067398758311</v>
      </c>
    </row>
    <row r="53" spans="1:3" x14ac:dyDescent="0.25">
      <c r="A53" s="133" t="s">
        <v>336</v>
      </c>
      <c r="B53" s="121">
        <v>3274.092593974417</v>
      </c>
      <c r="C53" s="121">
        <v>19.991067398758311</v>
      </c>
    </row>
    <row r="54" spans="1:3" x14ac:dyDescent="0.25">
      <c r="A54" s="133" t="s">
        <v>337</v>
      </c>
      <c r="B54" s="121">
        <v>2886.8582143614321</v>
      </c>
      <c r="C54" s="121">
        <v>13.327378265838879</v>
      </c>
    </row>
    <row r="55" spans="1:3" x14ac:dyDescent="0.25">
      <c r="A55" s="133" t="s">
        <v>338</v>
      </c>
      <c r="B55" s="121">
        <v>3234.1104591768999</v>
      </c>
      <c r="C55" s="121">
        <v>8.1445089402348678</v>
      </c>
    </row>
    <row r="56" spans="1:3" x14ac:dyDescent="0.25">
      <c r="A56" s="133" t="s">
        <v>339</v>
      </c>
      <c r="B56" s="121">
        <v>3647.259185417905</v>
      </c>
      <c r="C56" s="121">
        <v>27.395166435335469</v>
      </c>
    </row>
    <row r="57" spans="1:3" x14ac:dyDescent="0.25">
      <c r="A57" s="133" t="s">
        <v>340</v>
      </c>
      <c r="B57" s="121">
        <v>4574.2523847973653</v>
      </c>
      <c r="C57" s="121">
        <v>27.395166435335469</v>
      </c>
    </row>
    <row r="58" spans="1:3" x14ac:dyDescent="0.25">
      <c r="A58" s="133" t="s">
        <v>344</v>
      </c>
      <c r="B58" s="121">
        <v>4911.8793008652838</v>
      </c>
      <c r="C58" s="121">
        <v>29.61639614630861</v>
      </c>
    </row>
    <row r="59" spans="1:3" x14ac:dyDescent="0.25">
      <c r="A59" s="133" t="s">
        <v>345</v>
      </c>
      <c r="B59" s="121">
        <v>5088.8372678394771</v>
      </c>
      <c r="C59" s="121">
        <v>25.173936724362321</v>
      </c>
    </row>
    <row r="60" spans="1:3" x14ac:dyDescent="0.25">
      <c r="A60" s="133" t="s">
        <v>346</v>
      </c>
      <c r="B60" s="121">
        <v>4472.816227996258</v>
      </c>
      <c r="C60" s="121">
        <v>25.914346628020031</v>
      </c>
    </row>
    <row r="61" spans="1:3" x14ac:dyDescent="0.25">
      <c r="A61" s="133" t="s">
        <v>349</v>
      </c>
      <c r="B61" s="121">
        <v>4214.4131716197153</v>
      </c>
      <c r="C61" s="121">
        <v>12.58696836218116</v>
      </c>
    </row>
    <row r="62" spans="1:3" x14ac:dyDescent="0.25">
      <c r="A62" s="133" t="s">
        <v>350</v>
      </c>
      <c r="B62" s="121">
        <v>2994.2176503918008</v>
      </c>
      <c r="C62" s="121">
        <v>9.6253287475502987</v>
      </c>
    </row>
    <row r="63" spans="1:3" x14ac:dyDescent="0.25">
      <c r="A63" s="133" t="s">
        <v>351</v>
      </c>
      <c r="B63" s="121">
        <v>5288.7479418270595</v>
      </c>
      <c r="C63" s="121">
        <v>52.569103159697789</v>
      </c>
    </row>
    <row r="64" spans="1:3" x14ac:dyDescent="0.25">
      <c r="A64" s="133" t="s">
        <v>352</v>
      </c>
      <c r="B64" s="121">
        <v>5262.8335951990402</v>
      </c>
      <c r="C64" s="121">
        <v>52.569103159697789</v>
      </c>
    </row>
    <row r="65" spans="1:3" x14ac:dyDescent="0.25">
      <c r="A65" s="133" t="s">
        <v>353</v>
      </c>
      <c r="B65" s="121">
        <v>5119.1940738894436</v>
      </c>
      <c r="C65" s="121">
        <v>43.684184315805197</v>
      </c>
    </row>
    <row r="66" spans="1:3" x14ac:dyDescent="0.25">
      <c r="A66" s="133" t="s">
        <v>354</v>
      </c>
      <c r="B66" s="121">
        <v>5159.1762086869603</v>
      </c>
      <c r="C66" s="121">
        <v>48.867053641409207</v>
      </c>
    </row>
    <row r="67" spans="1:3" x14ac:dyDescent="0.25">
      <c r="A67" s="133" t="s">
        <v>355</v>
      </c>
      <c r="B67" s="121">
        <v>9529.8158699784544</v>
      </c>
      <c r="C67" s="121">
        <v>36.280085279228047</v>
      </c>
    </row>
    <row r="68" spans="1:3" x14ac:dyDescent="0.25">
      <c r="A68" s="133" t="s">
        <v>356</v>
      </c>
      <c r="B68" s="121">
        <v>17000.5517978848</v>
      </c>
      <c r="C68" s="121">
        <v>24.4335268207046</v>
      </c>
    </row>
    <row r="69" spans="1:3" x14ac:dyDescent="0.25">
      <c r="A69" s="133" t="s">
        <v>357</v>
      </c>
      <c r="B69" s="121">
        <v>9323.9819167616097</v>
      </c>
      <c r="C69" s="121">
        <v>14.067788169496589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3A9A-FE6F-405C-8E97-6CCD8E9CBA11}">
  <sheetPr codeName="Sheet7"/>
  <dimension ref="A1:Y470"/>
  <sheetViews>
    <sheetView workbookViewId="0">
      <pane xSplit="1" ySplit="2" topLeftCell="G190" activePane="bottomRight" state="frozen"/>
      <selection pane="topRight" activeCell="B1" sqref="B1"/>
      <selection pane="bottomLeft" activeCell="A3" sqref="A3"/>
      <selection pane="bottomRight" activeCell="N214" sqref="N214"/>
    </sheetView>
  </sheetViews>
  <sheetFormatPr defaultRowHeight="15" x14ac:dyDescent="0.25"/>
  <cols>
    <col min="1" max="1" width="11.42578125" style="111" customWidth="1"/>
    <col min="2" max="2" width="12.5703125" bestFit="1" customWidth="1"/>
    <col min="3" max="3" width="15" bestFit="1" customWidth="1"/>
    <col min="4" max="5" width="12" bestFit="1" customWidth="1"/>
    <col min="6" max="6" width="14" bestFit="1" customWidth="1"/>
    <col min="7" max="8" width="12" bestFit="1" customWidth="1"/>
    <col min="9" max="9" width="15.42578125" bestFit="1" customWidth="1"/>
    <col min="10" max="10" width="14.140625" bestFit="1" customWidth="1"/>
    <col min="11" max="12" width="12" bestFit="1" customWidth="1"/>
    <col min="13" max="13" width="13.140625" bestFit="1" customWidth="1"/>
    <col min="14" max="14" width="13.85546875" bestFit="1" customWidth="1"/>
    <col min="15" max="15" width="16.140625" bestFit="1" customWidth="1"/>
    <col min="16" max="16" width="12" bestFit="1" customWidth="1"/>
    <col min="17" max="17" width="12.7109375" bestFit="1" customWidth="1"/>
    <col min="18" max="18" width="15.140625" bestFit="1" customWidth="1"/>
    <col min="19" max="20" width="12" bestFit="1" customWidth="1"/>
    <col min="21" max="21" width="16.5703125" bestFit="1" customWidth="1"/>
    <col min="22" max="22" width="15.28515625" bestFit="1" customWidth="1"/>
    <col min="23" max="23" width="12.7109375" bestFit="1" customWidth="1"/>
    <col min="24" max="24" width="12.28515625" bestFit="1" customWidth="1"/>
    <col min="25" max="25" width="14.28515625" bestFit="1" customWidth="1"/>
  </cols>
  <sheetData>
    <row r="1" spans="1:25" x14ac:dyDescent="0.25">
      <c r="B1" t="s">
        <v>341</v>
      </c>
      <c r="D1">
        <v>7</v>
      </c>
      <c r="E1" t="s">
        <v>342</v>
      </c>
    </row>
    <row r="2" spans="1:25" x14ac:dyDescent="0.25">
      <c r="A2" s="132" t="s">
        <v>6</v>
      </c>
      <c r="B2" s="131" t="s">
        <v>82</v>
      </c>
      <c r="C2" s="131" t="s">
        <v>83</v>
      </c>
      <c r="D2" s="131" t="s">
        <v>84</v>
      </c>
      <c r="E2" s="131" t="s">
        <v>85</v>
      </c>
      <c r="F2" s="131" t="s">
        <v>86</v>
      </c>
      <c r="G2" s="131" t="s">
        <v>87</v>
      </c>
      <c r="H2" s="131" t="s">
        <v>88</v>
      </c>
      <c r="I2" s="131" t="s">
        <v>89</v>
      </c>
      <c r="J2" s="131" t="s">
        <v>90</v>
      </c>
      <c r="K2" s="131" t="s">
        <v>91</v>
      </c>
      <c r="L2" s="131" t="s">
        <v>103</v>
      </c>
      <c r="M2" s="131" t="s">
        <v>227</v>
      </c>
      <c r="N2" s="131" t="s">
        <v>92</v>
      </c>
      <c r="O2" s="131" t="s">
        <v>93</v>
      </c>
      <c r="P2" s="131" t="s">
        <v>94</v>
      </c>
      <c r="Q2" s="131" t="s">
        <v>95</v>
      </c>
      <c r="R2" s="131" t="s">
        <v>96</v>
      </c>
      <c r="S2" s="131" t="s">
        <v>97</v>
      </c>
      <c r="T2" s="131" t="s">
        <v>98</v>
      </c>
      <c r="U2" s="131" t="s">
        <v>99</v>
      </c>
      <c r="V2" s="131" t="s">
        <v>100</v>
      </c>
      <c r="W2" s="131" t="s">
        <v>101</v>
      </c>
      <c r="X2" s="131" t="s">
        <v>104</v>
      </c>
      <c r="Y2" s="131" t="s">
        <v>228</v>
      </c>
    </row>
    <row r="3" spans="1:25" x14ac:dyDescent="0.25">
      <c r="A3" s="111">
        <f>'DeathsCases(m7)'!A3</f>
        <v>43891</v>
      </c>
      <c r="B3" s="135">
        <f>'DeathsCases(m7)'!B3</f>
        <v>0</v>
      </c>
      <c r="C3" s="135">
        <f>'DeathsCases(m7)'!C3</f>
        <v>0</v>
      </c>
      <c r="D3" s="135">
        <f>'DeathsCases(m7)'!D3</f>
        <v>0</v>
      </c>
      <c r="E3" s="135">
        <f>'DeathsCases(m7)'!E3</f>
        <v>0</v>
      </c>
      <c r="F3" s="135">
        <f>'DeathsCases(m7)'!F3</f>
        <v>0</v>
      </c>
      <c r="G3" s="135">
        <f>'DeathsCases(m7)'!G3</f>
        <v>0</v>
      </c>
      <c r="H3" s="135">
        <f>'DeathsCases(m7)'!H3</f>
        <v>0</v>
      </c>
      <c r="I3" s="135">
        <f>'DeathsCases(m7)'!I3</f>
        <v>0</v>
      </c>
      <c r="J3" s="135">
        <f>'DeathsCases(m7)'!J3</f>
        <v>0</v>
      </c>
      <c r="K3" s="135">
        <f>'DeathsCases(m7)'!K3</f>
        <v>0</v>
      </c>
      <c r="L3" s="135">
        <f>'DeathsCases(m7)'!L3</f>
        <v>0</v>
      </c>
      <c r="M3" s="135">
        <f>'DeathsCases(m7)'!M3</f>
        <v>0</v>
      </c>
      <c r="N3" s="135">
        <f ca="1">OFFSET('DeathsCases(m7)'!N3, DeathsDelay, 0)</f>
        <v>1.8644107623993009</v>
      </c>
      <c r="O3" s="135">
        <f ca="1">OFFSET('DeathsCases(m7)'!O3, DeathsDelay, 0)</f>
        <v>0</v>
      </c>
      <c r="P3" s="135">
        <f ca="1">OFFSET('DeathsCases(m7)'!P3, DeathsDelay, 0)</f>
        <v>39.164739360405463</v>
      </c>
      <c r="Q3" s="135">
        <f ca="1">OFFSET('DeathsCases(m7)'!Q3, DeathsDelay, 0)</f>
        <v>2.5981371894318999</v>
      </c>
      <c r="R3" s="135">
        <f ca="1">OFFSET('DeathsCases(m7)'!R3, DeathsDelay, 0)</f>
        <v>0</v>
      </c>
      <c r="S3" s="135">
        <f ca="1">OFFSET('DeathsCases(m7)'!S3, DeathsDelay, 0)</f>
        <v>0.21154568675934721</v>
      </c>
      <c r="T3" s="135">
        <f ca="1">OFFSET('DeathsCases(m7)'!T3, DeathsDelay, 0)</f>
        <v>0.43413057873058791</v>
      </c>
      <c r="U3" s="135">
        <f ca="1">OFFSET('DeathsCases(m7)'!U3, DeathsDelay, 0)</f>
        <v>0</v>
      </c>
      <c r="V3" s="135">
        <f ca="1">OFFSET('DeathsCases(m7)'!V3, DeathsDelay, 0)</f>
        <v>0</v>
      </c>
      <c r="W3" s="135">
        <f ca="1">OFFSET('DeathsCases(m7)'!W3, DeathsDelay, 0)</f>
        <v>0</v>
      </c>
      <c r="X3" s="135">
        <f ca="1">OFFSET('DeathsCases(m7)'!X3, DeathsDelay, 0)</f>
        <v>0</v>
      </c>
      <c r="Y3" s="135">
        <f ca="1">OFFSET('DeathsCases(m7)'!Y3, DeathsDelay, 0)</f>
        <v>0</v>
      </c>
    </row>
    <row r="4" spans="1:25" x14ac:dyDescent="0.25">
      <c r="A4" s="111">
        <f>'DeathsCases(m7)'!A4</f>
        <v>43892</v>
      </c>
      <c r="B4" s="135">
        <f>'DeathsCases(m7)'!B4</f>
        <v>0</v>
      </c>
      <c r="C4" s="135">
        <f>'DeathsCases(m7)'!C4</f>
        <v>0</v>
      </c>
      <c r="D4" s="135">
        <f>'DeathsCases(m7)'!D4</f>
        <v>0</v>
      </c>
      <c r="E4" s="135">
        <f>'DeathsCases(m7)'!E4</f>
        <v>0</v>
      </c>
      <c r="F4" s="135">
        <f>'DeathsCases(m7)'!F4</f>
        <v>0</v>
      </c>
      <c r="G4" s="135">
        <f>'DeathsCases(m7)'!G4</f>
        <v>0</v>
      </c>
      <c r="H4" s="135">
        <f>'DeathsCases(m7)'!H4</f>
        <v>0</v>
      </c>
      <c r="I4" s="135">
        <f>'DeathsCases(m7)'!I4</f>
        <v>0</v>
      </c>
      <c r="J4" s="135">
        <f>'DeathsCases(m7)'!J4</f>
        <v>0</v>
      </c>
      <c r="K4" s="135">
        <f>'DeathsCases(m7)'!K4</f>
        <v>0</v>
      </c>
      <c r="L4" s="135">
        <f>'DeathsCases(m7)'!L4</f>
        <v>0</v>
      </c>
      <c r="M4" s="135">
        <f>'DeathsCases(m7)'!M4</f>
        <v>0</v>
      </c>
      <c r="N4" s="135">
        <f ca="1">OFFSET('DeathsCases(m7)'!N4, DeathsDelay, 0)</f>
        <v>1.7547395410816951</v>
      </c>
      <c r="O4" s="135">
        <f ca="1">OFFSET('DeathsCases(m7)'!O4, DeathsDelay, 0)</f>
        <v>0.1710514795472326</v>
      </c>
      <c r="P4" s="135">
        <f ca="1">OFFSET('DeathsCases(m7)'!P4, DeathsDelay, 0)</f>
        <v>48.484059870863383</v>
      </c>
      <c r="Q4" s="135">
        <f ca="1">OFFSET('DeathsCases(m7)'!Q4, DeathsDelay, 0)</f>
        <v>4.2792847825937184</v>
      </c>
      <c r="R4" s="135">
        <f ca="1">OFFSET('DeathsCases(m7)'!R4, DeathsDelay, 0)</f>
        <v>0</v>
      </c>
      <c r="S4" s="135">
        <f ca="1">OFFSET('DeathsCases(m7)'!S4, DeathsDelay, 0)</f>
        <v>0.31731853013902078</v>
      </c>
      <c r="T4" s="135">
        <f ca="1">OFFSET('DeathsCases(m7)'!T4, DeathsDelay, 0)</f>
        <v>0.34730446298447021</v>
      </c>
      <c r="U4" s="135">
        <f ca="1">OFFSET('DeathsCases(m7)'!U4, DeathsDelay, 0)</f>
        <v>0</v>
      </c>
      <c r="V4" s="135">
        <f ca="1">OFFSET('DeathsCases(m7)'!V4, DeathsDelay, 0)</f>
        <v>0</v>
      </c>
      <c r="W4" s="135">
        <f ca="1">OFFSET('DeathsCases(m7)'!W4, DeathsDelay, 0)</f>
        <v>0</v>
      </c>
      <c r="X4" s="135">
        <f ca="1">OFFSET('DeathsCases(m7)'!X4, DeathsDelay, 0)</f>
        <v>0</v>
      </c>
      <c r="Y4" s="135">
        <f ca="1">OFFSET('DeathsCases(m7)'!Y4, DeathsDelay, 0)</f>
        <v>0</v>
      </c>
    </row>
    <row r="5" spans="1:25" x14ac:dyDescent="0.25">
      <c r="A5" s="111">
        <f>'DeathsCases(m7)'!A5</f>
        <v>43893</v>
      </c>
      <c r="B5" s="135">
        <f>'DeathsCases(m7)'!B5</f>
        <v>0</v>
      </c>
      <c r="C5" s="135">
        <f>'DeathsCases(m7)'!C5</f>
        <v>0</v>
      </c>
      <c r="D5" s="135">
        <f>'DeathsCases(m7)'!D5</f>
        <v>0</v>
      </c>
      <c r="E5" s="135">
        <f>'DeathsCases(m7)'!E5</f>
        <v>0</v>
      </c>
      <c r="F5" s="135">
        <f>'DeathsCases(m7)'!F5</f>
        <v>0</v>
      </c>
      <c r="G5" s="135">
        <f>'DeathsCases(m7)'!G5</f>
        <v>0</v>
      </c>
      <c r="H5" s="135">
        <f>'DeathsCases(m7)'!H5</f>
        <v>0</v>
      </c>
      <c r="I5" s="135">
        <f>'DeathsCases(m7)'!I5</f>
        <v>0</v>
      </c>
      <c r="J5" s="135">
        <f>'DeathsCases(m7)'!J5</f>
        <v>0</v>
      </c>
      <c r="K5" s="135">
        <f>'DeathsCases(m7)'!K5</f>
        <v>0</v>
      </c>
      <c r="L5" s="135">
        <f>'DeathsCases(m7)'!L5</f>
        <v>0</v>
      </c>
      <c r="M5" s="135">
        <f>'DeathsCases(m7)'!M5</f>
        <v>0</v>
      </c>
      <c r="N5" s="135">
        <f ca="1">OFFSET('DeathsCases(m7)'!N5, DeathsDelay, 0)</f>
        <v>3.1804654182105732</v>
      </c>
      <c r="O5" s="135">
        <f ca="1">OFFSET('DeathsCases(m7)'!O5, DeathsDelay, 0)</f>
        <v>0.1710514795472326</v>
      </c>
      <c r="P5" s="135">
        <f ca="1">OFFSET('DeathsCases(m7)'!P5, DeathsDelay, 0)</f>
        <v>65.117277490794606</v>
      </c>
      <c r="Q5" s="135">
        <f ca="1">OFFSET('DeathsCases(m7)'!Q5, DeathsDelay, 0)</f>
        <v>5.1962743788638006</v>
      </c>
      <c r="R5" s="135">
        <f ca="1">OFFSET('DeathsCases(m7)'!R5, DeathsDelay, 0)</f>
        <v>0.7116957821648382</v>
      </c>
      <c r="S5" s="135">
        <f ca="1">OFFSET('DeathsCases(m7)'!S5, DeathsDelay, 0)</f>
        <v>0.74040990365771531</v>
      </c>
      <c r="T5" s="135">
        <f ca="1">OFFSET('DeathsCases(m7)'!T5, DeathsDelay, 0)</f>
        <v>0.45583710766711721</v>
      </c>
      <c r="U5" s="135">
        <f ca="1">OFFSET('DeathsCases(m7)'!U5, DeathsDelay, 0)</f>
        <v>0</v>
      </c>
      <c r="V5" s="135">
        <f ca="1">OFFSET('DeathsCases(m7)'!V5, DeathsDelay, 0)</f>
        <v>0</v>
      </c>
      <c r="W5" s="135">
        <f ca="1">OFFSET('DeathsCases(m7)'!W5, DeathsDelay, 0)</f>
        <v>0</v>
      </c>
      <c r="X5" s="135">
        <f ca="1">OFFSET('DeathsCases(m7)'!X5, DeathsDelay, 0)</f>
        <v>0</v>
      </c>
      <c r="Y5" s="135">
        <f ca="1">OFFSET('DeathsCases(m7)'!Y5, DeathsDelay, 0)</f>
        <v>0</v>
      </c>
    </row>
    <row r="6" spans="1:25" x14ac:dyDescent="0.25">
      <c r="A6" s="111">
        <f>'DeathsCases(m7)'!A6</f>
        <v>43894</v>
      </c>
      <c r="B6" s="135">
        <f>'DeathsCases(m7)'!B6</f>
        <v>0</v>
      </c>
      <c r="C6" s="135">
        <f>'DeathsCases(m7)'!C6</f>
        <v>0</v>
      </c>
      <c r="D6" s="135">
        <f>'DeathsCases(m7)'!D6</f>
        <v>0</v>
      </c>
      <c r="E6" s="135">
        <f>'DeathsCases(m7)'!E6</f>
        <v>0</v>
      </c>
      <c r="F6" s="135">
        <f>'DeathsCases(m7)'!F6</f>
        <v>0</v>
      </c>
      <c r="G6" s="135">
        <f>'DeathsCases(m7)'!G6</f>
        <v>0</v>
      </c>
      <c r="H6" s="135">
        <f>'DeathsCases(m7)'!H6</f>
        <v>0</v>
      </c>
      <c r="I6" s="135">
        <f>'DeathsCases(m7)'!I6</f>
        <v>0</v>
      </c>
      <c r="J6" s="135">
        <f>'DeathsCases(m7)'!J6</f>
        <v>0</v>
      </c>
      <c r="K6" s="135">
        <f>'DeathsCases(m7)'!K6</f>
        <v>0</v>
      </c>
      <c r="L6" s="135">
        <f>'DeathsCases(m7)'!L6</f>
        <v>0</v>
      </c>
      <c r="M6" s="135">
        <f>'DeathsCases(m7)'!M6</f>
        <v>0</v>
      </c>
      <c r="N6" s="135">
        <f ca="1">OFFSET('DeathsCases(m7)'!N6, DeathsDelay, 0)</f>
        <v>4.8255337379746619</v>
      </c>
      <c r="O6" s="135">
        <f ca="1">OFFSET('DeathsCases(m7)'!O6, DeathsDelay, 0)</f>
        <v>0.25657721932084893</v>
      </c>
      <c r="P6" s="135">
        <f ca="1">OFFSET('DeathsCases(m7)'!P6, DeathsDelay, 0)</f>
        <v>84.935579335819057</v>
      </c>
      <c r="Q6" s="135">
        <f ca="1">OFFSET('DeathsCases(m7)'!Q6, DeathsDelay, 0)</f>
        <v>7.9472431676740483</v>
      </c>
      <c r="R6" s="135">
        <f ca="1">OFFSET('DeathsCases(m7)'!R6, DeathsDelay, 0)</f>
        <v>0.7116957821648382</v>
      </c>
      <c r="S6" s="135">
        <f ca="1">OFFSET('DeathsCases(m7)'!S6, DeathsDelay, 0)</f>
        <v>0.74040990365771531</v>
      </c>
      <c r="T6" s="135">
        <f ca="1">OFFSET('DeathsCases(m7)'!T6, DeathsDelay, 0)</f>
        <v>0.47754363660364663</v>
      </c>
      <c r="U6" s="135">
        <f ca="1">OFFSET('DeathsCases(m7)'!U6, DeathsDelay, 0)</f>
        <v>0.36717478835145623</v>
      </c>
      <c r="V6" s="135">
        <f ca="1">OFFSET('DeathsCases(m7)'!V6, DeathsDelay, 0)</f>
        <v>1.857003730423374</v>
      </c>
      <c r="W6" s="135">
        <f ca="1">OFFSET('DeathsCases(m7)'!W6, DeathsDelay, 0)</f>
        <v>0</v>
      </c>
      <c r="X6" s="135">
        <f ca="1">OFFSET('DeathsCases(m7)'!X6, DeathsDelay, 0)</f>
        <v>5.227432907317359E-3</v>
      </c>
      <c r="Y6" s="135">
        <f ca="1">OFFSET('DeathsCases(m7)'!Y6, DeathsDelay, 0)</f>
        <v>0</v>
      </c>
    </row>
    <row r="7" spans="1:25" x14ac:dyDescent="0.25">
      <c r="A7" s="111">
        <f>'DeathsCases(m7)'!A7</f>
        <v>43895</v>
      </c>
      <c r="B7" s="135">
        <f>'DeathsCases(m7)'!B7</f>
        <v>0</v>
      </c>
      <c r="C7" s="135">
        <f>'DeathsCases(m7)'!C7</f>
        <v>0</v>
      </c>
      <c r="D7" s="135">
        <f>'DeathsCases(m7)'!D7</f>
        <v>0</v>
      </c>
      <c r="E7" s="135">
        <f>'DeathsCases(m7)'!E7</f>
        <v>0</v>
      </c>
      <c r="F7" s="135">
        <f>'DeathsCases(m7)'!F7</f>
        <v>0</v>
      </c>
      <c r="G7" s="135">
        <f>'DeathsCases(m7)'!G7</f>
        <v>0</v>
      </c>
      <c r="H7" s="135">
        <f>'DeathsCases(m7)'!H7</f>
        <v>0</v>
      </c>
      <c r="I7" s="135">
        <f>'DeathsCases(m7)'!I7</f>
        <v>0</v>
      </c>
      <c r="J7" s="135">
        <f>'DeathsCases(m7)'!J7</f>
        <v>0</v>
      </c>
      <c r="K7" s="135">
        <f>'DeathsCases(m7)'!K7</f>
        <v>0</v>
      </c>
      <c r="L7" s="135">
        <f>'DeathsCases(m7)'!L7</f>
        <v>0</v>
      </c>
      <c r="M7" s="135">
        <f>'DeathsCases(m7)'!M7</f>
        <v>0</v>
      </c>
      <c r="N7" s="135">
        <f ca="1">OFFSET('DeathsCases(m7)'!N7, DeathsDelay, 0)</f>
        <v>4.6061912953394506</v>
      </c>
      <c r="O7" s="135">
        <f ca="1">OFFSET('DeathsCases(m7)'!O7, DeathsDelay, 0)</f>
        <v>0.25657721932084893</v>
      </c>
      <c r="P7" s="135">
        <f ca="1">OFFSET('DeathsCases(m7)'!P7, DeathsDelay, 0)</f>
        <v>102.3945595326263</v>
      </c>
      <c r="Q7" s="135">
        <f ca="1">OFFSET('DeathsCases(m7)'!Q7, DeathsDelay, 0)</f>
        <v>7.9472431676740483</v>
      </c>
      <c r="R7" s="135">
        <f ca="1">OFFSET('DeathsCases(m7)'!R7, DeathsDelay, 0)</f>
        <v>1.423391564329676</v>
      </c>
      <c r="S7" s="135">
        <f ca="1">OFFSET('DeathsCases(m7)'!S7, DeathsDelay, 0)</f>
        <v>0.95195559041706257</v>
      </c>
      <c r="T7" s="135">
        <f ca="1">OFFSET('DeathsCases(m7)'!T7, DeathsDelay, 0)</f>
        <v>0.67290239703241117</v>
      </c>
      <c r="U7" s="135">
        <f ca="1">OFFSET('DeathsCases(m7)'!U7, DeathsDelay, 0)</f>
        <v>0.36717478835145623</v>
      </c>
      <c r="V7" s="135">
        <f ca="1">OFFSET('DeathsCases(m7)'!V7, DeathsDelay, 0)</f>
        <v>1.857003730423374</v>
      </c>
      <c r="W7" s="135">
        <f ca="1">OFFSET('DeathsCases(m7)'!W7, DeathsDelay, 0)</f>
        <v>0</v>
      </c>
      <c r="X7" s="135">
        <f ca="1">OFFSET('DeathsCases(m7)'!X7, DeathsDelay, 0)</f>
        <v>5.227432907317359E-3</v>
      </c>
      <c r="Y7" s="135">
        <f ca="1">OFFSET('DeathsCases(m7)'!Y7, DeathsDelay, 0)</f>
        <v>0.79762936894308178</v>
      </c>
    </row>
    <row r="8" spans="1:25" x14ac:dyDescent="0.25">
      <c r="A8" s="111">
        <f>'DeathsCases(m7)'!A8</f>
        <v>43896</v>
      </c>
      <c r="B8" s="135">
        <f>'DeathsCases(m7)'!B8</f>
        <v>0</v>
      </c>
      <c r="C8" s="135">
        <f>'DeathsCases(m7)'!C8</f>
        <v>0</v>
      </c>
      <c r="D8" s="135">
        <f>'DeathsCases(m7)'!D8</f>
        <v>0</v>
      </c>
      <c r="E8" s="135">
        <f>'DeathsCases(m7)'!E8</f>
        <v>0</v>
      </c>
      <c r="F8" s="135">
        <f>'DeathsCases(m7)'!F8</f>
        <v>0</v>
      </c>
      <c r="G8" s="135">
        <f>'DeathsCases(m7)'!G8</f>
        <v>0</v>
      </c>
      <c r="H8" s="135">
        <f>'DeathsCases(m7)'!H8</f>
        <v>0</v>
      </c>
      <c r="I8" s="135">
        <f>'DeathsCases(m7)'!I8</f>
        <v>0</v>
      </c>
      <c r="J8" s="135">
        <f>'DeathsCases(m7)'!J8</f>
        <v>0</v>
      </c>
      <c r="K8" s="135">
        <f>'DeathsCases(m7)'!K8</f>
        <v>0</v>
      </c>
      <c r="L8" s="135">
        <f>'DeathsCases(m7)'!L8</f>
        <v>0</v>
      </c>
      <c r="M8" s="135">
        <f>'DeathsCases(m7)'!M8</f>
        <v>0</v>
      </c>
      <c r="N8" s="135">
        <f ca="1">OFFSET('DeathsCases(m7)'!N8, DeathsDelay, 0)</f>
        <v>7.6769854922324177</v>
      </c>
      <c r="O8" s="135">
        <f ca="1">OFFSET('DeathsCases(m7)'!O8, DeathsDelay, 0)</f>
        <v>0.59868017841531418</v>
      </c>
      <c r="P8" s="135">
        <f ca="1">OFFSET('DeathsCases(m7)'!P8, DeathsDelay, 0)</f>
        <v>126.1057420972091</v>
      </c>
      <c r="Q8" s="135">
        <f ca="1">OFFSET('DeathsCases(m7)'!Q8, DeathsDelay, 0)</f>
        <v>19.562444720428431</v>
      </c>
      <c r="R8" s="135">
        <f ca="1">OFFSET('DeathsCases(m7)'!R8, DeathsDelay, 0)</f>
        <v>2.1350873464945139</v>
      </c>
      <c r="S8" s="135">
        <f ca="1">OFFSET('DeathsCases(m7)'!S8, DeathsDelay, 0)</f>
        <v>0.95195559041706257</v>
      </c>
      <c r="T8" s="135">
        <f ca="1">OFFSET('DeathsCases(m7)'!T8, DeathsDelay, 0)</f>
        <v>0.80314157065158753</v>
      </c>
      <c r="U8" s="135">
        <f ca="1">OFFSET('DeathsCases(m7)'!U8, DeathsDelay, 0)</f>
        <v>0.36717478835145623</v>
      </c>
      <c r="V8" s="135">
        <f ca="1">OFFSET('DeathsCases(m7)'!V8, DeathsDelay, 0)</f>
        <v>1.857003730423374</v>
      </c>
      <c r="W8" s="135">
        <f ca="1">OFFSET('DeathsCases(m7)'!W8, DeathsDelay, 0)</f>
        <v>0</v>
      </c>
      <c r="X8" s="135">
        <f ca="1">OFFSET('DeathsCases(m7)'!X8, DeathsDelay, 0)</f>
        <v>1.045486581463472E-2</v>
      </c>
      <c r="Y8" s="135">
        <f ca="1">OFFSET('DeathsCases(m7)'!Y8, DeathsDelay, 0)</f>
        <v>0.79762936894308178</v>
      </c>
    </row>
    <row r="9" spans="1:25" x14ac:dyDescent="0.25">
      <c r="A9" s="111">
        <f>'DeathsCases(m7)'!A9</f>
        <v>43897</v>
      </c>
      <c r="B9" s="135">
        <f>'DeathsCases(m7)'!B9</f>
        <v>0</v>
      </c>
      <c r="C9" s="135">
        <f>'DeathsCases(m7)'!C9</f>
        <v>0</v>
      </c>
      <c r="D9" s="135">
        <f>'DeathsCases(m7)'!D9</f>
        <v>0</v>
      </c>
      <c r="E9" s="135">
        <f>'DeathsCases(m7)'!E9</f>
        <v>0</v>
      </c>
      <c r="F9" s="135">
        <f>'DeathsCases(m7)'!F9</f>
        <v>0</v>
      </c>
      <c r="G9" s="135">
        <f>'DeathsCases(m7)'!G9</f>
        <v>0</v>
      </c>
      <c r="H9" s="135">
        <f>'DeathsCases(m7)'!H9</f>
        <v>0</v>
      </c>
      <c r="I9" s="135">
        <f>'DeathsCases(m7)'!I9</f>
        <v>0</v>
      </c>
      <c r="J9" s="135">
        <f>'DeathsCases(m7)'!J9</f>
        <v>0</v>
      </c>
      <c r="K9" s="135">
        <f>'DeathsCases(m7)'!K9</f>
        <v>0</v>
      </c>
      <c r="L9" s="135">
        <f>'DeathsCases(m7)'!L9</f>
        <v>0</v>
      </c>
      <c r="M9" s="135">
        <f>'DeathsCases(m7)'!M9</f>
        <v>0</v>
      </c>
      <c r="N9" s="135">
        <f ca="1">OFFSET('DeathsCases(m7)'!N9, DeathsDelay, 0)</f>
        <v>8.7736977054084768</v>
      </c>
      <c r="O9" s="135">
        <f ca="1">OFFSET('DeathsCases(m7)'!O9, DeathsDelay, 0)</f>
        <v>0.76973165796254683</v>
      </c>
      <c r="P9" s="135">
        <f ca="1">OFFSET('DeathsCases(m7)'!P9, DeathsDelay, 0)</f>
        <v>142.50302755231871</v>
      </c>
      <c r="Q9" s="135">
        <f ca="1">OFFSET('DeathsCases(m7)'!Q9, DeathsDelay, 0)</f>
        <v>28.273845884994209</v>
      </c>
      <c r="R9" s="135">
        <f ca="1">OFFSET('DeathsCases(m7)'!R9, DeathsDelay, 0)</f>
        <v>3.5584789108241912</v>
      </c>
      <c r="S9" s="135">
        <f ca="1">OFFSET('DeathsCases(m7)'!S9, DeathsDelay, 0)</f>
        <v>2.855866771251188</v>
      </c>
      <c r="T9" s="135">
        <f ca="1">OFFSET('DeathsCases(m7)'!T9, DeathsDelay, 0)</f>
        <v>0.88996768639770507</v>
      </c>
      <c r="U9" s="135">
        <f ca="1">OFFSET('DeathsCases(m7)'!U9, DeathsDelay, 0)</f>
        <v>1.4686991534058249</v>
      </c>
      <c r="V9" s="135">
        <f ca="1">OFFSET('DeathsCases(m7)'!V9, DeathsDelay, 0)</f>
        <v>2.4760049738978318</v>
      </c>
      <c r="W9" s="135">
        <f ca="1">OFFSET('DeathsCases(m7)'!W9, DeathsDelay, 0)</f>
        <v>0</v>
      </c>
      <c r="X9" s="135">
        <f ca="1">OFFSET('DeathsCases(m7)'!X9, DeathsDelay, 0)</f>
        <v>1.045486581463472E-2</v>
      </c>
      <c r="Y9" s="135">
        <f ca="1">OFFSET('DeathsCases(m7)'!Y9, DeathsDelay, 0)</f>
        <v>0.79762936894308178</v>
      </c>
    </row>
    <row r="10" spans="1:25" x14ac:dyDescent="0.25">
      <c r="A10" s="111">
        <f>'DeathsCases(m7)'!A10</f>
        <v>43898</v>
      </c>
      <c r="B10" s="135">
        <f>'DeathsCases(m7)'!B10</f>
        <v>109.23253643233549</v>
      </c>
      <c r="C10" s="135">
        <f>'DeathsCases(m7)'!C10</f>
        <v>77.828423193990844</v>
      </c>
      <c r="D10" s="135">
        <f>'DeathsCases(m7)'!D10</f>
        <v>670.1653141760944</v>
      </c>
      <c r="E10" s="135">
        <f>'DeathsCases(m7)'!E10</f>
        <v>90.017812033846425</v>
      </c>
      <c r="F10" s="135">
        <f>'DeathsCases(m7)'!F10</f>
        <v>150.16781003678079</v>
      </c>
      <c r="G10" s="135">
        <f>'DeathsCases(m7)'!G10</f>
        <v>41.039863231313362</v>
      </c>
      <c r="H10" s="135">
        <f>'DeathsCases(m7)'!H10</f>
        <v>9.1167421533423454</v>
      </c>
      <c r="I10" s="135">
        <f>'DeathsCases(m7)'!I10</f>
        <v>38.553352776902898</v>
      </c>
      <c r="J10" s="135">
        <f>'DeathsCases(m7)'!J10</f>
        <v>122.56224620794271</v>
      </c>
      <c r="K10" s="135">
        <f>'DeathsCases(m7)'!K10</f>
        <v>0.60920029185865432</v>
      </c>
      <c r="L10" s="135">
        <f>'DeathsCases(m7)'!L10</f>
        <v>0.18818758466342489</v>
      </c>
      <c r="M10" s="135">
        <f>'DeathsCases(m7)'!M10</f>
        <v>71.786643204877365</v>
      </c>
      <c r="N10" s="135">
        <f ca="1">OFFSET('DeathsCases(m7)'!N10, DeathsDelay, 0)</f>
        <v>7.8963279348676298</v>
      </c>
      <c r="O10" s="135">
        <f ca="1">OFFSET('DeathsCases(m7)'!O10, DeathsDelay, 0)</f>
        <v>0.94078313750977949</v>
      </c>
      <c r="P10" s="135">
        <f ca="1">OFFSET('DeathsCases(m7)'!P10, DeathsDelay, 0)</f>
        <v>170.22505691887071</v>
      </c>
      <c r="Q10" s="135">
        <f ca="1">OFFSET('DeathsCases(m7)'!Q10, DeathsDelay, 0)</f>
        <v>41.570195030910398</v>
      </c>
      <c r="R10" s="135">
        <f ca="1">OFFSET('DeathsCases(m7)'!R10, DeathsDelay, 0)</f>
        <v>4.9818704751538672</v>
      </c>
      <c r="S10" s="135">
        <f ca="1">OFFSET('DeathsCases(m7)'!S10, DeathsDelay, 0)</f>
        <v>4.3366865785666189</v>
      </c>
      <c r="T10" s="135">
        <f ca="1">OFFSET('DeathsCases(m7)'!T10, DeathsDelay, 0)</f>
        <v>1.0636199178899399</v>
      </c>
      <c r="U10" s="135">
        <f ca="1">OFFSET('DeathsCases(m7)'!U10, DeathsDelay, 0)</f>
        <v>3.3045730951631058</v>
      </c>
      <c r="V10" s="135">
        <f ca="1">OFFSET('DeathsCases(m7)'!V10, DeathsDelay, 0)</f>
        <v>2.4760049738978318</v>
      </c>
      <c r="W10" s="135">
        <f ca="1">OFFSET('DeathsCases(m7)'!W10, DeathsDelay, 0)</f>
        <v>0</v>
      </c>
      <c r="X10" s="135">
        <f ca="1">OFFSET('DeathsCases(m7)'!X10, DeathsDelay, 0)</f>
        <v>1.045486581463472E-2</v>
      </c>
      <c r="Y10" s="135">
        <f ca="1">OFFSET('DeathsCases(m7)'!Y10, DeathsDelay, 0)</f>
        <v>0.79762936894308178</v>
      </c>
    </row>
    <row r="11" spans="1:25" x14ac:dyDescent="0.25">
      <c r="A11" s="111">
        <f>'DeathsCases(m7)'!A11</f>
        <v>43899</v>
      </c>
      <c r="B11" s="135">
        <f>'DeathsCases(m7)'!B11</f>
        <v>111.6453033013229</v>
      </c>
      <c r="C11" s="135">
        <f>'DeathsCases(m7)'!C11</f>
        <v>86.979677349767798</v>
      </c>
      <c r="D11" s="135">
        <f>'DeathsCases(m7)'!D11</f>
        <v>841.80596408389545</v>
      </c>
      <c r="E11" s="135">
        <f>'DeathsCases(m7)'!E11</f>
        <v>145.6485142075648</v>
      </c>
      <c r="F11" s="135">
        <f>'DeathsCases(m7)'!F11</f>
        <v>218.49060512460531</v>
      </c>
      <c r="G11" s="135">
        <f>'DeathsCases(m7)'!G11</f>
        <v>52.357557472938439</v>
      </c>
      <c r="H11" s="135">
        <f>'DeathsCases(m7)'!H11</f>
        <v>10.050122897613109</v>
      </c>
      <c r="I11" s="135">
        <f>'DeathsCases(m7)'!I11</f>
        <v>50.670120792500953</v>
      </c>
      <c r="J11" s="135">
        <f>'DeathsCases(m7)'!J11</f>
        <v>142.9892872425998</v>
      </c>
      <c r="K11" s="135">
        <f>'DeathsCases(m7)'!K11</f>
        <v>0.77842259515272505</v>
      </c>
      <c r="L11" s="135">
        <f>'DeathsCases(m7)'!L11</f>
        <v>0.19864245047805959</v>
      </c>
      <c r="M11" s="135">
        <f>'DeathsCases(m7)'!M11</f>
        <v>90.132118690568248</v>
      </c>
      <c r="N11" s="135">
        <f ca="1">OFFSET('DeathsCases(m7)'!N11, DeathsDelay, 0)</f>
        <v>14.147587549971171</v>
      </c>
      <c r="O11" s="135">
        <f ca="1">OFFSET('DeathsCases(m7)'!O11, DeathsDelay, 0)</f>
        <v>1.282886096604245</v>
      </c>
      <c r="P11" s="135">
        <f ca="1">OFFSET('DeathsCases(m7)'!P11, DeathsDelay, 0)</f>
        <v>199.95250968640741</v>
      </c>
      <c r="Q11" s="135">
        <f ca="1">OFFSET('DeathsCases(m7)'!Q11, DeathsDelay, 0)</f>
        <v>47.989122204800992</v>
      </c>
      <c r="R11" s="135">
        <f ca="1">OFFSET('DeathsCases(m7)'!R11, DeathsDelay, 0)</f>
        <v>5.6935662573187056</v>
      </c>
      <c r="S11" s="135">
        <f ca="1">OFFSET('DeathsCases(m7)'!S11, DeathsDelay, 0)</f>
        <v>6.5579162895397642</v>
      </c>
      <c r="T11" s="135">
        <f ca="1">OFFSET('DeathsCases(m7)'!T11, DeathsDelay, 0)</f>
        <v>1.627989670239705</v>
      </c>
      <c r="U11" s="135">
        <f ca="1">OFFSET('DeathsCases(m7)'!U11, DeathsDelay, 0)</f>
        <v>6.9763209786776672</v>
      </c>
      <c r="V11" s="135">
        <f ca="1">OFFSET('DeathsCases(m7)'!V11, DeathsDelay, 0)</f>
        <v>3.0950062173722901</v>
      </c>
      <c r="W11" s="135">
        <f ca="1">OFFSET('DeathsCases(m7)'!W11, DeathsDelay, 0)</f>
        <v>0</v>
      </c>
      <c r="X11" s="135">
        <f ca="1">OFFSET('DeathsCases(m7)'!X11, DeathsDelay, 0)</f>
        <v>1.045486581463472E-2</v>
      </c>
      <c r="Y11" s="135">
        <f ca="1">OFFSET('DeathsCases(m7)'!Y11, DeathsDelay, 0)</f>
        <v>2.392888106829246</v>
      </c>
    </row>
    <row r="12" spans="1:25" x14ac:dyDescent="0.25">
      <c r="A12" s="111">
        <f>'DeathsCases(m7)'!A12</f>
        <v>43900</v>
      </c>
      <c r="B12" s="135">
        <f>'DeathsCases(m7)'!B12</f>
        <v>173.2805296818174</v>
      </c>
      <c r="C12" s="135">
        <f>'DeathsCases(m7)'!C12</f>
        <v>107.84795785453019</v>
      </c>
      <c r="D12" s="135">
        <f>'DeathsCases(m7)'!D12</f>
        <v>902.0866321958448</v>
      </c>
      <c r="E12" s="135">
        <f>'DeathsCases(m7)'!E12</f>
        <v>233.83234704887099</v>
      </c>
      <c r="F12" s="135">
        <f>'DeathsCases(m7)'!F12</f>
        <v>278.9847466086166</v>
      </c>
      <c r="G12" s="135">
        <f>'DeathsCases(m7)'!G12</f>
        <v>73.829444679012198</v>
      </c>
      <c r="H12" s="135">
        <f>'DeathsCases(m7)'!H12</f>
        <v>13.91388504831534</v>
      </c>
      <c r="I12" s="135">
        <f>'DeathsCases(m7)'!I12</f>
        <v>55.443393041069889</v>
      </c>
      <c r="J12" s="135">
        <f>'DeathsCases(m7)'!J12</f>
        <v>157.22631584251229</v>
      </c>
      <c r="K12" s="135">
        <f>'DeathsCases(m7)'!K12</f>
        <v>0.98148935910560986</v>
      </c>
      <c r="L12" s="135">
        <f>'DeathsCases(m7)'!L12</f>
        <v>0.26659907827318519</v>
      </c>
      <c r="M12" s="135">
        <f>'DeathsCases(m7)'!M12</f>
        <v>128.41832839983621</v>
      </c>
      <c r="N12" s="135">
        <f ca="1">OFFSET('DeathsCases(m7)'!N12, DeathsDelay, 0)</f>
        <v>12.61219045152469</v>
      </c>
      <c r="O12" s="135">
        <f ca="1">OFFSET('DeathsCases(m7)'!O12, DeathsDelay, 0)</f>
        <v>1.881566275019559</v>
      </c>
      <c r="P12" s="135">
        <f ca="1">OFFSET('DeathsCases(m7)'!P12, DeathsDelay, 0)</f>
        <v>220.83250627312961</v>
      </c>
      <c r="Q12" s="135">
        <f ca="1">OFFSET('DeathsCases(m7)'!Q12, DeathsDelay, 0)</f>
        <v>76.110136490416835</v>
      </c>
      <c r="R12" s="135">
        <f ca="1">OFFSET('DeathsCases(m7)'!R12, DeathsDelay, 0)</f>
        <v>9.2520451681428959</v>
      </c>
      <c r="S12" s="135">
        <f ca="1">OFFSET('DeathsCases(m7)'!S12, DeathsDelay, 0)</f>
        <v>7.9329632534755206</v>
      </c>
      <c r="T12" s="135">
        <f ca="1">OFFSET('DeathsCases(m7)'!T12, DeathsDelay, 0)</f>
        <v>2.2574790093990571</v>
      </c>
      <c r="U12" s="135">
        <f ca="1">OFFSET('DeathsCases(m7)'!U12, DeathsDelay, 0)</f>
        <v>11.015243650543679</v>
      </c>
      <c r="V12" s="135">
        <f ca="1">OFFSET('DeathsCases(m7)'!V12, DeathsDelay, 0)</f>
        <v>6.1900124347445793</v>
      </c>
      <c r="W12" s="135">
        <f ca="1">OFFSET('DeathsCases(m7)'!W12, DeathsDelay, 0)</f>
        <v>3.3844460658814128E-2</v>
      </c>
      <c r="X12" s="135">
        <f ca="1">OFFSET('DeathsCases(m7)'!X12, DeathsDelay, 0)</f>
        <v>1.5682298721952079E-2</v>
      </c>
      <c r="Y12" s="135">
        <f ca="1">OFFSET('DeathsCases(m7)'!Y12, DeathsDelay, 0)</f>
        <v>2.392888106829246</v>
      </c>
    </row>
    <row r="13" spans="1:25" x14ac:dyDescent="0.25">
      <c r="A13" s="111">
        <f>'DeathsCases(m7)'!A13</f>
        <v>43901</v>
      </c>
      <c r="B13" s="135">
        <f>'DeathsCases(m7)'!B13</f>
        <v>218.90375774994149</v>
      </c>
      <c r="C13" s="135">
        <f>'DeathsCases(m7)'!C13</f>
        <v>140.77536766737239</v>
      </c>
      <c r="D13" s="135">
        <f>'DeathsCases(m7)'!D13</f>
        <v>1105.6960904369889</v>
      </c>
      <c r="E13" s="135">
        <f>'DeathsCases(m7)'!E13</f>
        <v>314.06893672250322</v>
      </c>
      <c r="F13" s="135">
        <f>'DeathsCases(m7)'!F13</f>
        <v>397.12624644797972</v>
      </c>
      <c r="G13" s="135">
        <f>'DeathsCases(m7)'!G13</f>
        <v>111.37880407879631</v>
      </c>
      <c r="H13" s="135">
        <f>'DeathsCases(m7)'!H13</f>
        <v>21.749941994402459</v>
      </c>
      <c r="I13" s="135">
        <f>'DeathsCases(m7)'!I13</f>
        <v>75.638006400399988</v>
      </c>
      <c r="J13" s="135">
        <f>'DeathsCases(m7)'!J13</f>
        <v>180.12936185106719</v>
      </c>
      <c r="K13" s="135">
        <f>'DeathsCases(m7)'!K13</f>
        <v>1.15071166239968</v>
      </c>
      <c r="L13" s="135">
        <f>'DeathsCases(m7)'!L13</f>
        <v>0.17773271884879011</v>
      </c>
      <c r="M13" s="135">
        <f>'DeathsCases(m7)'!M13</f>
        <v>173.0855730606487</v>
      </c>
      <c r="N13" s="135">
        <f ca="1">OFFSET('DeathsCases(m7)'!N13, DeathsDelay, 0)</f>
        <v>10.9671221317606</v>
      </c>
      <c r="O13" s="135">
        <f ca="1">OFFSET('DeathsCases(m7)'!O13, DeathsDelay, 0)</f>
        <v>2.1381434943404081</v>
      </c>
      <c r="P13" s="135">
        <f ca="1">OFFSET('DeathsCases(m7)'!P13, DeathsDelay, 0)</f>
        <v>253.74504326575939</v>
      </c>
      <c r="Q13" s="135">
        <f ca="1">OFFSET('DeathsCases(m7)'!Q13, DeathsDelay, 0)</f>
        <v>86.961180046279466</v>
      </c>
      <c r="R13" s="135">
        <f ca="1">OFFSET('DeathsCases(m7)'!R13, DeathsDelay, 0)</f>
        <v>14.23391564329676</v>
      </c>
      <c r="S13" s="135">
        <f ca="1">OFFSET('DeathsCases(m7)'!S13, DeathsDelay, 0)</f>
        <v>11.529239928384429</v>
      </c>
      <c r="T13" s="135">
        <f ca="1">OFFSET('DeathsCases(m7)'!T13, DeathsDelay, 0)</f>
        <v>3.4296315719716439</v>
      </c>
      <c r="U13" s="135">
        <f ca="1">OFFSET('DeathsCases(m7)'!U13, DeathsDelay, 0)</f>
        <v>18.35873941757281</v>
      </c>
      <c r="V13" s="135">
        <f ca="1">OFFSET('DeathsCases(m7)'!V13, DeathsDelay, 0)</f>
        <v>6.8090136782190376</v>
      </c>
      <c r="W13" s="135">
        <f ca="1">OFFSET('DeathsCases(m7)'!W13, DeathsDelay, 0)</f>
        <v>0.10153338197644241</v>
      </c>
      <c r="X13" s="135">
        <f ca="1">OFFSET('DeathsCases(m7)'!X13, DeathsDelay, 0)</f>
        <v>1.045486581463472E-2</v>
      </c>
      <c r="Y13" s="135">
        <f ca="1">OFFSET('DeathsCases(m7)'!Y13, DeathsDelay, 0)</f>
        <v>3.1905174757723271</v>
      </c>
    </row>
    <row r="14" spans="1:25" x14ac:dyDescent="0.25">
      <c r="A14" s="111">
        <f>'DeathsCases(m7)'!A14</f>
        <v>43902</v>
      </c>
      <c r="B14" s="135">
        <f>'DeathsCases(m7)'!B14</f>
        <v>208.8140053887218</v>
      </c>
      <c r="C14" s="135">
        <f>'DeathsCases(m7)'!C14</f>
        <v>136.49908067869171</v>
      </c>
      <c r="D14" s="135">
        <f>'DeathsCases(m7)'!D14</f>
        <v>1327.708257534227</v>
      </c>
      <c r="E14" s="135">
        <f>'DeathsCases(m7)'!E14</f>
        <v>308.41416754550443</v>
      </c>
      <c r="F14" s="135">
        <f>'DeathsCases(m7)'!F14</f>
        <v>486.79991500074942</v>
      </c>
      <c r="G14" s="135">
        <f>'DeathsCases(m7)'!G14</f>
        <v>157.91885516585279</v>
      </c>
      <c r="H14" s="135">
        <f>'DeathsCases(m7)'!H14</f>
        <v>29.47746629580692</v>
      </c>
      <c r="I14" s="135">
        <f>'DeathsCases(m7)'!I14</f>
        <v>100.9730667966505</v>
      </c>
      <c r="J14" s="135">
        <f>'DeathsCases(m7)'!J14</f>
        <v>163.41632827725689</v>
      </c>
      <c r="K14" s="135">
        <f>'DeathsCases(m7)'!K14</f>
        <v>1.624534111623078</v>
      </c>
      <c r="L14" s="135">
        <f>'DeathsCases(m7)'!L14</f>
        <v>0.22477961501464641</v>
      </c>
      <c r="M14" s="135">
        <f>'DeathsCases(m7)'!M14</f>
        <v>208.18126529414431</v>
      </c>
      <c r="N14" s="135">
        <f ca="1">OFFSET('DeathsCases(m7)'!N14, DeathsDelay, 0)</f>
        <v>21.385888156933159</v>
      </c>
      <c r="O14" s="135">
        <f ca="1">OFFSET('DeathsCases(m7)'!O14, DeathsDelay, 0)</f>
        <v>3.506555330718268</v>
      </c>
      <c r="P14" s="135">
        <f ca="1">OFFSET('DeathsCases(m7)'!P14, DeathsDelay, 0)</f>
        <v>281.82097087954412</v>
      </c>
      <c r="Q14" s="135">
        <f ca="1">OFFSET('DeathsCases(m7)'!Q14, DeathsDelay, 0)</f>
        <v>118.444489518219</v>
      </c>
      <c r="R14" s="135">
        <f ca="1">OFFSET('DeathsCases(m7)'!R14, DeathsDelay, 0)</f>
        <v>19.927481900615469</v>
      </c>
      <c r="S14" s="135">
        <f ca="1">OFFSET('DeathsCases(m7)'!S14, DeathsDelay, 0)</f>
        <v>16.18324503709006</v>
      </c>
      <c r="T14" s="135">
        <f ca="1">OFFSET('DeathsCases(m7)'!T14, DeathsDelay, 0)</f>
        <v>4.8188494239095254</v>
      </c>
      <c r="U14" s="135">
        <f ca="1">OFFSET('DeathsCases(m7)'!U14, DeathsDelay, 0)</f>
        <v>27.905283914710669</v>
      </c>
      <c r="V14" s="135">
        <f ca="1">OFFSET('DeathsCases(m7)'!V14, DeathsDelay, 0)</f>
        <v>11.14202238254024</v>
      </c>
      <c r="W14" s="135">
        <f ca="1">OFFSET('DeathsCases(m7)'!W14, DeathsDelay, 0)</f>
        <v>0.20306676395288481</v>
      </c>
      <c r="X14" s="135">
        <f ca="1">OFFSET('DeathsCases(m7)'!X14, DeathsDelay, 0)</f>
        <v>1.5682298721952079E-2</v>
      </c>
      <c r="Y14" s="135">
        <f ca="1">OFFSET('DeathsCases(m7)'!Y14, DeathsDelay, 0)</f>
        <v>3.9881468447154091</v>
      </c>
    </row>
    <row r="15" spans="1:25" x14ac:dyDescent="0.25">
      <c r="A15" s="111">
        <f>'DeathsCases(m7)'!A15</f>
        <v>43903</v>
      </c>
      <c r="B15" s="135">
        <f>'DeathsCases(m7)'!B15</f>
        <v>329.89103372335882</v>
      </c>
      <c r="C15" s="135">
        <f>'DeathsCases(m7)'!C15</f>
        <v>257.00484801971697</v>
      </c>
      <c r="D15" s="135">
        <f>'DeathsCases(m7)'!D15</f>
        <v>1536.390257319038</v>
      </c>
      <c r="E15" s="135">
        <f>'DeathsCases(m7)'!E15</f>
        <v>738.48228819617293</v>
      </c>
      <c r="F15" s="135">
        <f>'DeathsCases(m7)'!F15</f>
        <v>552.98762274207922</v>
      </c>
      <c r="G15" s="135">
        <f>'DeathsCases(m7)'!G15</f>
        <v>200.22799251772221</v>
      </c>
      <c r="H15" s="135">
        <f>'DeathsCases(m7)'!H15</f>
        <v>41.242404979405848</v>
      </c>
      <c r="I15" s="135">
        <f>'DeathsCases(m7)'!I15</f>
        <v>130.34704986476689</v>
      </c>
      <c r="J15" s="135">
        <f>'DeathsCases(m7)'!J15</f>
        <v>278.55055956350611</v>
      </c>
      <c r="K15" s="135">
        <f>'DeathsCases(m7)'!K15</f>
        <v>4.6705355709163499</v>
      </c>
      <c r="L15" s="135">
        <f>'DeathsCases(m7)'!L15</f>
        <v>0.26659907827318519</v>
      </c>
      <c r="M15" s="135">
        <f>'DeathsCases(m7)'!M15</f>
        <v>358.13558665544372</v>
      </c>
      <c r="N15" s="135">
        <f ca="1">OFFSET('DeathsCases(m7)'!N15, DeathsDelay, 0)</f>
        <v>40.688023108831807</v>
      </c>
      <c r="O15" s="135">
        <f ca="1">OFFSET('DeathsCases(m7)'!O15, DeathsDelay, 0)</f>
        <v>5.1315443864169783</v>
      </c>
      <c r="P15" s="135">
        <f ca="1">OFFSET('DeathsCases(m7)'!P15, DeathsDelay, 0)</f>
        <v>326.29418394843822</v>
      </c>
      <c r="Q15" s="135">
        <f ca="1">OFFSET('DeathsCases(m7)'!Q15, DeathsDelay, 0)</f>
        <v>139.07675543429579</v>
      </c>
      <c r="R15" s="135">
        <f ca="1">OFFSET('DeathsCases(m7)'!R15, DeathsDelay, 0)</f>
        <v>24.909352375769341</v>
      </c>
      <c r="S15" s="135">
        <f ca="1">OFFSET('DeathsCases(m7)'!S15, DeathsDelay, 0)</f>
        <v>19.462203181859941</v>
      </c>
      <c r="T15" s="135">
        <f ca="1">OFFSET('DeathsCases(m7)'!T15, DeathsDelay, 0)</f>
        <v>6.7941435571336992</v>
      </c>
      <c r="U15" s="135">
        <f ca="1">OFFSET('DeathsCases(m7)'!U15, DeathsDelay, 0)</f>
        <v>46.99837290898639</v>
      </c>
      <c r="V15" s="135">
        <f ca="1">OFFSET('DeathsCases(m7)'!V15, DeathsDelay, 0)</f>
        <v>21.046042278131569</v>
      </c>
      <c r="W15" s="135">
        <f ca="1">OFFSET('DeathsCases(m7)'!W15, DeathsDelay, 0)</f>
        <v>0.37228906724695537</v>
      </c>
      <c r="X15" s="135">
        <f ca="1">OFFSET('DeathsCases(m7)'!X15, DeathsDelay, 0)</f>
        <v>1.5682298721952079E-2</v>
      </c>
      <c r="Y15" s="135">
        <f ca="1">OFFSET('DeathsCases(m7)'!Y15, DeathsDelay, 0)</f>
        <v>3.9881468447154091</v>
      </c>
    </row>
    <row r="16" spans="1:25" x14ac:dyDescent="0.25">
      <c r="A16" s="111">
        <f>'DeathsCases(m7)'!A16</f>
        <v>43904</v>
      </c>
      <c r="B16" s="135">
        <f>'DeathsCases(m7)'!B16</f>
        <v>386.04269903797302</v>
      </c>
      <c r="C16" s="135">
        <f>'DeathsCases(m7)'!C16</f>
        <v>323.80045078291141</v>
      </c>
      <c r="D16" s="135">
        <f>'DeathsCases(m7)'!D16</f>
        <v>1801.813942743473</v>
      </c>
      <c r="E16" s="135">
        <f>'DeathsCases(m7)'!E16</f>
        <v>900.33095193784254</v>
      </c>
      <c r="F16" s="135">
        <f>'DeathsCases(m7)'!F16</f>
        <v>580.03206246434308</v>
      </c>
      <c r="G16" s="135">
        <f>'DeathsCases(m7)'!G16</f>
        <v>232.9118011220414</v>
      </c>
      <c r="H16" s="135">
        <f>'DeathsCases(m7)'!H16</f>
        <v>53.767072175783298</v>
      </c>
      <c r="I16" s="135">
        <f>'DeathsCases(m7)'!I16</f>
        <v>167.43170348826399</v>
      </c>
      <c r="J16" s="135">
        <f>'DeathsCases(m7)'!J16</f>
        <v>321.88064660671807</v>
      </c>
      <c r="K16" s="135">
        <f>'DeathsCases(m7)'!K16</f>
        <v>4.6705355709163499</v>
      </c>
      <c r="L16" s="135">
        <f>'DeathsCases(m7)'!L16</f>
        <v>0.35546543769758038</v>
      </c>
      <c r="M16" s="135">
        <f>'DeathsCases(m7)'!M16</f>
        <v>459.43451651121512</v>
      </c>
      <c r="N16" s="135">
        <f ca="1">OFFSET('DeathsCases(m7)'!N16, DeathsDelay, 0)</f>
        <v>51.655145240592411</v>
      </c>
      <c r="O16" s="135">
        <f ca="1">OFFSET('DeathsCases(m7)'!O16, DeathsDelay, 0)</f>
        <v>6.4144304830212224</v>
      </c>
      <c r="P16" s="135">
        <f ca="1">OFFSET('DeathsCases(m7)'!P16, DeathsDelay, 0)</f>
        <v>399.19722287834958</v>
      </c>
      <c r="Q16" s="135">
        <f ca="1">OFFSET('DeathsCases(m7)'!Q16, DeathsDelay, 0)</f>
        <v>180.34128726644951</v>
      </c>
      <c r="R16" s="135">
        <f ca="1">OFFSET('DeathsCases(m7)'!R16, DeathsDelay, 0)</f>
        <v>31.31461441525288</v>
      </c>
      <c r="S16" s="135">
        <f ca="1">OFFSET('DeathsCases(m7)'!S16, DeathsDelay, 0)</f>
        <v>23.587344073667222</v>
      </c>
      <c r="T16" s="135">
        <f ca="1">OFFSET('DeathsCases(m7)'!T16, DeathsDelay, 0)</f>
        <v>8.791144219294404</v>
      </c>
      <c r="U16" s="135">
        <f ca="1">OFFSET('DeathsCases(m7)'!U16, DeathsDelay, 0)</f>
        <v>62.786888808099</v>
      </c>
      <c r="V16" s="135">
        <f ca="1">OFFSET('DeathsCases(m7)'!V16, DeathsDelay, 0)</f>
        <v>38.997078338890837</v>
      </c>
      <c r="W16" s="135">
        <f ca="1">OFFSET('DeathsCases(m7)'!W16, DeathsDelay, 0)</f>
        <v>0.50766690988221186</v>
      </c>
      <c r="X16" s="135">
        <f ca="1">OFFSET('DeathsCases(m7)'!X16, DeathsDelay, 0)</f>
        <v>1.045486581463472E-2</v>
      </c>
      <c r="Y16" s="135">
        <f ca="1">OFFSET('DeathsCases(m7)'!Y16, DeathsDelay, 0)</f>
        <v>5.5834055826015723</v>
      </c>
    </row>
    <row r="17" spans="1:25" x14ac:dyDescent="0.25">
      <c r="A17" s="111">
        <f>'DeathsCases(m7)'!A17</f>
        <v>43905</v>
      </c>
      <c r="B17" s="135">
        <f>'DeathsCases(m7)'!B17</f>
        <v>369.92102950428489</v>
      </c>
      <c r="C17" s="135">
        <f>'DeathsCases(m7)'!C17</f>
        <v>406.67489262354559</v>
      </c>
      <c r="D17" s="135">
        <f>'DeathsCases(m7)'!D17</f>
        <v>2049.3067836414561</v>
      </c>
      <c r="E17" s="135">
        <f>'DeathsCases(m7)'!E17</f>
        <v>1088.9251455707231</v>
      </c>
      <c r="F17" s="135">
        <f>'DeathsCases(m7)'!F17</f>
        <v>596.40106545413425</v>
      </c>
      <c r="G17" s="135">
        <f>'DeathsCases(m7)'!G17</f>
        <v>273.95166435335472</v>
      </c>
      <c r="H17" s="135">
        <f>'DeathsCases(m7)'!H17</f>
        <v>55.047757383038537</v>
      </c>
      <c r="I17" s="135">
        <f>'DeathsCases(m7)'!I17</f>
        <v>193.86828824956879</v>
      </c>
      <c r="J17" s="135">
        <f>'DeathsCases(m7)'!J17</f>
        <v>424.63485302347812</v>
      </c>
      <c r="K17" s="135">
        <f>'DeathsCases(m7)'!K17</f>
        <v>4.8059134135516066</v>
      </c>
      <c r="L17" s="135">
        <f>'DeathsCases(m7)'!L17</f>
        <v>0.38683003514148451</v>
      </c>
      <c r="M17" s="135">
        <f>'DeathsCases(m7)'!M17</f>
        <v>603.00780292096977</v>
      </c>
      <c r="N17" s="135">
        <f ca="1">OFFSET('DeathsCases(m7)'!N17, DeathsDelay, 0)</f>
        <v>63.938322028164279</v>
      </c>
      <c r="O17" s="135">
        <f ca="1">OFFSET('DeathsCases(m7)'!O17, DeathsDelay, 0)</f>
        <v>7.098636401210153</v>
      </c>
      <c r="P17" s="135">
        <f ca="1">OFFSET('DeathsCases(m7)'!P17, DeathsDelay, 0)</f>
        <v>432.58162420062291</v>
      </c>
      <c r="Q17" s="135">
        <f ca="1">OFFSET('DeathsCases(m7)'!Q17, DeathsDelay, 0)</f>
        <v>226.64926187808871</v>
      </c>
      <c r="R17" s="135">
        <f ca="1">OFFSET('DeathsCases(m7)'!R17, DeathsDelay, 0)</f>
        <v>37.719876454736422</v>
      </c>
      <c r="S17" s="135">
        <f ca="1">OFFSET('DeathsCases(m7)'!S17, DeathsDelay, 0)</f>
        <v>25.914346628020041</v>
      </c>
      <c r="T17" s="135">
        <f ca="1">OFFSET('DeathsCases(m7)'!T17, DeathsDelay, 0)</f>
        <v>10.918384055074281</v>
      </c>
      <c r="U17" s="135">
        <f ca="1">OFFSET('DeathsCases(m7)'!U17, DeathsDelay, 0)</f>
        <v>79.676929072265992</v>
      </c>
      <c r="V17" s="135">
        <f ca="1">OFFSET('DeathsCases(m7)'!V17, DeathsDelay, 0)</f>
        <v>43.949088286686511</v>
      </c>
      <c r="W17" s="135">
        <f ca="1">OFFSET('DeathsCases(m7)'!W17, DeathsDelay, 0)</f>
        <v>0.84611151647035321</v>
      </c>
      <c r="X17" s="135">
        <f ca="1">OFFSET('DeathsCases(m7)'!X17, DeathsDelay, 0)</f>
        <v>2.613716453658679E-2</v>
      </c>
      <c r="Y17" s="135">
        <f ca="1">OFFSET('DeathsCases(m7)'!Y17, DeathsDelay, 0)</f>
        <v>11.964440534146229</v>
      </c>
    </row>
    <row r="18" spans="1:25" x14ac:dyDescent="0.25">
      <c r="A18" s="111">
        <f>'DeathsCases(m7)'!A18</f>
        <v>43906</v>
      </c>
      <c r="B18" s="135">
        <f>'DeathsCases(m7)'!B18</f>
        <v>594.85670442669482</v>
      </c>
      <c r="C18" s="135">
        <f>'DeathsCases(m7)'!C18</f>
        <v>521.36490965996518</v>
      </c>
      <c r="D18" s="135">
        <f>'DeathsCases(m7)'!D18</f>
        <v>2218.706077983451</v>
      </c>
      <c r="E18" s="135">
        <f>'DeathsCases(m7)'!E18</f>
        <v>1355.4634548865599</v>
      </c>
      <c r="F18" s="135">
        <f>'DeathsCases(m7)'!F18</f>
        <v>583.59054137516716</v>
      </c>
      <c r="G18" s="135">
        <f>'DeathsCases(m7)'!G18</f>
        <v>323.13603652490298</v>
      </c>
      <c r="H18" s="135">
        <f>'DeathsCases(m7)'!H18</f>
        <v>83.331364587336338</v>
      </c>
      <c r="I18" s="135">
        <f>'DeathsCases(m7)'!I18</f>
        <v>302.18485081324837</v>
      </c>
      <c r="J18" s="135">
        <f>'DeathsCases(m7)'!J18</f>
        <v>506.96201840558098</v>
      </c>
      <c r="K18" s="135">
        <f>'DeathsCases(m7)'!K18</f>
        <v>5.9227806152924733</v>
      </c>
      <c r="L18" s="135">
        <f>'DeathsCases(m7)'!L18</f>
        <v>0.39728490095611918</v>
      </c>
      <c r="M18" s="135">
        <f>'DeathsCases(m7)'!M18</f>
        <v>707.49725025251348</v>
      </c>
      <c r="N18" s="135">
        <f ca="1">OFFSET('DeathsCases(m7)'!N18, DeathsDelay, 0)</f>
        <v>78.085909578135457</v>
      </c>
      <c r="O18" s="135">
        <f ca="1">OFFSET('DeathsCases(m7)'!O18, DeathsDelay, 0)</f>
        <v>9.0657284160033278</v>
      </c>
      <c r="P18" s="135">
        <f ca="1">OFFSET('DeathsCases(m7)'!P18, DeathsDelay, 0)</f>
        <v>462.3090769681595</v>
      </c>
      <c r="Q18" s="135">
        <f ca="1">OFFSET('DeathsCases(m7)'!Q18, DeathsDelay, 0)</f>
        <v>300.92541917596537</v>
      </c>
      <c r="R18" s="135">
        <f ca="1">OFFSET('DeathsCases(m7)'!R18, DeathsDelay, 0)</f>
        <v>51.953792098033183</v>
      </c>
      <c r="S18" s="135">
        <f ca="1">OFFSET('DeathsCases(m7)'!S18, DeathsDelay, 0)</f>
        <v>31.62608017052241</v>
      </c>
      <c r="T18" s="135">
        <f ca="1">OFFSET('DeathsCases(m7)'!T18, DeathsDelay, 0)</f>
        <v>14.43484174279204</v>
      </c>
      <c r="U18" s="135">
        <f ca="1">OFFSET('DeathsCases(m7)'!U18, DeathsDelay, 0)</f>
        <v>108.683737352031</v>
      </c>
      <c r="V18" s="135">
        <f ca="1">OFFSET('DeathsCases(m7)'!V18, DeathsDelay, 0)</f>
        <v>51.377103208379999</v>
      </c>
      <c r="W18" s="135">
        <f ca="1">OFFSET('DeathsCases(m7)'!W18, DeathsDelay, 0)</f>
        <v>1.15071166239968</v>
      </c>
      <c r="X18" s="135">
        <f ca="1">OFFSET('DeathsCases(m7)'!X18, DeathsDelay, 0)</f>
        <v>4.1819463258538872E-2</v>
      </c>
      <c r="Y18" s="135">
        <f ca="1">OFFSET('DeathsCases(m7)'!Y18, DeathsDelay, 0)</f>
        <v>14.357328640975471</v>
      </c>
    </row>
    <row r="19" spans="1:25" x14ac:dyDescent="0.25">
      <c r="A19" s="111">
        <f>'DeathsCases(m7)'!A19</f>
        <v>43907</v>
      </c>
      <c r="B19" s="135">
        <f>'DeathsCases(m7)'!B19</f>
        <v>643.55072669171193</v>
      </c>
      <c r="C19" s="135">
        <f>'DeathsCases(m7)'!C19</f>
        <v>667.1007702342074</v>
      </c>
      <c r="D19" s="135">
        <f>'DeathsCases(m7)'!D19</f>
        <v>2519.401622048732</v>
      </c>
      <c r="E19" s="135">
        <f>'DeathsCases(m7)'!E19</f>
        <v>1536.4160685505231</v>
      </c>
      <c r="F19" s="135">
        <f>'DeathsCases(m7)'!F19</f>
        <v>598.53615280062877</v>
      </c>
      <c r="G19" s="135">
        <f>'DeathsCases(m7)'!G19</f>
        <v>377.08018664853648</v>
      </c>
      <c r="H19" s="135">
        <f>'DeathsCases(m7)'!H19</f>
        <v>114.111222619335</v>
      </c>
      <c r="I19" s="135">
        <f>'DeathsCases(m7)'!I19</f>
        <v>460.80435938107752</v>
      </c>
      <c r="J19" s="135">
        <f>'DeathsCases(m7)'!J19</f>
        <v>604.14521363107087</v>
      </c>
      <c r="K19" s="135">
        <f>'DeathsCases(m7)'!K19</f>
        <v>9.8148935910560997</v>
      </c>
      <c r="L19" s="135">
        <f>'DeathsCases(m7)'!L19</f>
        <v>0.44955923002929282</v>
      </c>
      <c r="M19" s="135">
        <f>'DeathsCases(m7)'!M19</f>
        <v>917.27377428454395</v>
      </c>
      <c r="N19" s="135">
        <f ca="1">OFFSET('DeathsCases(m7)'!N19, DeathsDelay, 0)</f>
        <v>104.4070026943609</v>
      </c>
      <c r="O19" s="135">
        <f ca="1">OFFSET('DeathsCases(m7)'!O19, DeathsDelay, 0)</f>
        <v>11.37492338989097</v>
      </c>
      <c r="P19" s="135">
        <f ca="1">OFFSET('DeathsCases(m7)'!P19, DeathsDelay, 0)</f>
        <v>509.25957776768172</v>
      </c>
      <c r="Q19" s="135">
        <f ca="1">OFFSET('DeathsCases(m7)'!Q19, DeathsDelay, 0)</f>
        <v>347.69188858573949</v>
      </c>
      <c r="R19" s="135">
        <f ca="1">OFFSET('DeathsCases(m7)'!R19, DeathsDelay, 0)</f>
        <v>63.340924612670577</v>
      </c>
      <c r="S19" s="135">
        <f ca="1">OFFSET('DeathsCases(m7)'!S19, DeathsDelay, 0)</f>
        <v>45.482322653259651</v>
      </c>
      <c r="T19" s="135">
        <f ca="1">OFFSET('DeathsCases(m7)'!T19, DeathsDelay, 0)</f>
        <v>18.86297364584404</v>
      </c>
      <c r="U19" s="135">
        <f ca="1">OFFSET('DeathsCases(m7)'!U19, DeathsDelay, 0)</f>
        <v>145.76839097552809</v>
      </c>
      <c r="V19" s="135">
        <f ca="1">OFFSET('DeathsCases(m7)'!V19, DeathsDelay, 0)</f>
        <v>69.328139269139271</v>
      </c>
      <c r="W19" s="135">
        <f ca="1">OFFSET('DeathsCases(m7)'!W19, DeathsDelay, 0)</f>
        <v>1.5230007296466359</v>
      </c>
      <c r="X19" s="135">
        <f ca="1">OFFSET('DeathsCases(m7)'!X19, DeathsDelay, 0)</f>
        <v>3.6592030351221508E-2</v>
      </c>
      <c r="Y19" s="135">
        <f ca="1">OFFSET('DeathsCases(m7)'!Y19, DeathsDelay, 0)</f>
        <v>19.940734223577039</v>
      </c>
    </row>
    <row r="20" spans="1:25" x14ac:dyDescent="0.25">
      <c r="A20" s="111">
        <f>'DeathsCases(m7)'!A20</f>
        <v>43908</v>
      </c>
      <c r="B20" s="135">
        <f>'DeathsCases(m7)'!B20</f>
        <v>741.59679854965168</v>
      </c>
      <c r="C20" s="135">
        <f>'DeathsCases(m7)'!C20</f>
        <v>891.09268270130849</v>
      </c>
      <c r="D20" s="135">
        <f>'DeathsCases(m7)'!D20</f>
        <v>2742.8293821348998</v>
      </c>
      <c r="E20" s="135">
        <f>'DeathsCases(m7)'!E20</f>
        <v>1777.8899955683121</v>
      </c>
      <c r="F20" s="135">
        <f>'DeathsCases(m7)'!F20</f>
        <v>562.23966791022201</v>
      </c>
      <c r="G20" s="135">
        <f>'DeathsCases(m7)'!G20</f>
        <v>439.27461855578468</v>
      </c>
      <c r="H20" s="135">
        <f>'DeathsCases(m7)'!H20</f>
        <v>158.04523718687051</v>
      </c>
      <c r="I20" s="135">
        <f>'DeathsCases(m7)'!I20</f>
        <v>841.19744011318619</v>
      </c>
      <c r="J20" s="135">
        <f>'DeathsCases(m7)'!J20</f>
        <v>725.46945735206464</v>
      </c>
      <c r="K20" s="135">
        <f>'DeathsCases(m7)'!K20</f>
        <v>11.30404986004392</v>
      </c>
      <c r="L20" s="135">
        <f>'DeathsCases(m7)'!L20</f>
        <v>0.49137869328783168</v>
      </c>
      <c r="M20" s="135">
        <f>'DeathsCases(m7)'!M20</f>
        <v>1116.6811165203139</v>
      </c>
      <c r="N20" s="135">
        <f ca="1">OFFSET('DeathsCases(m7)'!N20, DeathsDelay, 0)</f>
        <v>129.74105481872789</v>
      </c>
      <c r="O20" s="135">
        <f ca="1">OFFSET('DeathsCases(m7)'!O20, DeathsDelay, 0)</f>
        <v>15.223581679703701</v>
      </c>
      <c r="P20" s="135">
        <f ca="1">OFFSET('DeathsCases(m7)'!P20, DeathsDelay, 0)</f>
        <v>533.79652290914066</v>
      </c>
      <c r="Q20" s="135">
        <f ca="1">OFFSET('DeathsCases(m7)'!Q20, DeathsDelay, 0)</f>
        <v>462.16275652012149</v>
      </c>
      <c r="R20" s="135">
        <f ca="1">OFFSET('DeathsCases(m7)'!R20, DeathsDelay, 0)</f>
        <v>80.421623384626713</v>
      </c>
      <c r="S20" s="135">
        <f ca="1">OFFSET('DeathsCases(m7)'!S20, DeathsDelay, 0)</f>
        <v>62.088659063868413</v>
      </c>
      <c r="T20" s="135">
        <f ca="1">OFFSET('DeathsCases(m7)'!T20, DeathsDelay, 0)</f>
        <v>24.615203814024319</v>
      </c>
      <c r="U20" s="135">
        <f ca="1">OFFSET('DeathsCases(m7)'!U20, DeathsDelay, 0)</f>
        <v>188.72784121264851</v>
      </c>
      <c r="V20" s="135">
        <f ca="1">OFFSET('DeathsCases(m7)'!V20, DeathsDelay, 0)</f>
        <v>101.5162039298111</v>
      </c>
      <c r="W20" s="135">
        <f ca="1">OFFSET('DeathsCases(m7)'!W20, DeathsDelay, 0)</f>
        <v>1.8952897968935909</v>
      </c>
      <c r="X20" s="135">
        <f ca="1">OFFSET('DeathsCases(m7)'!X20, DeathsDelay, 0)</f>
        <v>4.7046896165856229E-2</v>
      </c>
      <c r="Y20" s="135">
        <f ca="1">OFFSET('DeathsCases(m7)'!Y20, DeathsDelay, 0)</f>
        <v>20.73836359252012</v>
      </c>
    </row>
    <row r="21" spans="1:25" x14ac:dyDescent="0.25">
      <c r="A21" s="111">
        <f>'DeathsCases(m7)'!A21</f>
        <v>43909</v>
      </c>
      <c r="B21" s="135">
        <f>'DeathsCases(m7)'!B21</f>
        <v>942.07579111823543</v>
      </c>
      <c r="C21" s="135">
        <f>'DeathsCases(m7)'!C21</f>
        <v>1132.531846082228</v>
      </c>
      <c r="D21" s="135">
        <f>'DeathsCases(m7)'!D21</f>
        <v>3057.916788254307</v>
      </c>
      <c r="E21" s="135">
        <f>'DeathsCases(m7)'!E21</f>
        <v>2397.3164678487519</v>
      </c>
      <c r="F21" s="135">
        <f>'DeathsCases(m7)'!F21</f>
        <v>556.5461016529033</v>
      </c>
      <c r="G21" s="135">
        <f>'DeathsCases(m7)'!G21</f>
        <v>499.14204790868001</v>
      </c>
      <c r="H21" s="135">
        <f>'DeathsCases(m7)'!H21</f>
        <v>241.8975584686836</v>
      </c>
      <c r="I21" s="135">
        <f>'DeathsCases(m7)'!I21</f>
        <v>1434.55189808914</v>
      </c>
      <c r="J21" s="135">
        <f>'DeathsCases(m7)'!J21</f>
        <v>916.74084158567223</v>
      </c>
      <c r="K21" s="135">
        <f>'DeathsCases(m7)'!K21</f>
        <v>19.257498114865239</v>
      </c>
      <c r="L21" s="135">
        <f>'DeathsCases(m7)'!L21</f>
        <v>0.63251938178540057</v>
      </c>
      <c r="M21" s="135">
        <f>'DeathsCases(m7)'!M21</f>
        <v>1364.743850261613</v>
      </c>
      <c r="N21" s="135">
        <f ca="1">OFFSET('DeathsCases(m7)'!N21, DeathsDelay, 0)</f>
        <v>159.3522845744815</v>
      </c>
      <c r="O21" s="135">
        <f ca="1">OFFSET('DeathsCases(m7)'!O21, DeathsDelay, 0)</f>
        <v>19.072239969516438</v>
      </c>
      <c r="P21" s="135">
        <f ca="1">OFFSET('DeathsCases(m7)'!P21, DeathsDelay, 0)</f>
        <v>567.41685639623563</v>
      </c>
      <c r="Q21" s="135">
        <f ca="1">OFFSET('DeathsCases(m7)'!Q21, DeathsDelay, 0)</f>
        <v>540.25970380245678</v>
      </c>
      <c r="R21" s="135">
        <f ca="1">OFFSET('DeathsCases(m7)'!R21, DeathsDelay, 0)</f>
        <v>96.790626374417982</v>
      </c>
      <c r="S21" s="135">
        <f ca="1">OFFSET('DeathsCases(m7)'!S21, DeathsDelay, 0)</f>
        <v>76.367992920124351</v>
      </c>
      <c r="T21" s="135">
        <f ca="1">OFFSET('DeathsCases(m7)'!T21, DeathsDelay, 0)</f>
        <v>31.865184478825139</v>
      </c>
      <c r="U21" s="135">
        <f ca="1">OFFSET('DeathsCases(m7)'!U21, DeathsDelay, 0)</f>
        <v>250.4132056556931</v>
      </c>
      <c r="V21" s="135">
        <f ca="1">OFFSET('DeathsCases(m7)'!V21, DeathsDelay, 0)</f>
        <v>123.18124745141709</v>
      </c>
      <c r="W21" s="135">
        <f ca="1">OFFSET('DeathsCases(m7)'!W21, DeathsDelay, 0)</f>
        <v>2.4029567067758029</v>
      </c>
      <c r="X21" s="135">
        <f ca="1">OFFSET('DeathsCases(m7)'!X21, DeathsDelay, 0)</f>
        <v>8.3638926517077744E-2</v>
      </c>
      <c r="Y21" s="135">
        <f ca="1">OFFSET('DeathsCases(m7)'!Y21, DeathsDelay, 0)</f>
        <v>34.298062864552513</v>
      </c>
    </row>
    <row r="22" spans="1:25" x14ac:dyDescent="0.25">
      <c r="A22" s="111">
        <f>'DeathsCases(m7)'!A22</f>
        <v>43910</v>
      </c>
      <c r="B22" s="135">
        <f>'DeathsCases(m7)'!B22</f>
        <v>981.66710201389117</v>
      </c>
      <c r="C22" s="135">
        <f>'DeathsCases(m7)'!C22</f>
        <v>1383.207789358697</v>
      </c>
      <c r="D22" s="135">
        <f>'DeathsCases(m7)'!D22</f>
        <v>3463.6021456652529</v>
      </c>
      <c r="E22" s="135">
        <f>'DeathsCases(m7)'!E22</f>
        <v>2319.6780153645518</v>
      </c>
      <c r="F22" s="135">
        <f>'DeathsCases(m7)'!F22</f>
        <v>576.47358355351867</v>
      </c>
      <c r="G22" s="135">
        <f>'DeathsCases(m7)'!G22</f>
        <v>581.11600152792698</v>
      </c>
      <c r="H22" s="135">
        <f>'DeathsCases(m7)'!H22</f>
        <v>360.78421745405501</v>
      </c>
      <c r="I22" s="135">
        <f>'DeathsCases(m7)'!I22</f>
        <v>2508.5381540171488</v>
      </c>
      <c r="J22" s="135">
        <f>'DeathsCases(m7)'!J22</f>
        <v>1051.0641114196289</v>
      </c>
      <c r="K22" s="135">
        <f>'DeathsCases(m7)'!K22</f>
        <v>21.728143742958672</v>
      </c>
      <c r="L22" s="135">
        <f>'DeathsCases(m7)'!L22</f>
        <v>0.84684413098541234</v>
      </c>
      <c r="M22" s="135">
        <f>'DeathsCases(m7)'!M22</f>
        <v>1502.733731088766</v>
      </c>
      <c r="N22" s="135">
        <f ca="1">OFFSET('DeathsCases(m7)'!N22, DeathsDelay, 0)</f>
        <v>169.4420369357012</v>
      </c>
      <c r="O22" s="135">
        <f ca="1">OFFSET('DeathsCases(m7)'!O22, DeathsDelay, 0)</f>
        <v>23.519578437744489</v>
      </c>
      <c r="P22" s="135">
        <f ca="1">OFFSET('DeathsCases(m7)'!P22, DeathsDelay, 0)</f>
        <v>601.86295246020666</v>
      </c>
      <c r="Q22" s="135">
        <f ca="1">OFFSET('DeathsCases(m7)'!Q22, DeathsDelay, 0)</f>
        <v>625.8453994543313</v>
      </c>
      <c r="R22" s="135">
        <f ca="1">OFFSET('DeathsCases(m7)'!R22, DeathsDelay, 0)</f>
        <v>116.00641249286861</v>
      </c>
      <c r="S22" s="135">
        <f ca="1">OFFSET('DeathsCases(m7)'!S22, DeathsDelay, 0)</f>
        <v>103.4458408253208</v>
      </c>
      <c r="T22" s="135">
        <f ca="1">OFFSET('DeathsCases(m7)'!T22, DeathsDelay, 0)</f>
        <v>41.003633161104013</v>
      </c>
      <c r="U22" s="135">
        <f ca="1">OFFSET('DeathsCases(m7)'!U22, DeathsDelay, 0)</f>
        <v>316.50466755895519</v>
      </c>
      <c r="V22" s="135">
        <f ca="1">OFFSET('DeathsCases(m7)'!V22, DeathsDelay, 0)</f>
        <v>155.98831335556341</v>
      </c>
      <c r="W22" s="135">
        <f ca="1">OFFSET('DeathsCases(m7)'!W22, DeathsDelay, 0)</f>
        <v>2.7414013133639439</v>
      </c>
      <c r="X22" s="135">
        <f ca="1">OFFSET('DeathsCases(m7)'!X22, DeathsDelay, 0)</f>
        <v>7.8411493609760394E-2</v>
      </c>
      <c r="Y22" s="135">
        <f ca="1">OFFSET('DeathsCases(m7)'!Y22, DeathsDelay, 0)</f>
        <v>41.476727185040247</v>
      </c>
    </row>
    <row r="23" spans="1:25" x14ac:dyDescent="0.25">
      <c r="A23" s="111">
        <f>'DeathsCases(m7)'!A23</f>
        <v>43911</v>
      </c>
      <c r="B23" s="135">
        <f>'DeathsCases(m7)'!B23</f>
        <v>1076.203694789667</v>
      </c>
      <c r="C23" s="135">
        <f>'DeathsCases(m7)'!C23</f>
        <v>1507.647740729308</v>
      </c>
      <c r="D23" s="135">
        <f>'DeathsCases(m7)'!D23</f>
        <v>3824.5783578424848</v>
      </c>
      <c r="E23" s="135">
        <f>'DeathsCases(m7)'!E23</f>
        <v>2901.202250999163</v>
      </c>
      <c r="F23" s="135">
        <f>'DeathsCases(m7)'!F23</f>
        <v>622.02211361206832</v>
      </c>
      <c r="G23" s="135">
        <f>'DeathsCases(m7)'!G23</f>
        <v>669.22478006319511</v>
      </c>
      <c r="H23" s="135">
        <f>'DeathsCases(m7)'!H23</f>
        <v>470.90143874906852</v>
      </c>
      <c r="I23" s="135">
        <f>'DeathsCases(m7)'!I23</f>
        <v>3626.9525593356848</v>
      </c>
      <c r="J23" s="135">
        <f>'DeathsCases(m7)'!J23</f>
        <v>1315.996643626698</v>
      </c>
      <c r="K23" s="135">
        <f>'DeathsCases(m7)'!K23</f>
        <v>29.44468077316829</v>
      </c>
      <c r="L23" s="135">
        <f>'DeathsCases(m7)'!L23</f>
        <v>1.1918547028683579</v>
      </c>
      <c r="M23" s="135">
        <f>'DeathsCases(m7)'!M23</f>
        <v>1722.0818075481129</v>
      </c>
      <c r="N23" s="135">
        <f ca="1">OFFSET('DeathsCases(m7)'!N23, DeathsDelay, 0)</f>
        <v>192.14397974844559</v>
      </c>
      <c r="O23" s="135">
        <f ca="1">OFFSET('DeathsCases(m7)'!O23, DeathsDelay, 0)</f>
        <v>29.848483180992091</v>
      </c>
      <c r="P23" s="135">
        <f ca="1">OFFSET('DeathsCases(m7)'!P23, DeathsDelay, 0)</f>
        <v>613.18769637164928</v>
      </c>
      <c r="Q23" s="135">
        <f ca="1">OFFSET('DeathsCases(m7)'!Q23, DeathsDelay, 0)</f>
        <v>704.09517833604502</v>
      </c>
      <c r="R23" s="135">
        <f ca="1">OFFSET('DeathsCases(m7)'!R23, DeathsDelay, 0)</f>
        <v>135.22219861131919</v>
      </c>
      <c r="S23" s="135">
        <f ca="1">OFFSET('DeathsCases(m7)'!S23, DeathsDelay, 0)</f>
        <v>128.19668617616441</v>
      </c>
      <c r="T23" s="135">
        <f ca="1">OFFSET('DeathsCases(m7)'!T23, DeathsDelay, 0)</f>
        <v>52.594919613210713</v>
      </c>
      <c r="U23" s="135">
        <f ca="1">OFFSET('DeathsCases(m7)'!U23, DeathsDelay, 0)</f>
        <v>410.50141337692793</v>
      </c>
      <c r="V23" s="135">
        <f ca="1">OFFSET('DeathsCases(m7)'!V23, DeathsDelay, 0)</f>
        <v>177.03435563369499</v>
      </c>
      <c r="W23" s="135">
        <f ca="1">OFFSET('DeathsCases(m7)'!W23, DeathsDelay, 0)</f>
        <v>3.2490682232461561</v>
      </c>
      <c r="X23" s="135">
        <f ca="1">OFFSET('DeathsCases(m7)'!X23, DeathsDelay, 0)</f>
        <v>0.1045486581463472</v>
      </c>
      <c r="Y23" s="135">
        <f ca="1">OFFSET('DeathsCases(m7)'!Y23, DeathsDelay, 0)</f>
        <v>47.857762136584903</v>
      </c>
    </row>
    <row r="24" spans="1:25" x14ac:dyDescent="0.25">
      <c r="A24" s="111">
        <f>'DeathsCases(m7)'!A24</f>
        <v>43912</v>
      </c>
      <c r="B24" s="135">
        <f>'DeathsCases(m7)'!B24</f>
        <v>1263.302798357503</v>
      </c>
      <c r="C24" s="135">
        <f>'DeathsCases(m7)'!C24</f>
        <v>1631.660063401052</v>
      </c>
      <c r="D24" s="135">
        <f>'DeathsCases(m7)'!D24</f>
        <v>4056.9715401918788</v>
      </c>
      <c r="E24" s="135">
        <f>'DeathsCases(m7)'!E24</f>
        <v>3204.878638963939</v>
      </c>
      <c r="F24" s="135">
        <f>'DeathsCases(m7)'!F24</f>
        <v>656.89520693814541</v>
      </c>
      <c r="G24" s="135">
        <f>'DeathsCases(m7)'!G24</f>
        <v>768.01661577981031</v>
      </c>
      <c r="H24" s="135">
        <f>'DeathsCases(m7)'!H24</f>
        <v>654.79915189934559</v>
      </c>
      <c r="I24" s="135">
        <f>'DeathsCases(m7)'!I24</f>
        <v>5336.8855486884158</v>
      </c>
      <c r="J24" s="135">
        <f>'DeathsCases(m7)'!J24</f>
        <v>1556.788127338262</v>
      </c>
      <c r="K24" s="135">
        <f>'DeathsCases(m7)'!K24</f>
        <v>46.840733551798749</v>
      </c>
      <c r="L24" s="135">
        <f>'DeathsCases(m7)'!L24</f>
        <v>1.4793635127708129</v>
      </c>
      <c r="M24" s="135">
        <f>'DeathsCases(m7)'!M24</f>
        <v>2171.147142263068</v>
      </c>
      <c r="N24" s="135">
        <f ca="1">OFFSET('DeathsCases(m7)'!N24, DeathsDelay, 0)</f>
        <v>211.8847995856147</v>
      </c>
      <c r="O24" s="135">
        <f ca="1">OFFSET('DeathsCases(m7)'!O24, DeathsDelay, 0)</f>
        <v>37.545799760617562</v>
      </c>
      <c r="P24" s="135">
        <f ca="1">OFFSET('DeathsCases(m7)'!P24, DeathsDelay, 0)</f>
        <v>625.57413502478937</v>
      </c>
      <c r="Q24" s="135">
        <f ca="1">OFFSET('DeathsCases(m7)'!Q24, DeathsDelay, 0)</f>
        <v>768.89577647246404</v>
      </c>
      <c r="R24" s="135">
        <f ca="1">OFFSET('DeathsCases(m7)'!R24, DeathsDelay, 0)</f>
        <v>159.41985520492381</v>
      </c>
      <c r="S24" s="135">
        <f ca="1">OFFSET('DeathsCases(m7)'!S24, DeathsDelay, 0)</f>
        <v>146.81270661098699</v>
      </c>
      <c r="T24" s="135">
        <f ca="1">OFFSET('DeathsCases(m7)'!T24, DeathsDelay, 0)</f>
        <v>62.927227386998688</v>
      </c>
      <c r="U24" s="135">
        <f ca="1">OFFSET('DeathsCases(m7)'!U24, DeathsDelay, 0)</f>
        <v>508.53708186676681</v>
      </c>
      <c r="V24" s="135">
        <f ca="1">OFFSET('DeathsCases(m7)'!V24, DeathsDelay, 0)</f>
        <v>220.364442676907</v>
      </c>
      <c r="W24" s="135">
        <f ca="1">OFFSET('DeathsCases(m7)'!W24, DeathsDelay, 0)</f>
        <v>3.7567351331283669</v>
      </c>
      <c r="X24" s="135">
        <f ca="1">OFFSET('DeathsCases(m7)'!X24, DeathsDelay, 0)</f>
        <v>0.1045486581463472</v>
      </c>
      <c r="Y24" s="135">
        <f ca="1">OFFSET('DeathsCases(m7)'!Y24, DeathsDelay, 0)</f>
        <v>55.834055826015721</v>
      </c>
    </row>
    <row r="25" spans="1:25" x14ac:dyDescent="0.25">
      <c r="A25" s="111">
        <f>'DeathsCases(m7)'!A25</f>
        <v>43913</v>
      </c>
      <c r="B25" s="135">
        <f>'DeathsCases(m7)'!B25</f>
        <v>1450.1825594827039</v>
      </c>
      <c r="C25" s="135">
        <f>'DeathsCases(m7)'!C25</f>
        <v>1863.092715228458</v>
      </c>
      <c r="D25" s="135">
        <f>'DeathsCases(m7)'!D25</f>
        <v>4240.5267644231772</v>
      </c>
      <c r="E25" s="135">
        <f>'DeathsCases(m7)'!E25</f>
        <v>3850.439314738077</v>
      </c>
      <c r="F25" s="135">
        <f>'DeathsCases(m7)'!F25</f>
        <v>727.3530893724643</v>
      </c>
      <c r="G25" s="135">
        <f>'DeathsCases(m7)'!G25</f>
        <v>950.263224922988</v>
      </c>
      <c r="H25" s="135">
        <f>'DeathsCases(m7)'!H25</f>
        <v>857.32106687716475</v>
      </c>
      <c r="I25" s="135">
        <f>'DeathsCases(m7)'!I25</f>
        <v>7275.9356059724569</v>
      </c>
      <c r="J25" s="135">
        <f>'DeathsCases(m7)'!J25</f>
        <v>1662.0183387289201</v>
      </c>
      <c r="K25" s="135">
        <f>'DeathsCases(m7)'!K25</f>
        <v>58.347850175795557</v>
      </c>
      <c r="L25" s="135">
        <f>'DeathsCases(m7)'!L25</f>
        <v>1.9864245047805971</v>
      </c>
      <c r="M25" s="135">
        <f>'DeathsCases(m7)'!M25</f>
        <v>2756.6070990672911</v>
      </c>
      <c r="N25" s="135">
        <f ca="1">OFFSET('DeathsCases(m7)'!N25, DeathsDelay, 0)</f>
        <v>237.32852293129929</v>
      </c>
      <c r="O25" s="135">
        <f ca="1">OFFSET('DeathsCases(m7)'!O25, DeathsDelay, 0)</f>
        <v>44.644436161827713</v>
      </c>
      <c r="P25" s="135">
        <f ca="1">OFFSET('DeathsCases(m7)'!P25, DeathsDelay, 0)</f>
        <v>650.46497841348082</v>
      </c>
      <c r="Q25" s="135">
        <f ca="1">OFFSET('DeathsCases(m7)'!Q25, DeathsDelay, 0)</f>
        <v>826.05479463996585</v>
      </c>
      <c r="R25" s="135">
        <f ca="1">OFFSET('DeathsCases(m7)'!R25, DeathsDelay, 0)</f>
        <v>178.63564132337439</v>
      </c>
      <c r="S25" s="135">
        <f ca="1">OFFSET('DeathsCases(m7)'!S25, DeathsDelay, 0)</f>
        <v>178.33301393812971</v>
      </c>
      <c r="T25" s="135">
        <f ca="1">OFFSET('DeathsCases(m7)'!T25, DeathsDelay, 0)</f>
        <v>73.845611442072965</v>
      </c>
      <c r="U25" s="135">
        <f ca="1">OFFSET('DeathsCases(m7)'!U25, DeathsDelay, 0)</f>
        <v>595.92468149441333</v>
      </c>
      <c r="V25" s="135">
        <f ca="1">OFFSET('DeathsCases(m7)'!V25, DeathsDelay, 0)</f>
        <v>263.07552847664459</v>
      </c>
      <c r="W25" s="135">
        <f ca="1">OFFSET('DeathsCases(m7)'!W25, DeathsDelay, 0)</f>
        <v>4.2305575823517652</v>
      </c>
      <c r="X25" s="135">
        <f ca="1">OFFSET('DeathsCases(m7)'!X25, DeathsDelay, 0)</f>
        <v>0.1150035239609819</v>
      </c>
      <c r="Y25" s="135">
        <f ca="1">OFFSET('DeathsCases(m7)'!Y25, DeathsDelay, 0)</f>
        <v>69.393755098048103</v>
      </c>
    </row>
    <row r="26" spans="1:25" x14ac:dyDescent="0.25">
      <c r="A26" s="111">
        <f>'DeathsCases(m7)'!A26</f>
        <v>43914</v>
      </c>
      <c r="B26" s="135">
        <f>'DeathsCases(m7)'!B26</f>
        <v>1606.9027347455631</v>
      </c>
      <c r="C26" s="135">
        <f>'DeathsCases(m7)'!C26</f>
        <v>2029.440279088142</v>
      </c>
      <c r="D26" s="135">
        <f>'DeathsCases(m7)'!D26</f>
        <v>4443.7823244170886</v>
      </c>
      <c r="E26" s="135">
        <f>'DeathsCases(m7)'!E26</f>
        <v>4300.2227117085522</v>
      </c>
      <c r="F26" s="135">
        <f>'DeathsCases(m7)'!F26</f>
        <v>806.35132119276125</v>
      </c>
      <c r="G26" s="135">
        <f>'DeathsCases(m7)'!G26</f>
        <v>1119.817092860605</v>
      </c>
      <c r="H26" s="135">
        <f>'DeathsCases(m7)'!H26</f>
        <v>1044.9957160623981</v>
      </c>
      <c r="I26" s="135">
        <f>'DeathsCases(m7)'!I26</f>
        <v>8912.8008124432472</v>
      </c>
      <c r="J26" s="135">
        <f>'DeathsCases(m7)'!J26</f>
        <v>1873.09776275371</v>
      </c>
      <c r="K26" s="135">
        <f>'DeathsCases(m7)'!K26</f>
        <v>65.184431228876022</v>
      </c>
      <c r="L26" s="135">
        <f>'DeathsCases(m7)'!L26</f>
        <v>2.0596085654830398</v>
      </c>
      <c r="M26" s="135">
        <f>'DeathsCases(m7)'!M26</f>
        <v>3151.433636694117</v>
      </c>
      <c r="N26" s="135">
        <f ca="1">OFFSET('DeathsCases(m7)'!N26, DeathsDelay, 0)</f>
        <v>265.73336925255921</v>
      </c>
      <c r="O26" s="135">
        <f ca="1">OFFSET('DeathsCases(m7)'!O26, DeathsDelay, 0)</f>
        <v>52.85490718009487</v>
      </c>
      <c r="P26" s="135">
        <f ca="1">OFFSET('DeathsCases(m7)'!P26, DeathsDelay, 0)</f>
        <v>661.5537901601017</v>
      </c>
      <c r="Q26" s="135">
        <f ca="1">OFFSET('DeathsCases(m7)'!Q26, DeathsDelay, 0)</f>
        <v>864.4155260839309</v>
      </c>
      <c r="R26" s="135">
        <f ca="1">OFFSET('DeathsCases(m7)'!R26, DeathsDelay, 0)</f>
        <v>200.69821057048441</v>
      </c>
      <c r="S26" s="135">
        <f ca="1">OFFSET('DeathsCases(m7)'!S26, DeathsDelay, 0)</f>
        <v>205.30508899994649</v>
      </c>
      <c r="T26" s="135">
        <f ca="1">OFFSET('DeathsCases(m7)'!T26, DeathsDelay, 0)</f>
        <v>92.209334922376826</v>
      </c>
      <c r="U26" s="135">
        <f ca="1">OFFSET('DeathsCases(m7)'!U26, DeathsDelay, 0)</f>
        <v>703.1397196930385</v>
      </c>
      <c r="V26" s="135">
        <f ca="1">OFFSET('DeathsCases(m7)'!V26, DeathsDelay, 0)</f>
        <v>360.87772494560897</v>
      </c>
      <c r="W26" s="135">
        <f ca="1">OFFSET('DeathsCases(m7)'!W26, DeathsDelay, 0)</f>
        <v>5.2458914021161887</v>
      </c>
      <c r="X26" s="135">
        <f ca="1">OFFSET('DeathsCases(m7)'!X26, DeathsDelay, 0)</f>
        <v>0.13068582268293399</v>
      </c>
      <c r="Y26" s="135">
        <f ca="1">OFFSET('DeathsCases(m7)'!Y26, DeathsDelay, 0)</f>
        <v>79.762936894308169</v>
      </c>
    </row>
    <row r="27" spans="1:25" x14ac:dyDescent="0.25">
      <c r="A27" s="111">
        <f>'DeathsCases(m7)'!A27</f>
        <v>43915</v>
      </c>
      <c r="B27" s="135">
        <f>'DeathsCases(m7)'!B27</f>
        <v>1775.5770731320411</v>
      </c>
      <c r="C27" s="135">
        <f>'DeathsCases(m7)'!C27</f>
        <v>2137.8013913813129</v>
      </c>
      <c r="D27" s="135">
        <f>'DeathsCases(m7)'!D27</f>
        <v>4562.1023050751801</v>
      </c>
      <c r="E27" s="135">
        <f>'DeathsCases(m7)'!E27</f>
        <v>5441.5690958660489</v>
      </c>
      <c r="F27" s="135">
        <f>'DeathsCases(m7)'!F27</f>
        <v>926.62790837861905</v>
      </c>
      <c r="G27" s="135">
        <f>'DeathsCases(m7)'!G27</f>
        <v>1298.996289545772</v>
      </c>
      <c r="H27" s="135">
        <f>'DeathsCases(m7)'!H27</f>
        <v>1251.793817240713</v>
      </c>
      <c r="I27" s="135">
        <f>'DeathsCases(m7)'!I27</f>
        <v>10403.530453150161</v>
      </c>
      <c r="J27" s="135">
        <f>'DeathsCases(m7)'!J27</f>
        <v>2136.1732912303551</v>
      </c>
      <c r="K27" s="135">
        <f>'DeathsCases(m7)'!K27</f>
        <v>73.848613157532426</v>
      </c>
      <c r="L27" s="135">
        <f>'DeathsCases(m7)'!L27</f>
        <v>2.6189438865659969</v>
      </c>
      <c r="M27" s="135">
        <f>'DeathsCases(m7)'!M27</f>
        <v>3144.2549723736288</v>
      </c>
      <c r="N27" s="135">
        <f ca="1">OFFSET('DeathsCases(m7)'!N27, DeathsDelay, 0)</f>
        <v>336.90999188768552</v>
      </c>
      <c r="O27" s="135">
        <f ca="1">OFFSET('DeathsCases(m7)'!O27, DeathsDelay, 0)</f>
        <v>61.065378198362041</v>
      </c>
      <c r="P27" s="135">
        <f ca="1">OFFSET('DeathsCases(m7)'!P27, DeathsDelay, 0)</f>
        <v>666.74429778617946</v>
      </c>
      <c r="Q27" s="135">
        <f ca="1">OFFSET('DeathsCases(m7)'!Q27, DeathsDelay, 0)</f>
        <v>877.25338043171212</v>
      </c>
      <c r="R27" s="135">
        <f ca="1">OFFSET('DeathsCases(m7)'!R27, DeathsDelay, 0)</f>
        <v>228.4543460749131</v>
      </c>
      <c r="S27" s="135">
        <f ca="1">OFFSET('DeathsCases(m7)'!S27, DeathsDelay, 0)</f>
        <v>256.18182666556947</v>
      </c>
      <c r="T27" s="135">
        <f ca="1">OFFSET('DeathsCases(m7)'!T27, DeathsDelay, 0)</f>
        <v>110.6164714605538</v>
      </c>
      <c r="U27" s="135">
        <f ca="1">OFFSET('DeathsCases(m7)'!U27, DeathsDelay, 0)</f>
        <v>848.90811066856656</v>
      </c>
      <c r="V27" s="135">
        <f ca="1">OFFSET('DeathsCases(m7)'!V27, DeathsDelay, 0)</f>
        <v>402.35080825839759</v>
      </c>
      <c r="W27" s="135">
        <f ca="1">OFFSET('DeathsCases(m7)'!W27, DeathsDelay, 0)</f>
        <v>6.1258473792453563</v>
      </c>
      <c r="X27" s="135">
        <f ca="1">OFFSET('DeathsCases(m7)'!X27, DeathsDelay, 0)</f>
        <v>0.2404619137365985</v>
      </c>
      <c r="Y27" s="135">
        <f ca="1">OFFSET('DeathsCases(m7)'!Y27, DeathsDelay, 0)</f>
        <v>92.525006797397481</v>
      </c>
    </row>
    <row r="28" spans="1:25" x14ac:dyDescent="0.25">
      <c r="A28" s="111">
        <f>'DeathsCases(m7)'!A28</f>
        <v>43916</v>
      </c>
      <c r="B28" s="135">
        <f>'DeathsCases(m7)'!B28</f>
        <v>2005.228610571108</v>
      </c>
      <c r="C28" s="135">
        <f>'DeathsCases(m7)'!C28</f>
        <v>2447.5756208413509</v>
      </c>
      <c r="D28" s="135">
        <f>'DeathsCases(m7)'!D28</f>
        <v>4666.030423679148</v>
      </c>
      <c r="E28" s="135">
        <f>'DeathsCases(m7)'!E28</f>
        <v>6086.2127820439173</v>
      </c>
      <c r="F28" s="135">
        <f>'DeathsCases(m7)'!F28</f>
        <v>1028.4004052281909</v>
      </c>
      <c r="G28" s="135">
        <f>'DeathsCases(m7)'!G28</f>
        <v>1513.60938876313</v>
      </c>
      <c r="H28" s="135">
        <f>'DeathsCases(m7)'!H28</f>
        <v>1539.7960431705851</v>
      </c>
      <c r="I28" s="135">
        <f>'DeathsCases(m7)'!I28</f>
        <v>12187.999924538241</v>
      </c>
      <c r="J28" s="135">
        <f>'DeathsCases(m7)'!J28</f>
        <v>2748.3655210265929</v>
      </c>
      <c r="K28" s="135">
        <f>'DeathsCases(m7)'!K28</f>
        <v>80.008304997436582</v>
      </c>
      <c r="L28" s="135">
        <f>'DeathsCases(m7)'!L28</f>
        <v>2.7862217396001521</v>
      </c>
      <c r="M28" s="135">
        <f>'DeathsCases(m7)'!M28</f>
        <v>3905.1933903453291</v>
      </c>
      <c r="N28" s="135">
        <f ca="1">OFFSET('DeathsCases(m7)'!N28, DeathsDelay, 0)</f>
        <v>404.79647788328361</v>
      </c>
      <c r="O28" s="135">
        <f ca="1">OFFSET('DeathsCases(m7)'!O28, DeathsDelay, 0)</f>
        <v>71.8416214098377</v>
      </c>
      <c r="P28" s="135">
        <f ca="1">OFFSET('DeathsCases(m7)'!P28, DeathsDelay, 0)</f>
        <v>672.40666974190083</v>
      </c>
      <c r="Q28" s="135">
        <f ca="1">OFFSET('DeathsCases(m7)'!Q28, DeathsDelay, 0)</f>
        <v>914.39145908065052</v>
      </c>
      <c r="R28" s="135">
        <f ca="1">OFFSET('DeathsCases(m7)'!R28, DeathsDelay, 0)</f>
        <v>262.61574361882532</v>
      </c>
      <c r="S28" s="135">
        <f ca="1">OFFSET('DeathsCases(m7)'!S28, DeathsDelay, 0)</f>
        <v>306.52970011429409</v>
      </c>
      <c r="T28" s="135">
        <f ca="1">OFFSET('DeathsCases(m7)'!T28, DeathsDelay, 0)</f>
        <v>134.38512064605339</v>
      </c>
      <c r="U28" s="135">
        <f ca="1">OFFSET('DeathsCases(m7)'!U28, DeathsDelay, 0)</f>
        <v>983.66125799355109</v>
      </c>
      <c r="V28" s="135">
        <f ca="1">OFFSET('DeathsCases(m7)'!V28, DeathsDelay, 0)</f>
        <v>489.62998358829623</v>
      </c>
      <c r="W28" s="135">
        <f ca="1">OFFSET('DeathsCases(m7)'!W28, DeathsDelay, 0)</f>
        <v>8.3595817827270889</v>
      </c>
      <c r="X28" s="135">
        <f ca="1">OFFSET('DeathsCases(m7)'!X28, DeathsDelay, 0)</f>
        <v>0.27182651118050272</v>
      </c>
      <c r="Y28" s="135">
        <f ca="1">OFFSET('DeathsCases(m7)'!Y28, DeathsDelay, 0)</f>
        <v>86.941601214795909</v>
      </c>
    </row>
    <row r="29" spans="1:25" x14ac:dyDescent="0.25">
      <c r="A29" s="111">
        <f>'DeathsCases(m7)'!A29</f>
        <v>43917</v>
      </c>
      <c r="B29" s="135">
        <f>'DeathsCases(m7)'!B29</f>
        <v>2232.0286962559171</v>
      </c>
      <c r="C29" s="135">
        <f>'DeathsCases(m7)'!C29</f>
        <v>2653.2650249968979</v>
      </c>
      <c r="D29" s="135">
        <f>'DeathsCases(m7)'!D29</f>
        <v>4656.9470353335118</v>
      </c>
      <c r="E29" s="135">
        <f>'DeathsCases(m7)'!E29</f>
        <v>6924.6469362335292</v>
      </c>
      <c r="F29" s="135">
        <f>'DeathsCases(m7)'!F29</f>
        <v>1160.0641249286859</v>
      </c>
      <c r="G29" s="135">
        <f>'DeathsCases(m7)'!G29</f>
        <v>1719.5491148233541</v>
      </c>
      <c r="H29" s="135">
        <f>'DeathsCases(m7)'!H29</f>
        <v>1809.564784793773</v>
      </c>
      <c r="I29" s="135">
        <f>'DeathsCases(m7)'!I29</f>
        <v>13765.38281529609</v>
      </c>
      <c r="J29" s="135">
        <f>'DeathsCases(m7)'!J29</f>
        <v>3111.7192509461011</v>
      </c>
      <c r="K29" s="135">
        <f>'DeathsCases(m7)'!K29</f>
        <v>88.807864768728265</v>
      </c>
      <c r="L29" s="135">
        <f>'DeathsCases(m7)'!L29</f>
        <v>3.361239359405062</v>
      </c>
      <c r="M29" s="135">
        <f>'DeathsCases(m7)'!M29</f>
        <v>4202.709144961098</v>
      </c>
      <c r="N29" s="135">
        <f ca="1">OFFSET('DeathsCases(m7)'!N29, DeathsDelay, 0)</f>
        <v>494.83655058503803</v>
      </c>
      <c r="O29" s="135">
        <f ca="1">OFFSET('DeathsCases(m7)'!O29, DeathsDelay, 0)</f>
        <v>79.79551520878401</v>
      </c>
      <c r="P29" s="135">
        <f ca="1">OFFSET('DeathsCases(m7)'!P29, DeathsDelay, 0)</f>
        <v>654.35785913303937</v>
      </c>
      <c r="Q29" s="135">
        <f ca="1">OFFSET('DeathsCases(m7)'!Q29, DeathsDelay, 0)</f>
        <v>926.15949223278324</v>
      </c>
      <c r="R29" s="135">
        <f ca="1">OFFSET('DeathsCases(m7)'!R29, DeathsDelay, 0)</f>
        <v>287.52509599459461</v>
      </c>
      <c r="S29" s="135">
        <f ca="1">OFFSET('DeathsCases(m7)'!S29, DeathsDelay, 0)</f>
        <v>353.91593394838787</v>
      </c>
      <c r="T29" s="135">
        <f ca="1">OFFSET('DeathsCases(m7)'!T29, DeathsDelay, 0)</f>
        <v>153.3132138787071</v>
      </c>
      <c r="U29" s="135">
        <f ca="1">OFFSET('DeathsCases(m7)'!U29, DeathsDelay, 0)</f>
        <v>1116.211356588427</v>
      </c>
      <c r="V29" s="135">
        <f ca="1">OFFSET('DeathsCases(m7)'!V29, DeathsDelay, 0)</f>
        <v>528.62706192718701</v>
      </c>
      <c r="W29" s="135">
        <f ca="1">OFFSET('DeathsCases(m7)'!W29, DeathsDelay, 0)</f>
        <v>9.0364709959033718</v>
      </c>
      <c r="X29" s="135">
        <f ca="1">OFFSET('DeathsCases(m7)'!X29, DeathsDelay, 0)</f>
        <v>0.27182651118050272</v>
      </c>
      <c r="Y29" s="135">
        <f ca="1">OFFSET('DeathsCases(m7)'!Y29, DeathsDelay, 0)</f>
        <v>87.739230583738987</v>
      </c>
    </row>
    <row r="30" spans="1:25" x14ac:dyDescent="0.25">
      <c r="A30" s="111">
        <f>'DeathsCases(m7)'!A30</f>
        <v>43918</v>
      </c>
      <c r="B30" s="135">
        <f>'DeathsCases(m7)'!B30</f>
        <v>2554.5717581509962</v>
      </c>
      <c r="C30" s="135">
        <f>'DeathsCases(m7)'!C30</f>
        <v>3034.624298647454</v>
      </c>
      <c r="D30" s="135">
        <f>'DeathsCases(m7)'!D30</f>
        <v>4588.1728092879803</v>
      </c>
      <c r="E30" s="135">
        <f>'DeathsCases(m7)'!E30</f>
        <v>7314.6731778470712</v>
      </c>
      <c r="F30" s="135">
        <f>'DeathsCases(m7)'!F30</f>
        <v>1277.4939289858839</v>
      </c>
      <c r="G30" s="135">
        <f>'DeathsCases(m7)'!G30</f>
        <v>1891.4299853153241</v>
      </c>
      <c r="H30" s="135">
        <f>'DeathsCases(m7)'!H30</f>
        <v>2117.4936042873792</v>
      </c>
      <c r="I30" s="135">
        <f>'DeathsCases(m7)'!I30</f>
        <v>15417.66936287765</v>
      </c>
      <c r="J30" s="135">
        <f>'DeathsCases(m7)'!J30</f>
        <v>3911.4688575150999</v>
      </c>
      <c r="K30" s="135">
        <f>'DeathsCases(m7)'!K30</f>
        <v>97.573580079361136</v>
      </c>
      <c r="L30" s="135">
        <f>'DeathsCases(m7)'!L30</f>
        <v>3.4344234201075041</v>
      </c>
      <c r="M30" s="135">
        <f>'DeathsCases(m7)'!M30</f>
        <v>4352.6634663223977</v>
      </c>
      <c r="N30" s="135">
        <f ca="1">OFFSET('DeathsCases(m7)'!N30, DeathsDelay, 0)</f>
        <v>575.33522703216079</v>
      </c>
      <c r="O30" s="135">
        <f ca="1">OFFSET('DeathsCases(m7)'!O30, DeathsDelay, 0)</f>
        <v>86.466522911126077</v>
      </c>
      <c r="P30" s="135">
        <f ca="1">OFFSET('DeathsCases(m7)'!P30, DeathsDelay, 0)</f>
        <v>629.82091399158048</v>
      </c>
      <c r="Q30" s="135">
        <f ca="1">OFFSET('DeathsCases(m7)'!Q30, DeathsDelay, 0)</f>
        <v>911.64049029184025</v>
      </c>
      <c r="R30" s="135">
        <f ca="1">OFFSET('DeathsCases(m7)'!R30, DeathsDelay, 0)</f>
        <v>320.97479775634201</v>
      </c>
      <c r="S30" s="135">
        <f ca="1">OFFSET('DeathsCases(m7)'!S30, DeathsDelay, 0)</f>
        <v>402.99453327655652</v>
      </c>
      <c r="T30" s="135">
        <f ca="1">OFFSET('DeathsCases(m7)'!T30, DeathsDelay, 0)</f>
        <v>172.63202463221819</v>
      </c>
      <c r="U30" s="135">
        <f ca="1">OFFSET('DeathsCases(m7)'!U30, DeathsDelay, 0)</f>
        <v>1225.9966183055119</v>
      </c>
      <c r="V30" s="135">
        <f ca="1">OFFSET('DeathsCases(m7)'!V30, DeathsDelay, 0)</f>
        <v>575.67115643124578</v>
      </c>
      <c r="W30" s="135">
        <f ca="1">OFFSET('DeathsCases(m7)'!W30, DeathsDelay, 0)</f>
        <v>11.30404986004392</v>
      </c>
      <c r="X30" s="135">
        <f ca="1">OFFSET('DeathsCases(m7)'!X30, DeathsDelay, 0)</f>
        <v>0.3241008402536763</v>
      </c>
      <c r="Y30" s="135">
        <f ca="1">OFFSET('DeathsCases(m7)'!Y30, DeathsDelay, 0)</f>
        <v>94.12026553528365</v>
      </c>
    </row>
    <row r="31" spans="1:25" x14ac:dyDescent="0.25">
      <c r="A31" s="111">
        <f>'DeathsCases(m7)'!A31</f>
        <v>43919</v>
      </c>
      <c r="B31" s="135">
        <f>'DeathsCases(m7)'!B31</f>
        <v>2649.2180221480899</v>
      </c>
      <c r="C31" s="135">
        <f>'DeathsCases(m7)'!C31</f>
        <v>3183.4390858535462</v>
      </c>
      <c r="D31" s="135">
        <f>'DeathsCases(m7)'!D31</f>
        <v>4547.7104430210557</v>
      </c>
      <c r="E31" s="135">
        <f>'DeathsCases(m7)'!E31</f>
        <v>7846.6799752830984</v>
      </c>
      <c r="F31" s="135">
        <f>'DeathsCases(m7)'!F31</f>
        <v>1392.788645696588</v>
      </c>
      <c r="G31" s="135">
        <f>'DeathsCases(m7)'!G31</f>
        <v>2048.0795663606209</v>
      </c>
      <c r="H31" s="135">
        <f>'DeathsCases(m7)'!H31</f>
        <v>2345.4555711788098</v>
      </c>
      <c r="I31" s="135">
        <f>'DeathsCases(m7)'!I31</f>
        <v>16331.93458587277</v>
      </c>
      <c r="J31" s="135">
        <f>'DeathsCases(m7)'!J31</f>
        <v>4602.2742452325956</v>
      </c>
      <c r="K31" s="135">
        <f>'DeathsCases(m7)'!K31</f>
        <v>91.718488385386294</v>
      </c>
      <c r="L31" s="135">
        <f>'DeathsCases(m7)'!L31</f>
        <v>3.2828278657953009</v>
      </c>
      <c r="M31" s="135">
        <f>'DeathsCases(m7)'!M31</f>
        <v>4152.4584947176836</v>
      </c>
      <c r="N31" s="135">
        <f ca="1">OFFSET('DeathsCases(m7)'!N31, DeathsDelay, 0)</f>
        <v>600.12092304993973</v>
      </c>
      <c r="O31" s="135">
        <f ca="1">OFFSET('DeathsCases(m7)'!O31, DeathsDelay, 0)</f>
        <v>89.887552502070733</v>
      </c>
      <c r="P31" s="135">
        <f ca="1">OFFSET('DeathsCases(m7)'!P31, DeathsDelay, 0)</f>
        <v>602.5707489546719</v>
      </c>
      <c r="Q31" s="135">
        <f ca="1">OFFSET('DeathsCases(m7)'!Q31, DeathsDelay, 0)</f>
        <v>892.23087717079022</v>
      </c>
      <c r="R31" s="135">
        <f ca="1">OFFSET('DeathsCases(m7)'!R31, DeathsDelay, 0)</f>
        <v>353.00110795375969</v>
      </c>
      <c r="S31" s="135">
        <f ca="1">OFFSET('DeathsCases(m7)'!S31, DeathsDelay, 0)</f>
        <v>443.9286236644902</v>
      </c>
      <c r="T31" s="135">
        <f ca="1">OFFSET('DeathsCases(m7)'!T31, DeathsDelay, 0)</f>
        <v>194.42537968449369</v>
      </c>
      <c r="U31" s="135">
        <f ca="1">OFFSET('DeathsCases(m7)'!U31, DeathsDelay, 0)</f>
        <v>1379.475679836421</v>
      </c>
      <c r="V31" s="135">
        <f ca="1">OFFSET('DeathsCases(m7)'!V31, DeathsDelay, 0)</f>
        <v>628.90526337004928</v>
      </c>
      <c r="W31" s="135">
        <f ca="1">OFFSET('DeathsCases(m7)'!W31, DeathsDelay, 0)</f>
        <v>11.84556123058494</v>
      </c>
      <c r="X31" s="135">
        <f ca="1">OFFSET('DeathsCases(m7)'!X31, DeathsDelay, 0)</f>
        <v>0.37637516932684978</v>
      </c>
      <c r="Y31" s="135">
        <f ca="1">OFFSET('DeathsCases(m7)'!Y31, DeathsDelay, 0)</f>
        <v>94.12026553528365</v>
      </c>
    </row>
    <row r="32" spans="1:25" x14ac:dyDescent="0.25">
      <c r="A32" s="111">
        <f>'DeathsCases(m7)'!A32</f>
        <v>43920</v>
      </c>
      <c r="B32" s="135">
        <f>'DeathsCases(m7)'!B32</f>
        <v>2708.221139216962</v>
      </c>
      <c r="C32" s="135">
        <f>'DeathsCases(m7)'!C32</f>
        <v>3235.3532098961309</v>
      </c>
      <c r="D32" s="135">
        <f>'DeathsCases(m7)'!D32</f>
        <v>4460.5335081194298</v>
      </c>
      <c r="E32" s="135">
        <f>'DeathsCases(m7)'!E32</f>
        <v>8072.5650791642938</v>
      </c>
      <c r="F32" s="135">
        <f>'DeathsCases(m7)'!F32</f>
        <v>1559.32545872316</v>
      </c>
      <c r="G32" s="135">
        <f>'DeathsCases(m7)'!G32</f>
        <v>2253.0673368304278</v>
      </c>
      <c r="H32" s="135">
        <f>'DeathsCases(m7)'!H32</f>
        <v>2579.9729098090738</v>
      </c>
      <c r="I32" s="135">
        <f>'DeathsCases(m7)'!I32</f>
        <v>16848.182338294919</v>
      </c>
      <c r="J32" s="135">
        <f>'DeathsCases(m7)'!J32</f>
        <v>5048.574141777679</v>
      </c>
      <c r="K32" s="135">
        <f>'DeathsCases(m7)'!K32</f>
        <v>89.857043049151528</v>
      </c>
      <c r="L32" s="135">
        <f>'DeathsCases(m7)'!L32</f>
        <v>3.931029546302653</v>
      </c>
      <c r="M32" s="135">
        <f>'DeathsCases(m7)'!M32</f>
        <v>4103.0054738432127</v>
      </c>
      <c r="N32" s="135">
        <f ca="1">OFFSET('DeathsCases(m7)'!N32, DeathsDelay, 0)</f>
        <v>645.63447989674626</v>
      </c>
      <c r="O32" s="135">
        <f ca="1">OFFSET('DeathsCases(m7)'!O32, DeathsDelay, 0)</f>
        <v>99.63748683626298</v>
      </c>
      <c r="P32" s="135">
        <f ca="1">OFFSET('DeathsCases(m7)'!P32, DeathsDelay, 0)</f>
        <v>581.80871845036052</v>
      </c>
      <c r="Q32" s="135">
        <f ca="1">OFFSET('DeathsCases(m7)'!Q32, DeathsDelay, 0)</f>
        <v>859.67774650320223</v>
      </c>
      <c r="R32" s="135">
        <f ca="1">OFFSET('DeathsCases(m7)'!R32, DeathsDelay, 0)</f>
        <v>378.62215611169393</v>
      </c>
      <c r="S32" s="135">
        <f ca="1">OFFSET('DeathsCases(m7)'!S32, DeathsDelay, 0)</f>
        <v>464.34278243676721</v>
      </c>
      <c r="T32" s="135">
        <f ca="1">OFFSET('DeathsCases(m7)'!T32, DeathsDelay, 0)</f>
        <v>217.8250178780724</v>
      </c>
      <c r="U32" s="135">
        <f ca="1">OFFSET('DeathsCases(m7)'!U32, DeathsDelay, 0)</f>
        <v>1566.734821895664</v>
      </c>
      <c r="V32" s="135">
        <f ca="1">OFFSET('DeathsCases(m7)'!V32, DeathsDelay, 0)</f>
        <v>692.66239144791848</v>
      </c>
      <c r="W32" s="135">
        <f ca="1">OFFSET('DeathsCases(m7)'!W32, DeathsDelay, 0)</f>
        <v>13.70700656681972</v>
      </c>
      <c r="X32" s="135">
        <f ca="1">OFFSET('DeathsCases(m7)'!X32, DeathsDelay, 0)</f>
        <v>0.54365302236100532</v>
      </c>
      <c r="Y32" s="135">
        <f ca="1">OFFSET('DeathsCases(m7)'!Y32, DeathsDelay, 0)</f>
        <v>89.334489321625156</v>
      </c>
    </row>
    <row r="33" spans="1:25" x14ac:dyDescent="0.25">
      <c r="A33" s="111">
        <f>'DeathsCases(m7)'!A33</f>
        <v>43921</v>
      </c>
      <c r="B33" s="135">
        <f>'DeathsCases(m7)'!B33</f>
        <v>3270.8345045762799</v>
      </c>
      <c r="C33" s="135">
        <f>'DeathsCases(m7)'!C33</f>
        <v>3320.2802694913321</v>
      </c>
      <c r="D33" s="135">
        <f>'DeathsCases(m7)'!D33</f>
        <v>4319.4460735560406</v>
      </c>
      <c r="E33" s="135">
        <f>'DeathsCases(m7)'!E33</f>
        <v>8564.3771659638151</v>
      </c>
      <c r="F33" s="135">
        <f>'DeathsCases(m7)'!F33</f>
        <v>1733.690925353545</v>
      </c>
      <c r="G33" s="135">
        <f>'DeathsCases(m7)'!G33</f>
        <v>2479.8443130364481</v>
      </c>
      <c r="H33" s="135">
        <f>'DeathsCases(m7)'!H33</f>
        <v>2922.3934037828249</v>
      </c>
      <c r="I33" s="135">
        <f>'DeathsCases(m7)'!I33</f>
        <v>18421.89348116926</v>
      </c>
      <c r="J33" s="135">
        <f>'DeathsCases(m7)'!J33</f>
        <v>5265.224576993739</v>
      </c>
      <c r="K33" s="135">
        <f>'DeathsCases(m7)'!K33</f>
        <v>117.44027848608501</v>
      </c>
      <c r="L33" s="135">
        <f>'DeathsCases(m7)'!L33</f>
        <v>4.5008197332002462</v>
      </c>
      <c r="M33" s="135">
        <f>'DeathsCases(m7)'!M33</f>
        <v>3905.9910197142708</v>
      </c>
      <c r="N33" s="135">
        <f ca="1">OFFSET('DeathsCases(m7)'!N33, DeathsDelay, 0)</f>
        <v>746.31266106630858</v>
      </c>
      <c r="O33" s="135">
        <f ca="1">OFFSET('DeathsCases(m7)'!O33, DeathsDelay, 0)</f>
        <v>106.1374430590578</v>
      </c>
      <c r="P33" s="135">
        <f ca="1">OFFSET('DeathsCases(m7)'!P33, DeathsDelay, 0)</f>
        <v>554.3226212486303</v>
      </c>
      <c r="Q33" s="135">
        <f ca="1">OFFSET('DeathsCases(m7)'!Q33, DeathsDelay, 0)</f>
        <v>852.95315613055504</v>
      </c>
      <c r="R33" s="135">
        <f ca="1">OFFSET('DeathsCases(m7)'!R33, DeathsDelay, 0)</f>
        <v>422.74729460591391</v>
      </c>
      <c r="S33" s="135">
        <f ca="1">OFFSET('DeathsCases(m7)'!S33, DeathsDelay, 0)</f>
        <v>538.59531848929805</v>
      </c>
      <c r="T33" s="135">
        <f ca="1">OFFSET('DeathsCases(m7)'!T33, DeathsDelay, 0)</f>
        <v>250.08091987775509</v>
      </c>
      <c r="U33" s="135">
        <f ca="1">OFFSET('DeathsCases(m7)'!U33, DeathsDelay, 0)</f>
        <v>1806.8671334775161</v>
      </c>
      <c r="V33" s="135">
        <f ca="1">OFFSET('DeathsCases(m7)'!V33, DeathsDelay, 0)</f>
        <v>823.27165382102908</v>
      </c>
      <c r="W33" s="135">
        <f ca="1">OFFSET('DeathsCases(m7)'!W33, DeathsDelay, 0)</f>
        <v>16.41456341952485</v>
      </c>
      <c r="X33" s="135">
        <f ca="1">OFFSET('DeathsCases(m7)'!X33, DeathsDelay, 0)</f>
        <v>0.60115478434149627</v>
      </c>
      <c r="Y33" s="135">
        <f ca="1">OFFSET('DeathsCases(m7)'!Y33, DeathsDelay, 0)</f>
        <v>91.727377428454389</v>
      </c>
    </row>
    <row r="34" spans="1:25" x14ac:dyDescent="0.25">
      <c r="A34" s="111">
        <f>'DeathsCases(m7)'!A34</f>
        <v>43922</v>
      </c>
      <c r="B34" s="135">
        <f>'DeathsCases(m7)'!B34</f>
        <v>3482.7193041618948</v>
      </c>
      <c r="C34" s="135">
        <f>'DeathsCases(m7)'!C34</f>
        <v>3467.9832220803678</v>
      </c>
      <c r="D34" s="135">
        <f>'DeathsCases(m7)'!D34</f>
        <v>4268.9565902841932</v>
      </c>
      <c r="E34" s="135">
        <f>'DeathsCases(m7)'!E34</f>
        <v>8345.0638208558867</v>
      </c>
      <c r="F34" s="135">
        <f>'DeathsCases(m7)'!F34</f>
        <v>1856.102599885897</v>
      </c>
      <c r="G34" s="135">
        <f>'DeathsCases(m7)'!G34</f>
        <v>2714.7657981827028</v>
      </c>
      <c r="H34" s="135">
        <f>'DeathsCases(m7)'!H34</f>
        <v>3215.8222619468288</v>
      </c>
      <c r="I34" s="135">
        <f>'DeathsCases(m7)'!I34</f>
        <v>19499.551484980781</v>
      </c>
      <c r="J34" s="135">
        <f>'DeathsCases(m7)'!J34</f>
        <v>5587.7242248439316</v>
      </c>
      <c r="K34" s="135">
        <f>'DeathsCases(m7)'!K34</f>
        <v>144.9219805410421</v>
      </c>
      <c r="L34" s="135">
        <f>'DeathsCases(m7)'!L34</f>
        <v>7.0099875287125792</v>
      </c>
      <c r="M34" s="135">
        <f>'DeathsCases(m7)'!M34</f>
        <v>4086.2552570954081</v>
      </c>
      <c r="N34" s="135">
        <f ca="1">OFFSET('DeathsCases(m7)'!N34, DeathsDelay, 0)</f>
        <v>709.13411703964016</v>
      </c>
      <c r="O34" s="135">
        <f ca="1">OFFSET('DeathsCases(m7)'!O34, DeathsDelay, 0)</f>
        <v>122.2162821364977</v>
      </c>
      <c r="P34" s="135">
        <f ca="1">OFFSET('DeathsCases(m7)'!P34, DeathsDelay, 0)</f>
        <v>532.49889600262122</v>
      </c>
      <c r="Q34" s="135">
        <f ca="1">OFFSET('DeathsCases(m7)'!Q34, DeathsDelay, 0)</f>
        <v>826.05479463996585</v>
      </c>
      <c r="R34" s="135">
        <f ca="1">OFFSET('DeathsCases(m7)'!R34, DeathsDelay, 0)</f>
        <v>434.13442712055132</v>
      </c>
      <c r="S34" s="135">
        <f ca="1">OFFSET('DeathsCases(m7)'!S34, DeathsDelay, 0)</f>
        <v>576.46199641922124</v>
      </c>
      <c r="T34" s="135">
        <f ca="1">OFFSET('DeathsCases(m7)'!T34, DeathsDelay, 0)</f>
        <v>271.22307906193481</v>
      </c>
      <c r="U34" s="135">
        <f ca="1">OFFSET('DeathsCases(m7)'!U34, DeathsDelay, 0)</f>
        <v>1885.8097129730791</v>
      </c>
      <c r="V34" s="135">
        <f ca="1">OFFSET('DeathsCases(m7)'!V34, DeathsDelay, 0)</f>
        <v>874.02975578593464</v>
      </c>
      <c r="W34" s="135">
        <f ca="1">OFFSET('DeathsCases(m7)'!W34, DeathsDelay, 0)</f>
        <v>19.59594272145338</v>
      </c>
      <c r="X34" s="135">
        <f ca="1">OFFSET('DeathsCases(m7)'!X34, DeathsDelay, 0)</f>
        <v>0.62729194887808315</v>
      </c>
      <c r="Y34" s="135">
        <f ca="1">OFFSET('DeathsCases(m7)'!Y34, DeathsDelay, 0)</f>
        <v>101.29892985577141</v>
      </c>
    </row>
    <row r="35" spans="1:25" x14ac:dyDescent="0.25">
      <c r="A35" s="111">
        <f>'DeathsCases(m7)'!A35</f>
        <v>43923</v>
      </c>
      <c r="B35" s="135">
        <f>'DeathsCases(m7)'!B35</f>
        <v>3284.6530784622978</v>
      </c>
      <c r="C35" s="135">
        <f>'DeathsCases(m7)'!C35</f>
        <v>3494.2396241908682</v>
      </c>
      <c r="D35" s="135">
        <f>'DeathsCases(m7)'!D35</f>
        <v>4087.8786537835231</v>
      </c>
      <c r="E35" s="135">
        <f>'DeathsCases(m7)'!E35</f>
        <v>8295.546382657305</v>
      </c>
      <c r="F35" s="135">
        <f>'DeathsCases(m7)'!F35</f>
        <v>2046.8370695060739</v>
      </c>
      <c r="G35" s="135">
        <f>'DeathsCases(m7)'!G35</f>
        <v>2903.1472322419022</v>
      </c>
      <c r="H35" s="135">
        <f>'DeathsCases(m7)'!H35</f>
        <v>3494.7294522522961</v>
      </c>
      <c r="I35" s="135">
        <f>'DeathsCases(m7)'!I35</f>
        <v>20234.635411260399</v>
      </c>
      <c r="J35" s="135">
        <f>'DeathsCases(m7)'!J35</f>
        <v>5640.9583317827364</v>
      </c>
      <c r="K35" s="135">
        <f>'DeathsCases(m7)'!K35</f>
        <v>171.2191264729407</v>
      </c>
      <c r="L35" s="135">
        <f>'DeathsCases(m7)'!L35</f>
        <v>9.4930181596883241</v>
      </c>
      <c r="M35" s="135">
        <f>'DeathsCases(m7)'!M35</f>
        <v>3365.9959369398048</v>
      </c>
      <c r="N35" s="135">
        <f ca="1">OFFSET('DeathsCases(m7)'!N35, DeathsDelay, 0)</f>
        <v>748.28674305002551</v>
      </c>
      <c r="O35" s="135">
        <f ca="1">OFFSET('DeathsCases(m7)'!O35, DeathsDelay, 0)</f>
        <v>128.28860966042441</v>
      </c>
      <c r="P35" s="135">
        <f ca="1">OFFSET('DeathsCases(m7)'!P35, DeathsDelay, 0)</f>
        <v>514.80398364099233</v>
      </c>
      <c r="Q35" s="135">
        <f ca="1">OFFSET('DeathsCases(m7)'!Q35, DeathsDelay, 0)</f>
        <v>779.28832523019173</v>
      </c>
      <c r="R35" s="135">
        <f ca="1">OFFSET('DeathsCases(m7)'!R35, DeathsDelay, 0)</f>
        <v>441.25138494219959</v>
      </c>
      <c r="S35" s="135">
        <f ca="1">OFFSET('DeathsCases(m7)'!S35, DeathsDelay, 0)</f>
        <v>625.01173153049149</v>
      </c>
      <c r="T35" s="135">
        <f ca="1">OFFSET('DeathsCases(m7)'!T35, DeathsDelay, 0)</f>
        <v>286.96031254091861</v>
      </c>
      <c r="U35" s="135">
        <f ca="1">OFFSET('DeathsCases(m7)'!U35, DeathsDelay, 0)</f>
        <v>1995.2277999018129</v>
      </c>
      <c r="V35" s="135">
        <f ca="1">OFFSET('DeathsCases(m7)'!V35, DeathsDelay, 0)</f>
        <v>935.92988013338038</v>
      </c>
      <c r="W35" s="135">
        <f ca="1">OFFSET('DeathsCases(m7)'!W35, DeathsDelay, 0)</f>
        <v>21.186632372417641</v>
      </c>
      <c r="X35" s="135">
        <f ca="1">OFFSET('DeathsCases(m7)'!X35, DeathsDelay, 0)</f>
        <v>0.80502466772687331</v>
      </c>
      <c r="Y35" s="135">
        <f ca="1">OFFSET('DeathsCases(m7)'!Y35, DeathsDelay, 0)</f>
        <v>109.27522354520219</v>
      </c>
    </row>
    <row r="36" spans="1:25" x14ac:dyDescent="0.25">
      <c r="A36" s="111">
        <f>'DeathsCases(m7)'!A36</f>
        <v>43924</v>
      </c>
      <c r="B36" s="135">
        <f>'DeathsCases(m7)'!B36</f>
        <v>3440.8248976185691</v>
      </c>
      <c r="C36" s="135">
        <f>'DeathsCases(m7)'!C36</f>
        <v>3445.661003999453</v>
      </c>
      <c r="D36" s="135">
        <f>'DeathsCases(m7)'!D36</f>
        <v>3931.6915606715452</v>
      </c>
      <c r="E36" s="135">
        <f>'DeathsCases(m7)'!E36</f>
        <v>8173.4339347540044</v>
      </c>
      <c r="F36" s="135">
        <f>'DeathsCases(m7)'!F36</f>
        <v>2214.7972740969758</v>
      </c>
      <c r="G36" s="135">
        <f>'DeathsCases(m7)'!G36</f>
        <v>3084.441885794663</v>
      </c>
      <c r="H36" s="135">
        <f>'DeathsCases(m7)'!H36</f>
        <v>3786.6171468618058</v>
      </c>
      <c r="I36" s="135">
        <f>'DeathsCases(m7)'!I36</f>
        <v>21401.14971385297</v>
      </c>
      <c r="J36" s="135">
        <f>'DeathsCases(m7)'!J36</f>
        <v>5871.8457955987087</v>
      </c>
      <c r="K36" s="135">
        <f>'DeathsCases(m7)'!K36</f>
        <v>190.84891365505291</v>
      </c>
      <c r="L36" s="135">
        <f>'DeathsCases(m7)'!L36</f>
        <v>8.7820872842931639</v>
      </c>
      <c r="M36" s="135">
        <f>'DeathsCases(m7)'!M36</f>
        <v>3084.4327697028971</v>
      </c>
      <c r="N36" s="135">
        <f ca="1">OFFSET('DeathsCases(m7)'!N36, DeathsDelay, 0)</f>
        <v>733.70047061478385</v>
      </c>
      <c r="O36" s="135">
        <f ca="1">OFFSET('DeathsCases(m7)'!O36, DeathsDelay, 0)</f>
        <v>127.6044037422355</v>
      </c>
      <c r="P36" s="135">
        <f ca="1">OFFSET('DeathsCases(m7)'!P36, DeathsDelay, 0)</f>
        <v>491.68263148846381</v>
      </c>
      <c r="Q36" s="135">
        <f ca="1">OFFSET('DeathsCases(m7)'!Q36, DeathsDelay, 0)</f>
        <v>746.27669976446873</v>
      </c>
      <c r="R36" s="135">
        <f ca="1">OFFSET('DeathsCases(m7)'!R36, DeathsDelay, 0)</f>
        <v>464.73734575363932</v>
      </c>
      <c r="S36" s="135">
        <f ca="1">OFFSET('DeathsCases(m7)'!S36, DeathsDelay, 0)</f>
        <v>665.8400490750455</v>
      </c>
      <c r="T36" s="135">
        <f ca="1">OFFSET('DeathsCases(m7)'!T36, DeathsDelay, 0)</f>
        <v>304.88990544249179</v>
      </c>
      <c r="U36" s="135">
        <f ca="1">OFFSET('DeathsCases(m7)'!U36, DeathsDelay, 0)</f>
        <v>2049.9368433661798</v>
      </c>
      <c r="V36" s="135">
        <f ca="1">OFFSET('DeathsCases(m7)'!V36, DeathsDelay, 0)</f>
        <v>1161.2463327580831</v>
      </c>
      <c r="W36" s="135">
        <f ca="1">OFFSET('DeathsCases(m7)'!W36, DeathsDelay, 0)</f>
        <v>23.623433539852261</v>
      </c>
      <c r="X36" s="135">
        <f ca="1">OFFSET('DeathsCases(m7)'!X36, DeathsDelay, 0)</f>
        <v>0.90957332587322048</v>
      </c>
      <c r="Y36" s="135">
        <f ca="1">OFFSET('DeathsCases(m7)'!Y36, DeathsDelay, 0)</f>
        <v>120.4420347104053</v>
      </c>
    </row>
    <row r="37" spans="1:25" x14ac:dyDescent="0.25">
      <c r="A37" s="111">
        <f>'DeathsCases(m7)'!A37</f>
        <v>43925</v>
      </c>
      <c r="B37" s="135">
        <f>'DeathsCases(m7)'!B37</f>
        <v>3403.097997485313</v>
      </c>
      <c r="C37" s="135">
        <f>'DeathsCases(m7)'!C37</f>
        <v>3283.9318300875452</v>
      </c>
      <c r="D37" s="135">
        <f>'DeathsCases(m7)'!D37</f>
        <v>3793.7892103332488</v>
      </c>
      <c r="E37" s="135">
        <f>'DeathsCases(m7)'!E37</f>
        <v>8089.8350498940481</v>
      </c>
      <c r="F37" s="135">
        <f>'DeathsCases(m7)'!F37</f>
        <v>2255.3639336803722</v>
      </c>
      <c r="G37" s="135">
        <f>'DeathsCases(m7)'!G37</f>
        <v>3211.1577521635122</v>
      </c>
      <c r="H37" s="135">
        <f>'DeathsCases(m7)'!H37</f>
        <v>4073.0130896503752</v>
      </c>
      <c r="I37" s="135">
        <f>'DeathsCases(m7)'!I37</f>
        <v>22556.648772795012</v>
      </c>
      <c r="J37" s="135">
        <f>'DeathsCases(m7)'!J37</f>
        <v>5754.8545605820354</v>
      </c>
      <c r="K37" s="135">
        <f>'DeathsCases(m7)'!K37</f>
        <v>218.49983801330399</v>
      </c>
      <c r="L37" s="135">
        <f>'DeathsCases(m7)'!L37</f>
        <v>10.951471940829871</v>
      </c>
      <c r="M37" s="135">
        <f>'DeathsCases(m7)'!M37</f>
        <v>2799.6790849902159</v>
      </c>
      <c r="N37" s="135">
        <f ca="1">OFFSET('DeathsCases(m7)'!N37, DeathsDelay, 0)</f>
        <v>687.85790010402457</v>
      </c>
      <c r="O37" s="135">
        <f ca="1">OFFSET('DeathsCases(m7)'!O37, DeathsDelay, 0)</f>
        <v>110.4992557875123</v>
      </c>
      <c r="P37" s="135">
        <f ca="1">OFFSET('DeathsCases(m7)'!P37, DeathsDelay, 0)</f>
        <v>484.3687343789905</v>
      </c>
      <c r="Q37" s="135">
        <f ca="1">OFFSET('DeathsCases(m7)'!Q37, DeathsDelay, 0)</f>
        <v>712.04242150371897</v>
      </c>
      <c r="R37" s="135">
        <f ca="1">OFFSET('DeathsCases(m7)'!R37, DeathsDelay, 0)</f>
        <v>473.27769513961732</v>
      </c>
      <c r="S37" s="135">
        <f ca="1">OFFSET('DeathsCases(m7)'!S37, DeathsDelay, 0)</f>
        <v>675.04228644907721</v>
      </c>
      <c r="T37" s="135">
        <f ca="1">OFFSET('DeathsCases(m7)'!T37, DeathsDelay, 0)</f>
        <v>317.82699668866331</v>
      </c>
      <c r="U37" s="135">
        <f ca="1">OFFSET('DeathsCases(m7)'!U37, DeathsDelay, 0)</f>
        <v>2105.3802364072499</v>
      </c>
      <c r="V37" s="135">
        <f ca="1">OFFSET('DeathsCases(m7)'!V37, DeathsDelay, 0)</f>
        <v>1276.999565287806</v>
      </c>
      <c r="W37" s="135">
        <f ca="1">OFFSET('DeathsCases(m7)'!W37, DeathsDelay, 0)</f>
        <v>22.980388787334789</v>
      </c>
      <c r="X37" s="135">
        <f ca="1">OFFSET('DeathsCases(m7)'!X37, DeathsDelay, 0)</f>
        <v>1.0559414472781059</v>
      </c>
      <c r="Y37" s="135">
        <f ca="1">OFFSET('DeathsCases(m7)'!Y37, DeathsDelay, 0)</f>
        <v>120.4420347104053</v>
      </c>
    </row>
    <row r="38" spans="1:25" x14ac:dyDescent="0.25">
      <c r="A38" s="111">
        <f>'DeathsCases(m7)'!A38</f>
        <v>43926</v>
      </c>
      <c r="B38" s="135">
        <f>'DeathsCases(m7)'!B38</f>
        <v>3323.4766908087308</v>
      </c>
      <c r="C38" s="135">
        <f>'DeathsCases(m7)'!C38</f>
        <v>3252.3728321110812</v>
      </c>
      <c r="D38" s="135">
        <f>'DeathsCases(m7)'!D38</f>
        <v>3687.501770081064</v>
      </c>
      <c r="E38" s="135">
        <f>'DeathsCases(m7)'!E38</f>
        <v>7876.3293055624972</v>
      </c>
      <c r="F38" s="135">
        <f>'DeathsCases(m7)'!F38</f>
        <v>2298.065680610262</v>
      </c>
      <c r="G38" s="135">
        <f>'DeathsCases(m7)'!G38</f>
        <v>3289.112337734331</v>
      </c>
      <c r="H38" s="135">
        <f>'DeathsCases(m7)'!H38</f>
        <v>4262.4676742084039</v>
      </c>
      <c r="I38" s="135">
        <f>'DeathsCases(m7)'!I38</f>
        <v>23320.005157777679</v>
      </c>
      <c r="J38" s="135">
        <f>'DeathsCases(m7)'!J38</f>
        <v>5481.2560109663254</v>
      </c>
      <c r="K38" s="135">
        <f>'DeathsCases(m7)'!K38</f>
        <v>232.64682256868829</v>
      </c>
      <c r="L38" s="135">
        <f>'DeathsCases(m7)'!L38</f>
        <v>13.403137974361711</v>
      </c>
      <c r="M38" s="135">
        <f>'DeathsCases(m7)'!M38</f>
        <v>2602.6646308612749</v>
      </c>
      <c r="N38" s="135">
        <f ca="1">OFFSET('DeathsCases(m7)'!N38, DeathsDelay, 0)</f>
        <v>692.57376262068169</v>
      </c>
      <c r="O38" s="135">
        <f ca="1">OFFSET('DeathsCases(m7)'!O38, DeathsDelay, 0)</f>
        <v>122.98601379446021</v>
      </c>
      <c r="P38" s="135">
        <f ca="1">OFFSET('DeathsCases(m7)'!P38, DeathsDelay, 0)</f>
        <v>473.27992263236968</v>
      </c>
      <c r="Q38" s="135">
        <f ca="1">OFFSET('DeathsCases(m7)'!Q38, DeathsDelay, 0)</f>
        <v>698.13474596028937</v>
      </c>
      <c r="R38" s="135">
        <f ca="1">OFFSET('DeathsCases(m7)'!R38, DeathsDelay, 0)</f>
        <v>469.71921622879319</v>
      </c>
      <c r="S38" s="135">
        <f ca="1">OFFSET('DeathsCases(m7)'!S38, DeathsDelay, 0)</f>
        <v>681.17711136509831</v>
      </c>
      <c r="T38" s="135">
        <f ca="1">OFFSET('DeathsCases(m7)'!T38, DeathsDelay, 0)</f>
        <v>322.66755264150942</v>
      </c>
      <c r="U38" s="135">
        <f ca="1">OFFSET('DeathsCases(m7)'!U38, DeathsDelay, 0)</f>
        <v>2115.293955692739</v>
      </c>
      <c r="V38" s="135">
        <f ca="1">OFFSET('DeathsCases(m7)'!V38, DeathsDelay, 0)</f>
        <v>1332.7096772005079</v>
      </c>
      <c r="W38" s="135">
        <f ca="1">OFFSET('DeathsCases(m7)'!W38, DeathsDelay, 0)</f>
        <v>24.943367505546011</v>
      </c>
      <c r="X38" s="135">
        <f ca="1">OFFSET('DeathsCases(m7)'!X38, DeathsDelay, 0)</f>
        <v>1.2127644344976269</v>
      </c>
      <c r="Y38" s="135">
        <f ca="1">OFFSET('DeathsCases(m7)'!Y38, DeathsDelay, 0)</f>
        <v>116.45388786568989</v>
      </c>
    </row>
    <row r="39" spans="1:25" x14ac:dyDescent="0.25">
      <c r="A39" s="111">
        <f>'DeathsCases(m7)'!A39</f>
        <v>43927</v>
      </c>
      <c r="B39" s="135">
        <f>'DeathsCases(m7)'!B39</f>
        <v>3272.589244117361</v>
      </c>
      <c r="C39" s="135">
        <f>'DeathsCases(m7)'!C39</f>
        <v>3120.748718599486</v>
      </c>
      <c r="D39" s="135">
        <f>'DeathsCases(m7)'!D39</f>
        <v>3634.2990669137662</v>
      </c>
      <c r="E39" s="135">
        <f>'DeathsCases(m7)'!E39</f>
        <v>7445.8026901136927</v>
      </c>
      <c r="F39" s="135">
        <f>'DeathsCases(m7)'!F39</f>
        <v>2278.849894491811</v>
      </c>
      <c r="G39" s="135">
        <f>'DeathsCases(m7)'!G39</f>
        <v>3395.0967268007639</v>
      </c>
      <c r="H39" s="135">
        <f>'DeathsCases(m7)'!H39</f>
        <v>4439.1588197517531</v>
      </c>
      <c r="I39" s="135">
        <f>'DeathsCases(m7)'!I39</f>
        <v>23922.17181067407</v>
      </c>
      <c r="J39" s="135">
        <f>'DeathsCases(m7)'!J39</f>
        <v>5518.3960855747928</v>
      </c>
      <c r="K39" s="135">
        <f>'DeathsCases(m7)'!K39</f>
        <v>256.60870071512869</v>
      </c>
      <c r="L39" s="135">
        <f>'DeathsCases(m7)'!L39</f>
        <v>18.43715586410832</v>
      </c>
      <c r="M39" s="135">
        <f>'DeathsCases(m7)'!M39</f>
        <v>2136.8490793985152</v>
      </c>
      <c r="N39" s="135">
        <f ca="1">OFFSET('DeathsCases(m7)'!N39, DeathsDelay, 0)</f>
        <v>664.16891629942165</v>
      </c>
      <c r="O39" s="135">
        <f ca="1">OFFSET('DeathsCases(m7)'!O39, DeathsDelay, 0)</f>
        <v>118.36762384668501</v>
      </c>
      <c r="P39" s="135">
        <f ca="1">OFFSET('DeathsCases(m7)'!P39, DeathsDelay, 0)</f>
        <v>465.02229686360948</v>
      </c>
      <c r="Q39" s="135">
        <f ca="1">OFFSET('DeathsCases(m7)'!Q39, DeathsDelay, 0)</f>
        <v>674.75151125540219</v>
      </c>
      <c r="R39" s="135">
        <f ca="1">OFFSET('DeathsCases(m7)'!R39, DeathsDelay, 0)</f>
        <v>474.701086703947</v>
      </c>
      <c r="S39" s="135">
        <f ca="1">OFFSET('DeathsCases(m7)'!S39, DeathsDelay, 0)</f>
        <v>697.78344777570703</v>
      </c>
      <c r="T39" s="135">
        <f ca="1">OFFSET('DeathsCases(m7)'!T39, DeathsDelay, 0)</f>
        <v>326.48790173433849</v>
      </c>
      <c r="U39" s="135">
        <f ca="1">OFFSET('DeathsCases(m7)'!U39, DeathsDelay, 0)</f>
        <v>2113.8252565393332</v>
      </c>
      <c r="V39" s="135">
        <f ca="1">OFFSET('DeathsCases(m7)'!V39, DeathsDelay, 0)</f>
        <v>1405.7518239304941</v>
      </c>
      <c r="W39" s="135">
        <f ca="1">OFFSET('DeathsCases(m7)'!W39, DeathsDelay, 0)</f>
        <v>25.857167943333991</v>
      </c>
      <c r="X39" s="135">
        <f ca="1">OFFSET('DeathsCases(m7)'!X39, DeathsDelay, 0)</f>
        <v>1.1604901054244541</v>
      </c>
      <c r="Y39" s="135">
        <f ca="1">OFFSET('DeathsCases(m7)'!Y39, DeathsDelay, 0)</f>
        <v>118.04914660357611</v>
      </c>
    </row>
    <row r="40" spans="1:25" x14ac:dyDescent="0.25">
      <c r="A40" s="111">
        <f>'DeathsCases(m7)'!A40</f>
        <v>43928</v>
      </c>
      <c r="B40" s="135">
        <f>'DeathsCases(m7)'!B40</f>
        <v>2855.7289318891412</v>
      </c>
      <c r="C40" s="135">
        <f>'DeathsCases(m7)'!C40</f>
        <v>3066.525399583013</v>
      </c>
      <c r="D40" s="135">
        <f>'DeathsCases(m7)'!D40</f>
        <v>3514.681459349154</v>
      </c>
      <c r="E40" s="135">
        <f>'DeathsCases(m7)'!E40</f>
        <v>7033.1573717921556</v>
      </c>
      <c r="F40" s="135">
        <f>'DeathsCases(m7)'!F40</f>
        <v>2466.0258852011639</v>
      </c>
      <c r="G40" s="135">
        <f>'DeathsCases(m7)'!G40</f>
        <v>3493.9943353607591</v>
      </c>
      <c r="H40" s="135">
        <f>'DeathsCases(m7)'!H40</f>
        <v>4542.0477669109014</v>
      </c>
      <c r="I40" s="135">
        <f>'DeathsCases(m7)'!I40</f>
        <v>23507.264299836919</v>
      </c>
      <c r="J40" s="135">
        <f>'DeathsCases(m7)'!J40</f>
        <v>5830.3727122859191</v>
      </c>
      <c r="K40" s="135">
        <f>'DeathsCases(m7)'!K40</f>
        <v>281.48437929935722</v>
      </c>
      <c r="L40" s="135">
        <f>'DeathsCases(m7)'!L40</f>
        <v>20.46017239924014</v>
      </c>
      <c r="M40" s="135">
        <f>'DeathsCases(m7)'!M40</f>
        <v>1961.370618231037</v>
      </c>
      <c r="N40" s="135">
        <f ca="1">OFFSET('DeathsCases(m7)'!N40, DeathsDelay, 0)</f>
        <v>590.46985557399034</v>
      </c>
      <c r="O40" s="135">
        <f ca="1">OFFSET('DeathsCases(m7)'!O40, DeathsDelay, 0)</f>
        <v>109.3018954306816</v>
      </c>
      <c r="P40" s="135">
        <f ca="1">OFFSET('DeathsCases(m7)'!P40, DeathsDelay, 0)</f>
        <v>464.78636469878779</v>
      </c>
      <c r="Q40" s="135">
        <f ca="1">OFFSET('DeathsCases(m7)'!Q40, DeathsDelay, 0)</f>
        <v>613.00754510654986</v>
      </c>
      <c r="R40" s="135">
        <f ca="1">OFFSET('DeathsCases(m7)'!R40, DeathsDelay, 0)</f>
        <v>474.701086703947</v>
      </c>
      <c r="S40" s="135">
        <f ca="1">OFFSET('DeathsCases(m7)'!S40, DeathsDelay, 0)</f>
        <v>694.71603531769654</v>
      </c>
      <c r="T40" s="135">
        <f ca="1">OFFSET('DeathsCases(m7)'!T40, DeathsDelay, 0)</f>
        <v>323.9699443777011</v>
      </c>
      <c r="U40" s="135">
        <f ca="1">OFFSET('DeathsCases(m7)'!U40, DeathsDelay, 0)</f>
        <v>1996.3293242668681</v>
      </c>
      <c r="V40" s="135">
        <f ca="1">OFFSET('DeathsCases(m7)'!V40, DeathsDelay, 0)</f>
        <v>1313.5206386528</v>
      </c>
      <c r="W40" s="135">
        <f ca="1">OFFSET('DeathsCases(m7)'!W40, DeathsDelay, 0)</f>
        <v>28.632413717356751</v>
      </c>
      <c r="X40" s="135">
        <f ca="1">OFFSET('DeathsCases(m7)'!X40, DeathsDelay, 0)</f>
        <v>1.2702661964781179</v>
      </c>
      <c r="Y40" s="135">
        <f ca="1">OFFSET('DeathsCases(m7)'!Y40, DeathsDelay, 0)</f>
        <v>112.46574102097451</v>
      </c>
    </row>
    <row r="41" spans="1:25" x14ac:dyDescent="0.25">
      <c r="A41" s="111">
        <f>'DeathsCases(m7)'!A41</f>
        <v>43929</v>
      </c>
      <c r="B41" s="135">
        <f>'DeathsCases(m7)'!B41</f>
        <v>2748.2511349978881</v>
      </c>
      <c r="C41" s="135">
        <f>'DeathsCases(m7)'!C41</f>
        <v>3029.663805740583</v>
      </c>
      <c r="D41" s="135">
        <f>'DeathsCases(m7)'!D41</f>
        <v>3403.085545388481</v>
      </c>
      <c r="E41" s="135">
        <f>'DeathsCases(m7)'!E41</f>
        <v>6740.179195783865</v>
      </c>
      <c r="F41" s="135">
        <f>'DeathsCases(m7)'!F41</f>
        <v>2586.3024723870221</v>
      </c>
      <c r="G41" s="135">
        <f>'DeathsCases(m7)'!G41</f>
        <v>3516.7354966873891</v>
      </c>
      <c r="H41" s="135">
        <f>'DeathsCases(m7)'!H41</f>
        <v>4677.3445617722891</v>
      </c>
      <c r="I41" s="135">
        <f>'DeathsCases(m7)'!I41</f>
        <v>24642.20157063127</v>
      </c>
      <c r="J41" s="135">
        <f>'DeathsCases(m7)'!J41</f>
        <v>5842.7527371554079</v>
      </c>
      <c r="K41" s="135">
        <f>'DeathsCases(m7)'!K41</f>
        <v>315.9041957893711</v>
      </c>
      <c r="L41" s="135">
        <f>'DeathsCases(m7)'!L41</f>
        <v>20.48108213086941</v>
      </c>
      <c r="M41" s="135">
        <f>'DeathsCases(m7)'!M41</f>
        <v>1779.5111221120151</v>
      </c>
      <c r="N41" s="135">
        <f ca="1">OFFSET('DeathsCases(m7)'!N41, DeathsDelay, 0)</f>
        <v>688.62559865324761</v>
      </c>
      <c r="O41" s="135">
        <f ca="1">OFFSET('DeathsCases(m7)'!O41, DeathsDelay, 0)</f>
        <v>124.43995137061169</v>
      </c>
      <c r="P41" s="135">
        <f ca="1">OFFSET('DeathsCases(m7)'!P41, DeathsDelay, 0)</f>
        <v>469.03314366557879</v>
      </c>
      <c r="Q41" s="135">
        <f ca="1">OFFSET('DeathsCases(m7)'!Q41, DeathsDelay, 0)</f>
        <v>598.48854316560698</v>
      </c>
      <c r="R41" s="135">
        <f ca="1">OFFSET('DeathsCases(m7)'!R41, DeathsDelay, 0)</f>
        <v>492.4934812580679</v>
      </c>
      <c r="S41" s="135">
        <f ca="1">OFFSET('DeathsCases(m7)'!S41, DeathsDelay, 0)</f>
        <v>678.85010881074538</v>
      </c>
      <c r="T41" s="135">
        <f ca="1">OFFSET('DeathsCases(m7)'!T41, DeathsDelay, 0)</f>
        <v>334.02006727531409</v>
      </c>
      <c r="U41" s="135">
        <f ca="1">OFFSET('DeathsCases(m7)'!U41, DeathsDelay, 0)</f>
        <v>1970.6270890822659</v>
      </c>
      <c r="V41" s="135">
        <f ca="1">OFFSET('DeathsCases(m7)'!V41, DeathsDelay, 0)</f>
        <v>1361.802735643807</v>
      </c>
      <c r="W41" s="135">
        <f ca="1">OFFSET('DeathsCases(m7)'!W41, DeathsDelay, 0)</f>
        <v>31.035370424132559</v>
      </c>
      <c r="X41" s="135">
        <f ca="1">OFFSET('DeathsCases(m7)'!X41, DeathsDelay, 0)</f>
        <v>1.186627269961041</v>
      </c>
      <c r="Y41" s="135">
        <f ca="1">OFFSET('DeathsCases(m7)'!Y41, DeathsDelay, 0)</f>
        <v>95.715524273169805</v>
      </c>
    </row>
    <row r="42" spans="1:25" x14ac:dyDescent="0.25">
      <c r="A42" s="111">
        <f>'DeathsCases(m7)'!A42</f>
        <v>43930</v>
      </c>
      <c r="B42" s="135">
        <f>'DeathsCases(m7)'!B42</f>
        <v>2986.2376852570919</v>
      </c>
      <c r="C42" s="135">
        <f>'DeathsCases(m7)'!C42</f>
        <v>2855.4478738217272</v>
      </c>
      <c r="D42" s="135">
        <f>'DeathsCases(m7)'!D42</f>
        <v>3348.349283149842</v>
      </c>
      <c r="E42" s="135">
        <f>'DeathsCases(m7)'!E42</f>
        <v>6290.0901356146333</v>
      </c>
      <c r="F42" s="135">
        <f>'DeathsCases(m7)'!F42</f>
        <v>2651.0667885640219</v>
      </c>
      <c r="G42" s="135">
        <f>'DeathsCases(m7)'!G42</f>
        <v>3515.3604497234528</v>
      </c>
      <c r="H42" s="135">
        <f>'DeathsCases(m7)'!H42</f>
        <v>4771.7896691751293</v>
      </c>
      <c r="I42" s="135">
        <f>'DeathsCases(m7)'!I42</f>
        <v>25435.299113470421</v>
      </c>
      <c r="J42" s="135">
        <f>'DeathsCases(m7)'!J42</f>
        <v>5964.0769808764016</v>
      </c>
      <c r="K42" s="135">
        <f>'DeathsCases(m7)'!K42</f>
        <v>340.06914069976438</v>
      </c>
      <c r="L42" s="135">
        <f>'DeathsCases(m7)'!L42</f>
        <v>21.8611244184012</v>
      </c>
      <c r="M42" s="135">
        <f>'DeathsCases(m7)'!M42</f>
        <v>1686.9861153146171</v>
      </c>
      <c r="N42" s="135">
        <f ca="1">OFFSET('DeathsCases(m7)'!N42, DeathsDelay, 0)</f>
        <v>624.13892051849518</v>
      </c>
      <c r="O42" s="135">
        <f ca="1">OFFSET('DeathsCases(m7)'!O42, DeathsDelay, 0)</f>
        <v>123.5846939728756</v>
      </c>
      <c r="P42" s="135">
        <f ca="1">OFFSET('DeathsCases(m7)'!P42, DeathsDelay, 0)</f>
        <v>459.00602666065572</v>
      </c>
      <c r="Q42" s="135">
        <f ca="1">OFFSET('DeathsCases(m7)'!Q42, DeathsDelay, 0)</f>
        <v>591.15262639544642</v>
      </c>
      <c r="R42" s="135">
        <f ca="1">OFFSET('DeathsCases(m7)'!R42, DeathsDelay, 0)</f>
        <v>486.79991500074919</v>
      </c>
      <c r="S42" s="135">
        <f ca="1">OFFSET('DeathsCases(m7)'!S42, DeathsDelay, 0)</f>
        <v>670.38828134037158</v>
      </c>
      <c r="T42" s="135">
        <f ca="1">OFFSET('DeathsCases(m7)'!T42, DeathsDelay, 0)</f>
        <v>332.89132777061462</v>
      </c>
      <c r="U42" s="135">
        <f ca="1">OFFSET('DeathsCases(m7)'!U42, DeathsDelay, 0)</f>
        <v>1878.0990424176989</v>
      </c>
      <c r="V42" s="135">
        <f ca="1">OFFSET('DeathsCases(m7)'!V42, DeathsDelay, 0)</f>
        <v>1444.7489022693851</v>
      </c>
      <c r="W42" s="135">
        <f ca="1">OFFSET('DeathsCases(m7)'!W42, DeathsDelay, 0)</f>
        <v>32.964504681684957</v>
      </c>
      <c r="X42" s="135">
        <f ca="1">OFFSET('DeathsCases(m7)'!X42, DeathsDelay, 0)</f>
        <v>1.1604901054244541</v>
      </c>
      <c r="Y42" s="135">
        <f ca="1">OFFSET('DeathsCases(m7)'!Y42, DeathsDelay, 0)</f>
        <v>91.727377428454403</v>
      </c>
    </row>
    <row r="43" spans="1:25" x14ac:dyDescent="0.25">
      <c r="A43" s="111">
        <f>'DeathsCases(m7)'!A43</f>
        <v>43931</v>
      </c>
      <c r="B43" s="135">
        <f>'DeathsCases(m7)'!B43</f>
        <v>2888.5206270631061</v>
      </c>
      <c r="C43" s="135">
        <f>'DeathsCases(m7)'!C43</f>
        <v>2652.3242418593882</v>
      </c>
      <c r="D43" s="135">
        <f>'DeathsCases(m7)'!D43</f>
        <v>3273.558786901358</v>
      </c>
      <c r="E43" s="135">
        <f>'DeathsCases(m7)'!E43</f>
        <v>5971.7419141095361</v>
      </c>
      <c r="F43" s="135">
        <f>'DeathsCases(m7)'!F43</f>
        <v>2546.4475085857912</v>
      </c>
      <c r="G43" s="135">
        <f>'DeathsCases(m7)'!G43</f>
        <v>3451.8967436956491</v>
      </c>
      <c r="H43" s="135">
        <f>'DeathsCases(m7)'!H43</f>
        <v>4805.7386804318612</v>
      </c>
      <c r="I43" s="135">
        <f>'DeathsCases(m7)'!I43</f>
        <v>25467.61049484535</v>
      </c>
      <c r="J43" s="135">
        <f>'DeathsCases(m7)'!J43</f>
        <v>6126.2553066667097</v>
      </c>
      <c r="K43" s="135">
        <f>'DeathsCases(m7)'!K43</f>
        <v>358.14208269157132</v>
      </c>
      <c r="L43" s="135">
        <f>'DeathsCases(m7)'!L43</f>
        <v>26.29921495671363</v>
      </c>
      <c r="M43" s="135">
        <f>'DeathsCases(m7)'!M43</f>
        <v>1619.9852483233981</v>
      </c>
      <c r="N43" s="135">
        <f ca="1">OFFSET('DeathsCases(m7)'!N43, DeathsDelay, 0)</f>
        <v>599.24355327939861</v>
      </c>
      <c r="O43" s="135">
        <f ca="1">OFFSET('DeathsCases(m7)'!O43, DeathsDelay, 0)</f>
        <v>135.55829754118179</v>
      </c>
      <c r="P43" s="135">
        <f ca="1">OFFSET('DeathsCases(m7)'!P43, DeathsDelay, 0)</f>
        <v>459.59585707270998</v>
      </c>
      <c r="Q43" s="135">
        <f ca="1">OFFSET('DeathsCases(m7)'!Q43, DeathsDelay, 0)</f>
        <v>599.25270116249874</v>
      </c>
      <c r="R43" s="135">
        <f ca="1">OFFSET('DeathsCases(m7)'!R43, DeathsDelay, 0)</f>
        <v>474.701086703947</v>
      </c>
      <c r="S43" s="135">
        <f ca="1">OFFSET('DeathsCases(m7)'!S43, DeathsDelay, 0)</f>
        <v>648.28175707401977</v>
      </c>
      <c r="T43" s="135">
        <f ca="1">OFFSET('DeathsCases(m7)'!T43, DeathsDelay, 0)</f>
        <v>330.17801165354842</v>
      </c>
      <c r="U43" s="135">
        <f ca="1">OFFSET('DeathsCases(m7)'!U43, DeathsDelay, 0)</f>
        <v>1746.6504681878771</v>
      </c>
      <c r="V43" s="135">
        <f ca="1">OFFSET('DeathsCases(m7)'!V43, DeathsDelay, 0)</f>
        <v>1327.138666009238</v>
      </c>
      <c r="W43" s="135">
        <f ca="1">OFFSET('DeathsCases(m7)'!W43, DeathsDelay, 0)</f>
        <v>36.687395354154511</v>
      </c>
      <c r="X43" s="135">
        <f ca="1">OFFSET('DeathsCases(m7)'!X43, DeathsDelay, 0)</f>
        <v>1.2545838977561661</v>
      </c>
      <c r="Y43" s="135">
        <f ca="1">OFFSET('DeathsCases(m7)'!Y43, DeathsDelay, 0)</f>
        <v>89.334489321625156</v>
      </c>
    </row>
    <row r="44" spans="1:25" x14ac:dyDescent="0.25">
      <c r="A44" s="111">
        <f>'DeathsCases(m7)'!A44</f>
        <v>43932</v>
      </c>
      <c r="B44" s="135">
        <f>'DeathsCases(m7)'!B44</f>
        <v>2762.0697088839061</v>
      </c>
      <c r="C44" s="135">
        <f>'DeathsCases(m7)'!C44</f>
        <v>2464.5097173165268</v>
      </c>
      <c r="D44" s="135">
        <f>'DeathsCases(m7)'!D44</f>
        <v>3260.4645517537519</v>
      </c>
      <c r="E44" s="135">
        <f>'DeathsCases(m7)'!E44</f>
        <v>5633.2199214864968</v>
      </c>
      <c r="F44" s="135">
        <f>'DeathsCases(m7)'!F44</f>
        <v>2573.4919483080539</v>
      </c>
      <c r="G44" s="135">
        <f>'DeathsCases(m7)'!G44</f>
        <v>3405.039374078453</v>
      </c>
      <c r="H44" s="135">
        <f>'DeathsCases(m7)'!H44</f>
        <v>4737.8840709762708</v>
      </c>
      <c r="I44" s="135">
        <f>'DeathsCases(m7)'!I44</f>
        <v>24671.5755536994</v>
      </c>
      <c r="J44" s="135">
        <f>'DeathsCases(m7)'!J44</f>
        <v>5934.3649211896281</v>
      </c>
      <c r="K44" s="135">
        <f>'DeathsCases(m7)'!K44</f>
        <v>350.86552364992622</v>
      </c>
      <c r="L44" s="135">
        <f>'DeathsCases(m7)'!L44</f>
        <v>28.039950114850321</v>
      </c>
      <c r="M44" s="135">
        <f>'DeathsCases(m7)'!M44</f>
        <v>1615.199472109739</v>
      </c>
      <c r="N44" s="135">
        <f ca="1">OFFSET('DeathsCases(m7)'!N44, DeathsDelay, 0)</f>
        <v>600.01125182862177</v>
      </c>
      <c r="O44" s="135">
        <f ca="1">OFFSET('DeathsCases(m7)'!O44, DeathsDelay, 0)</f>
        <v>147.3608496299409</v>
      </c>
      <c r="P44" s="135">
        <f ca="1">OFFSET('DeathsCases(m7)'!P44, DeathsDelay, 0)</f>
        <v>443.43450378242221</v>
      </c>
      <c r="Q44" s="135">
        <f ca="1">OFFSET('DeathsCases(m7)'!Q44, DeathsDelay, 0)</f>
        <v>525.28220706337879</v>
      </c>
      <c r="R44" s="135">
        <f ca="1">OFFSET('DeathsCases(m7)'!R44, DeathsDelay, 0)</f>
        <v>468.29582466446351</v>
      </c>
      <c r="S44" s="135">
        <f ca="1">OFFSET('DeathsCases(m7)'!S44, DeathsDelay, 0)</f>
        <v>675.99424203949422</v>
      </c>
      <c r="T44" s="135">
        <f ca="1">OFFSET('DeathsCases(m7)'!T44, DeathsDelay, 0)</f>
        <v>326.72667355264019</v>
      </c>
      <c r="U44" s="135">
        <f ca="1">OFFSET('DeathsCases(m7)'!U44, DeathsDelay, 0)</f>
        <v>1634.294982952332</v>
      </c>
      <c r="V44" s="135">
        <f ca="1">OFFSET('DeathsCases(m7)'!V44, DeathsDelay, 0)</f>
        <v>1304.235620000683</v>
      </c>
      <c r="W44" s="135">
        <f ca="1">OFFSET('DeathsCases(m7)'!W44, DeathsDelay, 0)</f>
        <v>41.628686610341383</v>
      </c>
      <c r="X44" s="135">
        <f ca="1">OFFSET('DeathsCases(m7)'!X44, DeathsDelay, 0)</f>
        <v>1.217991867404945</v>
      </c>
      <c r="Y44" s="135">
        <f ca="1">OFFSET('DeathsCases(m7)'!Y44, DeathsDelay, 0)</f>
        <v>84.548713107966677</v>
      </c>
    </row>
    <row r="45" spans="1:25" x14ac:dyDescent="0.25">
      <c r="A45" s="111">
        <f>'DeathsCases(m7)'!A45</f>
        <v>43933</v>
      </c>
      <c r="B45" s="135">
        <f>'DeathsCases(m7)'!B45</f>
        <v>5500.5601051845269</v>
      </c>
      <c r="C45" s="135">
        <f>'DeathsCases(m7)'!C45</f>
        <v>2371.7142896621531</v>
      </c>
      <c r="D45" s="135">
        <f>'DeathsCases(m7)'!D45</f>
        <v>3234.0401492937199</v>
      </c>
      <c r="E45" s="135">
        <f>'DeathsCases(m7)'!E45</f>
        <v>5377.3798241271434</v>
      </c>
      <c r="F45" s="135">
        <f>'DeathsCases(m7)'!F45</f>
        <v>2661.7422252964939</v>
      </c>
      <c r="G45" s="135">
        <f>'DeathsCases(m7)'!G45</f>
        <v>3394.567862583865</v>
      </c>
      <c r="H45" s="135">
        <f>'DeathsCases(m7)'!H45</f>
        <v>4752.6228041241748</v>
      </c>
      <c r="I45" s="135">
        <f>'DeathsCases(m7)'!I45</f>
        <v>24186.90483307547</v>
      </c>
      <c r="J45" s="135">
        <f>'DeathsCases(m7)'!J45</f>
        <v>6162.7763800317034</v>
      </c>
      <c r="K45" s="135">
        <f>'DeathsCases(m7)'!K45</f>
        <v>374.38742380780201</v>
      </c>
      <c r="L45" s="135">
        <f>'DeathsCases(m7)'!L45</f>
        <v>29.36249064040161</v>
      </c>
      <c r="M45" s="135">
        <f>'DeathsCases(m7)'!M45</f>
        <v>1510.7100247781959</v>
      </c>
      <c r="N45" s="135">
        <f ca="1">OFFSET('DeathsCases(m7)'!N45, DeathsDelay, 0)</f>
        <v>581.36714420462886</v>
      </c>
      <c r="O45" s="135">
        <f ca="1">OFFSET('DeathsCases(m7)'!O45, DeathsDelay, 0)</f>
        <v>133.76225700593591</v>
      </c>
      <c r="P45" s="135">
        <f ca="1">OFFSET('DeathsCases(m7)'!P45, DeathsDelay, 0)</f>
        <v>443.67043594724379</v>
      </c>
      <c r="Q45" s="135">
        <f ca="1">OFFSET('DeathsCases(m7)'!Q45, DeathsDelay, 0)</f>
        <v>495.78570838335781</v>
      </c>
      <c r="R45" s="135">
        <f ca="1">OFFSET('DeathsCases(m7)'!R45, DeathsDelay, 0)</f>
        <v>467.58412888229861</v>
      </c>
      <c r="S45" s="135">
        <f ca="1">OFFSET('DeathsCases(m7)'!S45, DeathsDelay, 0)</f>
        <v>652.19535227906761</v>
      </c>
      <c r="T45" s="135">
        <f ca="1">OFFSET('DeathsCases(m7)'!T45, DeathsDelay, 0)</f>
        <v>329.28804396715071</v>
      </c>
      <c r="U45" s="135">
        <f ca="1">OFFSET('DeathsCases(m7)'!U45, DeathsDelay, 0)</f>
        <v>1513.8616523730541</v>
      </c>
      <c r="V45" s="135">
        <f ca="1">OFFSET('DeathsCases(m7)'!V45, DeathsDelay, 0)</f>
        <v>1289.379590157296</v>
      </c>
      <c r="W45" s="135">
        <f ca="1">OFFSET('DeathsCases(m7)'!W45, DeathsDelay, 0)</f>
        <v>41.933286756270697</v>
      </c>
      <c r="X45" s="135">
        <f ca="1">OFFSET('DeathsCases(m7)'!X45, DeathsDelay, 0)</f>
        <v>1.1918547028683579</v>
      </c>
      <c r="Y45" s="135">
        <f ca="1">OFFSET('DeathsCases(m7)'!Y45, DeathsDelay, 0)</f>
        <v>81.358195632194338</v>
      </c>
    </row>
    <row r="46" spans="1:25" x14ac:dyDescent="0.25">
      <c r="A46" s="111">
        <f>'DeathsCases(m7)'!A46</f>
        <v>43934</v>
      </c>
      <c r="B46" s="135">
        <f>'DeathsCases(m7)'!B46</f>
        <v>5473.4713135190777</v>
      </c>
      <c r="C46" s="135">
        <f>'DeathsCases(m7)'!C46</f>
        <v>2283.3662004760072</v>
      </c>
      <c r="D46" s="135">
        <f>'DeathsCases(m7)'!D46</f>
        <v>3181.4272765384758</v>
      </c>
      <c r="E46" s="135">
        <f>'DeathsCases(m7)'!E46</f>
        <v>5108.2433776218741</v>
      </c>
      <c r="F46" s="135">
        <f>'DeathsCases(m7)'!F46</f>
        <v>2695.9036228404061</v>
      </c>
      <c r="G46" s="135">
        <f>'DeathsCases(m7)'!G46</f>
        <v>3279.0639176132609</v>
      </c>
      <c r="H46" s="135">
        <f>'DeathsCases(m7)'!H46</f>
        <v>4658.1776967213355</v>
      </c>
      <c r="I46" s="135">
        <f>'DeathsCases(m7)'!I46</f>
        <v>23474.952918462001</v>
      </c>
      <c r="J46" s="135">
        <f>'DeathsCases(m7)'!J46</f>
        <v>6050.7371549628269</v>
      </c>
      <c r="K46" s="135">
        <f>'DeathsCases(m7)'!K46</f>
        <v>381.39322716417649</v>
      </c>
      <c r="L46" s="135">
        <f>'DeathsCases(m7)'!L46</f>
        <v>29.665681749026021</v>
      </c>
      <c r="M46" s="135">
        <f>'DeathsCases(m7)'!M46</f>
        <v>1391.065619436733</v>
      </c>
      <c r="N46" s="135">
        <f ca="1">OFFSET('DeathsCases(m7)'!N46, DeathsDelay, 0)</f>
        <v>578.2963500077359</v>
      </c>
      <c r="O46" s="135">
        <f ca="1">OFFSET('DeathsCases(m7)'!O46, DeathsDelay, 0)</f>
        <v>142.65693394239199</v>
      </c>
      <c r="P46" s="135">
        <f ca="1">OFFSET('DeathsCases(m7)'!P46, DeathsDelay, 0)</f>
        <v>430.45823471722753</v>
      </c>
      <c r="Q46" s="135">
        <f ca="1">OFFSET('DeathsCases(m7)'!Q46, DeathsDelay, 0)</f>
        <v>473.16663167536251</v>
      </c>
      <c r="R46" s="135">
        <f ca="1">OFFSET('DeathsCases(m7)'!R46, DeathsDelay, 0)</f>
        <v>446.94495119951841</v>
      </c>
      <c r="S46" s="135">
        <f ca="1">OFFSET('DeathsCases(m7)'!S46, DeathsDelay, 0)</f>
        <v>635.90633439859801</v>
      </c>
      <c r="T46" s="135">
        <f ca="1">OFFSET('DeathsCases(m7)'!T46, DeathsDelay, 0)</f>
        <v>334.49761091191777</v>
      </c>
      <c r="U46" s="135">
        <f ca="1">OFFSET('DeathsCases(m7)'!U46, DeathsDelay, 0)</f>
        <v>1530.017343060518</v>
      </c>
      <c r="V46" s="135">
        <f ca="1">OFFSET('DeathsCases(m7)'!V46, DeathsDelay, 0)</f>
        <v>1191.5773936883311</v>
      </c>
      <c r="W46" s="135">
        <f ca="1">OFFSET('DeathsCases(m7)'!W46, DeathsDelay, 0)</f>
        <v>42.610175969446978</v>
      </c>
      <c r="X46" s="135">
        <f ca="1">OFFSET('DeathsCases(m7)'!X46, DeathsDelay, 0)</f>
        <v>1.223219300312262</v>
      </c>
      <c r="Y46" s="135">
        <f ca="1">OFFSET('DeathsCases(m7)'!Y46, DeathsDelay, 0)</f>
        <v>81.358195632194338</v>
      </c>
    </row>
    <row r="47" spans="1:25" x14ac:dyDescent="0.25">
      <c r="A47" s="111">
        <f>'DeathsCases(m7)'!A47</f>
        <v>43935</v>
      </c>
      <c r="B47" s="135">
        <f>'DeathsCases(m7)'!B47</f>
        <v>5603.1026971164883</v>
      </c>
      <c r="C47" s="135">
        <f>'DeathsCases(m7)'!C47</f>
        <v>2026.6179296756111</v>
      </c>
      <c r="D47" s="135">
        <f>'DeathsCases(m7)'!D47</f>
        <v>3173.523549016948</v>
      </c>
      <c r="E47" s="135">
        <f>'DeathsCases(m7)'!E47</f>
        <v>4676.4941093780444</v>
      </c>
      <c r="F47" s="135">
        <f>'DeathsCases(m7)'!F47</f>
        <v>2511.5744152597131</v>
      </c>
      <c r="G47" s="135">
        <f>'DeathsCases(m7)'!G47</f>
        <v>3160.069468811128</v>
      </c>
      <c r="H47" s="135">
        <f>'DeathsCases(m7)'!H47</f>
        <v>4577.6030613089379</v>
      </c>
      <c r="I47" s="135">
        <f>'DeathsCases(m7)'!I47</f>
        <v>23185.252010452699</v>
      </c>
      <c r="J47" s="135">
        <f>'DeathsCases(m7)'!J47</f>
        <v>5524.5860980095376</v>
      </c>
      <c r="K47" s="135">
        <f>'DeathsCases(m7)'!K47</f>
        <v>380.00560427716511</v>
      </c>
      <c r="L47" s="135">
        <f>'DeathsCases(m7)'!L47</f>
        <v>32.284625635592008</v>
      </c>
      <c r="M47" s="135">
        <f>'DeathsCases(m7)'!M47</f>
        <v>1265.837808512669</v>
      </c>
      <c r="N47" s="135">
        <f ca="1">OFFSET('DeathsCases(m7)'!N47, DeathsDelay, 0)</f>
        <v>554.16868131786259</v>
      </c>
      <c r="O47" s="135">
        <f ca="1">OFFSET('DeathsCases(m7)'!O47, DeathsDelay, 0)</f>
        <v>148.72926146631869</v>
      </c>
      <c r="P47" s="135">
        <f ca="1">OFFSET('DeathsCases(m7)'!P47, DeathsDelay, 0)</f>
        <v>422.43654111328902</v>
      </c>
      <c r="Q47" s="135">
        <f ca="1">OFFSET('DeathsCases(m7)'!Q47, DeathsDelay, 0)</f>
        <v>493.0347395945476</v>
      </c>
      <c r="R47" s="135">
        <f ca="1">OFFSET('DeathsCases(m7)'!R47, DeathsDelay, 0)</f>
        <v>419.9005114772545</v>
      </c>
      <c r="S47" s="135">
        <f ca="1">OFFSET('DeathsCases(m7)'!S47, DeathsDelay, 0)</f>
        <v>651.56071521878971</v>
      </c>
      <c r="T47" s="135">
        <f ca="1">OFFSET('DeathsCases(m7)'!T47, DeathsDelay, 0)</f>
        <v>336.51631810301512</v>
      </c>
      <c r="U47" s="135">
        <f ca="1">OFFSET('DeathsCases(m7)'!U47, DeathsDelay, 0)</f>
        <v>1470.902202135934</v>
      </c>
      <c r="V47" s="135">
        <f ca="1">OFFSET('DeathsCases(m7)'!V47, DeathsDelay, 0)</f>
        <v>1139.581289236477</v>
      </c>
      <c r="W47" s="135">
        <f ca="1">OFFSET('DeathsCases(m7)'!W47, DeathsDelay, 0)</f>
        <v>40.917952936506268</v>
      </c>
      <c r="X47" s="135">
        <f ca="1">OFFSET('DeathsCases(m7)'!X47, DeathsDelay, 0)</f>
        <v>1.3173130926439749</v>
      </c>
      <c r="Y47" s="135">
        <f ca="1">OFFSET('DeathsCases(m7)'!Y47, DeathsDelay, 0)</f>
        <v>85.34634247690974</v>
      </c>
    </row>
    <row r="48" spans="1:25" x14ac:dyDescent="0.25">
      <c r="A48" s="111">
        <f>'DeathsCases(m7)'!A48</f>
        <v>43936</v>
      </c>
      <c r="B48" s="135">
        <f>'DeathsCases(m7)'!B48</f>
        <v>5530.1713349402789</v>
      </c>
      <c r="C48" s="135">
        <f>'DeathsCases(m7)'!C48</f>
        <v>1835.1257983224839</v>
      </c>
      <c r="D48" s="135">
        <f>'DeathsCases(m7)'!D48</f>
        <v>3035.621198678652</v>
      </c>
      <c r="E48" s="135">
        <f>'DeathsCases(m7)'!E48</f>
        <v>4496.9169801084854</v>
      </c>
      <c r="F48" s="135">
        <f>'DeathsCases(m7)'!F48</f>
        <v>2475.277930369306</v>
      </c>
      <c r="G48" s="135">
        <f>'DeathsCases(m7)'!G48</f>
        <v>3153.3000068348292</v>
      </c>
      <c r="H48" s="135">
        <f>'DeathsCases(m7)'!H48</f>
        <v>4521.2094991318336</v>
      </c>
      <c r="I48" s="135">
        <f>'DeathsCases(m7)'!I48</f>
        <v>23276.311357963859</v>
      </c>
      <c r="J48" s="135">
        <f>'DeathsCases(m7)'!J48</f>
        <v>6295.2426461352379</v>
      </c>
      <c r="K48" s="135">
        <f>'DeathsCases(m7)'!K48</f>
        <v>411.21019700459158</v>
      </c>
      <c r="L48" s="135">
        <f>'DeathsCases(m7)'!L48</f>
        <v>33.486935204275007</v>
      </c>
      <c r="M48" s="135">
        <f>'DeathsCases(m7)'!M48</f>
        <v>1111.895340306655</v>
      </c>
      <c r="N48" s="135">
        <f ca="1">OFFSET('DeathsCases(m7)'!N48, DeathsDelay, 0)</f>
        <v>456.34195190255798</v>
      </c>
      <c r="O48" s="135">
        <f ca="1">OFFSET('DeathsCases(m7)'!O48, DeathsDelay, 0)</f>
        <v>126.150466166084</v>
      </c>
      <c r="P48" s="135">
        <f ca="1">OFFSET('DeathsCases(m7)'!P48, DeathsDelay, 0)</f>
        <v>405.80332349335782</v>
      </c>
      <c r="Q48" s="135">
        <f ca="1">OFFSET('DeathsCases(m7)'!Q48, DeathsDelay, 0)</f>
        <v>459.87028252944617</v>
      </c>
      <c r="R48" s="135">
        <f ca="1">OFFSET('DeathsCases(m7)'!R48, DeathsDelay, 0)</f>
        <v>402.10811692313348</v>
      </c>
      <c r="S48" s="135">
        <f ca="1">OFFSET('DeathsCases(m7)'!S48, DeathsDelay, 0)</f>
        <v>648.07021138726043</v>
      </c>
      <c r="T48" s="135">
        <f ca="1">OFFSET('DeathsCases(m7)'!T48, DeathsDelay, 0)</f>
        <v>332.71767553912241</v>
      </c>
      <c r="U48" s="135">
        <f ca="1">OFFSET('DeathsCases(m7)'!U48, DeathsDelay, 0)</f>
        <v>1381.67872856653</v>
      </c>
      <c r="V48" s="135">
        <f ca="1">OFFSET('DeathsCases(m7)'!V48, DeathsDelay, 0)</f>
        <v>1127.820265610462</v>
      </c>
      <c r="W48" s="135">
        <f ca="1">OFFSET('DeathsCases(m7)'!W48, DeathsDelay, 0)</f>
        <v>39.598018970812518</v>
      </c>
      <c r="X48" s="135">
        <f ca="1">OFFSET('DeathsCases(m7)'!X48, DeathsDelay, 0)</f>
        <v>1.4427714824195921</v>
      </c>
      <c r="Y48" s="135">
        <f ca="1">OFFSET('DeathsCases(m7)'!Y48, DeathsDelay, 0)</f>
        <v>93.322636166340558</v>
      </c>
    </row>
    <row r="49" spans="1:25" x14ac:dyDescent="0.25">
      <c r="A49" s="111">
        <f>'DeathsCases(m7)'!A49</f>
        <v>43937</v>
      </c>
      <c r="B49" s="135">
        <f>'DeathsCases(m7)'!B49</f>
        <v>6427.8302814248827</v>
      </c>
      <c r="C49" s="135">
        <f>'DeathsCases(m7)'!C49</f>
        <v>1669.205863161669</v>
      </c>
      <c r="D49" s="135">
        <f>'DeathsCases(m7)'!D49</f>
        <v>2986.311376230914</v>
      </c>
      <c r="E49" s="135">
        <f>'DeathsCases(m7)'!E49</f>
        <v>4848.7353218774397</v>
      </c>
      <c r="F49" s="135">
        <f>'DeathsCases(m7)'!F49</f>
        <v>2459.6206231616789</v>
      </c>
      <c r="G49" s="135">
        <f>'DeathsCases(m7)'!G49</f>
        <v>3200.4746949821638</v>
      </c>
      <c r="H49" s="135">
        <f>'DeathsCases(m7)'!H49</f>
        <v>4446.1483220693162</v>
      </c>
      <c r="I49" s="135">
        <f>'DeathsCases(m7)'!I49</f>
        <v>22732.525496415361</v>
      </c>
      <c r="J49" s="135">
        <f>'DeathsCases(m7)'!J49</f>
        <v>6082.3062183800239</v>
      </c>
      <c r="K49" s="135">
        <f>'DeathsCases(m7)'!K49</f>
        <v>417.40373330515462</v>
      </c>
      <c r="L49" s="135">
        <f>'DeathsCases(m7)'!L49</f>
        <v>35.049937643562899</v>
      </c>
      <c r="M49" s="135">
        <f>'DeathsCases(m7)'!M49</f>
        <v>982.6793825378752</v>
      </c>
      <c r="N49" s="135">
        <f ca="1">OFFSET('DeathsCases(m7)'!N49, DeathsDelay, 0)</f>
        <v>430.34987245028537</v>
      </c>
      <c r="O49" s="135">
        <f ca="1">OFFSET('DeathsCases(m7)'!O49, DeathsDelay, 0)</f>
        <v>130.25570167521761</v>
      </c>
      <c r="P49" s="135">
        <f ca="1">OFFSET('DeathsCases(m7)'!P49, DeathsDelay, 0)</f>
        <v>398.60739246629538</v>
      </c>
      <c r="Q49" s="135">
        <f ca="1">OFFSET('DeathsCases(m7)'!Q49, DeathsDelay, 0)</f>
        <v>434.34740543326228</v>
      </c>
      <c r="R49" s="135">
        <f ca="1">OFFSET('DeathsCases(m7)'!R49, DeathsDelay, 0)</f>
        <v>407.08998739828752</v>
      </c>
      <c r="S49" s="135">
        <f ca="1">OFFSET('DeathsCases(m7)'!S49, DeathsDelay, 0)</f>
        <v>610.62662483085592</v>
      </c>
      <c r="T49" s="135">
        <f ca="1">OFFSET('DeathsCases(m7)'!T49, DeathsDelay, 0)</f>
        <v>339.07768851752547</v>
      </c>
      <c r="U49" s="135">
        <f ca="1">OFFSET('DeathsCases(m7)'!U49, DeathsDelay, 0)</f>
        <v>1371.0306597043379</v>
      </c>
      <c r="V49" s="135">
        <f ca="1">OFFSET('DeathsCases(m7)'!V49, DeathsDelay, 0)</f>
        <v>1010.82903059379</v>
      </c>
      <c r="W49" s="135">
        <f ca="1">OFFSET('DeathsCases(m7)'!W49, DeathsDelay, 0)</f>
        <v>47.619156146951468</v>
      </c>
      <c r="X49" s="135">
        <f ca="1">OFFSET('DeathsCases(m7)'!X49, DeathsDelay, 0)</f>
        <v>1.4270891836976389</v>
      </c>
      <c r="Y49" s="135">
        <f ca="1">OFFSET('DeathsCases(m7)'!Y49, DeathsDelay, 0)</f>
        <v>89.334489321625156</v>
      </c>
    </row>
    <row r="50" spans="1:25" x14ac:dyDescent="0.25">
      <c r="A50" s="111">
        <f>'DeathsCases(m7)'!A50</f>
        <v>43938</v>
      </c>
      <c r="B50" s="135">
        <f>'DeathsCases(m7)'!B50</f>
        <v>6168.67718545138</v>
      </c>
      <c r="C50" s="135">
        <f>'DeathsCases(m7)'!C50</f>
        <v>1644.3178728875459</v>
      </c>
      <c r="D50" s="135">
        <f>'DeathsCases(m7)'!D50</f>
        <v>2932.2829104867392</v>
      </c>
      <c r="E50" s="135">
        <f>'DeathsCases(m7)'!E50</f>
        <v>4977.1138653552507</v>
      </c>
      <c r="F50" s="135">
        <f>'DeathsCases(m7)'!F50</f>
        <v>2626.1574361882522</v>
      </c>
      <c r="G50" s="135">
        <f>'DeathsCases(m7)'!G50</f>
        <v>3269.227043178952</v>
      </c>
      <c r="H50" s="135">
        <f>'DeathsCases(m7)'!H50</f>
        <v>4429.2823490856326</v>
      </c>
      <c r="I50" s="135">
        <f>'DeathsCases(m7)'!I50</f>
        <v>21387.564246683971</v>
      </c>
      <c r="J50" s="135">
        <f>'DeathsCases(m7)'!J50</f>
        <v>5862.5607769465914</v>
      </c>
      <c r="K50" s="135">
        <f>'DeathsCases(m7)'!K50</f>
        <v>475.31160549238558</v>
      </c>
      <c r="L50" s="135">
        <f>'DeathsCases(m7)'!L50</f>
        <v>35.306081856021457</v>
      </c>
      <c r="M50" s="135">
        <f>'DeathsCases(m7)'!M50</f>
        <v>829.5345437008034</v>
      </c>
      <c r="N50" s="135">
        <f ca="1">OFFSET('DeathsCases(m7)'!N50, DeathsDelay, 0)</f>
        <v>389.66184934145349</v>
      </c>
      <c r="O50" s="135">
        <f ca="1">OFFSET('DeathsCases(m7)'!O50, DeathsDelay, 0)</f>
        <v>120.4202416012518</v>
      </c>
      <c r="P50" s="135">
        <f ca="1">OFFSET('DeathsCases(m7)'!P50, DeathsDelay, 0)</f>
        <v>380.32264969261217</v>
      </c>
      <c r="Q50" s="135">
        <f ca="1">OFFSET('DeathsCases(m7)'!Q50, DeathsDelay, 0)</f>
        <v>385.44129363219122</v>
      </c>
      <c r="R50" s="135">
        <f ca="1">OFFSET('DeathsCases(m7)'!R50, DeathsDelay, 0)</f>
        <v>397.83794223014462</v>
      </c>
      <c r="S50" s="135">
        <f ca="1">OFFSET('DeathsCases(m7)'!S50, DeathsDelay, 0)</f>
        <v>620.8865906386842</v>
      </c>
      <c r="T50" s="135">
        <f ca="1">OFFSET('DeathsCases(m7)'!T50, DeathsDelay, 0)</f>
        <v>340.4017867826538</v>
      </c>
      <c r="U50" s="135">
        <f ca="1">OFFSET('DeathsCases(m7)'!U50, DeathsDelay, 0)</f>
        <v>1411.78706121135</v>
      </c>
      <c r="V50" s="135">
        <f ca="1">OFFSET('DeathsCases(m7)'!V50, DeathsDelay, 0)</f>
        <v>938.40588510727798</v>
      </c>
      <c r="W50" s="135">
        <f ca="1">OFFSET('DeathsCases(m7)'!W50, DeathsDelay, 0)</f>
        <v>52.898892009726467</v>
      </c>
      <c r="X50" s="135">
        <f ca="1">OFFSET('DeathsCases(m7)'!X50, DeathsDelay, 0)</f>
        <v>1.5368652747513041</v>
      </c>
      <c r="Y50" s="135">
        <f ca="1">OFFSET('DeathsCases(m7)'!Y50, DeathsDelay, 0)</f>
        <v>78.965307525365105</v>
      </c>
    </row>
    <row r="51" spans="1:25" x14ac:dyDescent="0.25">
      <c r="A51" s="111">
        <f>'DeathsCases(m7)'!A51</f>
        <v>43939</v>
      </c>
      <c r="B51" s="135">
        <f>'DeathsCases(m7)'!B51</f>
        <v>5825.2965915059549</v>
      </c>
      <c r="C51" s="135">
        <f>'DeathsCases(m7)'!C51</f>
        <v>1576.581486986842</v>
      </c>
      <c r="D51" s="135">
        <f>'DeathsCases(m7)'!D51</f>
        <v>2790.3697133464748</v>
      </c>
      <c r="E51" s="135">
        <f>'DeathsCases(m7)'!E51</f>
        <v>4386.1140705591824</v>
      </c>
      <c r="F51" s="135">
        <f>'DeathsCases(m7)'!F51</f>
        <v>2723.6597583448352</v>
      </c>
      <c r="G51" s="135">
        <f>'DeathsCases(m7)'!G51</f>
        <v>3389.7023117884</v>
      </c>
      <c r="H51" s="135">
        <f>'DeathsCases(m7)'!H51</f>
        <v>4391.1656842730872</v>
      </c>
      <c r="I51" s="135">
        <f>'DeathsCases(m7)'!I51</f>
        <v>20700.213042890049</v>
      </c>
      <c r="J51" s="135">
        <f>'DeathsCases(m7)'!J51</f>
        <v>5673.146396443407</v>
      </c>
      <c r="K51" s="135">
        <f>'DeathsCases(m7)'!K51</f>
        <v>539.17610275556785</v>
      </c>
      <c r="L51" s="135">
        <f>'DeathsCases(m7)'!L51</f>
        <v>38.034801833641112</v>
      </c>
      <c r="M51" s="135">
        <f>'DeathsCases(m7)'!M51</f>
        <v>689.94940413576398</v>
      </c>
      <c r="N51" s="135">
        <f ca="1">OFFSET('DeathsCases(m7)'!N51, DeathsDelay, 0)</f>
        <v>359.72160592174708</v>
      </c>
      <c r="O51" s="135">
        <f ca="1">OFFSET('DeathsCases(m7)'!O51, DeathsDelay, 0)</f>
        <v>121.2754989989879</v>
      </c>
      <c r="P51" s="135">
        <f ca="1">OFFSET('DeathsCases(m7)'!P51, DeathsDelay, 0)</f>
        <v>372.41892217108449</v>
      </c>
      <c r="Q51" s="135">
        <f ca="1">OFFSET('DeathsCases(m7)'!Q51, DeathsDelay, 0)</f>
        <v>436.94554262269418</v>
      </c>
      <c r="R51" s="135">
        <f ca="1">OFFSET('DeathsCases(m7)'!R51, DeathsDelay, 0)</f>
        <v>388.58589706200161</v>
      </c>
      <c r="S51" s="135">
        <f ca="1">OFFSET('DeathsCases(m7)'!S51, DeathsDelay, 0)</f>
        <v>590.2124660585788</v>
      </c>
      <c r="T51" s="135">
        <f ca="1">OFFSET('DeathsCases(m7)'!T51, DeathsDelay, 0)</f>
        <v>334.71467620128311</v>
      </c>
      <c r="U51" s="135">
        <f ca="1">OFFSET('DeathsCases(m7)'!U51, DeathsDelay, 0)</f>
        <v>1388.6550495452079</v>
      </c>
      <c r="V51" s="135">
        <f ca="1">OFFSET('DeathsCases(m7)'!V51, DeathsDelay, 0)</f>
        <v>906.2178204466062</v>
      </c>
      <c r="W51" s="135">
        <f ca="1">OFFSET('DeathsCases(m7)'!W51, DeathsDelay, 0)</f>
        <v>57.637116501960463</v>
      </c>
      <c r="X51" s="135">
        <f ca="1">OFFSET('DeathsCases(m7)'!X51, DeathsDelay, 0)</f>
        <v>1.5891396038244769</v>
      </c>
      <c r="Y51" s="135">
        <f ca="1">OFFSET('DeathsCases(m7)'!Y51, DeathsDelay, 0)</f>
        <v>74.179531311706597</v>
      </c>
    </row>
    <row r="52" spans="1:25" x14ac:dyDescent="0.25">
      <c r="A52" s="111">
        <f>'DeathsCases(m7)'!A52</f>
        <v>43940</v>
      </c>
      <c r="B52" s="135">
        <f>'DeathsCases(m7)'!B52</f>
        <v>3419.0003245763619</v>
      </c>
      <c r="C52" s="135">
        <f>'DeathsCases(m7)'!C52</f>
        <v>1482.16107027677</v>
      </c>
      <c r="D52" s="135">
        <f>'DeathsCases(m7)'!D52</f>
        <v>2667.095157227126</v>
      </c>
      <c r="E52" s="135">
        <f>'DeathsCases(m7)'!E52</f>
        <v>4866.6166190047061</v>
      </c>
      <c r="F52" s="135">
        <f>'DeathsCases(m7)'!F52</f>
        <v>2669.570878900307</v>
      </c>
      <c r="G52" s="135">
        <f>'DeathsCases(m7)'!G52</f>
        <v>3427.463216874944</v>
      </c>
      <c r="H52" s="135">
        <f>'DeathsCases(m7)'!H52</f>
        <v>4341.7833309424832</v>
      </c>
      <c r="I52" s="135">
        <f>'DeathsCases(m7)'!I52</f>
        <v>20017.635111344691</v>
      </c>
      <c r="J52" s="135">
        <f>'DeathsCases(m7)'!J52</f>
        <v>5477.5420035054794</v>
      </c>
      <c r="K52" s="135">
        <f>'DeathsCases(m7)'!K52</f>
        <v>557.14751136539815</v>
      </c>
      <c r="L52" s="135">
        <f>'DeathsCases(m7)'!L52</f>
        <v>43.962710750539003</v>
      </c>
      <c r="M52" s="135">
        <f>'DeathsCases(m7)'!M52</f>
        <v>641.2940126302359</v>
      </c>
      <c r="N52" s="135">
        <f ca="1">OFFSET('DeathsCases(m7)'!N52, DeathsDelay, 0)</f>
        <v>343.38059394542381</v>
      </c>
      <c r="O52" s="135">
        <f ca="1">OFFSET('DeathsCases(m7)'!O52, DeathsDelay, 0)</f>
        <v>118.8807782853267</v>
      </c>
      <c r="P52" s="135">
        <f ca="1">OFFSET('DeathsCases(m7)'!P52, DeathsDelay, 0)</f>
        <v>352.01078991400578</v>
      </c>
      <c r="Q52" s="135">
        <f ca="1">OFFSET('DeathsCases(m7)'!Q52, DeathsDelay, 0)</f>
        <v>418.3000874985359</v>
      </c>
      <c r="R52" s="135">
        <f ca="1">OFFSET('DeathsCases(m7)'!R52, DeathsDelay, 0)</f>
        <v>380.75724345818838</v>
      </c>
      <c r="S52" s="135">
        <f ca="1">OFFSET('DeathsCases(m7)'!S52, DeathsDelay, 0)</f>
        <v>583.01991270876101</v>
      </c>
      <c r="T52" s="135">
        <f ca="1">OFFSET('DeathsCases(m7)'!T52, DeathsDelay, 0)</f>
        <v>321.64734578149239</v>
      </c>
      <c r="U52" s="135">
        <f ca="1">OFFSET('DeathsCases(m7)'!U52, DeathsDelay, 0)</f>
        <v>1358.1795421120371</v>
      </c>
      <c r="V52" s="135">
        <f ca="1">OFFSET('DeathsCases(m7)'!V52, DeathsDelay, 0)</f>
        <v>873.41075454245981</v>
      </c>
      <c r="W52" s="135">
        <f ca="1">OFFSET('DeathsCases(m7)'!W52, DeathsDelay, 0)</f>
        <v>61.732296241676963</v>
      </c>
      <c r="X52" s="135">
        <f ca="1">OFFSET('DeathsCases(m7)'!X52, DeathsDelay, 0)</f>
        <v>1.6832333961561901</v>
      </c>
      <c r="Y52" s="135">
        <f ca="1">OFFSET('DeathsCases(m7)'!Y52, DeathsDelay, 0)</f>
        <v>71.78664320487735</v>
      </c>
    </row>
    <row r="53" spans="1:25" x14ac:dyDescent="0.25">
      <c r="A53" s="111">
        <f>'DeathsCases(m7)'!A53</f>
        <v>43941</v>
      </c>
      <c r="B53" s="135">
        <f>'DeathsCases(m7)'!B53</f>
        <v>3278.0728051832389</v>
      </c>
      <c r="C53" s="135">
        <f>'DeathsCases(m7)'!C53</f>
        <v>1453.338895973061</v>
      </c>
      <c r="D53" s="135">
        <f>'DeathsCases(m7)'!D53</f>
        <v>2561.279581304585</v>
      </c>
      <c r="E53" s="135">
        <f>'DeathsCases(m7)'!E53</f>
        <v>4601.912288881409</v>
      </c>
      <c r="F53" s="135">
        <f>'DeathsCases(m7)'!F53</f>
        <v>2686.6515776722631</v>
      </c>
      <c r="G53" s="135">
        <f>'DeathsCases(m7)'!G53</f>
        <v>3498.8598861562241</v>
      </c>
      <c r="H53" s="135">
        <f>'DeathsCases(m7)'!H53</f>
        <v>4387.2802155934487</v>
      </c>
      <c r="I53" s="135">
        <f>'DeathsCases(m7)'!I53</f>
        <v>19416.937157601711</v>
      </c>
      <c r="J53" s="135">
        <f>'DeathsCases(m7)'!J53</f>
        <v>5814.8976811990578</v>
      </c>
      <c r="K53" s="135">
        <f>'DeathsCases(m7)'!K53</f>
        <v>585.94914738604894</v>
      </c>
      <c r="L53" s="135">
        <f>'DeathsCases(m7)'!L53</f>
        <v>42.269022488568183</v>
      </c>
      <c r="M53" s="135">
        <f>'DeathsCases(m7)'!M53</f>
        <v>601.41254418308188</v>
      </c>
      <c r="N53" s="135">
        <f ca="1">OFFSET('DeathsCases(m7)'!N53, DeathsDelay, 0)</f>
        <v>331.42643082180479</v>
      </c>
      <c r="O53" s="135">
        <f ca="1">OFFSET('DeathsCases(m7)'!O53, DeathsDelay, 0)</f>
        <v>108.104535073851</v>
      </c>
      <c r="P53" s="135">
        <f ca="1">OFFSET('DeathsCases(m7)'!P53, DeathsDelay, 0)</f>
        <v>337.73689394229177</v>
      </c>
      <c r="Q53" s="135">
        <f ca="1">OFFSET('DeathsCases(m7)'!Q53, DeathsDelay, 0)</f>
        <v>407.90753874080832</v>
      </c>
      <c r="R53" s="135">
        <f ca="1">OFFSET('DeathsCases(m7)'!R53, DeathsDelay, 0)</f>
        <v>394.99115910148521</v>
      </c>
      <c r="S53" s="135">
        <f ca="1">OFFSET('DeathsCases(m7)'!S53, DeathsDelay, 0)</f>
        <v>556.57670186384269</v>
      </c>
      <c r="T53" s="135">
        <f ca="1">OFFSET('DeathsCases(m7)'!T53, DeathsDelay, 0)</f>
        <v>306.01864494719132</v>
      </c>
      <c r="U53" s="135">
        <f ca="1">OFFSET('DeathsCases(m7)'!U53, DeathsDelay, 0)</f>
        <v>1195.8882856606931</v>
      </c>
      <c r="V53" s="135">
        <f ca="1">OFFSET('DeathsCases(m7)'!V53, DeathsDelay, 0)</f>
        <v>853.60271475127718</v>
      </c>
      <c r="W53" s="135">
        <f ca="1">OFFSET('DeathsCases(m7)'!W53, DeathsDelay, 0)</f>
        <v>68.230432688169273</v>
      </c>
      <c r="X53" s="135">
        <f ca="1">OFFSET('DeathsCases(m7)'!X53, DeathsDelay, 0)</f>
        <v>1.813919218839124</v>
      </c>
      <c r="Y53" s="135">
        <f ca="1">OFFSET('DeathsCases(m7)'!Y53, DeathsDelay, 0)</f>
        <v>63.012720146503447</v>
      </c>
    </row>
    <row r="54" spans="1:25" x14ac:dyDescent="0.25">
      <c r="A54" s="111">
        <f>'DeathsCases(m7)'!A54</f>
        <v>43942</v>
      </c>
      <c r="B54" s="135">
        <f>'DeathsCases(m7)'!B54</f>
        <v>3033.944666530248</v>
      </c>
      <c r="C54" s="135">
        <f>'DeathsCases(m7)'!C54</f>
        <v>1448.12182584687</v>
      </c>
      <c r="D54" s="135">
        <f>'DeathsCases(m7)'!D54</f>
        <v>2532.6138232787471</v>
      </c>
      <c r="E54" s="135">
        <f>'DeathsCases(m7)'!E54</f>
        <v>4835.1333095327664</v>
      </c>
      <c r="F54" s="135">
        <f>'DeathsCases(m7)'!F54</f>
        <v>2848.9182160058472</v>
      </c>
      <c r="G54" s="135">
        <f>'DeathsCases(m7)'!G54</f>
        <v>3544.871073026382</v>
      </c>
      <c r="H54" s="135">
        <f>'DeathsCases(m7)'!H54</f>
        <v>4350.3574098724112</v>
      </c>
      <c r="I54" s="135">
        <f>'DeathsCases(m7)'!I54</f>
        <v>18533.514616828099</v>
      </c>
      <c r="J54" s="135">
        <f>'DeathsCases(m7)'!J54</f>
        <v>6089.1152320582423</v>
      </c>
      <c r="K54" s="135">
        <f>'DeathsCases(m7)'!K54</f>
        <v>603.00675555809119</v>
      </c>
      <c r="L54" s="135">
        <f>'DeathsCases(m7)'!L54</f>
        <v>44.919330972578088</v>
      </c>
      <c r="M54" s="135">
        <f>'DeathsCases(m7)'!M54</f>
        <v>516.06620170617214</v>
      </c>
      <c r="N54" s="135">
        <f ca="1">OFFSET('DeathsCases(m7)'!N54, DeathsDelay, 0)</f>
        <v>314.09837785362299</v>
      </c>
      <c r="O54" s="135">
        <f ca="1">OFFSET('DeathsCases(m7)'!O54, DeathsDelay, 0)</f>
        <v>109.5584726500025</v>
      </c>
      <c r="P54" s="135">
        <f ca="1">OFFSET('DeathsCases(m7)'!P54, DeathsDelay, 0)</f>
        <v>319.80604941584119</v>
      </c>
      <c r="Q54" s="135">
        <f ca="1">OFFSET('DeathsCases(m7)'!Q54, DeathsDelay, 0)</f>
        <v>388.19226242100149</v>
      </c>
      <c r="R54" s="135">
        <f ca="1">OFFSET('DeathsCases(m7)'!R54, DeathsDelay, 0)</f>
        <v>399.97302957663902</v>
      </c>
      <c r="S54" s="135">
        <f ca="1">OFFSET('DeathsCases(m7)'!S54, DeathsDelay, 0)</f>
        <v>529.60462680202579</v>
      </c>
      <c r="T54" s="135">
        <f ca="1">OFFSET('DeathsCases(m7)'!T54, DeathsDelay, 0)</f>
        <v>299.35474056367673</v>
      </c>
      <c r="U54" s="135">
        <f ca="1">OFFSET('DeathsCases(m7)'!U54, DeathsDelay, 0)</f>
        <v>1096.0167432290971</v>
      </c>
      <c r="V54" s="135">
        <f ca="1">OFFSET('DeathsCases(m7)'!V54, DeathsDelay, 0)</f>
        <v>825.12865755145219</v>
      </c>
      <c r="W54" s="135">
        <f ca="1">OFFSET('DeathsCases(m7)'!W54, DeathsDelay, 0)</f>
        <v>79.263726862942676</v>
      </c>
      <c r="X54" s="135">
        <f ca="1">OFFSET('DeathsCases(m7)'!X54, DeathsDelay, 0)</f>
        <v>1.897558145356202</v>
      </c>
      <c r="Y54" s="135">
        <f ca="1">OFFSET('DeathsCases(m7)'!Y54, DeathsDelay, 0)</f>
        <v>62.21509077756037</v>
      </c>
    </row>
    <row r="55" spans="1:25" x14ac:dyDescent="0.25">
      <c r="A55" s="111">
        <f>'DeathsCases(m7)'!A55</f>
        <v>43943</v>
      </c>
      <c r="B55" s="135">
        <f>'DeathsCases(m7)'!B55</f>
        <v>2439.3073045461879</v>
      </c>
      <c r="C55" s="135">
        <f>'DeathsCases(m7)'!C55</f>
        <v>1359.4316337016301</v>
      </c>
      <c r="D55" s="135">
        <f>'DeathsCases(m7)'!D55</f>
        <v>2615.5439792135812</v>
      </c>
      <c r="E55" s="135">
        <f>'DeathsCases(m7)'!E55</f>
        <v>4698.8075228872813</v>
      </c>
      <c r="F55" s="135">
        <f>'DeathsCases(m7)'!F55</f>
        <v>2932.898318301297</v>
      </c>
      <c r="G55" s="135">
        <f>'DeathsCases(m7)'!G55</f>
        <v>3589.8245314627429</v>
      </c>
      <c r="H55" s="135">
        <f>'DeathsCases(m7)'!H55</f>
        <v>4333.7736217649026</v>
      </c>
      <c r="I55" s="135">
        <f>'DeathsCases(m7)'!I55</f>
        <v>16145.776968178579</v>
      </c>
      <c r="J55" s="135">
        <f>'DeathsCases(m7)'!J55</f>
        <v>5147.6143407335921</v>
      </c>
      <c r="K55" s="135">
        <f>'DeathsCases(m7)'!K55</f>
        <v>590.14586050774199</v>
      </c>
      <c r="L55" s="135">
        <f>'DeathsCases(m7)'!L55</f>
        <v>47.297812945407479</v>
      </c>
      <c r="M55" s="135">
        <f>'DeathsCases(m7)'!M55</f>
        <v>469.80369830747338</v>
      </c>
      <c r="N55" s="135">
        <f ca="1">OFFSET('DeathsCases(m7)'!N55, DeathsDelay, 0)</f>
        <v>301.26684495946313</v>
      </c>
      <c r="O55" s="135">
        <f ca="1">OFFSET('DeathsCases(m7)'!O55, DeathsDelay, 0)</f>
        <v>101.6045788510562</v>
      </c>
      <c r="P55" s="135">
        <f ca="1">OFFSET('DeathsCases(m7)'!P55, DeathsDelay, 0)</f>
        <v>306.35791602100318</v>
      </c>
      <c r="Q55" s="135">
        <f ca="1">OFFSET('DeathsCases(m7)'!Q55, DeathsDelay, 0)</f>
        <v>390.9432312098117</v>
      </c>
      <c r="R55" s="135">
        <f ca="1">OFFSET('DeathsCases(m7)'!R55, DeathsDelay, 0)</f>
        <v>394.27946331932031</v>
      </c>
      <c r="S55" s="135">
        <f ca="1">OFFSET('DeathsCases(m7)'!S55, DeathsDelay, 0)</f>
        <v>521.35434501841132</v>
      </c>
      <c r="T55" s="135">
        <f ca="1">OFFSET('DeathsCases(m7)'!T55, DeathsDelay, 0)</f>
        <v>301.24320858115482</v>
      </c>
      <c r="U55" s="135">
        <f ca="1">OFFSET('DeathsCases(m7)'!U55, DeathsDelay, 0)</f>
        <v>1086.470198731959</v>
      </c>
      <c r="V55" s="135">
        <f ca="1">OFFSET('DeathsCases(m7)'!V55, DeathsDelay, 0)</f>
        <v>766.94254066485325</v>
      </c>
      <c r="W55" s="135">
        <f ca="1">OFFSET('DeathsCases(m7)'!W55, DeathsDelay, 0)</f>
        <v>88.232508937528422</v>
      </c>
      <c r="X55" s="135">
        <f ca="1">OFFSET('DeathsCases(m7)'!X55, DeathsDelay, 0)</f>
        <v>2.0805182971123091</v>
      </c>
      <c r="Y55" s="135">
        <f ca="1">OFFSET('DeathsCases(m7)'!Y55, DeathsDelay, 0)</f>
        <v>55.834055826015707</v>
      </c>
    </row>
    <row r="56" spans="1:25" x14ac:dyDescent="0.25">
      <c r="A56" s="111">
        <f>'DeathsCases(m7)'!A56</f>
        <v>43944</v>
      </c>
      <c r="B56" s="135">
        <f>'DeathsCases(m7)'!B56</f>
        <v>1325.047695959312</v>
      </c>
      <c r="C56" s="135">
        <f>'DeathsCases(m7)'!C56</f>
        <v>1319.7476904466721</v>
      </c>
      <c r="D56" s="135">
        <f>'DeathsCases(m7)'!D56</f>
        <v>2481.0626452652009</v>
      </c>
      <c r="E56" s="135">
        <f>'DeathsCases(m7)'!E56</f>
        <v>4290.8999841464729</v>
      </c>
      <c r="F56" s="135">
        <f>'DeathsCases(m7)'!F56</f>
        <v>3028.977248893551</v>
      </c>
      <c r="G56" s="135">
        <f>'DeathsCases(m7)'!G56</f>
        <v>3573.429740738894</v>
      </c>
      <c r="H56" s="135">
        <f>'DeathsCases(m7)'!H56</f>
        <v>4392.2075976620408</v>
      </c>
      <c r="I56" s="135">
        <f>'DeathsCases(m7)'!I56</f>
        <v>14602.174157949061</v>
      </c>
      <c r="J56" s="135">
        <f>'DeathsCases(m7)'!J56</f>
        <v>4944.5819328739699</v>
      </c>
      <c r="K56" s="135">
        <f>'DeathsCases(m7)'!K56</f>
        <v>663.72371798000381</v>
      </c>
      <c r="L56" s="135">
        <f>'DeathsCases(m7)'!L56</f>
        <v>50.429045256890568</v>
      </c>
      <c r="M56" s="135">
        <f>'DeathsCases(m7)'!M56</f>
        <v>419.55304806405928</v>
      </c>
      <c r="N56" s="135">
        <f ca="1">OFFSET('DeathsCases(m7)'!N56, DeathsDelay, 0)</f>
        <v>276.37147772036661</v>
      </c>
      <c r="O56" s="135">
        <f ca="1">OFFSET('DeathsCases(m7)'!O56, DeathsDelay, 0)</f>
        <v>89.630975282749873</v>
      </c>
      <c r="P56" s="135">
        <f ca="1">OFFSET('DeathsCases(m7)'!P56, DeathsDelay, 0)</f>
        <v>285.24198726945929</v>
      </c>
      <c r="Q56" s="135">
        <f ca="1">OFFSET('DeathsCases(m7)'!Q56, DeathsDelay, 0)</f>
        <v>364.656196116736</v>
      </c>
      <c r="R56" s="135">
        <f ca="1">OFFSET('DeathsCases(m7)'!R56, DeathsDelay, 0)</f>
        <v>386.45080971550709</v>
      </c>
      <c r="S56" s="135">
        <f ca="1">OFFSET('DeathsCases(m7)'!S56, DeathsDelay, 0)</f>
        <v>516.27724853618713</v>
      </c>
      <c r="T56" s="135">
        <f ca="1">OFFSET('DeathsCases(m7)'!T56, DeathsDelay, 0)</f>
        <v>298.05234882748488</v>
      </c>
      <c r="U56" s="135">
        <f ca="1">OFFSET('DeathsCases(m7)'!U56, DeathsDelay, 0)</f>
        <v>999.08259910431275</v>
      </c>
      <c r="V56" s="135">
        <f ca="1">OFFSET('DeathsCases(m7)'!V56, DeathsDelay, 0)</f>
        <v>683.37737279580142</v>
      </c>
      <c r="W56" s="135">
        <f ca="1">OFFSET('DeathsCases(m7)'!W56, DeathsDelay, 0)</f>
        <v>90.533932262327767</v>
      </c>
      <c r="X56" s="135">
        <f ca="1">OFFSET('DeathsCases(m7)'!X56, DeathsDelay, 0)</f>
        <v>2.2634784488684159</v>
      </c>
      <c r="Y56" s="135">
        <f ca="1">OFFSET('DeathsCases(m7)'!Y56, DeathsDelay, 0)</f>
        <v>49.453020874471058</v>
      </c>
    </row>
    <row r="57" spans="1:25" x14ac:dyDescent="0.25">
      <c r="A57" s="111">
        <f>'DeathsCases(m7)'!A57</f>
        <v>43945</v>
      </c>
      <c r="B57" s="135">
        <f>'DeathsCases(m7)'!B57</f>
        <v>1284.5790152931149</v>
      </c>
      <c r="C57" s="135">
        <f>'DeathsCases(m7)'!C57</f>
        <v>1163.321112400728</v>
      </c>
      <c r="D57" s="135">
        <f>'DeathsCases(m7)'!D57</f>
        <v>2425.3826543672749</v>
      </c>
      <c r="E57" s="135">
        <f>'DeathsCases(m7)'!E57</f>
        <v>1857.056764046295</v>
      </c>
      <c r="F57" s="135">
        <f>'DeathsCases(m7)'!F57</f>
        <v>3093.7415650705511</v>
      </c>
      <c r="G57" s="135">
        <f>'DeathsCases(m7)'!G57</f>
        <v>3574.27592348593</v>
      </c>
      <c r="H57" s="135">
        <f>'DeathsCases(m7)'!H57</f>
        <v>4469.6347863786395</v>
      </c>
      <c r="I57" s="135">
        <f>'DeathsCases(m7)'!I57</f>
        <v>15051.596098891239</v>
      </c>
      <c r="J57" s="135">
        <f>'DeathsCases(m7)'!J57</f>
        <v>5047.9551405342054</v>
      </c>
      <c r="K57" s="135">
        <f>'DeathsCases(m7)'!K57</f>
        <v>689.1070634741144</v>
      </c>
      <c r="L57" s="135">
        <f>'DeathsCases(m7)'!L57</f>
        <v>53.204812130676089</v>
      </c>
      <c r="M57" s="135">
        <f>'DeathsCases(m7)'!M57</f>
        <v>379.67157961690521</v>
      </c>
      <c r="N57" s="135">
        <f ca="1">OFFSET('DeathsCases(m7)'!N57, DeathsDelay, 0)</f>
        <v>257.61769887505602</v>
      </c>
      <c r="O57" s="135">
        <f ca="1">OFFSET('DeathsCases(m7)'!O57, DeathsDelay, 0)</f>
        <v>83.473122019049498</v>
      </c>
      <c r="P57" s="135">
        <f ca="1">OFFSET('DeathsCases(m7)'!P57, DeathsDelay, 0)</f>
        <v>267.42910882541941</v>
      </c>
      <c r="Q57" s="135">
        <f ca="1">OFFSET('DeathsCases(m7)'!Q57, DeathsDelay, 0)</f>
        <v>308.56699914488257</v>
      </c>
      <c r="R57" s="135">
        <f ca="1">OFFSET('DeathsCases(m7)'!R57, DeathsDelay, 0)</f>
        <v>386.45080971550709</v>
      </c>
      <c r="S57" s="135">
        <f ca="1">OFFSET('DeathsCases(m7)'!S57, DeathsDelay, 0)</f>
        <v>483.27612140172897</v>
      </c>
      <c r="T57" s="135">
        <f ca="1">OFFSET('DeathsCases(m7)'!T57, DeathsDelay, 0)</f>
        <v>292.34353171717783</v>
      </c>
      <c r="U57" s="135">
        <f ca="1">OFFSET('DeathsCases(m7)'!U57, DeathsDelay, 0)</f>
        <v>938.86593381467389</v>
      </c>
      <c r="V57" s="135">
        <f ca="1">OFFSET('DeathsCases(m7)'!V57, DeathsDelay, 0)</f>
        <v>633.85727331784494</v>
      </c>
      <c r="W57" s="135">
        <f ca="1">OFFSET('DeathsCases(m7)'!W57, DeathsDelay, 0)</f>
        <v>91.650799464068641</v>
      </c>
      <c r="X57" s="135">
        <f ca="1">OFFSET('DeathsCases(m7)'!X57, DeathsDelay, 0)</f>
        <v>2.3157527779415901</v>
      </c>
      <c r="Y57" s="135">
        <f ca="1">OFFSET('DeathsCases(m7)'!Y57, DeathsDelay, 0)</f>
        <v>47.060132767641811</v>
      </c>
    </row>
    <row r="58" spans="1:25" x14ac:dyDescent="0.25">
      <c r="A58" s="111">
        <f>'DeathsCases(m7)'!A58</f>
        <v>43946</v>
      </c>
      <c r="B58" s="135">
        <f>'DeathsCases(m7)'!B58</f>
        <v>1468.0589685574701</v>
      </c>
      <c r="C58" s="135">
        <f>'DeathsCases(m7)'!C58</f>
        <v>1126.4595185582989</v>
      </c>
      <c r="D58" s="135">
        <f>'DeathsCases(m7)'!D58</f>
        <v>2291.609116913361</v>
      </c>
      <c r="E58" s="135">
        <f>'DeathsCases(m7)'!E58</f>
        <v>2166.9992475855829</v>
      </c>
      <c r="F58" s="135">
        <f>'DeathsCases(m7)'!F58</f>
        <v>3051.7515139228258</v>
      </c>
      <c r="G58" s="135">
        <f>'DeathsCases(m7)'!G58</f>
        <v>3471.8878110944061</v>
      </c>
      <c r="H58" s="135">
        <f>'DeathsCases(m7)'!H58</f>
        <v>4570.5918524624394</v>
      </c>
      <c r="I58" s="135">
        <f>'DeathsCases(m7)'!I58</f>
        <v>16427.40003084415</v>
      </c>
      <c r="J58" s="135">
        <f>'DeathsCases(m7)'!J58</f>
        <v>5039.9081243690371</v>
      </c>
      <c r="K58" s="135">
        <f>'DeathsCases(m7)'!K58</f>
        <v>767.11854529268089</v>
      </c>
      <c r="L58" s="135">
        <f>'DeathsCases(m7)'!L58</f>
        <v>55.206918934178638</v>
      </c>
      <c r="M58" s="135">
        <f>'DeathsCases(m7)'!M58</f>
        <v>380.4692089858483</v>
      </c>
      <c r="N58" s="135">
        <f ca="1">OFFSET('DeathsCases(m7)'!N58, DeathsDelay, 0)</f>
        <v>235.35444094758191</v>
      </c>
      <c r="O58" s="135">
        <f ca="1">OFFSET('DeathsCases(m7)'!O58, DeathsDelay, 0)</f>
        <v>79.966566688331227</v>
      </c>
      <c r="P58" s="135">
        <f ca="1">OFFSET('DeathsCases(m7)'!P58, DeathsDelay, 0)</f>
        <v>274.38910768766021</v>
      </c>
      <c r="Q58" s="135">
        <f ca="1">OFFSET('DeathsCases(m7)'!Q58, DeathsDelay, 0)</f>
        <v>335.92385543360672</v>
      </c>
      <c r="R58" s="135">
        <f ca="1">OFFSET('DeathsCases(m7)'!R58, DeathsDelay, 0)</f>
        <v>386.45080971550709</v>
      </c>
      <c r="S58" s="135">
        <f ca="1">OFFSET('DeathsCases(m7)'!S58, DeathsDelay, 0)</f>
        <v>458.84259458102429</v>
      </c>
      <c r="T58" s="135">
        <f ca="1">OFFSET('DeathsCases(m7)'!T58, DeathsDelay, 0)</f>
        <v>292.21329254355862</v>
      </c>
      <c r="U58" s="135">
        <f ca="1">OFFSET('DeathsCases(m7)'!U58, DeathsDelay, 0)</f>
        <v>892.96908527074186</v>
      </c>
      <c r="V58" s="135">
        <f ca="1">OFFSET('DeathsCases(m7)'!V58, DeathsDelay, 0)</f>
        <v>524.91305446634033</v>
      </c>
      <c r="W58" s="135">
        <f ca="1">OFFSET('DeathsCases(m7)'!W58, DeathsDelay, 0)</f>
        <v>91.515421621433376</v>
      </c>
      <c r="X58" s="135">
        <f ca="1">OFFSET('DeathsCases(m7)'!X58, DeathsDelay, 0)</f>
        <v>2.6032615878440448</v>
      </c>
      <c r="Y58" s="135">
        <f ca="1">OFFSET('DeathsCases(m7)'!Y58, DeathsDelay, 0)</f>
        <v>47.857762136584888</v>
      </c>
    </row>
    <row r="59" spans="1:25" x14ac:dyDescent="0.25">
      <c r="A59" s="111">
        <f>'DeathsCases(m7)'!A59</f>
        <v>43947</v>
      </c>
      <c r="B59" s="135">
        <f>'DeathsCases(m7)'!B59</f>
        <v>991.31816948983681</v>
      </c>
      <c r="C59" s="135">
        <f>'DeathsCases(m7)'!C59</f>
        <v>1076.426960790734</v>
      </c>
      <c r="D59" s="135">
        <f>'DeathsCases(m7)'!D59</f>
        <v>2206.3196393303092</v>
      </c>
      <c r="E59" s="135">
        <f>'DeathsCases(m7)'!E59</f>
        <v>1369.3711304299891</v>
      </c>
      <c r="F59" s="135">
        <f>'DeathsCases(m7)'!F59</f>
        <v>2989.12228509232</v>
      </c>
      <c r="G59" s="135">
        <f>'DeathsCases(m7)'!G59</f>
        <v>3431.2710392366112</v>
      </c>
      <c r="H59" s="135">
        <f>'DeathsCases(m7)'!H59</f>
        <v>4601.2197647918811</v>
      </c>
      <c r="I59" s="135">
        <f>'DeathsCases(m7)'!I59</f>
        <v>16337.07503290969</v>
      </c>
      <c r="J59" s="135">
        <f>'DeathsCases(m7)'!J59</f>
        <v>4727.9314976579099</v>
      </c>
      <c r="K59" s="135">
        <f>'DeathsCases(m7)'!K59</f>
        <v>827.36168526537006</v>
      </c>
      <c r="L59" s="135">
        <f>'DeathsCases(m7)'!L59</f>
        <v>53.711873122685873</v>
      </c>
      <c r="M59" s="135">
        <f>'DeathsCases(m7)'!M59</f>
        <v>379.67157961690532</v>
      </c>
      <c r="N59" s="135">
        <f ca="1">OFFSET('DeathsCases(m7)'!N59, DeathsDelay, 0)</f>
        <v>223.6196202665981</v>
      </c>
      <c r="O59" s="135">
        <f ca="1">OFFSET('DeathsCases(m7)'!O59, DeathsDelay, 0)</f>
        <v>76.117908398518495</v>
      </c>
      <c r="P59" s="135">
        <f ca="1">OFFSET('DeathsCases(m7)'!P59, DeathsDelay, 0)</f>
        <v>264.24402460032621</v>
      </c>
      <c r="Q59" s="135">
        <f ca="1">OFFSET('DeathsCases(m7)'!Q59, DeathsDelay, 0)</f>
        <v>316.97273711069158</v>
      </c>
      <c r="R59" s="135">
        <f ca="1">OFFSET('DeathsCases(m7)'!R59, DeathsDelay, 0)</f>
        <v>394.27946331932031</v>
      </c>
      <c r="S59" s="135">
        <f ca="1">OFFSET('DeathsCases(m7)'!S59, DeathsDelay, 0)</f>
        <v>447.10180896588048</v>
      </c>
      <c r="T59" s="135">
        <f ca="1">OFFSET('DeathsCases(m7)'!T59, DeathsDelay, 0)</f>
        <v>287.67662799582388</v>
      </c>
      <c r="U59" s="135">
        <f ca="1">OFFSET('DeathsCases(m7)'!U59, DeathsDelay, 0)</f>
        <v>856.9859560122992</v>
      </c>
      <c r="V59" s="135">
        <f ca="1">OFFSET('DeathsCases(m7)'!V59, DeathsDelay, 0)</f>
        <v>464.25093260584339</v>
      </c>
      <c r="W59" s="135">
        <f ca="1">OFFSET('DeathsCases(m7)'!W59, DeathsDelay, 0)</f>
        <v>93.579933721621046</v>
      </c>
      <c r="X59" s="135">
        <f ca="1">OFFSET('DeathsCases(m7)'!X59, DeathsDelay, 0)</f>
        <v>2.665990782731853</v>
      </c>
      <c r="Y59" s="135">
        <f ca="1">OFFSET('DeathsCases(m7)'!Y59, DeathsDelay, 0)</f>
        <v>44.667244660812557</v>
      </c>
    </row>
    <row r="60" spans="1:25" x14ac:dyDescent="0.25">
      <c r="A60" s="111">
        <f>'DeathsCases(m7)'!A60</f>
        <v>43948</v>
      </c>
      <c r="B60" s="135">
        <f>'DeathsCases(m7)'!B60</f>
        <v>1140.6903729244159</v>
      </c>
      <c r="C60" s="135">
        <f>'DeathsCases(m7)'!C60</f>
        <v>1000.052475172894</v>
      </c>
      <c r="D60" s="135">
        <f>'DeathsCases(m7)'!D60</f>
        <v>2145.331174723894</v>
      </c>
      <c r="E60" s="135">
        <f>'DeathsCases(m7)'!E60</f>
        <v>1414.4564522466021</v>
      </c>
      <c r="F60" s="135">
        <f>'DeathsCases(m7)'!F60</f>
        <v>3061.7152548731328</v>
      </c>
      <c r="G60" s="135">
        <f>'DeathsCases(m7)'!G60</f>
        <v>3414.770475669382</v>
      </c>
      <c r="H60" s="135">
        <f>'DeathsCases(m7)'!H60</f>
        <v>4494.3802293662829</v>
      </c>
      <c r="I60" s="135">
        <f>'DeathsCases(m7)'!I60</f>
        <v>15922.534696860899</v>
      </c>
      <c r="J60" s="135">
        <f>'DeathsCases(m7)'!J60</f>
        <v>4149.7843362527656</v>
      </c>
      <c r="K60" s="135">
        <f>'DeathsCases(m7)'!K60</f>
        <v>903.74863297231354</v>
      </c>
      <c r="L60" s="135">
        <f>'DeathsCases(m7)'!L60</f>
        <v>57.04174788464703</v>
      </c>
      <c r="M60" s="135">
        <f>'DeathsCases(m7)'!M60</f>
        <v>382.06446772373448</v>
      </c>
      <c r="N60" s="135">
        <f ca="1">OFFSET('DeathsCases(m7)'!N60, DeathsDelay, 0)</f>
        <v>209.03334783135651</v>
      </c>
      <c r="O60" s="135">
        <f ca="1">OFFSET('DeathsCases(m7)'!O60, DeathsDelay, 0)</f>
        <v>74.150816383725328</v>
      </c>
      <c r="P60" s="135">
        <f ca="1">OFFSET('DeathsCases(m7)'!P60, DeathsDelay, 0)</f>
        <v>247.96470522762749</v>
      </c>
      <c r="Q60" s="135">
        <f ca="1">OFFSET('DeathsCases(m7)'!Q60, DeathsDelay, 0)</f>
        <v>291.44986001450769</v>
      </c>
      <c r="R60" s="135">
        <f ca="1">OFFSET('DeathsCases(m7)'!R60, DeathsDelay, 0)</f>
        <v>387.16250549767199</v>
      </c>
      <c r="S60" s="135">
        <f ca="1">OFFSET('DeathsCases(m7)'!S60, DeathsDelay, 0)</f>
        <v>442.02471248365617</v>
      </c>
      <c r="T60" s="135">
        <f ca="1">OFFSET('DeathsCases(m7)'!T60, DeathsDelay, 0)</f>
        <v>284.78965964726552</v>
      </c>
      <c r="U60" s="135">
        <f ca="1">OFFSET('DeathsCases(m7)'!U60, DeathsDelay, 0)</f>
        <v>814.02650577517875</v>
      </c>
      <c r="V60" s="135">
        <f ca="1">OFFSET('DeathsCases(m7)'!V60, DeathsDelay, 0)</f>
        <v>443.82389157118632</v>
      </c>
      <c r="W60" s="135">
        <f ca="1">OFFSET('DeathsCases(m7)'!W60, DeathsDelay, 0)</f>
        <v>93.546089260962233</v>
      </c>
      <c r="X60" s="135">
        <f ca="1">OFFSET('DeathsCases(m7)'!X60, DeathsDelay, 0)</f>
        <v>3.2776004328879842</v>
      </c>
      <c r="Y60" s="135">
        <f ca="1">OFFSET('DeathsCases(m7)'!Y60, DeathsDelay, 0)</f>
        <v>40.679097816097162</v>
      </c>
    </row>
    <row r="61" spans="1:25" x14ac:dyDescent="0.25">
      <c r="A61" s="111">
        <f>'DeathsCases(m7)'!A61</f>
        <v>43949</v>
      </c>
      <c r="B61" s="135">
        <f>'DeathsCases(m7)'!B61</f>
        <v>1171.727328557299</v>
      </c>
      <c r="C61" s="135">
        <f>'DeathsCases(m7)'!C61</f>
        <v>993.89462190919403</v>
      </c>
      <c r="D61" s="135">
        <f>'DeathsCases(m7)'!D61</f>
        <v>2070.0688141457658</v>
      </c>
      <c r="E61" s="135">
        <f>'DeathsCases(m7)'!E61</f>
        <v>1007.924397900199</v>
      </c>
      <c r="F61" s="135">
        <f>'DeathsCases(m7)'!F61</f>
        <v>3086.624607248903</v>
      </c>
      <c r="G61" s="135">
        <f>'DeathsCases(m7)'!G61</f>
        <v>3410.645334777575</v>
      </c>
      <c r="H61" s="135">
        <f>'DeathsCases(m7)'!H61</f>
        <v>4476.3855168779</v>
      </c>
      <c r="I61" s="135">
        <f>'DeathsCases(m7)'!I61</f>
        <v>15278.14294330409</v>
      </c>
      <c r="J61" s="135">
        <f>'DeathsCases(m7)'!J61</f>
        <v>3947.9899308800918</v>
      </c>
      <c r="K61" s="135">
        <f>'DeathsCases(m7)'!K61</f>
        <v>1020.613555627199</v>
      </c>
      <c r="L61" s="135">
        <f>'DeathsCases(m7)'!L61</f>
        <v>58.777255609876399</v>
      </c>
      <c r="M61" s="135">
        <f>'DeathsCases(m7)'!M61</f>
        <v>386.05261456844988</v>
      </c>
      <c r="N61" s="135">
        <f ca="1">OFFSET('DeathsCases(m7)'!N61, DeathsDelay, 0)</f>
        <v>204.97551264260511</v>
      </c>
      <c r="O61" s="135">
        <f ca="1">OFFSET('DeathsCases(m7)'!O61, DeathsDelay, 0)</f>
        <v>58.071977306285461</v>
      </c>
      <c r="P61" s="135">
        <f ca="1">OFFSET('DeathsCases(m7)'!P61, DeathsDelay, 0)</f>
        <v>230.74165719564201</v>
      </c>
      <c r="Q61" s="135">
        <f ca="1">OFFSET('DeathsCases(m7)'!Q61, DeathsDelay, 0)</f>
        <v>273.72139448661937</v>
      </c>
      <c r="R61" s="135">
        <f ca="1">OFFSET('DeathsCases(m7)'!R61, DeathsDelay, 0)</f>
        <v>379.33385189385871</v>
      </c>
      <c r="S61" s="135">
        <f ca="1">OFFSET('DeathsCases(m7)'!S61, DeathsDelay, 0)</f>
        <v>416.32191154239553</v>
      </c>
      <c r="T61" s="135">
        <f ca="1">OFFSET('DeathsCases(m7)'!T61, DeathsDelay, 0)</f>
        <v>286.46106237537828</v>
      </c>
      <c r="U61" s="135">
        <f ca="1">OFFSET('DeathsCases(m7)'!U61, DeathsDelay, 0)</f>
        <v>799.70668902947193</v>
      </c>
      <c r="V61" s="135">
        <f ca="1">OFFSET('DeathsCases(m7)'!V61, DeathsDelay, 0)</f>
        <v>424.01585178000357</v>
      </c>
      <c r="W61" s="135">
        <f ca="1">OFFSET('DeathsCases(m7)'!W61, DeathsDelay, 0)</f>
        <v>96.625935180914311</v>
      </c>
      <c r="X61" s="135">
        <f ca="1">OFFSET('DeathsCases(m7)'!X61, DeathsDelay, 0)</f>
        <v>3.580791541512391</v>
      </c>
      <c r="Y61" s="135">
        <f ca="1">OFFSET('DeathsCases(m7)'!Y61, DeathsDelay, 0)</f>
        <v>29.512286650894019</v>
      </c>
    </row>
    <row r="62" spans="1:25" x14ac:dyDescent="0.25">
      <c r="A62" s="111">
        <f>'DeathsCases(m7)'!A62</f>
        <v>43950</v>
      </c>
      <c r="B62" s="135">
        <f>'DeathsCases(m7)'!B62</f>
        <v>1138.1679348341111</v>
      </c>
      <c r="C62" s="135">
        <f>'DeathsCases(m7)'!C62</f>
        <v>931.46083187445413</v>
      </c>
      <c r="D62" s="135">
        <f>'DeathsCases(m7)'!D62</f>
        <v>1918.600364330222</v>
      </c>
      <c r="E62" s="135">
        <f>'DeathsCases(m7)'!E62</f>
        <v>692.02148198515522</v>
      </c>
      <c r="F62" s="135">
        <f>'DeathsCases(m7)'!F62</f>
        <v>3140.7134866934312</v>
      </c>
      <c r="G62" s="135">
        <f>'DeathsCases(m7)'!G62</f>
        <v>3404.8278283916929</v>
      </c>
      <c r="H62" s="135">
        <f>'DeathsCases(m7)'!H62</f>
        <v>4458.7598153814379</v>
      </c>
      <c r="I62" s="135">
        <f>'DeathsCases(m7)'!I62</f>
        <v>15151.10046653449</v>
      </c>
      <c r="J62" s="135">
        <f>'DeathsCases(m7)'!J62</f>
        <v>3695.437423542513</v>
      </c>
      <c r="K62" s="135">
        <f>'DeathsCases(m7)'!K62</f>
        <v>1148.2748612322459</v>
      </c>
      <c r="L62" s="135">
        <f>'DeathsCases(m7)'!L62</f>
        <v>61.119145552354567</v>
      </c>
      <c r="M62" s="135">
        <f>'DeathsCases(m7)'!M62</f>
        <v>380.46920898584841</v>
      </c>
      <c r="N62" s="135">
        <f ca="1">OFFSET('DeathsCases(m7)'!N62, DeathsDelay, 0)</f>
        <v>188.19581578101139</v>
      </c>
      <c r="O62" s="135">
        <f ca="1">OFFSET('DeathsCases(m7)'!O62, DeathsDelay, 0)</f>
        <v>69.104797737081952</v>
      </c>
      <c r="P62" s="135">
        <f ca="1">OFFSET('DeathsCases(m7)'!P62, DeathsDelay, 0)</f>
        <v>236.1680969865416</v>
      </c>
      <c r="Q62" s="135">
        <f ca="1">OFFSET('DeathsCases(m7)'!Q62, DeathsDelay, 0)</f>
        <v>241.7795902165449</v>
      </c>
      <c r="R62" s="135">
        <f ca="1">OFFSET('DeathsCases(m7)'!R62, DeathsDelay, 0)</f>
        <v>380.75724345818838</v>
      </c>
      <c r="S62" s="135">
        <f ca="1">OFFSET('DeathsCases(m7)'!S62, DeathsDelay, 0)</f>
        <v>403.41762465007531</v>
      </c>
      <c r="T62" s="135">
        <f ca="1">OFFSET('DeathsCases(m7)'!T62, DeathsDelay, 0)</f>
        <v>283.05313733234323</v>
      </c>
      <c r="U62" s="135">
        <f ca="1">OFFSET('DeathsCases(m7)'!U62, DeathsDelay, 0)</f>
        <v>847.80658630351263</v>
      </c>
      <c r="V62" s="135">
        <f ca="1">OFFSET('DeathsCases(m7)'!V62, DeathsDelay, 0)</f>
        <v>518.7230420315957</v>
      </c>
      <c r="W62" s="135">
        <f ca="1">OFFSET('DeathsCases(m7)'!W62, DeathsDelay, 0)</f>
        <v>104.0717165258534</v>
      </c>
      <c r="X62" s="135">
        <f ca="1">OFFSET('DeathsCases(m7)'!X62, DeathsDelay, 0)</f>
        <v>3.6905676325660548</v>
      </c>
      <c r="Y62" s="135">
        <f ca="1">OFFSET('DeathsCases(m7)'!Y62, DeathsDelay, 0)</f>
        <v>22.333622330406289</v>
      </c>
    </row>
    <row r="63" spans="1:25" x14ac:dyDescent="0.25">
      <c r="A63" s="111">
        <f>'DeathsCases(m7)'!A63</f>
        <v>43951</v>
      </c>
      <c r="B63" s="135">
        <f>'DeathsCases(m7)'!B63</f>
        <v>958.30713187323738</v>
      </c>
      <c r="C63" s="135">
        <f>'DeathsCases(m7)'!C63</f>
        <v>844.99430896332808</v>
      </c>
      <c r="D63" s="135">
        <f>'DeathsCases(m7)'!D63</f>
        <v>1827.294616544217</v>
      </c>
      <c r="E63" s="135">
        <f>'DeathsCases(m7)'!E63</f>
        <v>62.81378734450027</v>
      </c>
      <c r="F63" s="135">
        <f>'DeathsCases(m7)'!F63</f>
        <v>3053.1749054871548</v>
      </c>
      <c r="G63" s="135">
        <f>'DeathsCases(m7)'!G63</f>
        <v>3385.0483066796951</v>
      </c>
      <c r="H63" s="135">
        <f>'DeathsCases(m7)'!H63</f>
        <v>4364.0976426892339</v>
      </c>
      <c r="I63" s="135">
        <f>'DeathsCases(m7)'!I63</f>
        <v>15021.85494103478</v>
      </c>
      <c r="J63" s="135">
        <f>'DeathsCases(m7)'!J63</f>
        <v>3541.9251151608478</v>
      </c>
      <c r="K63" s="135">
        <f>'DeathsCases(m7)'!K63</f>
        <v>1257.355557935603</v>
      </c>
      <c r="L63" s="135">
        <f>'DeathsCases(m7)'!L63</f>
        <v>61.610524245642402</v>
      </c>
      <c r="M63" s="135">
        <f>'DeathsCases(m7)'!M63</f>
        <v>358.93321602438522</v>
      </c>
      <c r="N63" s="135">
        <f ca="1">OFFSET('DeathsCases(m7)'!N63, DeathsDelay, 0)</f>
        <v>175.91263899343949</v>
      </c>
      <c r="O63" s="135">
        <f ca="1">OFFSET('DeathsCases(m7)'!O63, DeathsDelay, 0)</f>
        <v>65.769293885910912</v>
      </c>
      <c r="P63" s="135">
        <f ca="1">OFFSET('DeathsCases(m7)'!P63, DeathsDelay, 0)</f>
        <v>234.8704700800221</v>
      </c>
      <c r="Q63" s="135">
        <f ca="1">OFFSET('DeathsCases(m7)'!Q63, DeathsDelay, 0)</f>
        <v>233.37385225073581</v>
      </c>
      <c r="R63" s="135">
        <f ca="1">OFFSET('DeathsCases(m7)'!R63, DeathsDelay, 0)</f>
        <v>367.94671937922141</v>
      </c>
      <c r="S63" s="135">
        <f ca="1">OFFSET('DeathsCases(m7)'!S63, DeathsDelay, 0)</f>
        <v>384.80160421525278</v>
      </c>
      <c r="T63" s="135">
        <f ca="1">OFFSET('DeathsCases(m7)'!T63, DeathsDelay, 0)</f>
        <v>274.6310041049698</v>
      </c>
      <c r="U63" s="135">
        <f ca="1">OFFSET('DeathsCases(m7)'!U63, DeathsDelay, 0)</f>
        <v>800.07386381782328</v>
      </c>
      <c r="V63" s="135">
        <f ca="1">OFFSET('DeathsCases(m7)'!V63, DeathsDelay, 0)</f>
        <v>508.20002089252978</v>
      </c>
      <c r="W63" s="135">
        <f ca="1">OFFSET('DeathsCases(m7)'!W63, DeathsDelay, 0)</f>
        <v>107.76076273766419</v>
      </c>
      <c r="X63" s="135">
        <f ca="1">OFFSET('DeathsCases(m7)'!X63, DeathsDelay, 0)</f>
        <v>3.8421631868782589</v>
      </c>
      <c r="Y63" s="135">
        <f ca="1">OFFSET('DeathsCases(m7)'!Y63, DeathsDelay, 0)</f>
        <v>19.940734223577039</v>
      </c>
    </row>
    <row r="64" spans="1:25" x14ac:dyDescent="0.25">
      <c r="A64" s="111">
        <f>'DeathsCases(m7)'!A64</f>
        <v>43952</v>
      </c>
      <c r="B64" s="135">
        <f>'DeathsCases(m7)'!B64</f>
        <v>781.73646555189168</v>
      </c>
      <c r="C64" s="135">
        <f>'DeathsCases(m7)'!C64</f>
        <v>776.40266566488776</v>
      </c>
      <c r="D64" s="135">
        <f>'DeathsCases(m7)'!D64</f>
        <v>1702.7224335183489</v>
      </c>
      <c r="E64" s="135">
        <f>'DeathsCases(m7)'!E64</f>
        <v>1868.5191339996711</v>
      </c>
      <c r="F64" s="135">
        <f>'DeathsCases(m7)'!F64</f>
        <v>2877.3860472924398</v>
      </c>
      <c r="G64" s="135">
        <f>'DeathsCases(m7)'!G64</f>
        <v>3359.0281872082951</v>
      </c>
      <c r="H64" s="135">
        <f>'DeathsCases(m7)'!H64</f>
        <v>4317.8844425833631</v>
      </c>
      <c r="I64" s="135">
        <f>'DeathsCases(m7)'!I64</f>
        <v>13484.12692741888</v>
      </c>
      <c r="J64" s="135">
        <f>'DeathsCases(m7)'!J64</f>
        <v>2933.446892825456</v>
      </c>
      <c r="K64" s="135">
        <f>'DeathsCases(m7)'!K64</f>
        <v>1291.4707742796879</v>
      </c>
      <c r="L64" s="135">
        <f>'DeathsCases(m7)'!L64</f>
        <v>66.529538611428038</v>
      </c>
      <c r="M64" s="135">
        <f>'DeathsCases(m7)'!M64</f>
        <v>366.90950971381602</v>
      </c>
      <c r="N64" s="135">
        <f ca="1">OFFSET('DeathsCases(m7)'!N64, DeathsDelay, 0)</f>
        <v>178.65441952637971</v>
      </c>
      <c r="O64" s="135">
        <f ca="1">OFFSET('DeathsCases(m7)'!O64, DeathsDelay, 0)</f>
        <v>66.196922584779003</v>
      </c>
      <c r="P64" s="135">
        <f ca="1">OFFSET('DeathsCases(m7)'!P64, DeathsDelay, 0)</f>
        <v>231.80335193733981</v>
      </c>
      <c r="Q64" s="135">
        <f ca="1">OFFSET('DeathsCases(m7)'!Q64, DeathsDelay, 0)</f>
        <v>268.37228850837732</v>
      </c>
      <c r="R64" s="135">
        <f ca="1">OFFSET('DeathsCases(m7)'!R64, DeathsDelay, 0)</f>
        <v>365.09993625056211</v>
      </c>
      <c r="S64" s="135">
        <f ca="1">OFFSET('DeathsCases(m7)'!S64, DeathsDelay, 0)</f>
        <v>372.21463585307163</v>
      </c>
      <c r="T64" s="135">
        <f ca="1">OFFSET('DeathsCases(m7)'!T64, DeathsDelay, 0)</f>
        <v>271.50526393810958</v>
      </c>
      <c r="U64" s="135">
        <f ca="1">OFFSET('DeathsCases(m7)'!U64, DeathsDelay, 0)</f>
        <v>786.85557143717074</v>
      </c>
      <c r="V64" s="135">
        <f ca="1">OFFSET('DeathsCases(m7)'!V64, DeathsDelay, 0)</f>
        <v>506.34301716210649</v>
      </c>
      <c r="W64" s="135">
        <f ca="1">OFFSET('DeathsCases(m7)'!W64, DeathsDelay, 0)</f>
        <v>122.0092806750249</v>
      </c>
      <c r="X64" s="135">
        <f ca="1">OFFSET('DeathsCases(m7)'!X64, DeathsDelay, 0)</f>
        <v>3.9833038753758272</v>
      </c>
      <c r="Y64" s="135">
        <f ca="1">OFFSET('DeathsCases(m7)'!Y64, DeathsDelay, 0)</f>
        <v>19.940734223577039</v>
      </c>
    </row>
    <row r="65" spans="1:25" x14ac:dyDescent="0.25">
      <c r="A65" s="111">
        <f>'DeathsCases(m7)'!A65</f>
        <v>43953</v>
      </c>
      <c r="B65" s="135">
        <f>'DeathsCases(m7)'!B65</f>
        <v>733.04244328687469</v>
      </c>
      <c r="C65" s="135">
        <f>'DeathsCases(m7)'!C65</f>
        <v>723.03460404615123</v>
      </c>
      <c r="D65" s="135">
        <f>'DeathsCases(m7)'!D65</f>
        <v>1648.8119338565859</v>
      </c>
      <c r="E65" s="135">
        <f>'DeathsCases(m7)'!E65</f>
        <v>1631.7829865626111</v>
      </c>
      <c r="F65" s="135">
        <f>'DeathsCases(m7)'!F65</f>
        <v>2753.5509811957591</v>
      </c>
      <c r="G65" s="135">
        <f>'DeathsCases(m7)'!G65</f>
        <v>3303.2858987472068</v>
      </c>
      <c r="H65" s="135">
        <f>'DeathsCases(m7)'!H65</f>
        <v>4237.0059157658543</v>
      </c>
      <c r="I65" s="135">
        <f>'DeathsCases(m7)'!I65</f>
        <v>11321.4674240288</v>
      </c>
      <c r="J65" s="135">
        <f>'DeathsCases(m7)'!J65</f>
        <v>2594.8532126449281</v>
      </c>
      <c r="K65" s="135">
        <f>'DeathsCases(m7)'!K65</f>
        <v>1278.508345847363</v>
      </c>
      <c r="L65" s="135">
        <f>'DeathsCases(m7)'!L65</f>
        <v>70.131239884569695</v>
      </c>
      <c r="M65" s="135">
        <f>'DeathsCases(m7)'!M65</f>
        <v>327.02804126666189</v>
      </c>
      <c r="N65" s="135">
        <f ca="1">OFFSET('DeathsCases(m7)'!N65, DeathsDelay, 0)</f>
        <v>169.11302327174801</v>
      </c>
      <c r="O65" s="135">
        <f ca="1">OFFSET('DeathsCases(m7)'!O65, DeathsDelay, 0)</f>
        <v>63.032470213155193</v>
      </c>
      <c r="P65" s="135">
        <f ca="1">OFFSET('DeathsCases(m7)'!P65, DeathsDelay, 0)</f>
        <v>198.77284886229901</v>
      </c>
      <c r="Q65" s="135">
        <f ca="1">OFFSET('DeathsCases(m7)'!Q65, DeathsDelay, 0)</f>
        <v>210.6019439433621</v>
      </c>
      <c r="R65" s="135">
        <f ca="1">OFFSET('DeathsCases(m7)'!R65, DeathsDelay, 0)</f>
        <v>364.38824046839721</v>
      </c>
      <c r="S65" s="135">
        <f ca="1">OFFSET('DeathsCases(m7)'!S65, DeathsDelay, 0)</f>
        <v>339.53082724875242</v>
      </c>
      <c r="T65" s="135">
        <f ca="1">OFFSET('DeathsCases(m7)'!T65, DeathsDelay, 0)</f>
        <v>267.07713203505762</v>
      </c>
      <c r="U65" s="135">
        <f ca="1">OFFSET('DeathsCases(m7)'!U65, DeathsDelay, 0)</f>
        <v>769.9655311730038</v>
      </c>
      <c r="V65" s="135">
        <f ca="1">OFFSET('DeathsCases(m7)'!V65, DeathsDelay, 0)</f>
        <v>505.10501467515758</v>
      </c>
      <c r="W65" s="135">
        <f ca="1">OFFSET('DeathsCases(m7)'!W65, DeathsDelay, 0)</f>
        <v>131.824174266081</v>
      </c>
      <c r="X65" s="135">
        <f ca="1">OFFSET('DeathsCases(m7)'!X65, DeathsDelay, 0)</f>
        <v>4.066942801892905</v>
      </c>
      <c r="Y65" s="135">
        <f ca="1">OFFSET('DeathsCases(m7)'!Y65, DeathsDelay, 0)</f>
        <v>15.15495800991855</v>
      </c>
    </row>
    <row r="66" spans="1:25" x14ac:dyDescent="0.25">
      <c r="A66" s="111">
        <f>'DeathsCases(m7)'!A66</f>
        <v>43954</v>
      </c>
      <c r="B66" s="135">
        <f>'DeathsCases(m7)'!B66</f>
        <v>704.63759696561465</v>
      </c>
      <c r="C66" s="135">
        <f>'DeathsCases(m7)'!C66</f>
        <v>675.14018977292619</v>
      </c>
      <c r="D66" s="135">
        <f>'DeathsCases(m7)'!D66</f>
        <v>1538.513646802432</v>
      </c>
      <c r="E66" s="135">
        <f>'DeathsCases(m7)'!E66</f>
        <v>1502.6402850879081</v>
      </c>
      <c r="F66" s="135">
        <f>'DeathsCases(m7)'!F66</f>
        <v>2725.79484569133</v>
      </c>
      <c r="G66" s="135">
        <f>'DeathsCases(m7)'!G66</f>
        <v>3251.0341141176482</v>
      </c>
      <c r="H66" s="135">
        <f>'DeathsCases(m7)'!H66</f>
        <v>4191.3787919412689</v>
      </c>
      <c r="I66" s="135">
        <f>'DeathsCases(m7)'!I66</f>
        <v>10416.748745530809</v>
      </c>
      <c r="J66" s="135">
        <f>'DeathsCases(m7)'!J66</f>
        <v>2334.8726903856559</v>
      </c>
      <c r="K66" s="135">
        <f>'DeathsCases(m7)'!K66</f>
        <v>1310.6605834732361</v>
      </c>
      <c r="L66" s="135">
        <f>'DeathsCases(m7)'!L66</f>
        <v>76.398931940443234</v>
      </c>
      <c r="M66" s="135">
        <f>'DeathsCases(m7)'!M66</f>
        <v>296.71812524682468</v>
      </c>
      <c r="N66" s="135">
        <f ca="1">OFFSET('DeathsCases(m7)'!N66, DeathsDelay, 0)</f>
        <v>161.98439388610359</v>
      </c>
      <c r="O66" s="135">
        <f ca="1">OFFSET('DeathsCases(m7)'!O66, DeathsDelay, 0)</f>
        <v>60.124595060852243</v>
      </c>
      <c r="P66" s="135">
        <f ca="1">OFFSET('DeathsCases(m7)'!P66, DeathsDelay, 0)</f>
        <v>197.71115412060129</v>
      </c>
      <c r="Q66" s="135">
        <f ca="1">OFFSET('DeathsCases(m7)'!Q66, DeathsDelay, 0)</f>
        <v>207.39248035641691</v>
      </c>
      <c r="R66" s="135">
        <f ca="1">OFFSET('DeathsCases(m7)'!R66, DeathsDelay, 0)</f>
        <v>350.15432482510039</v>
      </c>
      <c r="S66" s="135">
        <f ca="1">OFFSET('DeathsCases(m7)'!S66, DeathsDelay, 0)</f>
        <v>335.72300488708419</v>
      </c>
      <c r="T66" s="135">
        <f ca="1">OFFSET('DeathsCases(m7)'!T66, DeathsDelay, 0)</f>
        <v>262.14974996646538</v>
      </c>
      <c r="U66" s="135">
        <f ca="1">OFFSET('DeathsCases(m7)'!U66, DeathsDelay, 0)</f>
        <v>735.81827585631822</v>
      </c>
      <c r="V66" s="135">
        <f ca="1">OFFSET('DeathsCases(m7)'!V66, DeathsDelay, 0)</f>
        <v>502.62900970125969</v>
      </c>
      <c r="W66" s="135">
        <f ca="1">OFFSET('DeathsCases(m7)'!W66, DeathsDelay, 0)</f>
        <v>137.81464380269111</v>
      </c>
      <c r="X66" s="135">
        <f ca="1">OFFSET('DeathsCases(m7)'!X66, DeathsDelay, 0)</f>
        <v>4.2917224169075512</v>
      </c>
      <c r="Y66" s="135">
        <f ca="1">OFFSET('DeathsCases(m7)'!Y66, DeathsDelay, 0)</f>
        <v>15.952587378861629</v>
      </c>
    </row>
    <row r="67" spans="1:25" x14ac:dyDescent="0.25">
      <c r="A67" s="111">
        <f>'DeathsCases(m7)'!A67</f>
        <v>43955</v>
      </c>
      <c r="B67" s="135">
        <f>'DeathsCases(m7)'!B67</f>
        <v>361.58601668414309</v>
      </c>
      <c r="C67" s="135">
        <f>'DeathsCases(m7)'!C67</f>
        <v>632.37731988611802</v>
      </c>
      <c r="D67" s="135">
        <f>'DeathsCases(m7)'!D67</f>
        <v>1477.4072161136071</v>
      </c>
      <c r="E67" s="135">
        <f>'DeathsCases(m7)'!E67</f>
        <v>1306.098848287354</v>
      </c>
      <c r="F67" s="135">
        <f>'DeathsCases(m7)'!F67</f>
        <v>2663.8773126429892</v>
      </c>
      <c r="G67" s="135">
        <f>'DeathsCases(m7)'!G67</f>
        <v>3110.990869482961</v>
      </c>
      <c r="H67" s="135">
        <f>'DeathsCases(m7)'!H67</f>
        <v>4191.5958572306336</v>
      </c>
      <c r="I67" s="135">
        <f>'DeathsCases(m7)'!I67</f>
        <v>9897.9307695902044</v>
      </c>
      <c r="J67" s="135">
        <f>'DeathsCases(m7)'!J67</f>
        <v>2216.0244516385601</v>
      </c>
      <c r="K67" s="135">
        <f>'DeathsCases(m7)'!K67</f>
        <v>1393.5118231660131</v>
      </c>
      <c r="L67" s="135">
        <f>'DeathsCases(m7)'!L67</f>
        <v>88.793175363692697</v>
      </c>
      <c r="M67" s="135">
        <f>'DeathsCases(m7)'!M67</f>
        <v>276.77739102324762</v>
      </c>
      <c r="N67" s="135">
        <f ca="1">OFFSET('DeathsCases(m7)'!N67, DeathsDelay, 0)</f>
        <v>157.48787381208169</v>
      </c>
      <c r="O67" s="135">
        <f ca="1">OFFSET('DeathsCases(m7)'!O67, DeathsDelay, 0)</f>
        <v>57.131194168775657</v>
      </c>
      <c r="P67" s="135">
        <f ca="1">OFFSET('DeathsCases(m7)'!P67, DeathsDelay, 0)</f>
        <v>195.82369680202751</v>
      </c>
      <c r="Q67" s="135">
        <f ca="1">OFFSET('DeathsCases(m7)'!Q67, DeathsDelay, 0)</f>
        <v>201.12638478190459</v>
      </c>
      <c r="R67" s="135">
        <f ca="1">OFFSET('DeathsCases(m7)'!R67, DeathsDelay, 0)</f>
        <v>342.32567122128711</v>
      </c>
      <c r="S67" s="135">
        <f ca="1">OFFSET('DeathsCases(m7)'!S67, DeathsDelay, 0)</f>
        <v>326.73231319981193</v>
      </c>
      <c r="T67" s="135">
        <f ca="1">OFFSET('DeathsCases(m7)'!T67, DeathsDelay, 0)</f>
        <v>255.22536723571261</v>
      </c>
      <c r="U67" s="135">
        <f ca="1">OFFSET('DeathsCases(m7)'!U67, DeathsDelay, 0)</f>
        <v>686.24967942887179</v>
      </c>
      <c r="V67" s="135">
        <f ca="1">OFFSET('DeathsCases(m7)'!V67, DeathsDelay, 0)</f>
        <v>484.67797364050051</v>
      </c>
      <c r="W67" s="135">
        <f ca="1">OFFSET('DeathsCases(m7)'!W67, DeathsDelay, 0)</f>
        <v>145.05735838367741</v>
      </c>
      <c r="X67" s="135">
        <f ca="1">OFFSET('DeathsCases(m7)'!X67, DeathsDelay, 0)</f>
        <v>3.8055711565270371</v>
      </c>
      <c r="Y67" s="135">
        <f ca="1">OFFSET('DeathsCases(m7)'!Y67, DeathsDelay, 0)</f>
        <v>15.952587378861629</v>
      </c>
    </row>
    <row r="68" spans="1:25" x14ac:dyDescent="0.25">
      <c r="A68" s="111">
        <f>'DeathsCases(m7)'!A68</f>
        <v>43956</v>
      </c>
      <c r="B68" s="135">
        <f>'DeathsCases(m7)'!B68</f>
        <v>145.86272435241219</v>
      </c>
      <c r="C68" s="135">
        <f>'DeathsCases(m7)'!C68</f>
        <v>606.80512369380665</v>
      </c>
      <c r="D68" s="135">
        <f>'DeathsCases(m7)'!D68</f>
        <v>1357.5536763841731</v>
      </c>
      <c r="E68" s="135">
        <f>'DeathsCases(m7)'!E68</f>
        <v>1307.6271642811371</v>
      </c>
      <c r="F68" s="135">
        <f>'DeathsCases(m7)'!F68</f>
        <v>2603.3831711589778</v>
      </c>
      <c r="G68" s="135">
        <f>'DeathsCases(m7)'!G68</f>
        <v>3001.3044308982389</v>
      </c>
      <c r="H68" s="135">
        <f>'DeathsCases(m7)'!H68</f>
        <v>4183.9985721028488</v>
      </c>
      <c r="I68" s="135">
        <f>'DeathsCases(m7)'!I68</f>
        <v>9578.1215289360844</v>
      </c>
      <c r="J68" s="135">
        <f>'DeathsCases(m7)'!J68</f>
        <v>1965.3289480314049</v>
      </c>
      <c r="K68" s="135">
        <f>'DeathsCases(m7)'!K68</f>
        <v>1428.9131290151331</v>
      </c>
      <c r="L68" s="135">
        <f>'DeathsCases(m7)'!L68</f>
        <v>94.491077232668616</v>
      </c>
      <c r="M68" s="135">
        <f>'DeathsCases(m7)'!M68</f>
        <v>233.7054051003212</v>
      </c>
      <c r="N68" s="135">
        <f ca="1">OFFSET('DeathsCases(m7)'!N68, DeathsDelay, 0)</f>
        <v>159.35228457448099</v>
      </c>
      <c r="O68" s="135">
        <f ca="1">OFFSET('DeathsCases(m7)'!O68, DeathsDelay, 0)</f>
        <v>63.716676131344123</v>
      </c>
      <c r="P68" s="135">
        <f ca="1">OFFSET('DeathsCases(m7)'!P68, DeathsDelay, 0)</f>
        <v>188.27386752773251</v>
      </c>
      <c r="Q68" s="135">
        <f ca="1">OFFSET('DeathsCases(m7)'!Q68, DeathsDelay, 0)</f>
        <v>199.75090038749951</v>
      </c>
      <c r="R68" s="135">
        <f ca="1">OFFSET('DeathsCases(m7)'!R68, DeathsDelay, 0)</f>
        <v>325.95666823149583</v>
      </c>
      <c r="S68" s="135">
        <f ca="1">OFFSET('DeathsCases(m7)'!S68, DeathsDelay, 0)</f>
        <v>314.88575474128851</v>
      </c>
      <c r="T68" s="135">
        <f ca="1">OFFSET('DeathsCases(m7)'!T68, DeathsDelay, 0)</f>
        <v>240.2261557405707</v>
      </c>
      <c r="U68" s="135">
        <f ca="1">OFFSET('DeathsCases(m7)'!U68, DeathsDelay, 0)</f>
        <v>664.21919212778448</v>
      </c>
      <c r="V68" s="135">
        <f ca="1">OFFSET('DeathsCases(m7)'!V68, DeathsDelay, 0)</f>
        <v>461.15592638847102</v>
      </c>
      <c r="W68" s="135">
        <f ca="1">OFFSET('DeathsCases(m7)'!W68, DeathsDelay, 0)</f>
        <v>153.0784955598163</v>
      </c>
      <c r="X68" s="135">
        <f ca="1">OFFSET('DeathsCases(m7)'!X68, DeathsDelay, 0)</f>
        <v>3.7742065590831331</v>
      </c>
      <c r="Y68" s="135">
        <f ca="1">OFFSET('DeathsCases(m7)'!Y68, DeathsDelay, 0)</f>
        <v>13.55969927203239</v>
      </c>
    </row>
    <row r="69" spans="1:25" x14ac:dyDescent="0.25">
      <c r="A69" s="111">
        <f>'DeathsCases(m7)'!A69</f>
        <v>43957</v>
      </c>
      <c r="B69" s="135">
        <f>'DeathsCases(m7)'!B69</f>
        <v>808.49624355338744</v>
      </c>
      <c r="C69" s="135">
        <f>'DeathsCases(m7)'!C69</f>
        <v>566.43697452065987</v>
      </c>
      <c r="D69" s="135">
        <f>'DeathsCases(m7)'!D69</f>
        <v>1281.8194514764009</v>
      </c>
      <c r="E69" s="135">
        <f>'DeathsCases(m7)'!E69</f>
        <v>1132.176488194795</v>
      </c>
      <c r="F69" s="135">
        <f>'DeathsCases(m7)'!F69</f>
        <v>2566.3749904864062</v>
      </c>
      <c r="G69" s="135">
        <f>'DeathsCases(m7)'!G69</f>
        <v>2831.6447901172428</v>
      </c>
      <c r="H69" s="135">
        <f>'DeathsCases(m7)'!H69</f>
        <v>4134.8549905905465</v>
      </c>
      <c r="I69" s="135">
        <f>'DeathsCases(m7)'!I69</f>
        <v>8917.5740846918143</v>
      </c>
      <c r="J69" s="135">
        <f>'DeathsCases(m7)'!J69</f>
        <v>1808.7216334323671</v>
      </c>
      <c r="K69" s="135">
        <f>'DeathsCases(m7)'!K69</f>
        <v>1588.1851608755121</v>
      </c>
      <c r="L69" s="135">
        <f>'DeathsCases(m7)'!L69</f>
        <v>104.1566006782984</v>
      </c>
      <c r="M69" s="135">
        <f>'DeathsCases(m7)'!M69</f>
        <v>224.93148204194731</v>
      </c>
      <c r="N69" s="135">
        <f ca="1">OFFSET('DeathsCases(m7)'!N69, DeathsDelay, 0)</f>
        <v>138.18573886018311</v>
      </c>
      <c r="O69" s="135">
        <f ca="1">OFFSET('DeathsCases(m7)'!O69, DeathsDelay, 0)</f>
        <v>50.118083507339129</v>
      </c>
      <c r="P69" s="135">
        <f ca="1">OFFSET('DeathsCases(m7)'!P69, DeathsDelay, 0)</f>
        <v>167.7477691882429</v>
      </c>
      <c r="Q69" s="135">
        <f ca="1">OFFSET('DeathsCases(m7)'!Q69, DeathsDelay, 0)</f>
        <v>190.58100442479869</v>
      </c>
      <c r="R69" s="135">
        <f ca="1">OFFSET('DeathsCases(m7)'!R69, DeathsDelay, 0)</f>
        <v>301.75901163789132</v>
      </c>
      <c r="S69" s="135">
        <f ca="1">OFFSET('DeathsCases(m7)'!S69, DeathsDelay, 0)</f>
        <v>293.73118606535371</v>
      </c>
      <c r="T69" s="135">
        <f ca="1">OFFSET('DeathsCases(m7)'!T69, DeathsDelay, 0)</f>
        <v>227.20223837865311</v>
      </c>
      <c r="U69" s="135">
        <f ca="1">OFFSET('DeathsCases(m7)'!U69, DeathsDelay, 0)</f>
        <v>537.54389014653214</v>
      </c>
      <c r="V69" s="135">
        <f ca="1">OFFSET('DeathsCases(m7)'!V69, DeathsDelay, 0)</f>
        <v>311.9766267111267</v>
      </c>
      <c r="W69" s="135">
        <f ca="1">OFFSET('DeathsCases(m7)'!W69, DeathsDelay, 0)</f>
        <v>157.44443098480329</v>
      </c>
      <c r="X69" s="135">
        <f ca="1">OFFSET('DeathsCases(m7)'!X69, DeathsDelay, 0)</f>
        <v>4.0042136070050969</v>
      </c>
      <c r="Y69" s="135">
        <f ca="1">OFFSET('DeathsCases(m7)'!Y69, DeathsDelay, 0)</f>
        <v>12.76206990308931</v>
      </c>
    </row>
    <row r="70" spans="1:25" x14ac:dyDescent="0.25">
      <c r="A70" s="111">
        <f>'DeathsCases(m7)'!A70</f>
        <v>43958</v>
      </c>
      <c r="B70" s="135">
        <f>'DeathsCases(m7)'!B70</f>
        <v>797.96780630689739</v>
      </c>
      <c r="C70" s="135">
        <f>'DeathsCases(m7)'!C70</f>
        <v>549.16077508638932</v>
      </c>
      <c r="D70" s="135">
        <f>'DeathsCases(m7)'!D70</f>
        <v>1226.257426660886</v>
      </c>
      <c r="E70" s="135">
        <f>'DeathsCases(m7)'!E70</f>
        <v>1224.486774219316</v>
      </c>
      <c r="F70" s="135">
        <f>'DeathsCases(m7)'!F70</f>
        <v>2674.5527493754612</v>
      </c>
      <c r="G70" s="135">
        <f>'DeathsCases(m7)'!G70</f>
        <v>2705.8808793388112</v>
      </c>
      <c r="H70" s="135">
        <f>'DeathsCases(m7)'!H70</f>
        <v>4096.9336845384296</v>
      </c>
      <c r="I70" s="135">
        <f>'DeathsCases(m7)'!I70</f>
        <v>8480.6360865535826</v>
      </c>
      <c r="J70" s="135">
        <f>'DeathsCases(m7)'!J70</f>
        <v>1795.7226073194031</v>
      </c>
      <c r="K70" s="135">
        <f>'DeathsCases(m7)'!K70</f>
        <v>1644.3669655691431</v>
      </c>
      <c r="L70" s="135">
        <f>'DeathsCases(m7)'!L70</f>
        <v>112.3270783124354</v>
      </c>
      <c r="M70" s="135">
        <f>'DeathsCases(m7)'!M70</f>
        <v>239.28881068292279</v>
      </c>
      <c r="N70" s="135">
        <f ca="1">OFFSET('DeathsCases(m7)'!N70, DeathsDelay, 0)</f>
        <v>157.0491889268113</v>
      </c>
      <c r="O70" s="135">
        <f ca="1">OFFSET('DeathsCases(m7)'!O70, DeathsDelay, 0)</f>
        <v>42.078663968619203</v>
      </c>
      <c r="P70" s="135">
        <f ca="1">OFFSET('DeathsCases(m7)'!P70, DeathsDelay, 0)</f>
        <v>166.33217619931261</v>
      </c>
      <c r="Q70" s="135">
        <f ca="1">OFFSET('DeathsCases(m7)'!Q70, DeathsDelay, 0)</f>
        <v>191.1923308223121</v>
      </c>
      <c r="R70" s="135">
        <f ca="1">OFFSET('DeathsCases(m7)'!R70, DeathsDelay, 0)</f>
        <v>300.33562007356159</v>
      </c>
      <c r="S70" s="135">
        <f ca="1">OFFSET('DeathsCases(m7)'!S70, DeathsDelay, 0)</f>
        <v>282.51926466710842</v>
      </c>
      <c r="T70" s="135">
        <f ca="1">OFFSET('DeathsCases(m7)'!T70, DeathsDelay, 0)</f>
        <v>223.9245525092372</v>
      </c>
      <c r="U70" s="135">
        <f ca="1">OFFSET('DeathsCases(m7)'!U70, DeathsDelay, 0)</f>
        <v>513.31035411533605</v>
      </c>
      <c r="V70" s="135">
        <f ca="1">OFFSET('DeathsCases(m7)'!V70, DeathsDelay, 0)</f>
        <v>302.07260681553538</v>
      </c>
      <c r="W70" s="135">
        <f ca="1">OFFSET('DeathsCases(m7)'!W70, DeathsDelay, 0)</f>
        <v>162.7580113082372</v>
      </c>
      <c r="X70" s="135">
        <f ca="1">OFFSET('DeathsCases(m7)'!X70, DeathsDelay, 0)</f>
        <v>3.9728490095611919</v>
      </c>
      <c r="Y70" s="135">
        <f ca="1">OFFSET('DeathsCases(m7)'!Y70, DeathsDelay, 0)</f>
        <v>13.55969927203239</v>
      </c>
    </row>
    <row r="71" spans="1:25" x14ac:dyDescent="0.25">
      <c r="A71" s="111">
        <f>'DeathsCases(m7)'!A71</f>
        <v>43959</v>
      </c>
      <c r="B71" s="135">
        <f>'DeathsCases(m7)'!B71</f>
        <v>938.12762715079771</v>
      </c>
      <c r="C71" s="135">
        <f>'DeathsCases(m7)'!C71</f>
        <v>556.85809166601484</v>
      </c>
      <c r="D71" s="135">
        <f>'DeathsCases(m7)'!D71</f>
        <v>1150.9950660827581</v>
      </c>
      <c r="E71" s="135">
        <f>'DeathsCases(m7)'!E71</f>
        <v>1167.78625084995</v>
      </c>
      <c r="F71" s="135">
        <f>'DeathsCases(m7)'!F71</f>
        <v>2794.117640779154</v>
      </c>
      <c r="G71" s="135">
        <f>'DeathsCases(m7)'!G71</f>
        <v>2528.394048147718</v>
      </c>
      <c r="H71" s="135">
        <f>'DeathsCases(m7)'!H71</f>
        <v>3945.3352864457088</v>
      </c>
      <c r="I71" s="135">
        <f>'DeathsCases(m7)'!I71</f>
        <v>8111.99259904872</v>
      </c>
      <c r="J71" s="135">
        <f>'DeathsCases(m7)'!J71</f>
        <v>1844.0047043104109</v>
      </c>
      <c r="K71" s="135">
        <f>'DeathsCases(m7)'!K71</f>
        <v>1851.0212423518619</v>
      </c>
      <c r="L71" s="135">
        <f>'DeathsCases(m7)'!L71</f>
        <v>117.2931395743869</v>
      </c>
      <c r="M71" s="135">
        <f>'DeathsCases(m7)'!M71</f>
        <v>193.8239366531671</v>
      </c>
      <c r="N71" s="135">
        <f ca="1">OFFSET('DeathsCases(m7)'!N71, DeathsDelay, 0)</f>
        <v>141.80488916366409</v>
      </c>
      <c r="O71" s="135">
        <f ca="1">OFFSET('DeathsCases(m7)'!O71, DeathsDelay, 0)</f>
        <v>33.098461292389487</v>
      </c>
      <c r="P71" s="135">
        <f ca="1">OFFSET('DeathsCases(m7)'!P71, DeathsDelay, 0)</f>
        <v>166.21421011690171</v>
      </c>
      <c r="Q71" s="135">
        <f ca="1">OFFSET('DeathsCases(m7)'!Q71, DeathsDelay, 0)</f>
        <v>177.2846552788825</v>
      </c>
      <c r="R71" s="135">
        <f ca="1">OFFSET('DeathsCases(m7)'!R71, DeathsDelay, 0)</f>
        <v>286.10170443026482</v>
      </c>
      <c r="S71" s="135">
        <f ca="1">OFFSET('DeathsCases(m7)'!S71, DeathsDelay, 0)</f>
        <v>258.29728353316312</v>
      </c>
      <c r="T71" s="135">
        <f ca="1">OFFSET('DeathsCases(m7)'!T71, DeathsDelay, 0)</f>
        <v>222.49192159942621</v>
      </c>
      <c r="U71" s="135">
        <f ca="1">OFFSET('DeathsCases(m7)'!U71, DeathsDelay, 0)</f>
        <v>497.88901300457479</v>
      </c>
      <c r="V71" s="135">
        <f ca="1">OFFSET('DeathsCases(m7)'!V71, DeathsDelay, 0)</f>
        <v>271.12254464181251</v>
      </c>
      <c r="W71" s="135">
        <f ca="1">OFFSET('DeathsCases(m7)'!W71, DeathsDelay, 0)</f>
        <v>167.36085795783589</v>
      </c>
      <c r="X71" s="135">
        <f ca="1">OFFSET('DeathsCases(m7)'!X71, DeathsDelay, 0)</f>
        <v>4.0146684728197313</v>
      </c>
      <c r="Y71" s="135">
        <f ca="1">OFFSET('DeathsCases(m7)'!Y71, DeathsDelay, 0)</f>
        <v>11.166811165203139</v>
      </c>
    </row>
    <row r="72" spans="1:25" x14ac:dyDescent="0.25">
      <c r="A72" s="111">
        <f>'DeathsCases(m7)'!A72</f>
        <v>43960</v>
      </c>
      <c r="B72" s="135">
        <f>'DeathsCases(m7)'!B72</f>
        <v>853.46144429360595</v>
      </c>
      <c r="C72" s="135">
        <f>'DeathsCases(m7)'!C72</f>
        <v>543.68712774087794</v>
      </c>
      <c r="D72" s="135">
        <f>'DeathsCases(m7)'!D72</f>
        <v>1054.6167767530851</v>
      </c>
      <c r="E72" s="135">
        <f>'DeathsCases(m7)'!E72</f>
        <v>1069.209869250916</v>
      </c>
      <c r="F72" s="135">
        <f>'DeathsCases(m7)'!F72</f>
        <v>2943.5737550337699</v>
      </c>
      <c r="G72" s="135">
        <f>'DeathsCases(m7)'!G72</f>
        <v>2415.1113328880879</v>
      </c>
      <c r="H72" s="135">
        <f>'DeathsCases(m7)'!H72</f>
        <v>3870.1872832674439</v>
      </c>
      <c r="I72" s="135">
        <f>'DeathsCases(m7)'!I72</f>
        <v>7396.7361113400839</v>
      </c>
      <c r="J72" s="135">
        <f>'DeathsCases(m7)'!J72</f>
        <v>1905.904828657857</v>
      </c>
      <c r="K72" s="135">
        <f>'DeathsCases(m7)'!K72</f>
        <v>1995.5032449043399</v>
      </c>
      <c r="L72" s="135">
        <f>'DeathsCases(m7)'!L72</f>
        <v>120.80074705519689</v>
      </c>
      <c r="M72" s="135">
        <f>'DeathsCases(m7)'!M72</f>
        <v>219.34807645934569</v>
      </c>
      <c r="N72" s="135">
        <f ca="1">OFFSET('DeathsCases(m7)'!N72, DeathsDelay, 0)</f>
        <v>132.92152023693799</v>
      </c>
      <c r="O72" s="135">
        <f ca="1">OFFSET('DeathsCases(m7)'!O72, DeathsDelay, 0)</f>
        <v>33.269512771936718</v>
      </c>
      <c r="P72" s="135">
        <f ca="1">OFFSET('DeathsCases(m7)'!P72, DeathsDelay, 0)</f>
        <v>161.37760073805649</v>
      </c>
      <c r="Q72" s="135">
        <f ca="1">OFFSET('DeathsCases(m7)'!Q72, DeathsDelay, 0)</f>
        <v>165.8222853255065</v>
      </c>
      <c r="R72" s="135">
        <f ca="1">OFFSET('DeathsCases(m7)'!R72, DeathsDelay, 0)</f>
        <v>271.15609300480321</v>
      </c>
      <c r="S72" s="135">
        <f ca="1">OFFSET('DeathsCases(m7)'!S72, DeathsDelay, 0)</f>
        <v>272.6823902327987</v>
      </c>
      <c r="T72" s="135">
        <f ca="1">OFFSET('DeathsCases(m7)'!T72, DeathsDelay, 0)</f>
        <v>216.58774572869021</v>
      </c>
      <c r="U72" s="135">
        <f ca="1">OFFSET('DeathsCases(m7)'!U72, DeathsDelay, 0)</f>
        <v>476.59287528019041</v>
      </c>
      <c r="V72" s="135">
        <f ca="1">OFFSET('DeathsCases(m7)'!V72, DeathsDelay, 0)</f>
        <v>262.45652723317011</v>
      </c>
      <c r="W72" s="135">
        <f ca="1">OFFSET('DeathsCases(m7)'!W72, DeathsDelay, 0)</f>
        <v>169.42537005802359</v>
      </c>
      <c r="X72" s="135">
        <f ca="1">OFFSET('DeathsCases(m7)'!X72, DeathsDelay, 0)</f>
        <v>4.0251233386343674</v>
      </c>
      <c r="Y72" s="135">
        <f ca="1">OFFSET('DeathsCases(m7)'!Y72, DeathsDelay, 0)</f>
        <v>11.166811165203139</v>
      </c>
    </row>
    <row r="73" spans="1:25" x14ac:dyDescent="0.25">
      <c r="A73" s="111">
        <f>'DeathsCases(m7)'!A73</f>
        <v>43961</v>
      </c>
      <c r="B73" s="135">
        <f>'DeathsCases(m7)'!B73</f>
        <v>850.50032131803061</v>
      </c>
      <c r="C73" s="135">
        <f>'DeathsCases(m7)'!C73</f>
        <v>531.54247269302437</v>
      </c>
      <c r="D73" s="135">
        <f>'DeathsCases(m7)'!D73</f>
        <v>985.3706863779106</v>
      </c>
      <c r="E73" s="135">
        <f>'DeathsCases(m7)'!E73</f>
        <v>1052.0927301205411</v>
      </c>
      <c r="F73" s="135">
        <f>'DeathsCases(m7)'!F73</f>
        <v>2955.6725833305718</v>
      </c>
      <c r="G73" s="135">
        <f>'DeathsCases(m7)'!G73</f>
        <v>2346.0416661611612</v>
      </c>
      <c r="H73" s="135">
        <f>'DeathsCases(m7)'!H73</f>
        <v>3743.7901652700339</v>
      </c>
      <c r="I73" s="135">
        <f>'DeathsCases(m7)'!I73</f>
        <v>6968.9774829106382</v>
      </c>
      <c r="J73" s="135">
        <f>'DeathsCases(m7)'!J73</f>
        <v>1965.3289480314049</v>
      </c>
      <c r="K73" s="135">
        <f>'DeathsCases(m7)'!K73</f>
        <v>2060.213853683993</v>
      </c>
      <c r="L73" s="135">
        <f>'DeathsCases(m7)'!L73</f>
        <v>128.88758576281691</v>
      </c>
      <c r="M73" s="135">
        <f>'DeathsCases(m7)'!M73</f>
        <v>218.55044709040271</v>
      </c>
      <c r="N73" s="135">
        <f ca="1">OFFSET('DeathsCases(m7)'!N73, DeathsDelay, 0)</f>
        <v>188.74417188759941</v>
      </c>
      <c r="O73" s="135">
        <f ca="1">OFFSET('DeathsCases(m7)'!O73, DeathsDelay, 0)</f>
        <v>33.611615731031193</v>
      </c>
      <c r="P73" s="135">
        <f ca="1">OFFSET('DeathsCases(m7)'!P73, DeathsDelay, 0)</f>
        <v>159.0182790898393</v>
      </c>
      <c r="Q73" s="135">
        <f ca="1">OFFSET('DeathsCases(m7)'!Q73, DeathsDelay, 0)</f>
        <v>143.96736661440281</v>
      </c>
      <c r="R73" s="135">
        <f ca="1">OFFSET('DeathsCases(m7)'!R73, DeathsDelay, 0)</f>
        <v>269.0210056583087</v>
      </c>
      <c r="S73" s="135">
        <f ca="1">OFFSET('DeathsCases(m7)'!S73, DeathsDelay, 0)</f>
        <v>256.81646372584771</v>
      </c>
      <c r="T73" s="135">
        <f ca="1">OFFSET('DeathsCases(m7)'!T73, DeathsDelay, 0)</f>
        <v>213.6573643222587</v>
      </c>
      <c r="U73" s="135">
        <f ca="1">OFFSET('DeathsCases(m7)'!U73, DeathsDelay, 0)</f>
        <v>460.07000980437488</v>
      </c>
      <c r="V73" s="135">
        <f ca="1">OFFSET('DeathsCases(m7)'!V73, DeathsDelay, 0)</f>
        <v>245.1244924158853</v>
      </c>
      <c r="W73" s="135">
        <f ca="1">OFFSET('DeathsCases(m7)'!W73, DeathsDelay, 0)</f>
        <v>169.05308099077661</v>
      </c>
      <c r="X73" s="135">
        <f ca="1">OFFSET('DeathsCases(m7)'!X73, DeathsDelay, 0)</f>
        <v>4.2499029536490127</v>
      </c>
      <c r="Y73" s="135">
        <f ca="1">OFFSET('DeathsCases(m7)'!Y73, DeathsDelay, 0)</f>
        <v>8.7739230583738994</v>
      </c>
    </row>
    <row r="74" spans="1:25" x14ac:dyDescent="0.25">
      <c r="A74" s="111">
        <f>'DeathsCases(m7)'!A74</f>
        <v>43962</v>
      </c>
      <c r="B74" s="135">
        <f>'DeathsCases(m7)'!B74</f>
        <v>832.73358346457849</v>
      </c>
      <c r="C74" s="135">
        <f>'DeathsCases(m7)'!C74</f>
        <v>549.41735230571021</v>
      </c>
      <c r="D74" s="135">
        <f>'DeathsCases(m7)'!D74</f>
        <v>929.1008650679305</v>
      </c>
      <c r="E74" s="135">
        <f>'DeathsCases(m7)'!E74</f>
        <v>1440.4378241409211</v>
      </c>
      <c r="F74" s="135">
        <f>'DeathsCases(m7)'!F74</f>
        <v>2940.726971905111</v>
      </c>
      <c r="G74" s="135">
        <f>'DeathsCases(m7)'!G74</f>
        <v>2367.7250990539942</v>
      </c>
      <c r="H74" s="135">
        <f>'DeathsCases(m7)'!H74</f>
        <v>3665.711780685338</v>
      </c>
      <c r="I74" s="135">
        <f>'DeathsCases(m7)'!I74</f>
        <v>6646.5980187380583</v>
      </c>
      <c r="J74" s="135">
        <f>'DeathsCases(m7)'!J74</f>
        <v>1969.6619567357261</v>
      </c>
      <c r="K74" s="135">
        <f>'DeathsCases(m7)'!K74</f>
        <v>2063.6321442105318</v>
      </c>
      <c r="L74" s="135">
        <f>'DeathsCases(m7)'!L74</f>
        <v>127.1886700679387</v>
      </c>
      <c r="M74" s="135">
        <f>'DeathsCases(m7)'!M74</f>
        <v>208.18126529414261</v>
      </c>
      <c r="N74" s="135">
        <f ca="1">OFFSET('DeathsCases(m7)'!N74, DeathsDelay, 0)</f>
        <v>174.26757067367541</v>
      </c>
      <c r="O74" s="135">
        <f ca="1">OFFSET('DeathsCases(m7)'!O74, DeathsDelay, 0)</f>
        <v>29.249803002576751</v>
      </c>
      <c r="P74" s="135">
        <f ca="1">OFFSET('DeathsCases(m7)'!P74, DeathsDelay, 0)</f>
        <v>149.58099249697051</v>
      </c>
      <c r="Q74" s="135">
        <f ca="1">OFFSET('DeathsCases(m7)'!Q74, DeathsDelay, 0)</f>
        <v>147.4824934001048</v>
      </c>
      <c r="R74" s="135">
        <f ca="1">OFFSET('DeathsCases(m7)'!R74, DeathsDelay, 0)</f>
        <v>254.07539423284709</v>
      </c>
      <c r="S74" s="135">
        <f ca="1">OFFSET('DeathsCases(m7)'!S74, DeathsDelay, 0)</f>
        <v>252.479777147281</v>
      </c>
      <c r="T74" s="135">
        <f ca="1">OFFSET('DeathsCases(m7)'!T74, DeathsDelay, 0)</f>
        <v>217.0869958942304</v>
      </c>
      <c r="U74" s="135">
        <f ca="1">OFFSET('DeathsCases(m7)'!U74, DeathsDelay, 0)</f>
        <v>2024.968957758281</v>
      </c>
      <c r="V74" s="135">
        <f ca="1">OFFSET('DeathsCases(m7)'!V74, DeathsDelay, 0)</f>
        <v>230.88746381597281</v>
      </c>
      <c r="W74" s="135">
        <f ca="1">OFFSET('DeathsCases(m7)'!W74, DeathsDelay, 0)</f>
        <v>175.9911954258335</v>
      </c>
      <c r="X74" s="135">
        <f ca="1">OFFSET('DeathsCases(m7)'!X74, DeathsDelay, 0)</f>
        <v>4.506047166107563</v>
      </c>
      <c r="Y74" s="135">
        <f ca="1">OFFSET('DeathsCases(m7)'!Y74, DeathsDelay, 0)</f>
        <v>7.1786643204877363</v>
      </c>
    </row>
    <row r="75" spans="1:25" x14ac:dyDescent="0.25">
      <c r="A75" s="111">
        <f>'DeathsCases(m7)'!A75</f>
        <v>43963</v>
      </c>
      <c r="B75" s="135">
        <f>'DeathsCases(m7)'!B75</f>
        <v>797.529121421627</v>
      </c>
      <c r="C75" s="135">
        <f>'DeathsCases(m7)'!C75</f>
        <v>527.18065996456994</v>
      </c>
      <c r="D75" s="135">
        <f>'DeathsCases(m7)'!D75</f>
        <v>967.67577401628148</v>
      </c>
      <c r="E75" s="135">
        <f>'DeathsCases(m7)'!E75</f>
        <v>1329.787746190997</v>
      </c>
      <c r="F75" s="135">
        <f>'DeathsCases(m7)'!F75</f>
        <v>3009.7614627751</v>
      </c>
      <c r="G75" s="135">
        <f>'DeathsCases(m7)'!G75</f>
        <v>2336.5221102569908</v>
      </c>
      <c r="H75" s="135">
        <f>'DeathsCases(m7)'!H75</f>
        <v>3622.407255456962</v>
      </c>
      <c r="I75" s="135">
        <f>'DeathsCases(m7)'!I75</f>
        <v>6349.553614961731</v>
      </c>
      <c r="J75" s="135">
        <f>'DeathsCases(m7)'!J75</f>
        <v>2024.1340661614779</v>
      </c>
      <c r="K75" s="135">
        <f>'DeathsCases(m7)'!K75</f>
        <v>2124.0445064865162</v>
      </c>
      <c r="L75" s="135">
        <f>'DeathsCases(m7)'!L75</f>
        <v>130.12125992894369</v>
      </c>
      <c r="M75" s="135">
        <f>'DeathsCases(m7)'!M75</f>
        <v>248.06273374129671</v>
      </c>
      <c r="N75" s="135">
        <f ca="1">OFFSET('DeathsCases(m7)'!N75, DeathsDelay, 0)</f>
        <v>112.4130018505456</v>
      </c>
      <c r="O75" s="135">
        <f ca="1">OFFSET('DeathsCases(m7)'!O75, DeathsDelay, 0)</f>
        <v>29.33532874235037</v>
      </c>
      <c r="P75" s="135">
        <f ca="1">OFFSET('DeathsCases(m7)'!P75, DeathsDelay, 0)</f>
        <v>148.40133167286189</v>
      </c>
      <c r="Q75" s="135">
        <f ca="1">OFFSET('DeathsCases(m7)'!Q75, DeathsDelay, 0)</f>
        <v>131.1295122666217</v>
      </c>
      <c r="R75" s="135">
        <f ca="1">OFFSET('DeathsCases(m7)'!R75, DeathsDelay, 0)</f>
        <v>256.92217736150639</v>
      </c>
      <c r="S75" s="135">
        <f ca="1">OFFSET('DeathsCases(m7)'!S75, DeathsDelay, 0)</f>
        <v>240.42167300199819</v>
      </c>
      <c r="T75" s="135">
        <f ca="1">OFFSET('DeathsCases(m7)'!T75, DeathsDelay, 0)</f>
        <v>215.45900622399071</v>
      </c>
      <c r="U75" s="135">
        <f ca="1">OFFSET('DeathsCases(m7)'!U75, DeathsDelay, 0)</f>
        <v>2022.03155945147</v>
      </c>
      <c r="V75" s="135">
        <f ca="1">OFFSET('DeathsCases(m7)'!V75, DeathsDelay, 0)</f>
        <v>214.7934314856368</v>
      </c>
      <c r="W75" s="135">
        <f ca="1">OFFSET('DeathsCases(m7)'!W75, DeathsDelay, 0)</f>
        <v>186.88911175797159</v>
      </c>
      <c r="X75" s="135">
        <f ca="1">OFFSET('DeathsCases(m7)'!X75, DeathsDelay, 0)</f>
        <v>4.6367329887904969</v>
      </c>
      <c r="Y75" s="135">
        <f ca="1">OFFSET('DeathsCases(m7)'!Y75, DeathsDelay, 0)</f>
        <v>7.1786643204877363</v>
      </c>
    </row>
    <row r="76" spans="1:25" x14ac:dyDescent="0.25">
      <c r="A76" s="111">
        <f>'DeathsCases(m7)'!A76</f>
        <v>43964</v>
      </c>
      <c r="B76" s="135">
        <f>'DeathsCases(m7)'!B76</f>
        <v>385.60401415269899</v>
      </c>
      <c r="C76" s="135">
        <f>'DeathsCases(m7)'!C76</f>
        <v>507.68079129618548</v>
      </c>
      <c r="D76" s="135">
        <f>'DeathsCases(m7)'!D76</f>
        <v>902.08663219584344</v>
      </c>
      <c r="E76" s="135">
        <f>'DeathsCases(m7)'!E76</f>
        <v>1278.5891603992511</v>
      </c>
      <c r="F76" s="135">
        <f>'DeathsCases(m7)'!F76</f>
        <v>2977.0234567955172</v>
      </c>
      <c r="G76" s="135">
        <f>'DeathsCases(m7)'!G76</f>
        <v>2280.1451847356252</v>
      </c>
      <c r="H76" s="135">
        <f>'DeathsCases(m7)'!H76</f>
        <v>3529.1125940877582</v>
      </c>
      <c r="I76" s="135">
        <f>'DeathsCases(m7)'!I76</f>
        <v>6125.5769940673426</v>
      </c>
      <c r="J76" s="135">
        <f>'DeathsCases(m7)'!J76</f>
        <v>1980.8039791182659</v>
      </c>
      <c r="K76" s="135">
        <f>'DeathsCases(m7)'!K76</f>
        <v>2150.0032078118261</v>
      </c>
      <c r="L76" s="135">
        <f>'DeathsCases(m7)'!L76</f>
        <v>131.04128812063161</v>
      </c>
      <c r="M76" s="135">
        <f>'DeathsCases(m7)'!M76</f>
        <v>249.65799247918281</v>
      </c>
      <c r="N76" s="135">
        <f ca="1">OFFSET('DeathsCases(m7)'!N76, DeathsDelay, 0)</f>
        <v>115.374124826121</v>
      </c>
      <c r="O76" s="135">
        <f ca="1">OFFSET('DeathsCases(m7)'!O76, DeathsDelay, 0)</f>
        <v>24.20378435593339</v>
      </c>
      <c r="P76" s="135">
        <f ca="1">OFFSET('DeathsCases(m7)'!P76, DeathsDelay, 0)</f>
        <v>144.39048487089261</v>
      </c>
      <c r="Q76" s="135">
        <f ca="1">OFFSET('DeathsCases(m7)'!Q76, DeathsDelay, 0)</f>
        <v>119.81997391262399</v>
      </c>
      <c r="R76" s="135">
        <f ca="1">OFFSET('DeathsCases(m7)'!R76, DeathsDelay, 0)</f>
        <v>262.61574361882509</v>
      </c>
      <c r="S76" s="135">
        <f ca="1">OFFSET('DeathsCases(m7)'!S76, DeathsDelay, 0)</f>
        <v>227.83470463981709</v>
      </c>
      <c r="T76" s="135">
        <f ca="1">OFFSET('DeathsCases(m7)'!T76, DeathsDelay, 0)</f>
        <v>210.29285233709669</v>
      </c>
      <c r="U76" s="135">
        <f ca="1">OFFSET('DeathsCases(m7)'!U76, DeathsDelay, 0)</f>
        <v>2003.305645245546</v>
      </c>
      <c r="V76" s="135">
        <f ca="1">OFFSET('DeathsCases(m7)'!V76, DeathsDelay, 0)</f>
        <v>190.03338174665851</v>
      </c>
      <c r="W76" s="135">
        <f ca="1">OFFSET('DeathsCases(m7)'!W76, DeathsDelay, 0)</f>
        <v>190.1720244418766</v>
      </c>
      <c r="X76" s="135">
        <f ca="1">OFFSET('DeathsCases(m7)'!X76, DeathsDelay, 0)</f>
        <v>4.6158232571612272</v>
      </c>
      <c r="Y76" s="135">
        <f ca="1">OFFSET('DeathsCases(m7)'!Y76, DeathsDelay, 0)</f>
        <v>7.1786643204877363</v>
      </c>
    </row>
    <row r="77" spans="1:25" x14ac:dyDescent="0.25">
      <c r="A77" s="111">
        <f>'DeathsCases(m7)'!A77</f>
        <v>43965</v>
      </c>
      <c r="B77" s="135">
        <f>'DeathsCases(m7)'!B77</f>
        <v>402.71272467824548</v>
      </c>
      <c r="C77" s="135">
        <f>'DeathsCases(m7)'!C77</f>
        <v>431.73393437721421</v>
      </c>
      <c r="D77" s="135">
        <f>'DeathsCases(m7)'!D77</f>
        <v>853.83850448980172</v>
      </c>
      <c r="E77" s="135">
        <f>'DeathsCases(m7)'!E77</f>
        <v>1236.8661337689621</v>
      </c>
      <c r="F77" s="135">
        <f>'DeathsCases(m7)'!F77</f>
        <v>2886.6380924605828</v>
      </c>
      <c r="G77" s="135">
        <f>'DeathsCases(m7)'!G77</f>
        <v>2157.6602321019632</v>
      </c>
      <c r="H77" s="135">
        <f>'DeathsCases(m7)'!H77</f>
        <v>3523.360363919578</v>
      </c>
      <c r="I77" s="135">
        <f>'DeathsCases(m7)'!I77</f>
        <v>5721.3175520923896</v>
      </c>
      <c r="J77" s="135">
        <f>'DeathsCases(m7)'!J77</f>
        <v>1775.295566284746</v>
      </c>
      <c r="K77" s="135">
        <f>'DeathsCases(m7)'!K77</f>
        <v>2280.8458927188012</v>
      </c>
      <c r="L77" s="135">
        <f>'DeathsCases(m7)'!L77</f>
        <v>134.06274434106109</v>
      </c>
      <c r="M77" s="135">
        <f>'DeathsCases(m7)'!M77</f>
        <v>244.0745868965812</v>
      </c>
      <c r="N77" s="135">
        <f ca="1">OFFSET('DeathsCases(m7)'!N77, DeathsDelay, 0)</f>
        <v>86.201579955637797</v>
      </c>
      <c r="O77" s="135">
        <f ca="1">OFFSET('DeathsCases(m7)'!O77, DeathsDelay, 0)</f>
        <v>27.282710987783581</v>
      </c>
      <c r="P77" s="135">
        <f ca="1">OFFSET('DeathsCases(m7)'!P77, DeathsDelay, 0)</f>
        <v>131.8860801353415</v>
      </c>
      <c r="Q77" s="135">
        <f ca="1">OFFSET('DeathsCases(m7)'!Q77, DeathsDelay, 0)</f>
        <v>94.602760015196736</v>
      </c>
      <c r="R77" s="135">
        <f ca="1">OFFSET('DeathsCases(m7)'!R77, DeathsDelay, 0)</f>
        <v>261.19235205449547</v>
      </c>
      <c r="S77" s="135">
        <f ca="1">OFFSET('DeathsCases(m7)'!S77, DeathsDelay, 0)</f>
        <v>219.47865001282281</v>
      </c>
      <c r="T77" s="135">
        <f ca="1">OFFSET('DeathsCases(m7)'!T77, DeathsDelay, 0)</f>
        <v>198.00695695902101</v>
      </c>
      <c r="U77" s="135">
        <f ca="1">OFFSET('DeathsCases(m7)'!U77, DeathsDelay, 0)</f>
        <v>1990.821702441596</v>
      </c>
      <c r="V77" s="135">
        <f ca="1">OFFSET('DeathsCases(m7)'!V77, DeathsDelay, 0)</f>
        <v>175.1773519032715</v>
      </c>
      <c r="W77" s="135">
        <f ca="1">OFFSET('DeathsCases(m7)'!W77, DeathsDelay, 0)</f>
        <v>204.69129806450789</v>
      </c>
      <c r="X77" s="135">
        <f ca="1">OFFSET('DeathsCases(m7)'!X77, DeathsDelay, 0)</f>
        <v>4.8876497683417304</v>
      </c>
      <c r="Y77" s="135">
        <f ca="1">OFFSET('DeathsCases(m7)'!Y77, DeathsDelay, 0)</f>
        <v>5.5834055826015732</v>
      </c>
    </row>
    <row r="78" spans="1:25" x14ac:dyDescent="0.25">
      <c r="A78" s="111">
        <f>'DeathsCases(m7)'!A78</f>
        <v>43966</v>
      </c>
      <c r="B78" s="135">
        <f>'DeathsCases(m7)'!B78</f>
        <v>329.12333517413191</v>
      </c>
      <c r="C78" s="135">
        <f>'DeathsCases(m7)'!C78</f>
        <v>397.26706124844691</v>
      </c>
      <c r="D78" s="135">
        <f>'DeathsCases(m7)'!D78</f>
        <v>790.37275215275918</v>
      </c>
      <c r="E78" s="135">
        <f>'DeathsCases(m7)'!E78</f>
        <v>1119.6442970457699</v>
      </c>
      <c r="F78" s="135">
        <f>'DeathsCases(m7)'!F78</f>
        <v>2878.0977430746052</v>
      </c>
      <c r="G78" s="135">
        <f>'DeathsCases(m7)'!G78</f>
        <v>2101.389079423976</v>
      </c>
      <c r="H78" s="135">
        <f>'DeathsCases(m7)'!H78</f>
        <v>3482.5955025767748</v>
      </c>
      <c r="I78" s="135">
        <f>'DeathsCases(m7)'!I78</f>
        <v>5656.6947893425331</v>
      </c>
      <c r="J78" s="135">
        <f>'DeathsCases(m7)'!J78</f>
        <v>1629.8302740682479</v>
      </c>
      <c r="K78" s="135">
        <f>'DeathsCases(m7)'!K78</f>
        <v>2484.0818789749801</v>
      </c>
      <c r="L78" s="135">
        <f>'DeathsCases(m7)'!L78</f>
        <v>136.37849711900259</v>
      </c>
      <c r="M78" s="135">
        <f>'DeathsCases(m7)'!M78</f>
        <v>267.20583859593057</v>
      </c>
      <c r="N78" s="135">
        <f ca="1">OFFSET('DeathsCases(m7)'!N78, DeathsDelay, 0)</f>
        <v>82.911443316109612</v>
      </c>
      <c r="O78" s="135">
        <f ca="1">OFFSET('DeathsCases(m7)'!O78, DeathsDelay, 0)</f>
        <v>28.309019865066979</v>
      </c>
      <c r="P78" s="135">
        <f ca="1">OFFSET('DeathsCases(m7)'!P78, DeathsDelay, 0)</f>
        <v>118.6738789053252</v>
      </c>
      <c r="Q78" s="135">
        <f ca="1">OFFSET('DeathsCases(m7)'!Q78, DeathsDelay, 0)</f>
        <v>178.6601396732876</v>
      </c>
      <c r="R78" s="135">
        <f ca="1">OFFSET('DeathsCases(m7)'!R78, DeathsDelay, 0)</f>
        <v>266.17422252964928</v>
      </c>
      <c r="S78" s="135">
        <f ca="1">OFFSET('DeathsCases(m7)'!S78, DeathsDelay, 0)</f>
        <v>213.2380522534221</v>
      </c>
      <c r="T78" s="135">
        <f ca="1">OFFSET('DeathsCases(m7)'!T78, DeathsDelay, 0)</f>
        <v>188.52120381375769</v>
      </c>
      <c r="U78" s="135">
        <f ca="1">OFFSET('DeathsCases(m7)'!U78, DeathsDelay, 0)</f>
        <v>1935.0111346121751</v>
      </c>
      <c r="V78" s="135">
        <f ca="1">OFFSET('DeathsCases(m7)'!V78, DeathsDelay, 0)</f>
        <v>156.60731459903781</v>
      </c>
      <c r="W78" s="135">
        <f ca="1">OFFSET('DeathsCases(m7)'!W78, DeathsDelay, 0)</f>
        <v>205.9773875695428</v>
      </c>
      <c r="X78" s="135">
        <f ca="1">OFFSET('DeathsCases(m7)'!X78, DeathsDelay, 0)</f>
        <v>5.0862922188197901</v>
      </c>
      <c r="Y78" s="135">
        <f ca="1">OFFSET('DeathsCases(m7)'!Y78, DeathsDelay, 0)</f>
        <v>5.5834055826015732</v>
      </c>
    </row>
    <row r="79" spans="1:25" x14ac:dyDescent="0.25">
      <c r="A79" s="111">
        <f>'DeathsCases(m7)'!A79</f>
        <v>43967</v>
      </c>
      <c r="B79" s="135">
        <f>'DeathsCases(m7)'!B79</f>
        <v>268.5848210068134</v>
      </c>
      <c r="C79" s="135">
        <f>'DeathsCases(m7)'!C79</f>
        <v>378.70797571757208</v>
      </c>
      <c r="D79" s="135">
        <f>'DeathsCases(m7)'!D79</f>
        <v>765.83580701130029</v>
      </c>
      <c r="E79" s="135">
        <f>'DeathsCases(m7)'!E79</f>
        <v>1088.16098757383</v>
      </c>
      <c r="F79" s="135">
        <f>'DeathsCases(m7)'!F79</f>
        <v>2770.6316799677138</v>
      </c>
      <c r="G79" s="135">
        <f>'DeathsCases(m7)'!G79</f>
        <v>2092.3983877367041</v>
      </c>
      <c r="H79" s="135">
        <f>'DeathsCases(m7)'!H79</f>
        <v>3468.8769762888878</v>
      </c>
      <c r="I79" s="135">
        <f>'DeathsCases(m7)'!I79</f>
        <v>5548.011051990502</v>
      </c>
      <c r="J79" s="135">
        <f>'DeathsCases(m7)'!J79</f>
        <v>1481.2699756343791</v>
      </c>
      <c r="K79" s="135">
        <f>'DeathsCases(m7)'!K79</f>
        <v>2621.253478025154</v>
      </c>
      <c r="L79" s="135">
        <f>'DeathsCases(m7)'!L79</f>
        <v>145.5317321397153</v>
      </c>
      <c r="M79" s="135">
        <f>'DeathsCases(m7)'!M79</f>
        <v>293.52760777105232</v>
      </c>
      <c r="N79" s="135">
        <f ca="1">OFFSET('DeathsCases(m7)'!N79, DeathsDelay, 0)</f>
        <v>87.84664827540189</v>
      </c>
      <c r="O79" s="135">
        <f ca="1">OFFSET('DeathsCases(m7)'!O79, DeathsDelay, 0)</f>
        <v>27.624813946878049</v>
      </c>
      <c r="P79" s="135">
        <f ca="1">OFFSET('DeathsCases(m7)'!P79, DeathsDelay, 0)</f>
        <v>114.663032103356</v>
      </c>
      <c r="Q79" s="135">
        <f ca="1">OFFSET('DeathsCases(m7)'!Q79, DeathsDelay, 0)</f>
        <v>170.40723330685691</v>
      </c>
      <c r="R79" s="135">
        <f ca="1">OFFSET('DeathsCases(m7)'!R79, DeathsDelay, 0)</f>
        <v>259.7689604901658</v>
      </c>
      <c r="S79" s="135">
        <f ca="1">OFFSET('DeathsCases(m7)'!S79, DeathsDelay, 0)</f>
        <v>193.03543916790451</v>
      </c>
      <c r="T79" s="135">
        <f ca="1">OFFSET('DeathsCases(m7)'!T79, DeathsDelay, 0)</f>
        <v>186.1986052175491</v>
      </c>
      <c r="U79" s="135">
        <f ca="1">OFFSET('DeathsCases(m7)'!U79, DeathsDelay, 0)</f>
        <v>1952.635524453045</v>
      </c>
      <c r="V79" s="135">
        <f ca="1">OFFSET('DeathsCases(m7)'!V79, DeathsDelay, 0)</f>
        <v>143.60828848607409</v>
      </c>
      <c r="W79" s="135">
        <f ca="1">OFFSET('DeathsCases(m7)'!W79, DeathsDelay, 0)</f>
        <v>214.9461696441285</v>
      </c>
      <c r="X79" s="135">
        <f ca="1">OFFSET('DeathsCases(m7)'!X79, DeathsDelay, 0)</f>
        <v>5.2117506085954064</v>
      </c>
      <c r="Y79" s="135">
        <f ca="1">OFFSET('DeathsCases(m7)'!Y79, DeathsDelay, 0)</f>
        <v>7.9762936894308183</v>
      </c>
    </row>
    <row r="80" spans="1:25" x14ac:dyDescent="0.25">
      <c r="A80" s="111">
        <f>'DeathsCases(m7)'!A80</f>
        <v>43968</v>
      </c>
      <c r="B80" s="135">
        <f>'DeathsCases(m7)'!B80</f>
        <v>242.70241277585839</v>
      </c>
      <c r="C80" s="135">
        <f>'DeathsCases(m7)'!C80</f>
        <v>384.01057158353638</v>
      </c>
      <c r="D80" s="135">
        <f>'DeathsCases(m7)'!D80</f>
        <v>750.85411454512109</v>
      </c>
      <c r="E80" s="135">
        <f>'DeathsCases(m7)'!E80</f>
        <v>970.17499285374652</v>
      </c>
      <c r="F80" s="135">
        <f>'DeathsCases(m7)'!F80</f>
        <v>2757.109460106582</v>
      </c>
      <c r="G80" s="135">
        <f>'DeathsCases(m7)'!G80</f>
        <v>2040.0408302637661</v>
      </c>
      <c r="H80" s="135">
        <f>'DeathsCases(m7)'!H80</f>
        <v>3452.3800142971259</v>
      </c>
      <c r="I80" s="135">
        <f>'DeathsCases(m7)'!I80</f>
        <v>5407.015933263543</v>
      </c>
      <c r="J80" s="135">
        <f>'DeathsCases(m7)'!J80</f>
        <v>1361.1837344003341</v>
      </c>
      <c r="K80" s="135">
        <f>'DeathsCases(m7)'!K80</f>
        <v>2652.762670898509</v>
      </c>
      <c r="L80" s="135">
        <f>'DeathsCases(m7)'!L80</f>
        <v>149.17525287611551</v>
      </c>
      <c r="M80" s="135">
        <f>'DeathsCases(m7)'!M80</f>
        <v>295.92049587788159</v>
      </c>
      <c r="N80" s="135">
        <f ca="1">OFFSET('DeathsCases(m7)'!N80, DeathsDelay, 0)</f>
        <v>27.966161435989029</v>
      </c>
      <c r="O80" s="135">
        <f ca="1">OFFSET('DeathsCases(m7)'!O80, DeathsDelay, 0)</f>
        <v>27.453762467330812</v>
      </c>
      <c r="P80" s="135">
        <f ca="1">OFFSET('DeathsCases(m7)'!P80, DeathsDelay, 0)</f>
        <v>103.45625427432429</v>
      </c>
      <c r="Q80" s="135">
        <f ca="1">OFFSET('DeathsCases(m7)'!Q80, DeathsDelay, 0)</f>
        <v>181.71677166085459</v>
      </c>
      <c r="R80" s="135">
        <f ca="1">OFFSET('DeathsCases(m7)'!R80, DeathsDelay, 0)</f>
        <v>246.24674062903389</v>
      </c>
      <c r="S80" s="135">
        <f ca="1">OFFSET('DeathsCases(m7)'!S80, DeathsDelay, 0)</f>
        <v>226.03656630236259</v>
      </c>
      <c r="T80" s="135">
        <f ca="1">OFFSET('DeathsCases(m7)'!T80, DeathsDelay, 0)</f>
        <v>183.24651728218109</v>
      </c>
      <c r="U80" s="135">
        <f ca="1">OFFSET('DeathsCases(m7)'!U80, DeathsDelay, 0)</f>
        <v>1943.088979955907</v>
      </c>
      <c r="V80" s="135">
        <f ca="1">OFFSET('DeathsCases(m7)'!V80, DeathsDelay, 0)</f>
        <v>141.13228351217629</v>
      </c>
      <c r="W80" s="135">
        <f ca="1">OFFSET('DeathsCases(m7)'!W80, DeathsDelay, 0)</f>
        <v>221.61352839391489</v>
      </c>
      <c r="X80" s="135">
        <f ca="1">OFFSET('DeathsCases(m7)'!X80, DeathsDelay, 0)</f>
        <v>5.2222054744100408</v>
      </c>
      <c r="Y80" s="135">
        <f ca="1">OFFSET('DeathsCases(m7)'!Y80, DeathsDelay, 0)</f>
        <v>8.7739230583738994</v>
      </c>
    </row>
    <row r="81" spans="1:25" x14ac:dyDescent="0.25">
      <c r="A81" s="111">
        <f>'DeathsCases(m7)'!A81</f>
        <v>43969</v>
      </c>
      <c r="B81" s="135">
        <f>'DeathsCases(m7)'!B81</f>
        <v>227.56778423402881</v>
      </c>
      <c r="C81" s="135">
        <f>'DeathsCases(m7)'!C81</f>
        <v>339.96481560012398</v>
      </c>
      <c r="D81" s="135">
        <f>'DeathsCases(m7)'!D81</f>
        <v>716.29005239873914</v>
      </c>
      <c r="E81" s="135">
        <f>'DeathsCases(m7)'!E81</f>
        <v>637.30776940770659</v>
      </c>
      <c r="F81" s="135">
        <f>'DeathsCases(m7)'!F81</f>
        <v>2740.0287613346259</v>
      </c>
      <c r="G81" s="135">
        <f>'DeathsCases(m7)'!G81</f>
        <v>1933.316031293675</v>
      </c>
      <c r="H81" s="135">
        <f>'DeathsCases(m7)'!H81</f>
        <v>3515.1335894526319</v>
      </c>
      <c r="I81" s="135">
        <f>'DeathsCases(m7)'!I81</f>
        <v>5256.4742700394463</v>
      </c>
      <c r="J81" s="135">
        <f>'DeathsCases(m7)'!J81</f>
        <v>1306.0926237311071</v>
      </c>
      <c r="K81" s="135">
        <f>'DeathsCases(m7)'!K81</f>
        <v>2902.974768549122</v>
      </c>
      <c r="L81" s="135">
        <f>'DeathsCases(m7)'!L81</f>
        <v>154.52291674030121</v>
      </c>
      <c r="M81" s="135">
        <f>'DeathsCases(m7)'!M81</f>
        <v>308.68256578097089</v>
      </c>
      <c r="N81" s="135">
        <f ca="1">OFFSET('DeathsCases(m7)'!N81, DeathsDelay, 0)</f>
        <v>23.469641361967181</v>
      </c>
      <c r="O81" s="135">
        <f ca="1">OFFSET('DeathsCases(m7)'!O81, DeathsDelay, 0)</f>
        <v>26.170876370726571</v>
      </c>
      <c r="P81" s="135">
        <f ca="1">OFFSET('DeathsCases(m7)'!P81, DeathsDelay, 0)</f>
        <v>102.63049169744831</v>
      </c>
      <c r="Q81" s="135">
        <f ca="1">OFFSET('DeathsCases(m7)'!Q81, DeathsDelay, 0)</f>
        <v>-133.7276494560538</v>
      </c>
      <c r="R81" s="135">
        <f ca="1">OFFSET('DeathsCases(m7)'!R81, DeathsDelay, 0)</f>
        <v>237.7063912430558</v>
      </c>
      <c r="S81" s="135">
        <f ca="1">OFFSET('DeathsCases(m7)'!S81, DeathsDelay, 0)</f>
        <v>221.59410688041629</v>
      </c>
      <c r="T81" s="135">
        <f ca="1">OFFSET('DeathsCases(m7)'!T81, DeathsDelay, 0)</f>
        <v>169.70164322578671</v>
      </c>
      <c r="U81" s="135">
        <f ca="1">OFFSET('DeathsCases(m7)'!U81, DeathsDelay, 0)</f>
        <v>353.22214639410151</v>
      </c>
      <c r="V81" s="135">
        <f ca="1">OFFSET('DeathsCases(m7)'!V81, DeathsDelay, 0)</f>
        <v>143.60828848607409</v>
      </c>
      <c r="W81" s="135">
        <f ca="1">OFFSET('DeathsCases(m7)'!W81, DeathsDelay, 0)</f>
        <v>224.05032956134951</v>
      </c>
      <c r="X81" s="135">
        <f ca="1">OFFSET('DeathsCases(m7)'!X81, DeathsDelay, 0)</f>
        <v>5.3110718338344354</v>
      </c>
      <c r="Y81" s="135">
        <f ca="1">OFFSET('DeathsCases(m7)'!Y81, DeathsDelay, 0)</f>
        <v>9.5715524273169823</v>
      </c>
    </row>
    <row r="82" spans="1:25" x14ac:dyDescent="0.25">
      <c r="A82" s="111">
        <f>'DeathsCases(m7)'!A82</f>
        <v>43970</v>
      </c>
      <c r="B82" s="135">
        <f>'DeathsCases(m7)'!B82</f>
        <v>243.5797825463992</v>
      </c>
      <c r="C82" s="135">
        <f>'DeathsCases(m7)'!C82</f>
        <v>394.01708313704961</v>
      </c>
      <c r="D82" s="135">
        <f>'DeathsCases(m7)'!D82</f>
        <v>646.80802985874266</v>
      </c>
      <c r="E82" s="135">
        <f>'DeathsCases(m7)'!E82</f>
        <v>612.39621870903591</v>
      </c>
      <c r="F82" s="135">
        <f>'DeathsCases(m7)'!F82</f>
        <v>2678.111228286285</v>
      </c>
      <c r="G82" s="135">
        <f>'DeathsCases(m7)'!G82</f>
        <v>1896.5070817975491</v>
      </c>
      <c r="H82" s="135">
        <f>'DeathsCases(m7)'!H82</f>
        <v>3477.3425225741339</v>
      </c>
      <c r="I82" s="135">
        <f>'DeathsCases(m7)'!I82</f>
        <v>5272.6299607269093</v>
      </c>
      <c r="J82" s="135">
        <f>'DeathsCases(m7)'!J82</f>
        <v>1245.43050187061</v>
      </c>
      <c r="K82" s="135">
        <f>'DeathsCases(m7)'!K82</f>
        <v>3170.2444743717779</v>
      </c>
      <c r="L82" s="135">
        <f>'DeathsCases(m7)'!L82</f>
        <v>168.2344732561946</v>
      </c>
      <c r="M82" s="135">
        <f>'DeathsCases(m7)'!M82</f>
        <v>287.14657281950758</v>
      </c>
      <c r="N82" s="135">
        <f ca="1">OFFSET('DeathsCases(m7)'!N82, DeathsDelay, 0)</f>
        <v>55.27429554407292</v>
      </c>
      <c r="O82" s="135">
        <f ca="1">OFFSET('DeathsCases(m7)'!O82, DeathsDelay, 0)</f>
        <v>24.88799027412232</v>
      </c>
      <c r="P82" s="135">
        <f ca="1">OFFSET('DeathsCases(m7)'!P82, DeathsDelay, 0)</f>
        <v>92.721340774936053</v>
      </c>
      <c r="Q82" s="135">
        <f ca="1">OFFSET('DeathsCases(m7)'!Q82, DeathsDelay, 0)</f>
        <v>-101.0216871890875</v>
      </c>
      <c r="R82" s="135">
        <f ca="1">OFFSET('DeathsCases(m7)'!R82, DeathsDelay, 0)</f>
        <v>227.03095451058331</v>
      </c>
      <c r="S82" s="135">
        <f ca="1">OFFSET('DeathsCases(m7)'!S82, DeathsDelay, 0)</f>
        <v>182.56392767331681</v>
      </c>
      <c r="T82" s="135">
        <f ca="1">OFFSET('DeathsCases(m7)'!T82, DeathsDelay, 0)</f>
        <v>150.3828324722756</v>
      </c>
      <c r="U82" s="135">
        <f ca="1">OFFSET('DeathsCases(m7)'!U82, DeathsDelay, 0)</f>
        <v>293.00548110446272</v>
      </c>
      <c r="V82" s="135">
        <f ca="1">OFFSET('DeathsCases(m7)'!V82, DeathsDelay, 0)</f>
        <v>139.8942810252274</v>
      </c>
      <c r="W82" s="135">
        <f ca="1">OFFSET('DeathsCases(m7)'!W82, DeathsDelay, 0)</f>
        <v>220.97048364139749</v>
      </c>
      <c r="X82" s="135">
        <f ca="1">OFFSET('DeathsCases(m7)'!X82, DeathsDelay, 0)</f>
        <v>5.446985089424687</v>
      </c>
      <c r="Y82" s="135">
        <f ca="1">OFFSET('DeathsCases(m7)'!Y82, DeathsDelay, 0)</f>
        <v>8.7739230583738994</v>
      </c>
    </row>
    <row r="83" spans="1:25" x14ac:dyDescent="0.25">
      <c r="A83" s="111">
        <f>'DeathsCases(m7)'!A83</f>
        <v>43971</v>
      </c>
      <c r="B83" s="135">
        <f>'DeathsCases(m7)'!B83</f>
        <v>338.66473142876362</v>
      </c>
      <c r="C83" s="135">
        <f>'DeathsCases(m7)'!C83</f>
        <v>374.17511150957051</v>
      </c>
      <c r="D83" s="135">
        <f>'DeathsCases(m7)'!D83</f>
        <v>620.50159348112095</v>
      </c>
      <c r="E83" s="135">
        <f>'DeathsCases(m7)'!E83</f>
        <v>590.54129999793236</v>
      </c>
      <c r="F83" s="135">
        <f>'DeathsCases(m7)'!F83</f>
        <v>2754.974372760088</v>
      </c>
      <c r="G83" s="135">
        <f>'DeathsCases(m7)'!G83</f>
        <v>1833.889558516782</v>
      </c>
      <c r="H83" s="135">
        <f>'DeathsCases(m7)'!H83</f>
        <v>3539.1844235143071</v>
      </c>
      <c r="I83" s="135">
        <f>'DeathsCases(m7)'!I83</f>
        <v>5033.5991735101106</v>
      </c>
      <c r="J83" s="135">
        <f>'DeathsCases(m7)'!J83</f>
        <v>1239.2404894358649</v>
      </c>
      <c r="K83" s="135">
        <f>'DeathsCases(m7)'!K83</f>
        <v>3433.2497781514221</v>
      </c>
      <c r="L83" s="135">
        <f>'DeathsCases(m7)'!L83</f>
        <v>177.5915781602927</v>
      </c>
      <c r="M83" s="135">
        <f>'DeathsCases(m7)'!M83</f>
        <v>283.95605534373527</v>
      </c>
      <c r="N83" s="135">
        <f ca="1">OFFSET('DeathsCases(m7)'!N83, DeathsDelay, 0)</f>
        <v>50.668104248733471</v>
      </c>
      <c r="O83" s="135">
        <f ca="1">OFFSET('DeathsCases(m7)'!O83, DeathsDelay, 0)</f>
        <v>24.289310095707009</v>
      </c>
      <c r="P83" s="135">
        <f ca="1">OFFSET('DeathsCases(m7)'!P83, DeathsDelay, 0)</f>
        <v>87.530833148858235</v>
      </c>
      <c r="Q83" s="135">
        <f ca="1">OFFSET('DeathsCases(m7)'!Q83, DeathsDelay, 0)</f>
        <v>-117.83316312070571</v>
      </c>
      <c r="R83" s="135">
        <f ca="1">OFFSET('DeathsCases(m7)'!R83, DeathsDelay, 0)</f>
        <v>217.0672135602756</v>
      </c>
      <c r="S83" s="135">
        <f ca="1">OFFSET('DeathsCases(m7)'!S83, DeathsDelay, 0)</f>
        <v>192.50657495100609</v>
      </c>
      <c r="T83" s="135">
        <f ca="1">OFFSET('DeathsCases(m7)'!T83, DeathsDelay, 0)</f>
        <v>150.20918024078341</v>
      </c>
      <c r="U83" s="135">
        <f ca="1">OFFSET('DeathsCases(m7)'!U83, DeathsDelay, 0)</f>
        <v>306.59094827346661</v>
      </c>
      <c r="V83" s="135">
        <f ca="1">OFFSET('DeathsCases(m7)'!V83, DeathsDelay, 0)</f>
        <v>132.46626610353391</v>
      </c>
      <c r="W83" s="135">
        <f ca="1">OFFSET('DeathsCases(m7)'!W83, DeathsDelay, 0)</f>
        <v>228.0778203797484</v>
      </c>
      <c r="X83" s="135">
        <f ca="1">OFFSET('DeathsCases(m7)'!X83, DeathsDelay, 0)</f>
        <v>5.7501761980490942</v>
      </c>
      <c r="Y83" s="135">
        <f ca="1">OFFSET('DeathsCases(m7)'!Y83, DeathsDelay, 0)</f>
        <v>9.5715524273169823</v>
      </c>
    </row>
    <row r="84" spans="1:25" x14ac:dyDescent="0.25">
      <c r="A84" s="111">
        <f>'DeathsCases(m7)'!A84</f>
        <v>43972</v>
      </c>
      <c r="B84" s="135">
        <f>'DeathsCases(m7)'!B84</f>
        <v>284.48714809786622</v>
      </c>
      <c r="C84" s="135">
        <f>'DeathsCases(m7)'!C84</f>
        <v>388.543435791538</v>
      </c>
      <c r="D84" s="135">
        <f>'DeathsCases(m7)'!D84</f>
        <v>579.21346463731993</v>
      </c>
      <c r="E84" s="135">
        <f>'DeathsCases(m7)'!E84</f>
        <v>534.45210302607904</v>
      </c>
      <c r="F84" s="135">
        <f>'DeathsCases(m7)'!F84</f>
        <v>2719.389583651845</v>
      </c>
      <c r="G84" s="135">
        <f>'DeathsCases(m7)'!G84</f>
        <v>1826.8027780103439</v>
      </c>
      <c r="H84" s="135">
        <f>'DeathsCases(m7)'!H84</f>
        <v>3490.0842550598782</v>
      </c>
      <c r="I84" s="135">
        <f>'DeathsCases(m7)'!I84</f>
        <v>4922.7123874279696</v>
      </c>
      <c r="J84" s="135">
        <f>'DeathsCases(m7)'!J84</f>
        <v>1205.19542104477</v>
      </c>
      <c r="K84" s="135">
        <f>'DeathsCases(m7)'!K84</f>
        <v>3618.7174225617241</v>
      </c>
      <c r="L84" s="135">
        <f>'DeathsCases(m7)'!L84</f>
        <v>189.38466679920069</v>
      </c>
      <c r="M84" s="135">
        <f>'DeathsCases(m7)'!M84</f>
        <v>275.97976165430453</v>
      </c>
      <c r="N84" s="135">
        <f ca="1">OFFSET('DeathsCases(m7)'!N84, DeathsDelay, 0)</f>
        <v>48.694022265016557</v>
      </c>
      <c r="O84" s="135">
        <f ca="1">OFFSET('DeathsCases(m7)'!O84, DeathsDelay, 0)</f>
        <v>22.835372519555531</v>
      </c>
      <c r="P84" s="135">
        <f ca="1">OFFSET('DeathsCases(m7)'!P84, DeathsDelay, 0)</f>
        <v>77.385750061524277</v>
      </c>
      <c r="Q84" s="135">
        <f ca="1">OFFSET('DeathsCases(m7)'!Q84, DeathsDelay, 0)</f>
        <v>-125.4747430896231</v>
      </c>
      <c r="R84" s="135">
        <f ca="1">OFFSET('DeathsCases(m7)'!R84, DeathsDelay, 0)</f>
        <v>205.68008104563819</v>
      </c>
      <c r="S84" s="135">
        <f ca="1">OFFSET('DeathsCases(m7)'!S84, DeathsDelay, 0)</f>
        <v>199.91067398758329</v>
      </c>
      <c r="T84" s="135">
        <f ca="1">OFFSET('DeathsCases(m7)'!T84, DeathsDelay, 0)</f>
        <v>149.36262561225871</v>
      </c>
      <c r="U84" s="135">
        <f ca="1">OFFSET('DeathsCases(m7)'!U84, DeathsDelay, 0)</f>
        <v>284.19328618402773</v>
      </c>
      <c r="V84" s="135">
        <f ca="1">OFFSET('DeathsCases(m7)'!V84, DeathsDelay, 0)</f>
        <v>125.03825118184039</v>
      </c>
      <c r="W84" s="135">
        <f ca="1">OFFSET('DeathsCases(m7)'!W84, DeathsDelay, 0)</f>
        <v>226.99479763866631</v>
      </c>
      <c r="X84" s="135">
        <f ca="1">OFFSET('DeathsCases(m7)'!X84, DeathsDelay, 0)</f>
        <v>5.8913168865466634</v>
      </c>
      <c r="Y84" s="135">
        <f ca="1">OFFSET('DeathsCases(m7)'!Y84, DeathsDelay, 0)</f>
        <v>27.91702791300786</v>
      </c>
    </row>
    <row r="85" spans="1:25" x14ac:dyDescent="0.25">
      <c r="A85" s="111">
        <f>'DeathsCases(m7)'!A85</f>
        <v>43973</v>
      </c>
      <c r="B85" s="135">
        <f>'DeathsCases(m7)'!B85</f>
        <v>255.09526078474781</v>
      </c>
      <c r="C85" s="135">
        <f>'DeathsCases(m7)'!C85</f>
        <v>382.89873696647931</v>
      </c>
      <c r="D85" s="135">
        <f>'DeathsCases(m7)'!D85</f>
        <v>563.05211134703211</v>
      </c>
      <c r="E85" s="135">
        <f>'DeathsCases(m7)'!E85</f>
        <v>709.29145271490802</v>
      </c>
      <c r="F85" s="135">
        <f>'DeathsCases(m7)'!F85</f>
        <v>2608.3650416341311</v>
      </c>
      <c r="G85" s="135">
        <f>'DeathsCases(m7)'!G85</f>
        <v>1775.2914032844419</v>
      </c>
      <c r="H85" s="135">
        <f>'DeathsCases(m7)'!H85</f>
        <v>3464.9263880224398</v>
      </c>
      <c r="I85" s="135">
        <f>'DeathsCases(m7)'!I85</f>
        <v>4531.3040630453179</v>
      </c>
      <c r="J85" s="135">
        <f>'DeathsCases(m7)'!J85</f>
        <v>1155.675321566813</v>
      </c>
      <c r="K85" s="135">
        <f>'DeathsCases(m7)'!K85</f>
        <v>3743.1635044041832</v>
      </c>
      <c r="L85" s="135">
        <f>'DeathsCases(m7)'!L85</f>
        <v>203.92215771445029</v>
      </c>
      <c r="M85" s="135">
        <f>'DeathsCases(m7)'!M85</f>
        <v>260.82480364438601</v>
      </c>
      <c r="N85" s="135">
        <f ca="1">OFFSET('DeathsCases(m7)'!N85, DeathsDelay, 0)</f>
        <v>46.281255396029223</v>
      </c>
      <c r="O85" s="135">
        <f ca="1">OFFSET('DeathsCases(m7)'!O85, DeathsDelay, 0)</f>
        <v>23.605104177518079</v>
      </c>
      <c r="P85" s="135">
        <f ca="1">OFFSET('DeathsCases(m7)'!P85, DeathsDelay, 0)</f>
        <v>72.313208517857305</v>
      </c>
      <c r="Q85" s="135">
        <f ca="1">OFFSET('DeathsCases(m7)'!Q85, DeathsDelay, 0)</f>
        <v>-230.31722026316919</v>
      </c>
      <c r="R85" s="135">
        <f ca="1">OFFSET('DeathsCases(m7)'!R85, DeathsDelay, 0)</f>
        <v>193.58125274883591</v>
      </c>
      <c r="S85" s="135">
        <f ca="1">OFFSET('DeathsCases(m7)'!S85, DeathsDelay, 0)</f>
        <v>198.11253565012879</v>
      </c>
      <c r="T85" s="135">
        <f ca="1">OFFSET('DeathsCases(m7)'!T85, DeathsDelay, 0)</f>
        <v>147.53927718159019</v>
      </c>
      <c r="U85" s="135">
        <f ca="1">OFFSET('DeathsCases(m7)'!U85, DeathsDelay, 0)</f>
        <v>289.70090800929961</v>
      </c>
      <c r="V85" s="135">
        <f ca="1">OFFSET('DeathsCases(m7)'!V85, DeathsDelay, 0)</f>
        <v>134.94227107743171</v>
      </c>
      <c r="W85" s="135">
        <f ca="1">OFFSET('DeathsCases(m7)'!W85, DeathsDelay, 0)</f>
        <v>231.15766629970051</v>
      </c>
      <c r="X85" s="135">
        <f ca="1">OFFSET('DeathsCases(m7)'!X85, DeathsDelay, 0)</f>
        <v>6.5552008657759684</v>
      </c>
      <c r="Y85" s="135">
        <f ca="1">OFFSET('DeathsCases(m7)'!Y85, DeathsDelay, 0)</f>
        <v>26.321769175121698</v>
      </c>
    </row>
    <row r="86" spans="1:25" x14ac:dyDescent="0.25">
      <c r="A86" s="111">
        <f>'DeathsCases(m7)'!A86</f>
        <v>43974</v>
      </c>
      <c r="B86" s="135">
        <f>'DeathsCases(m7)'!B86</f>
        <v>302.36355717263592</v>
      </c>
      <c r="C86" s="135">
        <f>'DeathsCases(m7)'!C86</f>
        <v>362.11598220149062</v>
      </c>
      <c r="D86" s="135">
        <f>'DeathsCases(m7)'!D86</f>
        <v>538.75109837039497</v>
      </c>
      <c r="E86" s="135">
        <f>'DeathsCases(m7)'!E86</f>
        <v>701.80270434536908</v>
      </c>
      <c r="F86" s="135">
        <f>'DeathsCases(m7)'!F86</f>
        <v>2640.391351831548</v>
      </c>
      <c r="G86" s="135">
        <f>'DeathsCases(m7)'!G86</f>
        <v>1716.270156678585</v>
      </c>
      <c r="H86" s="135">
        <f>'DeathsCases(m7)'!H86</f>
        <v>3393.7723861684972</v>
      </c>
      <c r="I86" s="135">
        <f>'DeathsCases(m7)'!I86</f>
        <v>4293.7419749819264</v>
      </c>
      <c r="J86" s="135">
        <f>'DeathsCases(m7)'!J86</f>
        <v>1127.201264366988</v>
      </c>
      <c r="K86" s="135">
        <f>'DeathsCases(m7)'!K86</f>
        <v>3854.444091050364</v>
      </c>
      <c r="L86" s="135">
        <f>'DeathsCases(m7)'!L86</f>
        <v>213.14857679586541</v>
      </c>
      <c r="M86" s="135">
        <f>'DeathsCases(m7)'!M86</f>
        <v>227.3243701487765</v>
      </c>
      <c r="N86" s="135">
        <f ca="1">OFFSET('DeathsCases(m7)'!N86, DeathsDelay, 0)</f>
        <v>47.816652494475711</v>
      </c>
      <c r="O86" s="135">
        <f ca="1">OFFSET('DeathsCases(m7)'!O86, DeathsDelay, 0)</f>
        <v>23.006423999102761</v>
      </c>
      <c r="P86" s="135">
        <f ca="1">OFFSET('DeathsCases(m7)'!P86, DeathsDelay, 0)</f>
        <v>71.369479858570429</v>
      </c>
      <c r="Q86" s="135">
        <f ca="1">OFFSET('DeathsCases(m7)'!Q86, DeathsDelay, 0)</f>
        <v>-237.34747383457309</v>
      </c>
      <c r="R86" s="135">
        <f ca="1">OFFSET('DeathsCases(m7)'!R86, DeathsDelay, 0)</f>
        <v>194.29294853100069</v>
      </c>
      <c r="S86" s="135">
        <f ca="1">OFFSET('DeathsCases(m7)'!S86, DeathsDelay, 0)</f>
        <v>191.13152798707031</v>
      </c>
      <c r="T86" s="135">
        <f ca="1">OFFSET('DeathsCases(m7)'!T86, DeathsDelay, 0)</f>
        <v>144.3701239568569</v>
      </c>
      <c r="U86" s="135">
        <f ca="1">OFFSET('DeathsCases(m7)'!U86, DeathsDelay, 0)</f>
        <v>250.0460308673423</v>
      </c>
      <c r="V86" s="135">
        <f ca="1">OFFSET('DeathsCases(m7)'!V86, DeathsDelay, 0)</f>
        <v>133.7042685904828</v>
      </c>
      <c r="W86" s="135">
        <f ca="1">OFFSET('DeathsCases(m7)'!W86, DeathsDelay, 0)</f>
        <v>230.85306615377121</v>
      </c>
      <c r="X86" s="135">
        <f ca="1">OFFSET('DeathsCases(m7)'!X86, DeathsDelay, 0)</f>
        <v>6.8845291389369621</v>
      </c>
      <c r="Y86" s="135">
        <f ca="1">OFFSET('DeathsCases(m7)'!Y86, DeathsDelay, 0)</f>
        <v>23.13125169934937</v>
      </c>
    </row>
    <row r="87" spans="1:25" x14ac:dyDescent="0.25">
      <c r="A87" s="111">
        <f>'DeathsCases(m7)'!A87</f>
        <v>43975</v>
      </c>
      <c r="B87" s="135">
        <f>'DeathsCases(m7)'!B87</f>
        <v>287.22892863080631</v>
      </c>
      <c r="C87" s="135">
        <f>'DeathsCases(m7)'!C87</f>
        <v>338.59640376374603</v>
      </c>
      <c r="D87" s="135">
        <f>'DeathsCases(m7)'!D87</f>
        <v>521.7639825032312</v>
      </c>
      <c r="E87" s="135">
        <f>'DeathsCases(m7)'!E87</f>
        <v>775.46753524573239</v>
      </c>
      <c r="F87" s="135">
        <f>'DeathsCases(m7)'!F87</f>
        <v>2605.5182585054708</v>
      </c>
      <c r="G87" s="135">
        <f>'DeathsCases(m7)'!G87</f>
        <v>1665.710737543101</v>
      </c>
      <c r="H87" s="135">
        <f>'DeathsCases(m7)'!H87</f>
        <v>3433.039497014679</v>
      </c>
      <c r="I87" s="135">
        <f>'DeathsCases(m7)'!I87</f>
        <v>4183.589538476489</v>
      </c>
      <c r="J87" s="135">
        <f>'DeathsCases(m7)'!J87</f>
        <v>1121.6302531757181</v>
      </c>
      <c r="K87" s="135">
        <f>'DeathsCases(m7)'!K87</f>
        <v>4133.4578247216277</v>
      </c>
      <c r="L87" s="135">
        <f>'DeathsCases(m7)'!L87</f>
        <v>223.93277088366111</v>
      </c>
      <c r="M87" s="135">
        <f>'DeathsCases(m7)'!M87</f>
        <v>208.18126529414249</v>
      </c>
      <c r="N87" s="135">
        <f ca="1">OFFSET('DeathsCases(m7)'!N87, DeathsDelay, 0)</f>
        <v>47.597310051840502</v>
      </c>
      <c r="O87" s="135">
        <f ca="1">OFFSET('DeathsCases(m7)'!O87, DeathsDelay, 0)</f>
        <v>21.98011512181936</v>
      </c>
      <c r="P87" s="135">
        <f ca="1">OFFSET('DeathsCases(m7)'!P87, DeathsDelay, 0)</f>
        <v>74.31863191884193</v>
      </c>
      <c r="Q87" s="135">
        <f ca="1">OFFSET('DeathsCases(m7)'!Q87, DeathsDelay, 0)</f>
        <v>-248.35134898981411</v>
      </c>
      <c r="R87" s="135">
        <f ca="1">OFFSET('DeathsCases(m7)'!R87, DeathsDelay, 0)</f>
        <v>192.8695569666711</v>
      </c>
      <c r="S87" s="135">
        <f ca="1">OFFSET('DeathsCases(m7)'!S87, DeathsDelay, 0)</f>
        <v>157.38999094895451</v>
      </c>
      <c r="T87" s="135">
        <f ca="1">OFFSET('DeathsCases(m7)'!T87, DeathsDelay, 0)</f>
        <v>143.48015627045919</v>
      </c>
      <c r="U87" s="135">
        <f ca="1">OFFSET('DeathsCases(m7)'!U87, DeathsDelay, 0)</f>
        <v>241.96818552361029</v>
      </c>
      <c r="V87" s="135">
        <f ca="1">OFFSET('DeathsCases(m7)'!V87, DeathsDelay, 0)</f>
        <v>115.7532325297235</v>
      </c>
      <c r="W87" s="135">
        <f ca="1">OFFSET('DeathsCases(m7)'!W87, DeathsDelay, 0)</f>
        <v>224.99797445979641</v>
      </c>
      <c r="X87" s="135">
        <f ca="1">OFFSET('DeathsCases(m7)'!X87, DeathsDelay, 0)</f>
        <v>7.2347671437272254</v>
      </c>
      <c r="Y87" s="135">
        <f ca="1">OFFSET('DeathsCases(m7)'!Y87, DeathsDelay, 0)</f>
        <v>22.333622330406289</v>
      </c>
    </row>
    <row r="88" spans="1:25" x14ac:dyDescent="0.25">
      <c r="A88" s="111">
        <f>'DeathsCases(m7)'!A88</f>
        <v>43976</v>
      </c>
      <c r="B88" s="135">
        <f>'DeathsCases(m7)'!B88</f>
        <v>286.4612300815831</v>
      </c>
      <c r="C88" s="135">
        <f>'DeathsCases(m7)'!C88</f>
        <v>346.29372034337149</v>
      </c>
      <c r="D88" s="135">
        <f>'DeathsCases(m7)'!D88</f>
        <v>503.95110405919132</v>
      </c>
      <c r="E88" s="135">
        <f>'DeathsCases(m7)'!E88</f>
        <v>579.84308804144814</v>
      </c>
      <c r="F88" s="135">
        <f>'DeathsCases(m7)'!F88</f>
        <v>2647.5083096531971</v>
      </c>
      <c r="G88" s="135">
        <f>'DeathsCases(m7)'!G88</f>
        <v>1563.428397994956</v>
      </c>
      <c r="H88" s="135">
        <f>'DeathsCases(m7)'!H88</f>
        <v>3372.738759629</v>
      </c>
      <c r="I88" s="135">
        <f>'DeathsCases(m7)'!I88</f>
        <v>4183.2223636881372</v>
      </c>
      <c r="J88" s="135">
        <f>'DeathsCases(m7)'!J88</f>
        <v>1103.6792171149591</v>
      </c>
      <c r="K88" s="135">
        <f>'DeathsCases(m7)'!K88</f>
        <v>4045.428382548052</v>
      </c>
      <c r="L88" s="135">
        <f>'DeathsCases(m7)'!L88</f>
        <v>233.2585111903152</v>
      </c>
      <c r="M88" s="135">
        <f>'DeathsCases(m7)'!M88</f>
        <v>215.35992961463029</v>
      </c>
      <c r="N88" s="135">
        <f ca="1">OFFSET('DeathsCases(m7)'!N88, DeathsDelay, 0)</f>
        <v>40.797694330148943</v>
      </c>
      <c r="O88" s="135">
        <f ca="1">OFFSET('DeathsCases(m7)'!O88, DeathsDelay, 0)</f>
        <v>21.03933198430958</v>
      </c>
      <c r="P88" s="135">
        <f ca="1">OFFSET('DeathsCases(m7)'!P88, DeathsDelay, 0)</f>
        <v>70.543717281694427</v>
      </c>
      <c r="Q88" s="135">
        <f ca="1">OFFSET('DeathsCases(m7)'!Q88, DeathsDelay, 0)</f>
        <v>44.779658617855567</v>
      </c>
      <c r="R88" s="135">
        <f ca="1">OFFSET('DeathsCases(m7)'!R88, DeathsDelay, 0)</f>
        <v>199.27481900615459</v>
      </c>
      <c r="S88" s="135">
        <f ca="1">OFFSET('DeathsCases(m7)'!S88, DeathsDelay, 0)</f>
        <v>155.48607976812039</v>
      </c>
      <c r="T88" s="135">
        <f ca="1">OFFSET('DeathsCases(m7)'!T88, DeathsDelay, 0)</f>
        <v>148.4292448679879</v>
      </c>
      <c r="U88" s="135">
        <f ca="1">OFFSET('DeathsCases(m7)'!U88, DeathsDelay, 0)</f>
        <v>252.2490795974511</v>
      </c>
      <c r="V88" s="135">
        <f ca="1">OFFSET('DeathsCases(m7)'!V88, DeathsDelay, 0)</f>
        <v>107.7062163645555</v>
      </c>
      <c r="W88" s="135">
        <f ca="1">OFFSET('DeathsCases(m7)'!W88, DeathsDelay, 0)</f>
        <v>218.7705936985746</v>
      </c>
      <c r="X88" s="135">
        <f ca="1">OFFSET('DeathsCases(m7)'!X88, DeathsDelay, 0)</f>
        <v>7.5065936549077277</v>
      </c>
      <c r="Y88" s="135">
        <f ca="1">OFFSET('DeathsCases(m7)'!Y88, DeathsDelay, 0)</f>
        <v>21.535992961463201</v>
      </c>
    </row>
    <row r="89" spans="1:25" x14ac:dyDescent="0.25">
      <c r="A89" s="111">
        <f>'DeathsCases(m7)'!A89</f>
        <v>43977</v>
      </c>
      <c r="B89" s="135">
        <f>'DeathsCases(m7)'!B89</f>
        <v>160.01031190238339</v>
      </c>
      <c r="C89" s="135">
        <f>'DeathsCases(m7)'!C89</f>
        <v>292.66908150531413</v>
      </c>
      <c r="D89" s="135">
        <f>'DeathsCases(m7)'!D89</f>
        <v>454.87721377627361</v>
      </c>
      <c r="E89" s="135">
        <f>'DeathsCases(m7)'!E89</f>
        <v>645.25501257538065</v>
      </c>
      <c r="F89" s="135">
        <f>'DeathsCases(m7)'!F89</f>
        <v>2703.7322764442192</v>
      </c>
      <c r="G89" s="135">
        <f>'DeathsCases(m7)'!G89</f>
        <v>1416.29837285383</v>
      </c>
      <c r="H89" s="135">
        <f>'DeathsCases(m7)'!H89</f>
        <v>3338.7463353143949</v>
      </c>
      <c r="I89" s="135">
        <f>'DeathsCases(m7)'!I89</f>
        <v>4035.6180987708522</v>
      </c>
      <c r="J89" s="135">
        <f>'DeathsCases(m7)'!J89</f>
        <v>1030.018069141498</v>
      </c>
      <c r="K89" s="135">
        <f>'DeathsCases(m7)'!K89</f>
        <v>4038.8964016409009</v>
      </c>
      <c r="L89" s="135">
        <f>'DeathsCases(m7)'!L89</f>
        <v>231.6693715864908</v>
      </c>
      <c r="M89" s="135">
        <f>'DeathsCases(m7)'!M89</f>
        <v>188.24053107056551</v>
      </c>
      <c r="N89" s="135">
        <f ca="1">OFFSET('DeathsCases(m7)'!N89, DeathsDelay, 0)</f>
        <v>44.52651585494754</v>
      </c>
      <c r="O89" s="135">
        <f ca="1">OFFSET('DeathsCases(m7)'!O89, DeathsDelay, 0)</f>
        <v>16.33541629676068</v>
      </c>
      <c r="P89" s="135">
        <f ca="1">OFFSET('DeathsCases(m7)'!P89, DeathsDelay, 0)</f>
        <v>67.830497386244659</v>
      </c>
      <c r="Q89" s="135">
        <f ca="1">OFFSET('DeathsCases(m7)'!Q89, DeathsDelay, 0)</f>
        <v>1.5283159937833459</v>
      </c>
      <c r="R89" s="135">
        <f ca="1">OFFSET('DeathsCases(m7)'!R89, DeathsDelay, 0)</f>
        <v>190.02277383801169</v>
      </c>
      <c r="S89" s="135">
        <f ca="1">OFFSET('DeathsCases(m7)'!S89, DeathsDelay, 0)</f>
        <v>167.96727528692179</v>
      </c>
      <c r="T89" s="135">
        <f ca="1">OFFSET('DeathsCases(m7)'!T89, DeathsDelay, 0)</f>
        <v>157.24209561621879</v>
      </c>
      <c r="U89" s="135">
        <f ca="1">OFFSET('DeathsCases(m7)'!U89, DeathsDelay, 0)</f>
        <v>261.06127451788598</v>
      </c>
      <c r="V89" s="135">
        <f ca="1">OFFSET('DeathsCases(m7)'!V89, DeathsDelay, 0)</f>
        <v>105.8492126341322</v>
      </c>
      <c r="W89" s="135">
        <f ca="1">OFFSET('DeathsCases(m7)'!W89, DeathsDelay, 0)</f>
        <v>226.31790842549009</v>
      </c>
      <c r="X89" s="135">
        <f ca="1">OFFSET('DeathsCases(m7)'!X89, DeathsDelay, 0)</f>
        <v>7.7627378673662779</v>
      </c>
      <c r="Y89" s="135">
        <f ca="1">OFFSET('DeathsCases(m7)'!Y89, DeathsDelay, 0)</f>
        <v>20.73836359252013</v>
      </c>
    </row>
    <row r="90" spans="1:25" x14ac:dyDescent="0.25">
      <c r="A90" s="111">
        <f>'DeathsCases(m7)'!A90</f>
        <v>43978</v>
      </c>
      <c r="B90" s="135">
        <f>'DeathsCases(m7)'!B90</f>
        <v>106.92944078466211</v>
      </c>
      <c r="C90" s="135">
        <f>'DeathsCases(m7)'!C90</f>
        <v>260.93903204930251</v>
      </c>
      <c r="D90" s="135">
        <f>'DeathsCases(m7)'!D90</f>
        <v>445.32196110099397</v>
      </c>
      <c r="E90" s="135">
        <f>'DeathsCases(m7)'!E90</f>
        <v>566.0882440973968</v>
      </c>
      <c r="F90" s="135">
        <f>'DeathsCases(m7)'!F90</f>
        <v>2698.038710186901</v>
      </c>
      <c r="G90" s="135">
        <f>'DeathsCases(m7)'!G90</f>
        <v>1320.679722438605</v>
      </c>
      <c r="H90" s="135">
        <f>'DeathsCases(m7)'!H90</f>
        <v>3218.8177629400702</v>
      </c>
      <c r="I90" s="135">
        <f>'DeathsCases(m7)'!I90</f>
        <v>3890.2168825836752</v>
      </c>
      <c r="J90" s="135">
        <f>'DeathsCases(m7)'!J90</f>
        <v>995.97300075040323</v>
      </c>
      <c r="K90" s="135">
        <f>'DeathsCases(m7)'!K90</f>
        <v>4069.525638537129</v>
      </c>
      <c r="L90" s="135">
        <f>'DeathsCases(m7)'!L90</f>
        <v>240.76510484522299</v>
      </c>
      <c r="M90" s="135">
        <f>'DeathsCases(m7)'!M90</f>
        <v>189.83578980845169</v>
      </c>
      <c r="N90" s="135">
        <f ca="1">OFFSET('DeathsCases(m7)'!N90, DeathsDelay, 0)</f>
        <v>46.171584174711633</v>
      </c>
      <c r="O90" s="135">
        <f ca="1">OFFSET('DeathsCases(m7)'!O90, DeathsDelay, 0)</f>
        <v>14.881478720609209</v>
      </c>
      <c r="P90" s="135">
        <f ca="1">OFFSET('DeathsCases(m7)'!P90, DeathsDelay, 0)</f>
        <v>62.404057595345122</v>
      </c>
      <c r="Q90" s="135">
        <f ca="1">OFFSET('DeathsCases(m7)'!Q90, DeathsDelay, 0)</f>
        <v>1.681147593161693</v>
      </c>
      <c r="R90" s="135">
        <f ca="1">OFFSET('DeathsCases(m7)'!R90, DeathsDelay, 0)</f>
        <v>193.58125274883591</v>
      </c>
      <c r="S90" s="135">
        <f ca="1">OFFSET('DeathsCases(m7)'!S90, DeathsDelay, 0)</f>
        <v>150.19743759913669</v>
      </c>
      <c r="T90" s="135">
        <f ca="1">OFFSET('DeathsCases(m7)'!T90, DeathsDelay, 0)</f>
        <v>146.15005932965229</v>
      </c>
      <c r="U90" s="135">
        <f ca="1">OFFSET('DeathsCases(m7)'!U90, DeathsDelay, 0)</f>
        <v>218.1018242807657</v>
      </c>
      <c r="V90" s="135">
        <f ca="1">OFFSET('DeathsCases(m7)'!V90, DeathsDelay, 0)</f>
        <v>97.802196468964212</v>
      </c>
      <c r="W90" s="135">
        <f ca="1">OFFSET('DeathsCases(m7)'!W90, DeathsDelay, 0)</f>
        <v>235.2190015787582</v>
      </c>
      <c r="X90" s="135">
        <f ca="1">OFFSET('DeathsCases(m7)'!X90, DeathsDelay, 0)</f>
        <v>8.1234307379711748</v>
      </c>
      <c r="Y90" s="135">
        <f ca="1">OFFSET('DeathsCases(m7)'!Y90, DeathsDelay, 0)</f>
        <v>19.940734223577049</v>
      </c>
    </row>
    <row r="91" spans="1:25" x14ac:dyDescent="0.25">
      <c r="A91" s="111">
        <f>'DeathsCases(m7)'!A91</f>
        <v>43979</v>
      </c>
      <c r="B91" s="135">
        <f>'DeathsCases(m7)'!B91</f>
        <v>439.013898934373</v>
      </c>
      <c r="C91" s="135">
        <f>'DeathsCases(m7)'!C91</f>
        <v>271.54422378123093</v>
      </c>
      <c r="D91" s="135">
        <f>'DeathsCases(m7)'!D91</f>
        <v>439.54162306286179</v>
      </c>
      <c r="E91" s="135">
        <f>'DeathsCases(m7)'!E91</f>
        <v>744.13705737317116</v>
      </c>
      <c r="F91" s="135">
        <f>'DeathsCases(m7)'!F91</f>
        <v>2814.756818461934</v>
      </c>
      <c r="G91" s="135">
        <f>'DeathsCases(m7)'!G91</f>
        <v>1235.215264987829</v>
      </c>
      <c r="H91" s="135">
        <f>'DeathsCases(m7)'!H91</f>
        <v>3163.683179441286</v>
      </c>
      <c r="I91" s="135">
        <f>'DeathsCases(m7)'!I91</f>
        <v>3772.720950311209</v>
      </c>
      <c r="J91" s="135">
        <f>'DeathsCases(m7)'!J91</f>
        <v>999.06800696777555</v>
      </c>
      <c r="K91" s="135">
        <f>'DeathsCases(m7)'!K91</f>
        <v>4337.2014778876901</v>
      </c>
      <c r="L91" s="135">
        <f>'DeathsCases(m7)'!L91</f>
        <v>246.52573590908671</v>
      </c>
      <c r="M91" s="135">
        <f>'DeathsCases(m7)'!M91</f>
        <v>178.66897864324849</v>
      </c>
      <c r="N91" s="135">
        <f ca="1">OFFSET('DeathsCases(m7)'!N91, DeathsDelay, 0)</f>
        <v>43.7588173057243</v>
      </c>
      <c r="O91" s="135">
        <f ca="1">OFFSET('DeathsCases(m7)'!O91, DeathsDelay, 0)</f>
        <v>14.111747062646661</v>
      </c>
      <c r="P91" s="135">
        <f ca="1">OFFSET('DeathsCases(m7)'!P91, DeathsDelay, 0)</f>
        <v>64.527447078740593</v>
      </c>
      <c r="Q91" s="135">
        <f ca="1">OFFSET('DeathsCases(m7)'!Q91, DeathsDelay, 0)</f>
        <v>2.1396423912967339</v>
      </c>
      <c r="R91" s="135">
        <f ca="1">OFFSET('DeathsCases(m7)'!R91, DeathsDelay, 0)</f>
        <v>192.1578611845062</v>
      </c>
      <c r="S91" s="135">
        <f ca="1">OFFSET('DeathsCases(m7)'!S91, DeathsDelay, 0)</f>
        <v>127.66782195926621</v>
      </c>
      <c r="T91" s="135">
        <f ca="1">OFFSET('DeathsCases(m7)'!T91, DeathsDelay, 0)</f>
        <v>142.78554734449031</v>
      </c>
      <c r="U91" s="135">
        <f ca="1">OFFSET('DeathsCases(m7)'!U91, DeathsDelay, 0)</f>
        <v>253.3506039625054</v>
      </c>
      <c r="V91" s="135">
        <f ca="1">OFFSET('DeathsCases(m7)'!V91, DeathsDelay, 0)</f>
        <v>99.040198955913112</v>
      </c>
      <c r="W91" s="135">
        <f ca="1">OFFSET('DeathsCases(m7)'!W91, DeathsDelay, 0)</f>
        <v>245.9476956076023</v>
      </c>
      <c r="X91" s="135">
        <f ca="1">OFFSET('DeathsCases(m7)'!X91, DeathsDelay, 0)</f>
        <v>8.635719162888277</v>
      </c>
      <c r="Y91" s="135">
        <f ca="1">OFFSET('DeathsCases(m7)'!Y91, DeathsDelay, 0)</f>
        <v>1.5952587378861669</v>
      </c>
    </row>
    <row r="92" spans="1:25" x14ac:dyDescent="0.25">
      <c r="A92" s="111">
        <f>'DeathsCases(m7)'!A92</f>
        <v>43980</v>
      </c>
      <c r="B92" s="135">
        <f>'DeathsCases(m7)'!B92</f>
        <v>457.43866411573077</v>
      </c>
      <c r="C92" s="135">
        <f>'DeathsCases(m7)'!C92</f>
        <v>274.70867615285471</v>
      </c>
      <c r="D92" s="135">
        <f>'DeathsCases(m7)'!D92</f>
        <v>423.4982358549849</v>
      </c>
      <c r="E92" s="135">
        <f>'DeathsCases(m7)'!E92</f>
        <v>571.59018167501733</v>
      </c>
      <c r="F92" s="135">
        <f>'DeathsCases(m7)'!F92</f>
        <v>2986.2755019636602</v>
      </c>
      <c r="G92" s="135">
        <f>'DeathsCases(m7)'!G92</f>
        <v>1179.5787493701209</v>
      </c>
      <c r="H92" s="135">
        <f>'DeathsCases(m7)'!H92</f>
        <v>3171.5626494452449</v>
      </c>
      <c r="I92" s="135">
        <f>'DeathsCases(m7)'!I92</f>
        <v>3719.4806060002479</v>
      </c>
      <c r="J92" s="135">
        <f>'DeathsCases(m7)'!J92</f>
        <v>959.45192738541027</v>
      </c>
      <c r="K92" s="135">
        <f>'DeathsCases(m7)'!K92</f>
        <v>4544.4987994229259</v>
      </c>
      <c r="L92" s="135">
        <f>'DeathsCases(m7)'!L92</f>
        <v>254.56030028763351</v>
      </c>
      <c r="M92" s="135">
        <f>'DeathsCases(m7)'!M92</f>
        <v>174.68083179853309</v>
      </c>
      <c r="N92" s="135">
        <f ca="1">OFFSET('DeathsCases(m7)'!N92, DeathsDelay, 0)</f>
        <v>43.100789977818671</v>
      </c>
      <c r="O92" s="135">
        <f ca="1">OFFSET('DeathsCases(m7)'!O92, DeathsDelay, 0)</f>
        <v>13.17096392513688</v>
      </c>
      <c r="P92" s="135">
        <f ca="1">OFFSET('DeathsCases(m7)'!P92, DeathsDelay, 0)</f>
        <v>64.29151491391886</v>
      </c>
      <c r="Q92" s="135">
        <f ca="1">OFFSET('DeathsCases(m7)'!Q92, DeathsDelay, 0)</f>
        <v>1.9868107919183871</v>
      </c>
      <c r="R92" s="135">
        <f ca="1">OFFSET('DeathsCases(m7)'!R92, DeathsDelay, 0)</f>
        <v>186.4642949271875</v>
      </c>
      <c r="S92" s="135">
        <f ca="1">OFFSET('DeathsCases(m7)'!S92, DeathsDelay, 0)</f>
        <v>125.9754564651914</v>
      </c>
      <c r="T92" s="135">
        <f ca="1">OFFSET('DeathsCases(m7)'!T92, DeathsDelay, 0)</f>
        <v>137.44574122610399</v>
      </c>
      <c r="U92" s="135">
        <f ca="1">OFFSET('DeathsCases(m7)'!U92, DeathsDelay, 0)</f>
        <v>230.21859229636371</v>
      </c>
      <c r="V92" s="135">
        <f ca="1">OFFSET('DeathsCases(m7)'!V92, DeathsDelay, 0)</f>
        <v>84.184169112526121</v>
      </c>
      <c r="W92" s="135">
        <f ca="1">OFFSET('DeathsCases(m7)'!W92, DeathsDelay, 0)</f>
        <v>241.92020478920341</v>
      </c>
      <c r="X92" s="135">
        <f ca="1">OFFSET('DeathsCases(m7)'!X92, DeathsDelay, 0)</f>
        <v>8.7245855223126707</v>
      </c>
      <c r="Y92" s="135">
        <f ca="1">OFFSET('DeathsCases(m7)'!Y92, DeathsDelay, 0)</f>
        <v>3.1905174757723311</v>
      </c>
    </row>
    <row r="93" spans="1:25" x14ac:dyDescent="0.25">
      <c r="A93" s="111">
        <f>'DeathsCases(m7)'!A93</f>
        <v>43981</v>
      </c>
      <c r="B93" s="135">
        <f>'DeathsCases(m7)'!B93</f>
        <v>619.86174288710515</v>
      </c>
      <c r="C93" s="135">
        <f>'DeathsCases(m7)'!C93</f>
        <v>273.9389444948921</v>
      </c>
      <c r="D93" s="135">
        <f>'DeathsCases(m7)'!D93</f>
        <v>393.65281700503732</v>
      </c>
      <c r="E93" s="135">
        <f>'DeathsCases(m7)'!E93</f>
        <v>601.85083835193007</v>
      </c>
      <c r="F93" s="135">
        <f>'DeathsCases(m7)'!F93</f>
        <v>3006.9146796464402</v>
      </c>
      <c r="G93" s="135">
        <f>'DeathsCases(m7)'!G93</f>
        <v>1136.423429271214</v>
      </c>
      <c r="H93" s="135">
        <f>'DeathsCases(m7)'!H93</f>
        <v>3228.5857009615079</v>
      </c>
      <c r="I93" s="135">
        <f>'DeathsCases(m7)'!I93</f>
        <v>3574.079389813071</v>
      </c>
      <c r="J93" s="135">
        <f>'DeathsCases(m7)'!J93</f>
        <v>851.74571102085451</v>
      </c>
      <c r="K93" s="135">
        <f>'DeathsCases(m7)'!K93</f>
        <v>5111.9350268286044</v>
      </c>
      <c r="L93" s="135">
        <f>'DeathsCases(m7)'!L93</f>
        <v>263.48352826042418</v>
      </c>
      <c r="M93" s="135">
        <f>'DeathsCases(m7)'!M93</f>
        <v>158.72824441967151</v>
      </c>
      <c r="N93" s="135">
        <f ca="1">OFFSET('DeathsCases(m7)'!N93, DeathsDelay, 0)</f>
        <v>40.249338223560912</v>
      </c>
      <c r="O93" s="135">
        <f ca="1">OFFSET('DeathsCases(m7)'!O93, DeathsDelay, 0)</f>
        <v>12.2301807876271</v>
      </c>
      <c r="P93" s="135">
        <f ca="1">OFFSET('DeathsCases(m7)'!P93, DeathsDelay, 0)</f>
        <v>59.690837699895333</v>
      </c>
      <c r="Q93" s="135">
        <f ca="1">OFFSET('DeathsCases(m7)'!Q93, DeathsDelay, 0)</f>
        <v>1.5283159937833459</v>
      </c>
      <c r="R93" s="135">
        <f ca="1">OFFSET('DeathsCases(m7)'!R93, DeathsDelay, 0)</f>
        <v>177.92394554120941</v>
      </c>
      <c r="S93" s="135">
        <f ca="1">OFFSET('DeathsCases(m7)'!S93, DeathsDelay, 0)</f>
        <v>124.81195518801501</v>
      </c>
      <c r="T93" s="135">
        <f ca="1">OFFSET('DeathsCases(m7)'!T93, DeathsDelay, 0)</f>
        <v>130.84695642939911</v>
      </c>
      <c r="U93" s="135">
        <f ca="1">OFFSET('DeathsCases(m7)'!U93, DeathsDelay, 0)</f>
        <v>214.79725118560259</v>
      </c>
      <c r="V93" s="135">
        <f ca="1">OFFSET('DeathsCases(m7)'!V93, DeathsDelay, 0)</f>
        <v>78.61315792125599</v>
      </c>
      <c r="W93" s="135">
        <f ca="1">OFFSET('DeathsCases(m7)'!W93, DeathsDelay, 0)</f>
        <v>240.1602928349451</v>
      </c>
      <c r="X93" s="135">
        <f ca="1">OFFSET('DeathsCases(m7)'!X93, DeathsDelay, 0)</f>
        <v>9.2055093497858689</v>
      </c>
      <c r="Y93" s="135">
        <f ca="1">OFFSET('DeathsCases(m7)'!Y93, DeathsDelay, 0)</f>
        <v>3.1905174757723311</v>
      </c>
    </row>
    <row r="94" spans="1:25" x14ac:dyDescent="0.25">
      <c r="A94" s="111">
        <f>'DeathsCases(m7)'!A94</f>
        <v>43982</v>
      </c>
      <c r="B94" s="135">
        <f>'DeathsCases(m7)'!B94</f>
        <v>657.1499581350912</v>
      </c>
      <c r="C94" s="135">
        <f>'DeathsCases(m7)'!C94</f>
        <v>263.59032998228452</v>
      </c>
      <c r="D94" s="135">
        <f>'DeathsCases(m7)'!D94</f>
        <v>370.29553268768711</v>
      </c>
      <c r="E94" s="135">
        <f>'DeathsCases(m7)'!E94</f>
        <v>566.5467388955318</v>
      </c>
      <c r="F94" s="135">
        <f>'DeathsCases(m7)'!F94</f>
        <v>3046.0579476655071</v>
      </c>
      <c r="G94" s="135">
        <f>'DeathsCases(m7)'!G94</f>
        <v>1106.9128059682851</v>
      </c>
      <c r="H94" s="135">
        <f>'DeathsCases(m7)'!H94</f>
        <v>3208.9847053318222</v>
      </c>
      <c r="I94" s="135">
        <f>'DeathsCases(m7)'!I94</f>
        <v>3398.202666192723</v>
      </c>
      <c r="J94" s="135">
        <f>'DeathsCases(m7)'!J94</f>
        <v>797.89260283857664</v>
      </c>
      <c r="K94" s="135">
        <f>'DeathsCases(m7)'!K94</f>
        <v>5132.1063253812581</v>
      </c>
      <c r="L94" s="135">
        <f>'DeathsCases(m7)'!L94</f>
        <v>272.20811378273692</v>
      </c>
      <c r="M94" s="135">
        <f>'DeathsCases(m7)'!M94</f>
        <v>181.85949611902089</v>
      </c>
      <c r="N94" s="135">
        <f ca="1">OFFSET('DeathsCases(m7)'!N94, DeathsDelay, 0)</f>
        <v>38.275256239843998</v>
      </c>
      <c r="O94" s="135">
        <f ca="1">OFFSET('DeathsCases(m7)'!O94, DeathsDelay, 0)</f>
        <v>12.401232267174329</v>
      </c>
      <c r="P94" s="135">
        <f ca="1">OFFSET('DeathsCases(m7)'!P94, DeathsDelay, 0)</f>
        <v>57.095583886856417</v>
      </c>
      <c r="Q94" s="135">
        <f ca="1">OFFSET('DeathsCases(m7)'!Q94, DeathsDelay, 0)</f>
        <v>1.375484394404999</v>
      </c>
      <c r="R94" s="135">
        <f ca="1">OFFSET('DeathsCases(m7)'!R94, DeathsDelay, 0)</f>
        <v>176.50055397687979</v>
      </c>
      <c r="S94" s="135">
        <f ca="1">OFFSET('DeathsCases(m7)'!S94, DeathsDelay, 0)</f>
        <v>124.177318127737</v>
      </c>
      <c r="T94" s="135">
        <f ca="1">OFFSET('DeathsCases(m7)'!T94, DeathsDelay, 0)</f>
        <v>127.74292279147539</v>
      </c>
      <c r="U94" s="135">
        <f ca="1">OFFSET('DeathsCases(m7)'!U94, DeathsDelay, 0)</f>
        <v>223.24227131768609</v>
      </c>
      <c r="V94" s="135">
        <f ca="1">OFFSET('DeathsCases(m7)'!V94, DeathsDelay, 0)</f>
        <v>79.232159164730447</v>
      </c>
      <c r="W94" s="135">
        <f ca="1">OFFSET('DeathsCases(m7)'!W94, DeathsDelay, 0)</f>
        <v>241.68329356459179</v>
      </c>
      <c r="X94" s="135">
        <f ca="1">OFFSET('DeathsCases(m7)'!X94, DeathsDelay, 0)</f>
        <v>9.4041518002639304</v>
      </c>
      <c r="Y94" s="135">
        <f ca="1">OFFSET('DeathsCases(m7)'!Y94, DeathsDelay, 0)</f>
        <v>3.1905174757723311</v>
      </c>
    </row>
    <row r="95" spans="1:25" x14ac:dyDescent="0.25">
      <c r="A95" s="111">
        <f>'DeathsCases(m7)'!A95</f>
        <v>43983</v>
      </c>
      <c r="B95" s="135">
        <f>'DeathsCases(m7)'!B95</f>
        <v>634.55768654366443</v>
      </c>
      <c r="C95" s="135">
        <f>'DeathsCases(m7)'!C95</f>
        <v>256.06406488220631</v>
      </c>
      <c r="D95" s="135">
        <f>'DeathsCases(m7)'!D95</f>
        <v>358.49892444660111</v>
      </c>
      <c r="E95" s="135">
        <f>'DeathsCases(m7)'!E95</f>
        <v>647.70031816543417</v>
      </c>
      <c r="F95" s="135">
        <f>'DeathsCases(m7)'!F95</f>
        <v>3158.5058812475509</v>
      </c>
      <c r="G95" s="135">
        <f>'DeathsCases(m7)'!G95</f>
        <v>1088.6141040636021</v>
      </c>
      <c r="H95" s="135">
        <f>'DeathsCases(m7)'!H95</f>
        <v>3173.472823991659</v>
      </c>
      <c r="I95" s="135">
        <f>'DeathsCases(m7)'!I95</f>
        <v>3285.1128313804752</v>
      </c>
      <c r="J95" s="135">
        <f>'DeathsCases(m7)'!J95</f>
        <v>727.32646108248844</v>
      </c>
      <c r="K95" s="135">
        <f>'DeathsCases(m7)'!K95</f>
        <v>5129.0941683826231</v>
      </c>
      <c r="L95" s="135">
        <f>'DeathsCases(m7)'!L95</f>
        <v>279.24946590889328</v>
      </c>
      <c r="M95" s="135">
        <f>'DeathsCases(m7)'!M95</f>
        <v>154.74009757495611</v>
      </c>
      <c r="N95" s="135">
        <f ca="1">OFFSET('DeathsCases(m7)'!N95, DeathsDelay, 0)</f>
        <v>41.017036772784152</v>
      </c>
      <c r="O95" s="135">
        <f ca="1">OFFSET('DeathsCases(m7)'!O95, DeathsDelay, 0)</f>
        <v>11.973603568306251</v>
      </c>
      <c r="P95" s="135">
        <f ca="1">OFFSET('DeathsCases(m7)'!P95, DeathsDelay, 0)</f>
        <v>57.685414298910722</v>
      </c>
      <c r="Q95" s="135">
        <f ca="1">OFFSET('DeathsCases(m7)'!Q95, DeathsDelay, 0)</f>
        <v>1.375484394404999</v>
      </c>
      <c r="R95" s="135">
        <f ca="1">OFFSET('DeathsCases(m7)'!R95, DeathsDelay, 0)</f>
        <v>173.6537708482204</v>
      </c>
      <c r="S95" s="135">
        <f ca="1">OFFSET('DeathsCases(m7)'!S95, DeathsDelay, 0)</f>
        <v>120.0521772359297</v>
      </c>
      <c r="T95" s="135">
        <f ca="1">OFFSET('DeathsCases(m7)'!T95, DeathsDelay, 0)</f>
        <v>122.1643448547874</v>
      </c>
      <c r="U95" s="135">
        <f ca="1">OFFSET('DeathsCases(m7)'!U95, DeathsDelay, 0)</f>
        <v>191.29806473110941</v>
      </c>
      <c r="V95" s="135">
        <f ca="1">OFFSET('DeathsCases(m7)'!V95, DeathsDelay, 0)</f>
        <v>74.280149216934788</v>
      </c>
      <c r="W95" s="135">
        <f ca="1">OFFSET('DeathsCases(m7)'!W95, DeathsDelay, 0)</f>
        <v>243.5785833614853</v>
      </c>
      <c r="X95" s="135">
        <f ca="1">OFFSET('DeathsCases(m7)'!X95, DeathsDelay, 0)</f>
        <v>9.7491623721468752</v>
      </c>
      <c r="Y95" s="135">
        <f ca="1">OFFSET('DeathsCases(m7)'!Y95, DeathsDelay, 0)</f>
        <v>3.1905174757723311</v>
      </c>
    </row>
    <row r="96" spans="1:25" x14ac:dyDescent="0.25">
      <c r="A96" s="111">
        <f>'DeathsCases(m7)'!A96</f>
        <v>43984</v>
      </c>
      <c r="B96" s="135">
        <f>'DeathsCases(m7)'!B96</f>
        <v>573.03213138448757</v>
      </c>
      <c r="C96" s="135">
        <f>'DeathsCases(m7)'!C96</f>
        <v>229.1234568535171</v>
      </c>
      <c r="D96" s="135">
        <f>'DeathsCases(m7)'!D96</f>
        <v>349.17960393614311</v>
      </c>
      <c r="E96" s="135">
        <f>'DeathsCases(m7)'!E96</f>
        <v>561.3504645166679</v>
      </c>
      <c r="F96" s="135">
        <f>'DeathsCases(m7)'!F96</f>
        <v>3268.8187274830998</v>
      </c>
      <c r="G96" s="135">
        <f>'DeathsCases(m7)'!G96</f>
        <v>1069.257673725122</v>
      </c>
      <c r="H96" s="135">
        <f>'DeathsCases(m7)'!H96</f>
        <v>3217.146360211957</v>
      </c>
      <c r="I96" s="135">
        <f>'DeathsCases(m7)'!I96</f>
        <v>3379.4767519867992</v>
      </c>
      <c r="J96" s="135">
        <f>'DeathsCases(m7)'!J96</f>
        <v>718.0414424303716</v>
      </c>
      <c r="K96" s="135">
        <f>'DeathsCases(m7)'!K96</f>
        <v>5555.9405062115866</v>
      </c>
      <c r="L96" s="135">
        <f>'DeathsCases(m7)'!L96</f>
        <v>294.81676110688443</v>
      </c>
      <c r="M96" s="135">
        <f>'DeathsCases(m7)'!M96</f>
        <v>161.1211325265007</v>
      </c>
      <c r="N96" s="135">
        <f ca="1">OFFSET('DeathsCases(m7)'!N96, DeathsDelay, 0)</f>
        <v>38.494598682479207</v>
      </c>
      <c r="O96" s="135">
        <f ca="1">OFFSET('DeathsCases(m7)'!O96, DeathsDelay, 0)</f>
        <v>14.79595298083559</v>
      </c>
      <c r="P96" s="135">
        <f ca="1">OFFSET('DeathsCases(m7)'!P96, DeathsDelay, 0)</f>
        <v>60.516600276771356</v>
      </c>
      <c r="Q96" s="135">
        <f ca="1">OFFSET('DeathsCases(m7)'!Q96, DeathsDelay, 0)</f>
        <v>1.375484394404999</v>
      </c>
      <c r="R96" s="135">
        <f ca="1">OFFSET('DeathsCases(m7)'!R96, DeathsDelay, 0)</f>
        <v>183.61751179852811</v>
      </c>
      <c r="S96" s="135">
        <f ca="1">OFFSET('DeathsCases(m7)'!S96, DeathsDelay, 0)</f>
        <v>114.3404436934273</v>
      </c>
      <c r="T96" s="135">
        <f ca="1">OFFSET('DeathsCases(m7)'!T96, DeathsDelay, 0)</f>
        <v>119.6029744402769</v>
      </c>
      <c r="U96" s="135">
        <f ca="1">OFFSET('DeathsCases(m7)'!U96, DeathsDelay, 0)</f>
        <v>182.48586981067439</v>
      </c>
      <c r="V96" s="135">
        <f ca="1">OFFSET('DeathsCases(m7)'!V96, DeathsDelay, 0)</f>
        <v>70.566141756088044</v>
      </c>
      <c r="W96" s="135">
        <f ca="1">OFFSET('DeathsCases(m7)'!W96, DeathsDelay, 0)</f>
        <v>243.91702796807351</v>
      </c>
      <c r="X96" s="135">
        <f ca="1">OFFSET('DeathsCases(m7)'!X96, DeathsDelay, 0)</f>
        <v>10.041898614956651</v>
      </c>
      <c r="Y96" s="135">
        <f ca="1">OFFSET('DeathsCases(m7)'!Y96, DeathsDelay, 0)</f>
        <v>2.3928881068292491</v>
      </c>
    </row>
    <row r="97" spans="1:25" x14ac:dyDescent="0.25">
      <c r="A97" s="111">
        <f>'DeathsCases(m7)'!A97</f>
        <v>43985</v>
      </c>
      <c r="B97" s="135">
        <f>'DeathsCases(m7)'!B97</f>
        <v>591.78591022979811</v>
      </c>
      <c r="C97" s="135">
        <f>'DeathsCases(m7)'!C97</f>
        <v>222.11034619208061</v>
      </c>
      <c r="D97" s="135">
        <f>'DeathsCases(m7)'!D97</f>
        <v>318.15452426208702</v>
      </c>
      <c r="E97" s="135">
        <f>'DeathsCases(m7)'!E97</f>
        <v>621.56611467173673</v>
      </c>
      <c r="F97" s="135">
        <f>'DeathsCases(m7)'!F97</f>
        <v>3443.8958898956512</v>
      </c>
      <c r="G97" s="135">
        <f>'DeathsCases(m7)'!G97</f>
        <v>1020.602165770472</v>
      </c>
      <c r="H97" s="135">
        <f>'DeathsCases(m7)'!H97</f>
        <v>3253.5265027095802</v>
      </c>
      <c r="I97" s="135">
        <f>'DeathsCases(m7)'!I97</f>
        <v>3348.6340697652772</v>
      </c>
      <c r="J97" s="135">
        <f>'DeathsCases(m7)'!J97</f>
        <v>676.56835911758287</v>
      </c>
      <c r="K97" s="135">
        <f>'DeathsCases(m7)'!K97</f>
        <v>5827.8469031444993</v>
      </c>
      <c r="L97" s="135">
        <f>'DeathsCases(m7)'!L97</f>
        <v>307.04895411000712</v>
      </c>
      <c r="M97" s="135">
        <f>'DeathsCases(m7)'!M97</f>
        <v>143.57328640975291</v>
      </c>
      <c r="N97" s="135">
        <f ca="1">OFFSET('DeathsCases(m7)'!N97, DeathsDelay, 0)</f>
        <v>32.133667846058067</v>
      </c>
      <c r="O97" s="135">
        <f ca="1">OFFSET('DeathsCases(m7)'!O97, DeathsDelay, 0)</f>
        <v>12.82886096604242</v>
      </c>
      <c r="P97" s="135">
        <f ca="1">OFFSET('DeathsCases(m7)'!P97, DeathsDelay, 0)</f>
        <v>60.516600276771356</v>
      </c>
      <c r="Q97" s="135">
        <f ca="1">OFFSET('DeathsCases(m7)'!Q97, DeathsDelay, 0)</f>
        <v>1.2226527950266519</v>
      </c>
      <c r="R97" s="135">
        <f ca="1">OFFSET('DeathsCases(m7)'!R97, DeathsDelay, 0)</f>
        <v>177.2122497590446</v>
      </c>
      <c r="S97" s="135">
        <f ca="1">OFFSET('DeathsCases(m7)'!S97, DeathsDelay, 0)</f>
        <v>104.8208877892567</v>
      </c>
      <c r="T97" s="135">
        <f ca="1">OFFSET('DeathsCases(m7)'!T97, DeathsDelay, 0)</f>
        <v>117.30208237300479</v>
      </c>
      <c r="U97" s="135">
        <f ca="1">OFFSET('DeathsCases(m7)'!U97, DeathsDelay, 0)</f>
        <v>186.89196727089191</v>
      </c>
      <c r="V97" s="135">
        <f ca="1">OFFSET('DeathsCases(m7)'!V97, DeathsDelay, 0)</f>
        <v>66.233133051766828</v>
      </c>
      <c r="W97" s="135">
        <f ca="1">OFFSET('DeathsCases(m7)'!W97, DeathsDelay, 0)</f>
        <v>241.37869341866241</v>
      </c>
      <c r="X97" s="135">
        <f ca="1">OFFSET('DeathsCases(m7)'!X97, DeathsDelay, 0)</f>
        <v>10.52804987533716</v>
      </c>
      <c r="Y97" s="135">
        <f ca="1">OFFSET('DeathsCases(m7)'!Y97, DeathsDelay, 0)</f>
        <v>2.3928881068292491</v>
      </c>
    </row>
    <row r="98" spans="1:25" x14ac:dyDescent="0.25">
      <c r="A98" s="111">
        <f>'DeathsCases(m7)'!A98</f>
        <v>43986</v>
      </c>
      <c r="B98" s="135">
        <f>'DeathsCases(m7)'!B98</f>
        <v>308.06646068115151</v>
      </c>
      <c r="C98" s="135">
        <f>'DeathsCases(m7)'!C98</f>
        <v>194.65658372474979</v>
      </c>
      <c r="D98" s="135">
        <f>'DeathsCases(m7)'!D98</f>
        <v>269.08063397916931</v>
      </c>
      <c r="E98" s="135">
        <f>'DeathsCases(m7)'!E98</f>
        <v>420.89822468796689</v>
      </c>
      <c r="F98" s="135">
        <f>'DeathsCases(m7)'!F98</f>
        <v>3632.495272169333</v>
      </c>
      <c r="G98" s="135">
        <f>'DeathsCases(m7)'!G98</f>
        <v>967.71574408063475</v>
      </c>
      <c r="H98" s="135">
        <f>'DeathsCases(m7)'!H98</f>
        <v>3221.7481443465008</v>
      </c>
      <c r="I98" s="135">
        <f>'DeathsCases(m7)'!I98</f>
        <v>3084.2682221522282</v>
      </c>
      <c r="J98" s="135">
        <f>'DeathsCases(m7)'!J98</f>
        <v>568.24314150955263</v>
      </c>
      <c r="K98" s="135">
        <f>'DeathsCases(m7)'!K98</f>
        <v>5980.4177317944332</v>
      </c>
      <c r="L98" s="135">
        <f>'DeathsCases(m7)'!L98</f>
        <v>320.58277790705182</v>
      </c>
      <c r="M98" s="135">
        <f>'DeathsCases(m7)'!M98</f>
        <v>141.18039830292369</v>
      </c>
      <c r="N98" s="135">
        <f ca="1">OFFSET('DeathsCases(m7)'!N98, DeathsDelay, 0)</f>
        <v>30.37892830497637</v>
      </c>
      <c r="O98" s="135">
        <f ca="1">OFFSET('DeathsCases(m7)'!O98, DeathsDelay, 0)</f>
        <v>11.717026348985399</v>
      </c>
      <c r="P98" s="135">
        <f ca="1">OFFSET('DeathsCases(m7)'!P98, DeathsDelay, 0)</f>
        <v>56.387787392391267</v>
      </c>
      <c r="Q98" s="135">
        <f ca="1">OFFSET('DeathsCases(m7)'!Q98, DeathsDelay, 0)</f>
        <v>0.45849479813491628</v>
      </c>
      <c r="R98" s="135">
        <f ca="1">OFFSET('DeathsCases(m7)'!R98, DeathsDelay, 0)</f>
        <v>171.51868350172589</v>
      </c>
      <c r="S98" s="135">
        <f ca="1">OFFSET('DeathsCases(m7)'!S98, DeathsDelay, 0)</f>
        <v>99.109154246754315</v>
      </c>
      <c r="T98" s="135">
        <f ca="1">OFFSET('DeathsCases(m7)'!T98, DeathsDelay, 0)</f>
        <v>114.0026899746523</v>
      </c>
      <c r="U98" s="135">
        <f ca="1">OFFSET('DeathsCases(m7)'!U98, DeathsDelay, 0)</f>
        <v>143.56534224542011</v>
      </c>
      <c r="V98" s="135">
        <f ca="1">OFFSET('DeathsCases(m7)'!V98, DeathsDelay, 0)</f>
        <v>54.472109425752137</v>
      </c>
      <c r="W98" s="135">
        <f ca="1">OFFSET('DeathsCases(m7)'!W98, DeathsDelay, 0)</f>
        <v>233.45908962449991</v>
      </c>
      <c r="X98" s="135">
        <f ca="1">OFFSET('DeathsCases(m7)'!X98, DeathsDelay, 0)</f>
        <v>11.16056925712256</v>
      </c>
      <c r="Y98" s="135">
        <f ca="1">OFFSET('DeathsCases(m7)'!Y98, DeathsDelay, 0)</f>
        <v>3.1905174757723311</v>
      </c>
    </row>
    <row r="99" spans="1:25" x14ac:dyDescent="0.25">
      <c r="A99" s="111">
        <f>'DeathsCases(m7)'!A99</f>
        <v>43987</v>
      </c>
      <c r="B99" s="135">
        <f>'DeathsCases(m7)'!B99</f>
        <v>313.00166564044372</v>
      </c>
      <c r="C99" s="135">
        <f>'DeathsCases(m7)'!C99</f>
        <v>171.22253102677891</v>
      </c>
      <c r="D99" s="135">
        <f>'DeathsCases(m7)'!D99</f>
        <v>269.31656614399111</v>
      </c>
      <c r="E99" s="135">
        <f>'DeathsCases(m7)'!E99</f>
        <v>368.93548089932898</v>
      </c>
      <c r="F99" s="135">
        <f>'DeathsCases(m7)'!F99</f>
        <v>3897.957798916817</v>
      </c>
      <c r="G99" s="135">
        <f>'DeathsCases(m7)'!G99</f>
        <v>925.51237957214494</v>
      </c>
      <c r="H99" s="135">
        <f>'DeathsCases(m7)'!H99</f>
        <v>3237.3768451808019</v>
      </c>
      <c r="I99" s="135">
        <f>'DeathsCases(m7)'!I99</f>
        <v>2909.4930228969351</v>
      </c>
      <c r="J99" s="135">
        <f>'DeathsCases(m7)'!J99</f>
        <v>523.6750519793917</v>
      </c>
      <c r="K99" s="135">
        <f>'DeathsCases(m7)'!K99</f>
        <v>6112.4788172851258</v>
      </c>
      <c r="L99" s="135">
        <f>'DeathsCases(m7)'!L99</f>
        <v>327.72345125844731</v>
      </c>
      <c r="M99" s="135">
        <f>'DeathsCases(m7)'!M99</f>
        <v>149.95432136129759</v>
      </c>
      <c r="N99" s="135">
        <f ca="1">OFFSET('DeathsCases(m7)'!N99, DeathsDelay, 0)</f>
        <v>28.40484632125947</v>
      </c>
      <c r="O99" s="135">
        <f ca="1">OFFSET('DeathsCases(m7)'!O99, DeathsDelay, 0)</f>
        <v>10.69071747170201</v>
      </c>
      <c r="P99" s="135">
        <f ca="1">OFFSET('DeathsCases(m7)'!P99, DeathsDelay, 0)</f>
        <v>52.966771002476342</v>
      </c>
      <c r="Q99" s="135">
        <f ca="1">OFFSET('DeathsCases(m7)'!Q99, DeathsDelay, 0)</f>
        <v>0.30566319875656928</v>
      </c>
      <c r="R99" s="135">
        <f ca="1">OFFSET('DeathsCases(m7)'!R99, DeathsDelay, 0)</f>
        <v>172.94207506605559</v>
      </c>
      <c r="S99" s="135">
        <f ca="1">OFFSET('DeathsCases(m7)'!S99, DeathsDelay, 0)</f>
        <v>85.676003137535773</v>
      </c>
      <c r="T99" s="135">
        <f ca="1">OFFSET('DeathsCases(m7)'!T99, DeathsDelay, 0)</f>
        <v>112.1359284861108</v>
      </c>
      <c r="U99" s="135">
        <f ca="1">OFFSET('DeathsCases(m7)'!U99, DeathsDelay, 0)</f>
        <v>181.01717065726859</v>
      </c>
      <c r="V99" s="135">
        <f ca="1">OFFSET('DeathsCases(m7)'!V99, DeathsDelay, 0)</f>
        <v>49.520099477956478</v>
      </c>
      <c r="W99" s="135">
        <f ca="1">OFFSET('DeathsCases(m7)'!W99, DeathsDelay, 0)</f>
        <v>230.21002140125381</v>
      </c>
      <c r="X99" s="135">
        <f ca="1">OFFSET('DeathsCases(m7)'!X99, DeathsDelay, 0)</f>
        <v>11.6833125478543</v>
      </c>
      <c r="Y99" s="135">
        <f ca="1">OFFSET('DeathsCases(m7)'!Y99, DeathsDelay, 0)</f>
        <v>2.3928881068292491</v>
      </c>
    </row>
    <row r="100" spans="1:25" x14ac:dyDescent="0.25">
      <c r="A100" s="111">
        <f>'DeathsCases(m7)'!A100</f>
        <v>43988</v>
      </c>
      <c r="B100" s="135">
        <f>'DeathsCases(m7)'!B100</f>
        <v>173.6095433457665</v>
      </c>
      <c r="C100" s="135">
        <f>'DeathsCases(m7)'!C100</f>
        <v>193.37369762814549</v>
      </c>
      <c r="D100" s="135">
        <f>'DeathsCases(m7)'!D100</f>
        <v>252.09351811200551</v>
      </c>
      <c r="E100" s="135">
        <f>'DeathsCases(m7)'!E100</f>
        <v>318.19538990571772</v>
      </c>
      <c r="F100" s="135">
        <f>'DeathsCases(m7)'!F100</f>
        <v>4147.7630184566751</v>
      </c>
      <c r="G100" s="135">
        <f>'DeathsCases(m7)'!G100</f>
        <v>892.93434381120551</v>
      </c>
      <c r="H100" s="135">
        <f>'DeathsCases(m7)'!H100</f>
        <v>3200.0850284678449</v>
      </c>
      <c r="I100" s="135">
        <f>'DeathsCases(m7)'!I100</f>
        <v>2811.0901796187441</v>
      </c>
      <c r="J100" s="135">
        <f>'DeathsCases(m7)'!J100</f>
        <v>548.43510171836999</v>
      </c>
      <c r="K100" s="135">
        <f>'DeathsCases(m7)'!K100</f>
        <v>5902.6770056611367</v>
      </c>
      <c r="L100" s="135">
        <f>'DeathsCases(m7)'!L100</f>
        <v>338.71151522962828</v>
      </c>
      <c r="M100" s="135">
        <f>'DeathsCases(m7)'!M100</f>
        <v>169.8950555848746</v>
      </c>
      <c r="N100" s="135">
        <f ca="1">OFFSET('DeathsCases(m7)'!N100, DeathsDelay, 0)</f>
        <v>27.637147772036229</v>
      </c>
      <c r="O100" s="135">
        <f ca="1">OFFSET('DeathsCases(m7)'!O100, DeathsDelay, 0)</f>
        <v>10.26308877283393</v>
      </c>
      <c r="P100" s="135">
        <f ca="1">OFFSET('DeathsCases(m7)'!P100, DeathsDelay, 0)</f>
        <v>53.674567496941492</v>
      </c>
      <c r="Q100" s="135">
        <f ca="1">OFFSET('DeathsCases(m7)'!Q100, DeathsDelay, 0)</f>
        <v>0.15283159937822219</v>
      </c>
      <c r="R100" s="135">
        <f ca="1">OFFSET('DeathsCases(m7)'!R100, DeathsDelay, 0)</f>
        <v>168.67190037306659</v>
      </c>
      <c r="S100" s="135">
        <f ca="1">OFFSET('DeathsCases(m7)'!S100, DeathsDelay, 0)</f>
        <v>81.868180775867515</v>
      </c>
      <c r="T100" s="135">
        <f ca="1">OFFSET('DeathsCases(m7)'!T100, DeathsDelay, 0)</f>
        <v>114.3065813797637</v>
      </c>
      <c r="U100" s="135">
        <f ca="1">OFFSET('DeathsCases(m7)'!U100, DeathsDelay, 0)</f>
        <v>170.3691017950764</v>
      </c>
      <c r="V100" s="135">
        <f ca="1">OFFSET('DeathsCases(m7)'!V100, DeathsDelay, 0)</f>
        <v>43.330087043211897</v>
      </c>
      <c r="W100" s="135">
        <f ca="1">OFFSET('DeathsCases(m7)'!W100, DeathsDelay, 0)</f>
        <v>229.803887873348</v>
      </c>
      <c r="X100" s="135">
        <f ca="1">OFFSET('DeathsCases(m7)'!X100, DeathsDelay, 0)</f>
        <v>11.75649660855674</v>
      </c>
      <c r="Y100" s="135">
        <f ca="1">OFFSET('DeathsCases(m7)'!Y100, DeathsDelay, 0)</f>
        <v>3.9881468447154118</v>
      </c>
    </row>
    <row r="101" spans="1:25" x14ac:dyDescent="0.25">
      <c r="A101" s="111">
        <f>'DeathsCases(m7)'!A101</f>
        <v>43989</v>
      </c>
      <c r="B101" s="135">
        <f>'DeathsCases(m7)'!B101</f>
        <v>179.9704741821877</v>
      </c>
      <c r="C101" s="135">
        <f>'DeathsCases(m7)'!C101</f>
        <v>200.13023107026129</v>
      </c>
      <c r="D101" s="135">
        <f>'DeathsCases(m7)'!D101</f>
        <v>236.05013090412859</v>
      </c>
      <c r="E101" s="135">
        <f>'DeathsCases(m7)'!E101</f>
        <v>316.51424231255589</v>
      </c>
      <c r="F101" s="135">
        <f>'DeathsCases(m7)'!F101</f>
        <v>4287.9670875431484</v>
      </c>
      <c r="G101" s="135">
        <f>'DeathsCases(m7)'!G101</f>
        <v>855.70230294156045</v>
      </c>
      <c r="H101" s="135">
        <f>'DeathsCases(m7)'!H101</f>
        <v>3152.7865019151482</v>
      </c>
      <c r="I101" s="135">
        <f>'DeathsCases(m7)'!I101</f>
        <v>2690.2896742511148</v>
      </c>
      <c r="J101" s="135">
        <f>'DeathsCases(m7)'!J101</f>
        <v>523.05605073591721</v>
      </c>
      <c r="K101" s="135">
        <f>'DeathsCases(m7)'!K101</f>
        <v>5987.3896906901482</v>
      </c>
      <c r="L101" s="135">
        <f>'DeathsCases(m7)'!L101</f>
        <v>349.5950305426631</v>
      </c>
      <c r="M101" s="135">
        <f>'DeathsCases(m7)'!M101</f>
        <v>136.3946220892652</v>
      </c>
      <c r="N101" s="135">
        <f ca="1">OFFSET('DeathsCases(m7)'!N101, DeathsDelay, 0)</f>
        <v>26.97912044413059</v>
      </c>
      <c r="O101" s="135">
        <f ca="1">OFFSET('DeathsCases(m7)'!O101, DeathsDelay, 0)</f>
        <v>9.9209858137394633</v>
      </c>
      <c r="P101" s="135">
        <f ca="1">OFFSET('DeathsCases(m7)'!P101, DeathsDelay, 0)</f>
        <v>52.612872755243757</v>
      </c>
      <c r="Q101" s="135">
        <f ca="1">OFFSET('DeathsCases(m7)'!Q101, DeathsDelay, 0)</f>
        <v>0</v>
      </c>
      <c r="R101" s="135">
        <f ca="1">OFFSET('DeathsCases(m7)'!R101, DeathsDelay, 0)</f>
        <v>163.69002989791269</v>
      </c>
      <c r="S101" s="135">
        <f ca="1">OFFSET('DeathsCases(m7)'!S101, DeathsDelay, 0)</f>
        <v>79.012314004616329</v>
      </c>
      <c r="T101" s="135">
        <f ca="1">OFFSET('DeathsCases(m7)'!T101, DeathsDelay, 0)</f>
        <v>111.4847326180149</v>
      </c>
      <c r="U101" s="135">
        <f ca="1">OFFSET('DeathsCases(m7)'!U101, DeathsDelay, 0)</f>
        <v>150.5416632240977</v>
      </c>
      <c r="V101" s="135">
        <f ca="1">OFFSET('DeathsCases(m7)'!V101, DeathsDelay, 0)</f>
        <v>37.140074608467323</v>
      </c>
      <c r="W101" s="135">
        <f ca="1">OFFSET('DeathsCases(m7)'!W101, DeathsDelay, 0)</f>
        <v>232.7483559506648</v>
      </c>
      <c r="X101" s="135">
        <f ca="1">OFFSET('DeathsCases(m7)'!X101, DeathsDelay, 0)</f>
        <v>12.091052314625051</v>
      </c>
      <c r="Y101" s="135">
        <f ca="1">OFFSET('DeathsCases(m7)'!Y101, DeathsDelay, 0)</f>
        <v>3.9881468447154118</v>
      </c>
    </row>
    <row r="102" spans="1:25" x14ac:dyDescent="0.25">
      <c r="A102" s="111">
        <f>'DeathsCases(m7)'!A102</f>
        <v>43990</v>
      </c>
      <c r="B102" s="135">
        <f>'DeathsCases(m7)'!B102</f>
        <v>179.64146051823491</v>
      </c>
      <c r="C102" s="135">
        <f>'DeathsCases(m7)'!C102</f>
        <v>215.0972355306441</v>
      </c>
      <c r="D102" s="135">
        <f>'DeathsCases(m7)'!D102</f>
        <v>245.48741749699741</v>
      </c>
      <c r="E102" s="135">
        <f>'DeathsCases(m7)'!E102</f>
        <v>317.73689510758271</v>
      </c>
      <c r="F102" s="135">
        <f>'DeathsCases(m7)'!F102</f>
        <v>4308.6062652259288</v>
      </c>
      <c r="G102" s="135">
        <f>'DeathsCases(m7)'!G102</f>
        <v>818.89335344543395</v>
      </c>
      <c r="H102" s="135">
        <f>'DeathsCases(m7)'!H102</f>
        <v>3154.0888936513402</v>
      </c>
      <c r="I102" s="135">
        <f>'DeathsCases(m7)'!I102</f>
        <v>2602.5348998351169</v>
      </c>
      <c r="J102" s="135">
        <f>'DeathsCases(m7)'!J102</f>
        <v>514.39003332727486</v>
      </c>
      <c r="K102" s="135">
        <f>'DeathsCases(m7)'!K102</f>
        <v>6124.6628231222994</v>
      </c>
      <c r="L102" s="135">
        <f>'DeathsCases(m7)'!L102</f>
        <v>353.15491235254621</v>
      </c>
      <c r="M102" s="135">
        <f>'DeathsCases(m7)'!M102</f>
        <v>187.44290170162239</v>
      </c>
      <c r="N102" s="135">
        <f ca="1">OFFSET('DeathsCases(m7)'!N102, DeathsDelay, 0)</f>
        <v>24.34701113250804</v>
      </c>
      <c r="O102" s="135">
        <f ca="1">OFFSET('DeathsCases(m7)'!O102, DeathsDelay, 0)</f>
        <v>9.5788828546449984</v>
      </c>
      <c r="P102" s="135">
        <f ca="1">OFFSET('DeathsCases(m7)'!P102, DeathsDelay, 0)</f>
        <v>48.012195541220223</v>
      </c>
      <c r="Q102" s="135">
        <f ca="1">OFFSET('DeathsCases(m7)'!Q102, DeathsDelay, 0)</f>
        <v>0</v>
      </c>
      <c r="R102" s="135">
        <f ca="1">OFFSET('DeathsCases(m7)'!R102, DeathsDelay, 0)</f>
        <v>160.1315509870885</v>
      </c>
      <c r="S102" s="135">
        <f ca="1">OFFSET('DeathsCases(m7)'!S102, DeathsDelay, 0)</f>
        <v>77.1084028237822</v>
      </c>
      <c r="T102" s="135">
        <f ca="1">OFFSET('DeathsCases(m7)'!T102, DeathsDelay, 0)</f>
        <v>108.7714165009487</v>
      </c>
      <c r="U102" s="135">
        <f ca="1">OFFSET('DeathsCases(m7)'!U102, DeathsDelay, 0)</f>
        <v>141.7294683036628</v>
      </c>
      <c r="V102" s="135">
        <f ca="1">OFFSET('DeathsCases(m7)'!V102, DeathsDelay, 0)</f>
        <v>34.045068391095022</v>
      </c>
      <c r="W102" s="135">
        <f ca="1">OFFSET('DeathsCases(m7)'!W102, DeathsDelay, 0)</f>
        <v>230.98844399640649</v>
      </c>
      <c r="X102" s="135">
        <f ca="1">OFFSET('DeathsCases(m7)'!X102, DeathsDelay, 0)</f>
        <v>12.68697966605923</v>
      </c>
      <c r="Y102" s="135">
        <f ca="1">OFFSET('DeathsCases(m7)'!Y102, DeathsDelay, 0)</f>
        <v>4.7857762136584938</v>
      </c>
    </row>
    <row r="103" spans="1:25" x14ac:dyDescent="0.25">
      <c r="A103" s="111">
        <f>'DeathsCases(m7)'!A103</f>
        <v>43991</v>
      </c>
      <c r="B103" s="135">
        <f>'DeathsCases(m7)'!B103</f>
        <v>308.50514556642179</v>
      </c>
      <c r="C103" s="135">
        <f>'DeathsCases(m7)'!C103</f>
        <v>224.6761183852891</v>
      </c>
      <c r="D103" s="135">
        <f>'DeathsCases(m7)'!D103</f>
        <v>241.35860461261731</v>
      </c>
      <c r="E103" s="135">
        <f>'DeathsCases(m7)'!E103</f>
        <v>310.85947313555698</v>
      </c>
      <c r="F103" s="135">
        <f>'DeathsCases(m7)'!F103</f>
        <v>4333.5156176016972</v>
      </c>
      <c r="G103" s="135">
        <f>'DeathsCases(m7)'!G103</f>
        <v>785.68068062421651</v>
      </c>
      <c r="H103" s="135">
        <f>'DeathsCases(m7)'!H103</f>
        <v>3094.0052215550259</v>
      </c>
      <c r="I103" s="135">
        <f>'DeathsCases(m7)'!I103</f>
        <v>2365.3399865600759</v>
      </c>
      <c r="J103" s="135">
        <f>'DeathsCases(m7)'!J103</f>
        <v>508.81902213600472</v>
      </c>
      <c r="K103" s="135">
        <f>'DeathsCases(m7)'!K103</f>
        <v>6231.4420965008567</v>
      </c>
      <c r="L103" s="135">
        <f>'DeathsCases(m7)'!L103</f>
        <v>360.45763612406847</v>
      </c>
      <c r="M103" s="135">
        <f>'DeathsCases(m7)'!M103</f>
        <v>175.47846116747621</v>
      </c>
      <c r="N103" s="135">
        <f ca="1">OFFSET('DeathsCases(m7)'!N103, DeathsDelay, 0)</f>
        <v>27.088791665448191</v>
      </c>
      <c r="O103" s="135">
        <f ca="1">OFFSET('DeathsCases(m7)'!O103, DeathsDelay, 0)</f>
        <v>7.18416214098374</v>
      </c>
      <c r="P103" s="135">
        <f ca="1">OFFSET('DeathsCases(m7)'!P103, DeathsDelay, 0)</f>
        <v>42.703721832731517</v>
      </c>
      <c r="Q103" s="135">
        <f ca="1">OFFSET('DeathsCases(m7)'!Q103, DeathsDelay, 0)</f>
        <v>0</v>
      </c>
      <c r="R103" s="135">
        <f ca="1">OFFSET('DeathsCases(m7)'!R103, DeathsDelay, 0)</f>
        <v>155.1496805119346</v>
      </c>
      <c r="S103" s="135">
        <f ca="1">OFFSET('DeathsCases(m7)'!S103, DeathsDelay, 0)</f>
        <v>69.175439570306679</v>
      </c>
      <c r="T103" s="135">
        <f ca="1">OFFSET('DeathsCases(m7)'!T103, DeathsDelay, 0)</f>
        <v>106.3402852600574</v>
      </c>
      <c r="U103" s="135">
        <f ca="1">OFFSET('DeathsCases(m7)'!U103, DeathsDelay, 0)</f>
        <v>147.97143970563761</v>
      </c>
      <c r="V103" s="135">
        <f ca="1">OFFSET('DeathsCases(m7)'!V103, DeathsDelay, 0)</f>
        <v>27.23605471287599</v>
      </c>
      <c r="W103" s="135">
        <f ca="1">OFFSET('DeathsCases(m7)'!W103, DeathsDelay, 0)</f>
        <v>231.32688860299459</v>
      </c>
      <c r="X103" s="135">
        <f ca="1">OFFSET('DeathsCases(m7)'!X103, DeathsDelay, 0)</f>
        <v>21.709528864088991</v>
      </c>
      <c r="Y103" s="135">
        <f ca="1">OFFSET('DeathsCases(m7)'!Y103, DeathsDelay, 0)</f>
        <v>7.1786643204877389</v>
      </c>
    </row>
    <row r="104" spans="1:25" x14ac:dyDescent="0.25">
      <c r="A104" s="111">
        <f>'DeathsCases(m7)'!A104</f>
        <v>43992</v>
      </c>
      <c r="B104" s="135">
        <f>'DeathsCases(m7)'!B104</f>
        <v>316.07245983733668</v>
      </c>
      <c r="C104" s="135">
        <f>'DeathsCases(m7)'!C104</f>
        <v>205.34730119645181</v>
      </c>
      <c r="D104" s="135">
        <f>'DeathsCases(m7)'!D104</f>
        <v>227.32064080572499</v>
      </c>
      <c r="E104" s="135">
        <f>'DeathsCases(m7)'!E104</f>
        <v>298.63294518528932</v>
      </c>
      <c r="F104" s="135">
        <f>'DeathsCases(m7)'!F104</f>
        <v>4611.7886684281484</v>
      </c>
      <c r="G104" s="135">
        <f>'DeathsCases(m7)'!G104</f>
        <v>768.75702568346867</v>
      </c>
      <c r="H104" s="135">
        <f>'DeathsCases(m7)'!H104</f>
        <v>3112.1518797459648</v>
      </c>
      <c r="I104" s="135">
        <f>'DeathsCases(m7)'!I104</f>
        <v>2229.1181400816859</v>
      </c>
      <c r="J104" s="135">
        <f>'DeathsCases(m7)'!J104</f>
        <v>547.19709923142113</v>
      </c>
      <c r="K104" s="135">
        <f>'DeathsCases(m7)'!K104</f>
        <v>6376.2963881205806</v>
      </c>
      <c r="L104" s="135">
        <f>'DeathsCases(m7)'!L104</f>
        <v>364.77549570551258</v>
      </c>
      <c r="M104" s="135">
        <f>'DeathsCases(m7)'!M104</f>
        <v>186.64527233267941</v>
      </c>
      <c r="N104" s="135">
        <f ca="1">OFFSET('DeathsCases(m7)'!N104, DeathsDelay, 0)</f>
        <v>27.637147772036219</v>
      </c>
      <c r="O104" s="135">
        <f ca="1">OFFSET('DeathsCases(m7)'!O104, DeathsDelay, 0)</f>
        <v>8.467048237587985</v>
      </c>
      <c r="P104" s="135">
        <f ca="1">OFFSET('DeathsCases(m7)'!P104, DeathsDelay, 0)</f>
        <v>39.400671525227452</v>
      </c>
      <c r="Q104" s="135">
        <f ca="1">OFFSET('DeathsCases(m7)'!Q104, DeathsDelay, 0)</f>
        <v>0</v>
      </c>
      <c r="R104" s="135">
        <f ca="1">OFFSET('DeathsCases(m7)'!R104, DeathsDelay, 0)</f>
        <v>150.16781003678071</v>
      </c>
      <c r="S104" s="135">
        <f ca="1">OFFSET('DeathsCases(m7)'!S104, DeathsDelay, 0)</f>
        <v>63.463706027804299</v>
      </c>
      <c r="T104" s="135">
        <f ca="1">OFFSET('DeathsCases(m7)'!T104, DeathsDelay, 0)</f>
        <v>102.93236021702231</v>
      </c>
      <c r="U104" s="135">
        <f ca="1">OFFSET('DeathsCases(m7)'!U104, DeathsDelay, 0)</f>
        <v>129.6127002880647</v>
      </c>
      <c r="V104" s="135">
        <f ca="1">OFFSET('DeathsCases(m7)'!V104, DeathsDelay, 0)</f>
        <v>28.474057199824909</v>
      </c>
      <c r="W104" s="135">
        <f ca="1">OFFSET('DeathsCases(m7)'!W104, DeathsDelay, 0)</f>
        <v>231.15766629970051</v>
      </c>
      <c r="X104" s="135">
        <f ca="1">OFFSET('DeathsCases(m7)'!X104, DeathsDelay, 0)</f>
        <v>21.615435071757279</v>
      </c>
      <c r="Y104" s="135">
        <f ca="1">OFFSET('DeathsCases(m7)'!Y104, DeathsDelay, 0)</f>
        <v>11.16681116520315</v>
      </c>
    </row>
    <row r="105" spans="1:25" x14ac:dyDescent="0.25">
      <c r="A105" s="111">
        <f>'DeathsCases(m7)'!A105</f>
        <v>43993</v>
      </c>
      <c r="B105" s="135">
        <f>'DeathsCases(m7)'!B105</f>
        <v>280.97766901570282</v>
      </c>
      <c r="C105" s="135">
        <f>'DeathsCases(m7)'!C105</f>
        <v>189.78161655765359</v>
      </c>
      <c r="D105" s="135">
        <f>'DeathsCases(m7)'!D105</f>
        <v>251.14978945271861</v>
      </c>
      <c r="E105" s="135">
        <f>'DeathsCases(m7)'!E105</f>
        <v>312.84628392747561</v>
      </c>
      <c r="F105" s="135">
        <f>'DeathsCases(m7)'!F105</f>
        <v>4793.2710928801816</v>
      </c>
      <c r="G105" s="135">
        <f>'DeathsCases(m7)'!G105</f>
        <v>744.1119531760047</v>
      </c>
      <c r="H105" s="135">
        <f>'DeathsCases(m7)'!H105</f>
        <v>3146.8606195154748</v>
      </c>
      <c r="I105" s="135">
        <f>'DeathsCases(m7)'!I105</f>
        <v>2114.5596061160318</v>
      </c>
      <c r="J105" s="135">
        <f>'DeathsCases(m7)'!J105</f>
        <v>584.33717383988858</v>
      </c>
      <c r="K105" s="135">
        <f>'DeathsCases(m7)'!K105</f>
        <v>6358.9341798026098</v>
      </c>
      <c r="L105" s="135">
        <f>'DeathsCases(m7)'!L105</f>
        <v>370.21725336203002</v>
      </c>
      <c r="M105" s="135">
        <f>'DeathsCases(m7)'!M105</f>
        <v>182.65712548796401</v>
      </c>
      <c r="N105" s="135">
        <f ca="1">OFFSET('DeathsCases(m7)'!N105, DeathsDelay, 0)</f>
        <v>27.746818993353831</v>
      </c>
      <c r="O105" s="135">
        <f ca="1">OFFSET('DeathsCases(m7)'!O105, DeathsDelay, 0)</f>
        <v>8.8091511966824498</v>
      </c>
      <c r="P105" s="135">
        <f ca="1">OFFSET('DeathsCases(m7)'!P105, DeathsDelay, 0)</f>
        <v>40.934230596568632</v>
      </c>
      <c r="Q105" s="135">
        <f ca="1">OFFSET('DeathsCases(m7)'!Q105, DeathsDelay, 0)</f>
        <v>0</v>
      </c>
      <c r="R105" s="135">
        <f ca="1">OFFSET('DeathsCases(m7)'!R105, DeathsDelay, 0)</f>
        <v>149.4561142546159</v>
      </c>
      <c r="S105" s="135">
        <f ca="1">OFFSET('DeathsCases(m7)'!S105, DeathsDelay, 0)</f>
        <v>62.511750437387242</v>
      </c>
      <c r="T105" s="135">
        <f ca="1">OFFSET('DeathsCases(m7)'!T105, DeathsDelay, 0)</f>
        <v>99.611261289733307</v>
      </c>
      <c r="U105" s="135">
        <f ca="1">OFFSET('DeathsCases(m7)'!U105, DeathsDelay, 0)</f>
        <v>131.08139944147061</v>
      </c>
      <c r="V105" s="135">
        <f ca="1">OFFSET('DeathsCases(m7)'!V105, DeathsDelay, 0)</f>
        <v>29.093058443299359</v>
      </c>
      <c r="W105" s="135">
        <f ca="1">OFFSET('DeathsCases(m7)'!W105, DeathsDelay, 0)</f>
        <v>231.12382183904171</v>
      </c>
      <c r="X105" s="135">
        <f ca="1">OFFSET('DeathsCases(m7)'!X105, DeathsDelay, 0)</f>
        <v>21.301789097318242</v>
      </c>
      <c r="Y105" s="135">
        <f ca="1">OFFSET('DeathsCases(m7)'!Y105, DeathsDelay, 0)</f>
        <v>11.16681116520315</v>
      </c>
    </row>
    <row r="106" spans="1:25" x14ac:dyDescent="0.25">
      <c r="A106" s="111">
        <f>'DeathsCases(m7)'!A106</f>
        <v>43994</v>
      </c>
      <c r="B106" s="135">
        <f>'DeathsCases(m7)'!B106</f>
        <v>282.2937236715141</v>
      </c>
      <c r="C106" s="135">
        <f>'DeathsCases(m7)'!C106</f>
        <v>196.88025295886379</v>
      </c>
      <c r="D106" s="135">
        <f>'DeathsCases(m7)'!D106</f>
        <v>209.27183019686339</v>
      </c>
      <c r="E106" s="135">
        <f>'DeathsCases(m7)'!E106</f>
        <v>340.9672982130914</v>
      </c>
      <c r="F106" s="135">
        <f>'DeathsCases(m7)'!F106</f>
        <v>4929.2049872736661</v>
      </c>
      <c r="G106" s="135">
        <f>'DeathsCases(m7)'!G106</f>
        <v>738.61176532026172</v>
      </c>
      <c r="H106" s="135">
        <f>'DeathsCases(m7)'!H106</f>
        <v>3149.1615115827472</v>
      </c>
      <c r="I106" s="135">
        <f>'DeathsCases(m7)'!I106</f>
        <v>2021.664384663113</v>
      </c>
      <c r="J106" s="135">
        <f>'DeathsCases(m7)'!J106</f>
        <v>564.52913404870583</v>
      </c>
      <c r="K106" s="135">
        <f>'DeathsCases(m7)'!K106</f>
        <v>6194.8562345286791</v>
      </c>
      <c r="L106" s="135">
        <f>'DeathsCases(m7)'!L106</f>
        <v>380.60416254886962</v>
      </c>
      <c r="M106" s="135">
        <f>'DeathsCases(m7)'!M106</f>
        <v>176.2760905364193</v>
      </c>
      <c r="N106" s="135">
        <f ca="1">OFFSET('DeathsCases(m7)'!N106, DeathsDelay, 0)</f>
        <v>26.21142189490735</v>
      </c>
      <c r="O106" s="135">
        <f ca="1">OFFSET('DeathsCases(m7)'!O106, DeathsDelay, 0)</f>
        <v>8.8946769364560669</v>
      </c>
      <c r="P106" s="135">
        <f ca="1">OFFSET('DeathsCases(m7)'!P106, DeathsDelay, 0)</f>
        <v>39.87253585487089</v>
      </c>
      <c r="Q106" s="135">
        <f ca="1">OFFSET('DeathsCases(m7)'!Q106, DeathsDelay, 0)</f>
        <v>180.18845566707111</v>
      </c>
      <c r="R106" s="135">
        <f ca="1">OFFSET('DeathsCases(m7)'!R106, DeathsDelay, 0)</f>
        <v>146.60933112595649</v>
      </c>
      <c r="S106" s="135">
        <f ca="1">OFFSET('DeathsCases(m7)'!S106, DeathsDelay, 0)</f>
        <v>57.540426798542583</v>
      </c>
      <c r="T106" s="135">
        <f ca="1">OFFSET('DeathsCases(m7)'!T106, DeathsDelay, 0)</f>
        <v>96.181629717761666</v>
      </c>
      <c r="U106" s="135">
        <f ca="1">OFFSET('DeathsCases(m7)'!U106, DeathsDelay, 0)</f>
        <v>83.715851744132721</v>
      </c>
      <c r="V106" s="135">
        <f ca="1">OFFSET('DeathsCases(m7)'!V106, DeathsDelay, 0)</f>
        <v>30.331060930248281</v>
      </c>
      <c r="W106" s="135">
        <f ca="1">OFFSET('DeathsCases(m7)'!W106, DeathsDelay, 0)</f>
        <v>241.1756266547095</v>
      </c>
      <c r="X106" s="135">
        <f ca="1">OFFSET('DeathsCases(m7)'!X106, DeathsDelay, 0)</f>
        <v>21.244287335337741</v>
      </c>
      <c r="Y106" s="135">
        <f ca="1">OFFSET('DeathsCases(m7)'!Y106, DeathsDelay, 0)</f>
        <v>10.369181796260071</v>
      </c>
    </row>
    <row r="107" spans="1:25" x14ac:dyDescent="0.25">
      <c r="A107" s="111">
        <f>'DeathsCases(m7)'!A107</f>
        <v>43995</v>
      </c>
      <c r="B107" s="135">
        <f>'DeathsCases(m7)'!B107</f>
        <v>267.37843757231968</v>
      </c>
      <c r="C107" s="135">
        <f>'DeathsCases(m7)'!C107</f>
        <v>155.40026916865989</v>
      </c>
      <c r="D107" s="135">
        <f>'DeathsCases(m7)'!D107</f>
        <v>218.23725246008871</v>
      </c>
      <c r="E107" s="135">
        <f>'DeathsCases(m7)'!E107</f>
        <v>350.7485205733056</v>
      </c>
      <c r="F107" s="135">
        <f>'DeathsCases(m7)'!F107</f>
        <v>5113.5341948543582</v>
      </c>
      <c r="G107" s="135">
        <f>'DeathsCases(m7)'!G107</f>
        <v>748.76595828471034</v>
      </c>
      <c r="H107" s="135">
        <f>'DeathsCases(m7)'!H107</f>
        <v>3210.460749299506</v>
      </c>
      <c r="I107" s="135">
        <f>'DeathsCases(m7)'!I107</f>
        <v>1951.166825299634</v>
      </c>
      <c r="J107" s="135">
        <f>'DeathsCases(m7)'!J107</f>
        <v>523.6750519793917</v>
      </c>
      <c r="K107" s="135">
        <f>'DeathsCases(m7)'!K107</f>
        <v>6013.0776363301893</v>
      </c>
      <c r="L107" s="135">
        <f>'DeathsCases(m7)'!L107</f>
        <v>388.39826501367992</v>
      </c>
      <c r="M107" s="135">
        <f>'DeathsCases(m7)'!M107</f>
        <v>143.57328640975291</v>
      </c>
      <c r="N107" s="135">
        <f ca="1">OFFSET('DeathsCases(m7)'!N107, DeathsDelay, 0)</f>
        <v>25.114709681731291</v>
      </c>
      <c r="O107" s="135">
        <f ca="1">OFFSET('DeathsCases(m7)'!O107, DeathsDelay, 0)</f>
        <v>8.7236254569088327</v>
      </c>
      <c r="P107" s="135">
        <f ca="1">OFFSET('DeathsCases(m7)'!P107, DeathsDelay, 0)</f>
        <v>36.451519464955958</v>
      </c>
      <c r="Q107" s="135">
        <f ca="1">OFFSET('DeathsCases(m7)'!Q107, DeathsDelay, 0)</f>
        <v>181.2582768627195</v>
      </c>
      <c r="R107" s="135">
        <f ca="1">OFFSET('DeathsCases(m7)'!R107, DeathsDelay, 0)</f>
        <v>142.33915643296751</v>
      </c>
      <c r="S107" s="135">
        <f ca="1">OFFSET('DeathsCases(m7)'!S107, DeathsDelay, 0)</f>
        <v>53.732604436874333</v>
      </c>
      <c r="T107" s="135">
        <f ca="1">OFFSET('DeathsCases(m7)'!T107, DeathsDelay, 0)</f>
        <v>92.817117732599613</v>
      </c>
      <c r="U107" s="135">
        <f ca="1">OFFSET('DeathsCases(m7)'!U107, DeathsDelay, 0)</f>
        <v>104.64481468016569</v>
      </c>
      <c r="V107" s="135">
        <f ca="1">OFFSET('DeathsCases(m7)'!V107, DeathsDelay, 0)</f>
        <v>28.474057199824909</v>
      </c>
      <c r="W107" s="135">
        <f ca="1">OFFSET('DeathsCases(m7)'!W107, DeathsDelay, 0)</f>
        <v>245.57540654035529</v>
      </c>
      <c r="X107" s="135">
        <f ca="1">OFFSET('DeathsCases(m7)'!X107, DeathsDelay, 0)</f>
        <v>21.21815017080116</v>
      </c>
      <c r="Y107" s="135">
        <f ca="1">OFFSET('DeathsCases(m7)'!Y107, DeathsDelay, 0)</f>
        <v>8.7739230583739047</v>
      </c>
    </row>
    <row r="108" spans="1:25" x14ac:dyDescent="0.25">
      <c r="A108" s="111">
        <f>'DeathsCases(m7)'!A108</f>
        <v>43996</v>
      </c>
      <c r="B108" s="135">
        <f>'DeathsCases(m7)'!B108</f>
        <v>267.15909512968437</v>
      </c>
      <c r="C108" s="135">
        <f>'DeathsCases(m7)'!C108</f>
        <v>151.2095079197527</v>
      </c>
      <c r="D108" s="135">
        <f>'DeathsCases(m7)'!D108</f>
        <v>234.87047008002</v>
      </c>
      <c r="E108" s="135">
        <f>'DeathsCases(m7)'!E108</f>
        <v>363.43354332170838</v>
      </c>
      <c r="F108" s="135">
        <f>'DeathsCases(m7)'!F108</f>
        <v>5082.2195804391058</v>
      </c>
      <c r="G108" s="135">
        <f>'DeathsCases(m7)'!G108</f>
        <v>758.28551418888105</v>
      </c>
      <c r="H108" s="135">
        <f>'DeathsCases(m7)'!H108</f>
        <v>3255.892514363662</v>
      </c>
      <c r="I108" s="135">
        <f>'DeathsCases(m7)'!I108</f>
        <v>1919.222618713057</v>
      </c>
      <c r="J108" s="135">
        <f>'DeathsCases(m7)'!J108</f>
        <v>497.05799850999</v>
      </c>
      <c r="K108" s="135">
        <f>'DeathsCases(m7)'!K108</f>
        <v>5952.089918223006</v>
      </c>
      <c r="L108" s="135">
        <f>'DeathsCases(m7)'!L108</f>
        <v>391.73336720854832</v>
      </c>
      <c r="M108" s="135">
        <f>'DeathsCases(m7)'!M108</f>
        <v>165.10927937121619</v>
      </c>
      <c r="N108" s="135">
        <f ca="1">OFFSET('DeathsCases(m7)'!N108, DeathsDelay, 0)</f>
        <v>25.00503846041368</v>
      </c>
      <c r="O108" s="135">
        <f ca="1">OFFSET('DeathsCases(m7)'!O108, DeathsDelay, 0)</f>
        <v>8.0394195387199012</v>
      </c>
      <c r="P108" s="135">
        <f ca="1">OFFSET('DeathsCases(m7)'!P108, DeathsDelay, 0)</f>
        <v>34.092197816738761</v>
      </c>
      <c r="Q108" s="135">
        <f ca="1">OFFSET('DeathsCases(m7)'!Q108, DeathsDelay, 0)</f>
        <v>181.4111084620979</v>
      </c>
      <c r="R108" s="135">
        <f ca="1">OFFSET('DeathsCases(m7)'!R108, DeathsDelay, 0)</f>
        <v>135.2221986113191</v>
      </c>
      <c r="S108" s="135">
        <f ca="1">OFFSET('DeathsCases(m7)'!S108, DeathsDelay, 0)</f>
        <v>54.155695810393013</v>
      </c>
      <c r="T108" s="135">
        <f ca="1">OFFSET('DeathsCases(m7)'!T108, DeathsDelay, 0)</f>
        <v>92.317867567059437</v>
      </c>
      <c r="U108" s="135">
        <f ca="1">OFFSET('DeathsCases(m7)'!U108, DeathsDelay, 0)</f>
        <v>106.1135138335716</v>
      </c>
      <c r="V108" s="135">
        <f ca="1">OFFSET('DeathsCases(m7)'!V108, DeathsDelay, 0)</f>
        <v>25.379050982452618</v>
      </c>
      <c r="W108" s="135">
        <f ca="1">OFFSET('DeathsCases(m7)'!W108, DeathsDelay, 0)</f>
        <v>245.6769399223318</v>
      </c>
      <c r="X108" s="135">
        <f ca="1">OFFSET('DeathsCases(m7)'!X108, DeathsDelay, 0)</f>
        <v>21.845442119679241</v>
      </c>
      <c r="Y108" s="135">
        <f ca="1">OFFSET('DeathsCases(m7)'!Y108, DeathsDelay, 0)</f>
        <v>10.369181796260071</v>
      </c>
    </row>
    <row r="109" spans="1:25" x14ac:dyDescent="0.25">
      <c r="A109" s="111">
        <f>'DeathsCases(m7)'!A109</f>
        <v>43997</v>
      </c>
      <c r="B109" s="135">
        <f>'DeathsCases(m7)'!B109</f>
        <v>263.86895849015627</v>
      </c>
      <c r="C109" s="135">
        <f>'DeathsCases(m7)'!C109</f>
        <v>134.53198866389749</v>
      </c>
      <c r="D109" s="135">
        <f>'DeathsCases(m7)'!D109</f>
        <v>237.34775781064801</v>
      </c>
      <c r="E109" s="135">
        <f>'DeathsCases(m7)'!E109</f>
        <v>365.57318571300527</v>
      </c>
      <c r="F109" s="135">
        <f>'DeathsCases(m7)'!F109</f>
        <v>5087.20145091426</v>
      </c>
      <c r="G109" s="135">
        <f>'DeathsCases(m7)'!G109</f>
        <v>751.93914358610061</v>
      </c>
      <c r="H109" s="135">
        <f>'DeathsCases(m7)'!H109</f>
        <v>3304.6236718261698</v>
      </c>
      <c r="I109" s="135">
        <f>'DeathsCases(m7)'!I109</f>
        <v>1889.114286068238</v>
      </c>
      <c r="J109" s="135">
        <f>'DeathsCases(m7)'!J109</f>
        <v>465.4889350927927</v>
      </c>
      <c r="K109" s="135">
        <f>'DeathsCases(m7)'!K109</f>
        <v>6121.0753102924646</v>
      </c>
      <c r="L109" s="135">
        <f>'DeathsCases(m7)'!L109</f>
        <v>403.36440542732947</v>
      </c>
      <c r="M109" s="135">
        <f>'DeathsCases(m7)'!M109</f>
        <v>133.20410461349289</v>
      </c>
      <c r="N109" s="135">
        <f ca="1">OFFSET('DeathsCases(m7)'!N109, DeathsDelay, 0)</f>
        <v>24.127668689872841</v>
      </c>
      <c r="O109" s="135">
        <f ca="1">OFFSET('DeathsCases(m7)'!O109, DeathsDelay, 0)</f>
        <v>7.8683680591726688</v>
      </c>
      <c r="P109" s="135">
        <f ca="1">OFFSET('DeathsCases(m7)'!P109, DeathsDelay, 0)</f>
        <v>33.738299569506182</v>
      </c>
      <c r="Q109" s="135">
        <f ca="1">OFFSET('DeathsCases(m7)'!Q109, DeathsDelay, 0)</f>
        <v>181.56394006147619</v>
      </c>
      <c r="R109" s="135">
        <f ca="1">OFFSET('DeathsCases(m7)'!R109, DeathsDelay, 0)</f>
        <v>133.08711126482461</v>
      </c>
      <c r="S109" s="135">
        <f ca="1">OFFSET('DeathsCases(m7)'!S109, DeathsDelay, 0)</f>
        <v>52.56910315969791</v>
      </c>
      <c r="T109" s="135">
        <f ca="1">OFFSET('DeathsCases(m7)'!T109, DeathsDelay, 0)</f>
        <v>92.209334922376783</v>
      </c>
      <c r="U109" s="135">
        <f ca="1">OFFSET('DeathsCases(m7)'!U109, DeathsDelay, 0)</f>
        <v>105.37916425686861</v>
      </c>
      <c r="V109" s="135">
        <f ca="1">OFFSET('DeathsCases(m7)'!V109, DeathsDelay, 0)</f>
        <v>21.66504352160587</v>
      </c>
      <c r="W109" s="135">
        <f ca="1">OFFSET('DeathsCases(m7)'!W109, DeathsDelay, 0)</f>
        <v>247.470696337249</v>
      </c>
      <c r="X109" s="135">
        <f ca="1">OFFSET('DeathsCases(m7)'!X109, DeathsDelay, 0)</f>
        <v>21.489976681981659</v>
      </c>
      <c r="Y109" s="135">
        <f ca="1">OFFSET('DeathsCases(m7)'!Y109, DeathsDelay, 0)</f>
        <v>9.5715524273169859</v>
      </c>
    </row>
    <row r="110" spans="1:25" x14ac:dyDescent="0.25">
      <c r="A110" s="111">
        <f>'DeathsCases(m7)'!A110</f>
        <v>43998</v>
      </c>
      <c r="B110" s="135">
        <f>'DeathsCases(m7)'!B110</f>
        <v>252.02446658785479</v>
      </c>
      <c r="C110" s="135">
        <f>'DeathsCases(m7)'!C110</f>
        <v>149.3279416447331</v>
      </c>
      <c r="D110" s="135">
        <f>'DeathsCases(m7)'!D110</f>
        <v>228.73623379465519</v>
      </c>
      <c r="E110" s="135">
        <f>'DeathsCases(m7)'!E110</f>
        <v>360.98823773165492</v>
      </c>
      <c r="F110" s="135">
        <f>'DeathsCases(m7)'!F110</f>
        <v>5287.8996614847438</v>
      </c>
      <c r="G110" s="135">
        <f>'DeathsCases(m7)'!G110</f>
        <v>743.90040748924548</v>
      </c>
      <c r="H110" s="135">
        <f>'DeathsCases(m7)'!H110</f>
        <v>3425.7026902341308</v>
      </c>
      <c r="I110" s="135">
        <f>'DeathsCases(m7)'!I110</f>
        <v>1870.021197073962</v>
      </c>
      <c r="J110" s="135">
        <f>'DeathsCases(m7)'!J110</f>
        <v>444.44289281466109</v>
      </c>
      <c r="K110" s="135">
        <f>'DeathsCases(m7)'!K110</f>
        <v>6216.7536005749334</v>
      </c>
      <c r="L110" s="135">
        <f>'DeathsCases(m7)'!L110</f>
        <v>407.31634470526137</v>
      </c>
      <c r="M110" s="135">
        <f>'DeathsCases(m7)'!M110</f>
        <v>167.50216747804541</v>
      </c>
      <c r="N110" s="135">
        <f ca="1">OFFSET('DeathsCases(m7)'!N110, DeathsDelay, 0)</f>
        <v>18.42476518135733</v>
      </c>
      <c r="O110" s="135">
        <f ca="1">OFFSET('DeathsCases(m7)'!O110, DeathsDelay, 0)</f>
        <v>8.0394195387199012</v>
      </c>
      <c r="P110" s="135">
        <f ca="1">OFFSET('DeathsCases(m7)'!P110, DeathsDelay, 0)</f>
        <v>31.85084225093242</v>
      </c>
      <c r="Q110" s="135">
        <f ca="1">OFFSET('DeathsCases(m7)'!Q110, DeathsDelay, 0)</f>
        <v>181.71677166085459</v>
      </c>
      <c r="R110" s="135">
        <f ca="1">OFFSET('DeathsCases(m7)'!R110, DeathsDelay, 0)</f>
        <v>125.25845766101141</v>
      </c>
      <c r="S110" s="135">
        <f ca="1">OFFSET('DeathsCases(m7)'!S110, DeathsDelay, 0)</f>
        <v>49.819009231826399</v>
      </c>
      <c r="T110" s="135">
        <f ca="1">OFFSET('DeathsCases(m7)'!T110, DeathsDelay, 0)</f>
        <v>92.404693682805558</v>
      </c>
      <c r="U110" s="135">
        <f ca="1">OFFSET('DeathsCases(m7)'!U110, DeathsDelay, 0)</f>
        <v>109.0509121403832</v>
      </c>
      <c r="V110" s="135">
        <f ca="1">OFFSET('DeathsCases(m7)'!V110, DeathsDelay, 0)</f>
        <v>30.950062173722738</v>
      </c>
      <c r="W110" s="135">
        <f ca="1">OFFSET('DeathsCases(m7)'!W110, DeathsDelay, 0)</f>
        <v>250.5843867178599</v>
      </c>
      <c r="X110" s="135">
        <f ca="1">OFFSET('DeathsCases(m7)'!X110, DeathsDelay, 0)</f>
        <v>13.45018487052756</v>
      </c>
      <c r="Y110" s="135">
        <f ca="1">OFFSET('DeathsCases(m7)'!Y110, DeathsDelay, 0)</f>
        <v>9.5715524273169859</v>
      </c>
    </row>
    <row r="111" spans="1:25" x14ac:dyDescent="0.25">
      <c r="A111" s="111">
        <f>'DeathsCases(m7)'!A111</f>
        <v>43999</v>
      </c>
      <c r="B111" s="135">
        <f>'DeathsCases(m7)'!B111</f>
        <v>242.59274155454071</v>
      </c>
      <c r="C111" s="135">
        <f>'DeathsCases(m7)'!C111</f>
        <v>178.06459020866819</v>
      </c>
      <c r="D111" s="135">
        <f>'DeathsCases(m7)'!D111</f>
        <v>243.5999601784236</v>
      </c>
      <c r="E111" s="135">
        <f>'DeathsCases(m7)'!E111</f>
        <v>367.25433330616721</v>
      </c>
      <c r="F111" s="135">
        <f>'DeathsCases(m7)'!F111</f>
        <v>5302.133577128041</v>
      </c>
      <c r="G111" s="135">
        <f>'DeathsCases(m7)'!G111</f>
        <v>724.33243146400582</v>
      </c>
      <c r="H111" s="135">
        <f>'DeathsCases(m7)'!H111</f>
        <v>3529.134300616694</v>
      </c>
      <c r="I111" s="135">
        <f>'DeathsCases(m7)'!I111</f>
        <v>1830.733494720356</v>
      </c>
      <c r="J111" s="135">
        <f>'DeathsCases(m7)'!J111</f>
        <v>417.8258393452594</v>
      </c>
      <c r="K111" s="135">
        <f>'DeathsCases(m7)'!K111</f>
        <v>6192.2163665972921</v>
      </c>
      <c r="L111" s="135">
        <f>'DeathsCases(m7)'!L111</f>
        <v>419.97718720678409</v>
      </c>
      <c r="M111" s="135">
        <f>'DeathsCases(m7)'!M111</f>
        <v>157.93061505072839</v>
      </c>
      <c r="N111" s="135">
        <f ca="1">OFFSET('DeathsCases(m7)'!N111, DeathsDelay, 0)</f>
        <v>16.341011976322811</v>
      </c>
      <c r="O111" s="135">
        <f ca="1">OFFSET('DeathsCases(m7)'!O111, DeathsDelay, 0)</f>
        <v>6.5854819625684229</v>
      </c>
      <c r="P111" s="135">
        <f ca="1">OFFSET('DeathsCases(m7)'!P111, DeathsDelay, 0)</f>
        <v>23.1213521525288</v>
      </c>
      <c r="Q111" s="135">
        <f ca="1">OFFSET('DeathsCases(m7)'!Q111, DeathsDelay, 0)</f>
        <v>182.02243485961131</v>
      </c>
      <c r="R111" s="135">
        <f ca="1">OFFSET('DeathsCases(m7)'!R111, DeathsDelay, 0)</f>
        <v>121.6999787501872</v>
      </c>
      <c r="S111" s="135">
        <f ca="1">OFFSET('DeathsCases(m7)'!S111, DeathsDelay, 0)</f>
        <v>47.386233834093908</v>
      </c>
      <c r="T111" s="135">
        <f ca="1">OFFSET('DeathsCases(m7)'!T111, DeathsDelay, 0)</f>
        <v>92.730291616853492</v>
      </c>
      <c r="U111" s="135">
        <f ca="1">OFFSET('DeathsCases(m7)'!U111, DeathsDelay, 0)</f>
        <v>107.9493877753288</v>
      </c>
      <c r="V111" s="135">
        <f ca="1">OFFSET('DeathsCases(m7)'!V111, DeathsDelay, 0)</f>
        <v>29.093058443299359</v>
      </c>
      <c r="W111" s="135">
        <f ca="1">OFFSET('DeathsCases(m7)'!W111, DeathsDelay, 0)</f>
        <v>247.7414520225195</v>
      </c>
      <c r="X111" s="135">
        <f ca="1">OFFSET('DeathsCases(m7)'!X111, DeathsDelay, 0)</f>
        <v>13.88928923474222</v>
      </c>
      <c r="Y111" s="135">
        <f ca="1">OFFSET('DeathsCases(m7)'!Y111, DeathsDelay, 0)</f>
        <v>4.7857762136584947</v>
      </c>
    </row>
    <row r="112" spans="1:25" x14ac:dyDescent="0.25">
      <c r="A112" s="111">
        <f>'DeathsCases(m7)'!A112</f>
        <v>44000</v>
      </c>
      <c r="B112" s="135">
        <f>'DeathsCases(m7)'!B112</f>
        <v>225.3743598076766</v>
      </c>
      <c r="C112" s="135">
        <f>'DeathsCases(m7)'!C112</f>
        <v>267.35346253232359</v>
      </c>
      <c r="D112" s="135">
        <f>'DeathsCases(m7)'!D112</f>
        <v>237.93758822270229</v>
      </c>
      <c r="E112" s="135">
        <f>'DeathsCases(m7)'!E112</f>
        <v>391.40172600794602</v>
      </c>
      <c r="F112" s="135">
        <f>'DeathsCases(m7)'!F112</f>
        <v>5445.8961251253386</v>
      </c>
      <c r="G112" s="135">
        <f>'DeathsCases(m7)'!G112</f>
        <v>726.34211548821963</v>
      </c>
      <c r="H112" s="135">
        <f>'DeathsCases(m7)'!H112</f>
        <v>3634.6063247192901</v>
      </c>
      <c r="I112" s="135">
        <f>'DeathsCases(m7)'!I112</f>
        <v>1787.4068696948841</v>
      </c>
      <c r="J112" s="135">
        <f>'DeathsCases(m7)'!J112</f>
        <v>394.30379209323002</v>
      </c>
      <c r="K112" s="135">
        <f>'DeathsCases(m7)'!K112</f>
        <v>5933.4077759393404</v>
      </c>
      <c r="L112" s="135">
        <f>'DeathsCases(m7)'!L112</f>
        <v>433.86124900861898</v>
      </c>
      <c r="M112" s="135">
        <f>'DeathsCases(m7)'!M112</f>
        <v>150.75195073024071</v>
      </c>
      <c r="N112" s="135">
        <f ca="1">OFFSET('DeathsCases(m7)'!N112, DeathsDelay, 0)</f>
        <v>15.353970984464359</v>
      </c>
      <c r="O112" s="135">
        <f ca="1">OFFSET('DeathsCases(m7)'!O112, DeathsDelay, 0)</f>
        <v>5.5591730852850274</v>
      </c>
      <c r="P112" s="135">
        <f ca="1">OFFSET('DeathsCases(m7)'!P112, DeathsDelay, 0)</f>
        <v>19.346437515381279</v>
      </c>
      <c r="Q112" s="135">
        <f ca="1">OFFSET('DeathsCases(m7)'!Q112, DeathsDelay, 0)</f>
        <v>182.48092965774629</v>
      </c>
      <c r="R112" s="135">
        <f ca="1">OFFSET('DeathsCases(m7)'!R112, DeathsDelay, 0)</f>
        <v>109.601150453385</v>
      </c>
      <c r="S112" s="135">
        <f ca="1">OFFSET('DeathsCases(m7)'!S112, DeathsDelay, 0)</f>
        <v>50.770964822243457</v>
      </c>
      <c r="T112" s="135">
        <f ca="1">OFFSET('DeathsCases(m7)'!T112, DeathsDelay, 0)</f>
        <v>89.105301284453077</v>
      </c>
      <c r="U112" s="135">
        <f ca="1">OFFSET('DeathsCases(m7)'!U112, DeathsDelay, 0)</f>
        <v>110.8867860821405</v>
      </c>
      <c r="V112" s="135">
        <f ca="1">OFFSET('DeathsCases(m7)'!V112, DeathsDelay, 0)</f>
        <v>26.617053469401529</v>
      </c>
      <c r="W112" s="135">
        <f ca="1">OFFSET('DeathsCases(m7)'!W112, DeathsDelay, 0)</f>
        <v>244.45853933861449</v>
      </c>
      <c r="X112" s="135">
        <f ca="1">OFFSET('DeathsCases(m7)'!X112, DeathsDelay, 0)</f>
        <v>14.26043697116175</v>
      </c>
      <c r="Y112" s="135">
        <f ca="1">OFFSET('DeathsCases(m7)'!Y112, DeathsDelay, 0)</f>
        <v>7.9762936894308227</v>
      </c>
    </row>
    <row r="113" spans="1:25" x14ac:dyDescent="0.25">
      <c r="A113" s="111">
        <f>'DeathsCases(m7)'!A113</f>
        <v>44001</v>
      </c>
      <c r="B113" s="135">
        <f>'DeathsCases(m7)'!B113</f>
        <v>225.92271591426459</v>
      </c>
      <c r="C113" s="135">
        <f>'DeathsCases(m7)'!C113</f>
        <v>262.82059832432202</v>
      </c>
      <c r="D113" s="135">
        <f>'DeathsCases(m7)'!D113</f>
        <v>201.25013659292489</v>
      </c>
      <c r="E113" s="135">
        <f>'DeathsCases(m7)'!E113</f>
        <v>361.5995641291683</v>
      </c>
      <c r="F113" s="135">
        <f>'DeathsCases(m7)'!F113</f>
        <v>5357.6458481368991</v>
      </c>
      <c r="G113" s="135">
        <f>'DeathsCases(m7)'!G113</f>
        <v>718.62069792150339</v>
      </c>
      <c r="H113" s="135">
        <f>'DeathsCases(m7)'!H113</f>
        <v>3768.1014776789461</v>
      </c>
      <c r="I113" s="135">
        <f>'DeathsCases(m7)'!I113</f>
        <v>1777.8603251977461</v>
      </c>
      <c r="J113" s="135">
        <f>'DeathsCases(m7)'!J113</f>
        <v>406.68381696271911</v>
      </c>
      <c r="K113" s="135">
        <f>'DeathsCases(m7)'!K113</f>
        <v>6907.75595384594</v>
      </c>
      <c r="L113" s="135">
        <f>'DeathsCases(m7)'!L113</f>
        <v>449.8467388391955</v>
      </c>
      <c r="M113" s="135">
        <f>'DeathsCases(m7)'!M113</f>
        <v>165.10927937121619</v>
      </c>
      <c r="N113" s="135">
        <f ca="1">OFFSET('DeathsCases(m7)'!N113, DeathsDelay, 0)</f>
        <v>16.560354418958031</v>
      </c>
      <c r="O113" s="135">
        <f ca="1">OFFSET('DeathsCases(m7)'!O113, DeathsDelay, 0)</f>
        <v>6.6710077023420391</v>
      </c>
      <c r="P113" s="135">
        <f ca="1">OFFSET('DeathsCases(m7)'!P113, DeathsDelay, 0)</f>
        <v>17.341014114396661</v>
      </c>
      <c r="Q113" s="135">
        <f ca="1">OFFSET('DeathsCases(m7)'!Q113, DeathsDelay, 0)</f>
        <v>3.51512678570186</v>
      </c>
      <c r="R113" s="135">
        <f ca="1">OFFSET('DeathsCases(m7)'!R113, DeathsDelay, 0)</f>
        <v>98.925713720912398</v>
      </c>
      <c r="S113" s="135">
        <f ca="1">OFFSET('DeathsCases(m7)'!S113, DeathsDelay, 0)</f>
        <v>50.030554918585743</v>
      </c>
      <c r="T113" s="135">
        <f ca="1">OFFSET('DeathsCases(m7)'!T113, DeathsDelay, 0)</f>
        <v>87.954855250817019</v>
      </c>
      <c r="U113" s="135">
        <f ca="1">OFFSET('DeathsCases(m7)'!U113, DeathsDelay, 0)</f>
        <v>110.519611293789</v>
      </c>
      <c r="V113" s="135">
        <f ca="1">OFFSET('DeathsCases(m7)'!V113, DeathsDelay, 0)</f>
        <v>22.284044765080331</v>
      </c>
      <c r="W113" s="135">
        <f ca="1">OFFSET('DeathsCases(m7)'!W113, DeathsDelay, 0)</f>
        <v>237.1481358363107</v>
      </c>
      <c r="X113" s="135">
        <f ca="1">OFFSET('DeathsCases(m7)'!X113, DeathsDelay, 0)</f>
        <v>14.307483867327599</v>
      </c>
      <c r="Y113" s="135">
        <f ca="1">OFFSET('DeathsCases(m7)'!Y113, DeathsDelay, 0)</f>
        <v>7.9762936894308227</v>
      </c>
    </row>
    <row r="114" spans="1:25" x14ac:dyDescent="0.25">
      <c r="A114" s="111">
        <f>'DeathsCases(m7)'!A114</f>
        <v>44002</v>
      </c>
      <c r="B114" s="135">
        <f>'DeathsCases(m7)'!B114</f>
        <v>230.63857843092171</v>
      </c>
      <c r="C114" s="135">
        <f>'DeathsCases(m7)'!C114</f>
        <v>291.04409244961528</v>
      </c>
      <c r="D114" s="135">
        <f>'DeathsCases(m7)'!D114</f>
        <v>191.57691783523441</v>
      </c>
      <c r="E114" s="135">
        <f>'DeathsCases(m7)'!E114</f>
        <v>356.55612134968283</v>
      </c>
      <c r="F114" s="135">
        <f>'DeathsCases(m7)'!F114</f>
        <v>5115.6692822008536</v>
      </c>
      <c r="G114" s="135">
        <f>'DeathsCases(m7)'!G114</f>
        <v>695.24489953459556</v>
      </c>
      <c r="H114" s="135">
        <f>'DeathsCases(m7)'!H114</f>
        <v>3924.2365403194021</v>
      </c>
      <c r="I114" s="135">
        <f>'DeathsCases(m7)'!I114</f>
        <v>1704.4253675274549</v>
      </c>
      <c r="J114" s="135">
        <f>'DeathsCases(m7)'!J114</f>
        <v>391.20878587585759</v>
      </c>
      <c r="K114" s="135">
        <f>'DeathsCases(m7)'!K114</f>
        <v>7346.4478529054904</v>
      </c>
      <c r="L114" s="135">
        <f>'DeathsCases(m7)'!L114</f>
        <v>468.00684075921612</v>
      </c>
      <c r="M114" s="135">
        <f>'DeathsCases(m7)'!M114</f>
        <v>195.41919539105331</v>
      </c>
      <c r="N114" s="135">
        <f ca="1">OFFSET('DeathsCases(m7)'!N114, DeathsDelay, 0)</f>
        <v>14.91528609919394</v>
      </c>
      <c r="O114" s="135">
        <f ca="1">OFFSET('DeathsCases(m7)'!O114, DeathsDelay, 0)</f>
        <v>6.2433790034739571</v>
      </c>
      <c r="P114" s="135">
        <f ca="1">OFFSET('DeathsCases(m7)'!P114, DeathsDelay, 0)</f>
        <v>12.504404735551409</v>
      </c>
      <c r="Q114" s="135">
        <f ca="1">OFFSET('DeathsCases(m7)'!Q114, DeathsDelay, 0)</f>
        <v>2.903800388188472</v>
      </c>
      <c r="R114" s="135">
        <f ca="1">OFFSET('DeathsCases(m7)'!R114, DeathsDelay, 0)</f>
        <v>99.637409503077237</v>
      </c>
      <c r="S114" s="135">
        <f ca="1">OFFSET('DeathsCases(m7)'!S114, DeathsDelay, 0)</f>
        <v>46.751596773815862</v>
      </c>
      <c r="T114" s="135">
        <f ca="1">OFFSET('DeathsCases(m7)'!T114, DeathsDelay, 0)</f>
        <v>85.784202357164091</v>
      </c>
      <c r="U114" s="135">
        <f ca="1">OFFSET('DeathsCases(m7)'!U114, DeathsDelay, 0)</f>
        <v>91.426522299513294</v>
      </c>
      <c r="V114" s="135">
        <f ca="1">OFFSET('DeathsCases(m7)'!V114, DeathsDelay, 0)</f>
        <v>22.284044765080331</v>
      </c>
      <c r="W114" s="135">
        <f ca="1">OFFSET('DeathsCases(m7)'!W114, DeathsDelay, 0)</f>
        <v>240.0926039136275</v>
      </c>
      <c r="X114" s="135">
        <f ca="1">OFFSET('DeathsCases(m7)'!X114, DeathsDelay, 0)</f>
        <v>14.851136889688609</v>
      </c>
      <c r="Y114" s="135">
        <f ca="1">OFFSET('DeathsCases(m7)'!Y114, DeathsDelay, 0)</f>
        <v>9.5715524273169859</v>
      </c>
    </row>
    <row r="115" spans="1:25" x14ac:dyDescent="0.25">
      <c r="A115" s="111">
        <f>'DeathsCases(m7)'!A115</f>
        <v>44003</v>
      </c>
      <c r="B115" s="135">
        <f>'DeathsCases(m7)'!B115</f>
        <v>199.27260913408639</v>
      </c>
      <c r="C115" s="135">
        <f>'DeathsCases(m7)'!C115</f>
        <v>321.0636271101547</v>
      </c>
      <c r="D115" s="135">
        <f>'DeathsCases(m7)'!D115</f>
        <v>178.1287844403964</v>
      </c>
      <c r="E115" s="135">
        <f>'DeathsCases(m7)'!E115</f>
        <v>358.23726894284448</v>
      </c>
      <c r="F115" s="135">
        <f>'DeathsCases(m7)'!F115</f>
        <v>5046.6347913308646</v>
      </c>
      <c r="G115" s="135">
        <f>'DeathsCases(m7)'!G115</f>
        <v>675.6769235093559</v>
      </c>
      <c r="H115" s="135">
        <f>'DeathsCases(m7)'!H115</f>
        <v>4067.8252292345442</v>
      </c>
      <c r="I115" s="135">
        <f>'DeathsCases(m7)'!I115</f>
        <v>1693.410123876911</v>
      </c>
      <c r="J115" s="135">
        <f>'DeathsCases(m7)'!J115</f>
        <v>322.49964785019279</v>
      </c>
      <c r="K115" s="135">
        <f>'DeathsCases(m7)'!K115</f>
        <v>7300.8255199374089</v>
      </c>
      <c r="L115" s="135">
        <f>'DeathsCases(m7)'!L115</f>
        <v>485.40896490767551</v>
      </c>
      <c r="M115" s="135">
        <f>'DeathsCases(m7)'!M115</f>
        <v>185.0500135947932</v>
      </c>
      <c r="N115" s="135">
        <f ca="1">OFFSET('DeathsCases(m7)'!N115, DeathsDelay, 0)</f>
        <v>14.257258771288299</v>
      </c>
      <c r="O115" s="135">
        <f ca="1">OFFSET('DeathsCases(m7)'!O115, DeathsDelay, 0)</f>
        <v>6.2433790034739571</v>
      </c>
      <c r="P115" s="135">
        <f ca="1">OFFSET('DeathsCases(m7)'!P115, DeathsDelay, 0)</f>
        <v>12.26847257072969</v>
      </c>
      <c r="Q115" s="135">
        <f ca="1">OFFSET('DeathsCases(m7)'!Q115, DeathsDelay, 0)</f>
        <v>3.0566319875668202</v>
      </c>
      <c r="R115" s="135">
        <f ca="1">OFFSET('DeathsCases(m7)'!R115, DeathsDelay, 0)</f>
        <v>97.502322156582721</v>
      </c>
      <c r="S115" s="135">
        <f ca="1">OFFSET('DeathsCases(m7)'!S115, DeathsDelay, 0)</f>
        <v>46.751596773815862</v>
      </c>
      <c r="T115" s="135">
        <f ca="1">OFFSET('DeathsCases(m7)'!T115, DeathsDelay, 0)</f>
        <v>85.523724009925743</v>
      </c>
      <c r="U115" s="135">
        <f ca="1">OFFSET('DeathsCases(m7)'!U115, DeathsDelay, 0)</f>
        <v>85.918900474241454</v>
      </c>
      <c r="V115" s="135">
        <f ca="1">OFFSET('DeathsCases(m7)'!V115, DeathsDelay, 0)</f>
        <v>22.284044765080331</v>
      </c>
      <c r="W115" s="135">
        <f ca="1">OFFSET('DeathsCases(m7)'!W115, DeathsDelay, 0)</f>
        <v>237.9604028921222</v>
      </c>
      <c r="X115" s="135">
        <f ca="1">OFFSET('DeathsCases(m7)'!X115, DeathsDelay, 0)</f>
        <v>14.51135375071298</v>
      </c>
      <c r="Y115" s="135">
        <f ca="1">OFFSET('DeathsCases(m7)'!Y115, DeathsDelay, 0)</f>
        <v>9.5715524273169859</v>
      </c>
    </row>
    <row r="116" spans="1:25" x14ac:dyDescent="0.25">
      <c r="A116" s="111">
        <f>'DeathsCases(m7)'!A116</f>
        <v>44004</v>
      </c>
      <c r="B116" s="135">
        <f>'DeathsCases(m7)'!B116</f>
        <v>227.4581130127111</v>
      </c>
      <c r="C116" s="135">
        <f>'DeathsCases(m7)'!C116</f>
        <v>349.45817271499533</v>
      </c>
      <c r="D116" s="135">
        <f>'DeathsCases(m7)'!D116</f>
        <v>168.69149784752759</v>
      </c>
      <c r="E116" s="135">
        <f>'DeathsCases(m7)'!E116</f>
        <v>366.03168051114028</v>
      </c>
      <c r="F116" s="135">
        <f>'DeathsCases(m7)'!F116</f>
        <v>5129.1915020619854</v>
      </c>
      <c r="G116" s="135">
        <f>'DeathsCases(m7)'!G116</f>
        <v>661.50336249647967</v>
      </c>
      <c r="H116" s="135">
        <f>'DeathsCases(m7)'!H116</f>
        <v>4303.9054379482377</v>
      </c>
      <c r="I116" s="135">
        <f>'DeathsCases(m7)'!I116</f>
        <v>1668.442238269012</v>
      </c>
      <c r="J116" s="135">
        <f>'DeathsCases(m7)'!J116</f>
        <v>278.55055956350628</v>
      </c>
      <c r="K116" s="135">
        <f>'DeathsCases(m7)'!K116</f>
        <v>7384.8274712925859</v>
      </c>
      <c r="L116" s="135">
        <f>'DeathsCases(m7)'!L116</f>
        <v>507.70919369029139</v>
      </c>
      <c r="M116" s="135">
        <f>'DeathsCases(m7)'!M116</f>
        <v>195.41919539105331</v>
      </c>
      <c r="N116" s="135">
        <f ca="1">OFFSET('DeathsCases(m7)'!N116, DeathsDelay, 0)</f>
        <v>15.463642205781969</v>
      </c>
      <c r="O116" s="135">
        <f ca="1">OFFSET('DeathsCases(m7)'!O116, DeathsDelay, 0)</f>
        <v>6.5854819625684229</v>
      </c>
      <c r="P116" s="135">
        <f ca="1">OFFSET('DeathsCases(m7)'!P116, DeathsDelay, 0)</f>
        <v>10.26304916974507</v>
      </c>
      <c r="Q116" s="135">
        <f ca="1">OFFSET('DeathsCases(m7)'!Q116, DeathsDelay, 0)</f>
        <v>3.362295186323514</v>
      </c>
      <c r="R116" s="135">
        <f ca="1">OFFSET('DeathsCases(m7)'!R116, DeathsDelay, 0)</f>
        <v>93.943843245758529</v>
      </c>
      <c r="S116" s="135">
        <f ca="1">OFFSET('DeathsCases(m7)'!S116, DeathsDelay, 0)</f>
        <v>47.492006677473583</v>
      </c>
      <c r="T116" s="135">
        <f ca="1">OFFSET('DeathsCases(m7)'!T116, DeathsDelay, 0)</f>
        <v>85.263245662687382</v>
      </c>
      <c r="U116" s="135">
        <f ca="1">OFFSET('DeathsCases(m7)'!U116, DeathsDelay, 0)</f>
        <v>86.286075262592917</v>
      </c>
      <c r="V116" s="135">
        <f ca="1">OFFSET('DeathsCases(m7)'!V116, DeathsDelay, 0)</f>
        <v>22.284044765080331</v>
      </c>
      <c r="W116" s="135">
        <f ca="1">OFFSET('DeathsCases(m7)'!W116, DeathsDelay, 0)</f>
        <v>238.36653642002801</v>
      </c>
      <c r="X116" s="135">
        <f ca="1">OFFSET('DeathsCases(m7)'!X116, DeathsDelay, 0)</f>
        <v>15.065461638888619</v>
      </c>
      <c r="Y116" s="135">
        <f ca="1">OFFSET('DeathsCases(m7)'!Y116, DeathsDelay, 0)</f>
        <v>10.369181796260071</v>
      </c>
    </row>
    <row r="117" spans="1:25" x14ac:dyDescent="0.25">
      <c r="A117" s="111">
        <f>'DeathsCases(m7)'!A117</f>
        <v>44005</v>
      </c>
      <c r="B117" s="135">
        <f>'DeathsCases(m7)'!B117</f>
        <v>244.45715231694001</v>
      </c>
      <c r="C117" s="135">
        <f>'DeathsCases(m7)'!C117</f>
        <v>361.60282776284879</v>
      </c>
      <c r="D117" s="135">
        <f>'DeathsCases(m7)'!D117</f>
        <v>157.2487878536742</v>
      </c>
      <c r="E117" s="135">
        <f>'DeathsCases(m7)'!E117</f>
        <v>370.46379689311237</v>
      </c>
      <c r="F117" s="135">
        <f>'DeathsCases(m7)'!F117</f>
        <v>5196.09090558548</v>
      </c>
      <c r="G117" s="135">
        <f>'DeathsCases(m7)'!G117</f>
        <v>640.87765803744321</v>
      </c>
      <c r="H117" s="135">
        <f>'DeathsCases(m7)'!H117</f>
        <v>4553.1615097264048</v>
      </c>
      <c r="I117" s="135">
        <f>'DeathsCases(m7)'!I117</f>
        <v>1655.958295465063</v>
      </c>
      <c r="J117" s="135">
        <f>'DeathsCases(m7)'!J117</f>
        <v>405.44581447577019</v>
      </c>
      <c r="K117" s="135">
        <f>'DeathsCases(m7)'!K117</f>
        <v>7537.7367445491082</v>
      </c>
      <c r="L117" s="135">
        <f>'DeathsCases(m7)'!L117</f>
        <v>533.8149936294343</v>
      </c>
      <c r="M117" s="135">
        <f>'DeathsCases(m7)'!M117</f>
        <v>174.68083179853309</v>
      </c>
      <c r="N117" s="135">
        <f ca="1">OFFSET('DeathsCases(m7)'!N117, DeathsDelay, 0)</f>
        <v>12.173505566253789</v>
      </c>
      <c r="O117" s="135">
        <f ca="1">OFFSET('DeathsCases(m7)'!O117, DeathsDelay, 0)</f>
        <v>6.4999562227948076</v>
      </c>
      <c r="P117" s="135">
        <f ca="1">OFFSET('DeathsCases(m7)'!P117, DeathsDelay, 0)</f>
        <v>10.852879581799369</v>
      </c>
      <c r="Q117" s="135">
        <f ca="1">OFFSET('DeathsCases(m7)'!Q117, DeathsDelay, 0)</f>
        <v>4.5849479813502896</v>
      </c>
      <c r="R117" s="135">
        <f ca="1">OFFSET('DeathsCases(m7)'!R117, DeathsDelay, 0)</f>
        <v>90.385364334934337</v>
      </c>
      <c r="S117" s="135">
        <f ca="1">OFFSET('DeathsCases(m7)'!S117, DeathsDelay, 0)</f>
        <v>43.155320098906962</v>
      </c>
      <c r="T117" s="135">
        <f ca="1">OFFSET('DeathsCases(m7)'!T117, DeathsDelay, 0)</f>
        <v>80.444396238777856</v>
      </c>
      <c r="U117" s="135">
        <f ca="1">OFFSET('DeathsCases(m7)'!U117, DeathsDelay, 0)</f>
        <v>51.037295580853119</v>
      </c>
      <c r="V117" s="135">
        <f ca="1">OFFSET('DeathsCases(m7)'!V117, DeathsDelay, 0)</f>
        <v>21.046042278131409</v>
      </c>
      <c r="W117" s="135">
        <f ca="1">OFFSET('DeathsCases(m7)'!W117, DeathsDelay, 0)</f>
        <v>235.18515711809951</v>
      </c>
      <c r="X117" s="135">
        <f ca="1">OFFSET('DeathsCases(m7)'!X117, DeathsDelay, 0)</f>
        <v>15.28501382099595</v>
      </c>
      <c r="Y117" s="135">
        <f ca="1">OFFSET('DeathsCases(m7)'!Y117, DeathsDelay, 0)</f>
        <v>9.5715524273169859</v>
      </c>
    </row>
    <row r="118" spans="1:25" x14ac:dyDescent="0.25">
      <c r="A118" s="111">
        <f>'DeathsCases(m7)'!A118</f>
        <v>44006</v>
      </c>
      <c r="B118" s="135">
        <f>'DeathsCases(m7)'!B118</f>
        <v>189.8408841007722</v>
      </c>
      <c r="C118" s="135">
        <f>'DeathsCases(m7)'!C118</f>
        <v>364.93833161401977</v>
      </c>
      <c r="D118" s="135">
        <f>'DeathsCases(m7)'!D118</f>
        <v>186.62234237397831</v>
      </c>
      <c r="E118" s="135">
        <f>'DeathsCases(m7)'!E118</f>
        <v>367.25433330616698</v>
      </c>
      <c r="F118" s="135">
        <f>'DeathsCases(m7)'!F118</f>
        <v>5367.6095890872048</v>
      </c>
      <c r="G118" s="135">
        <f>'DeathsCases(m7)'!G118</f>
        <v>617.29031396377593</v>
      </c>
      <c r="H118" s="135">
        <f>'DeathsCases(m7)'!H118</f>
        <v>4756.6819250353046</v>
      </c>
      <c r="I118" s="135">
        <f>'DeathsCases(m7)'!I118</f>
        <v>1661.098742501983</v>
      </c>
      <c r="J118" s="135">
        <f>'DeathsCases(m7)'!J118</f>
        <v>404.82681323229571</v>
      </c>
      <c r="K118" s="135">
        <f>'DeathsCases(m7)'!K118</f>
        <v>7894.3558265110323</v>
      </c>
      <c r="L118" s="135">
        <f>'DeathsCases(m7)'!L118</f>
        <v>554.93905000790369</v>
      </c>
      <c r="M118" s="135">
        <f>'DeathsCases(m7)'!M118</f>
        <v>196.2168247599964</v>
      </c>
      <c r="N118" s="135">
        <f ca="1">OFFSET('DeathsCases(m7)'!N118, DeathsDelay, 0)</f>
        <v>13.050875336794631</v>
      </c>
      <c r="O118" s="135">
        <f ca="1">OFFSET('DeathsCases(m7)'!O118, DeathsDelay, 0)</f>
        <v>5.7302245648322616</v>
      </c>
      <c r="P118" s="135">
        <f ca="1">OFFSET('DeathsCases(m7)'!P118, DeathsDelay, 0)</f>
        <v>16.987115867164079</v>
      </c>
      <c r="Q118" s="135">
        <f ca="1">OFFSET('DeathsCases(m7)'!Q118, DeathsDelay, 0)</f>
        <v>5.6547691769987214</v>
      </c>
      <c r="R118" s="135">
        <f ca="1">OFFSET('DeathsCases(m7)'!R118, DeathsDelay, 0)</f>
        <v>83.980102295450791</v>
      </c>
      <c r="S118" s="135">
        <f ca="1">OFFSET('DeathsCases(m7)'!S118, DeathsDelay, 0)</f>
        <v>44.213048532703702</v>
      </c>
      <c r="T118" s="135">
        <f ca="1">OFFSET('DeathsCases(m7)'!T118, DeathsDelay, 0)</f>
        <v>79.03347185790345</v>
      </c>
      <c r="U118" s="135">
        <f ca="1">OFFSET('DeathsCases(m7)'!U118, DeathsDelay, 0)</f>
        <v>47.365547697338563</v>
      </c>
      <c r="V118" s="135">
        <f ca="1">OFFSET('DeathsCases(m7)'!V118, DeathsDelay, 0)</f>
        <v>19.808039791182502</v>
      </c>
      <c r="W118" s="135">
        <f ca="1">OFFSET('DeathsCases(m7)'!W118, DeathsDelay, 0)</f>
        <v>230.21002140125381</v>
      </c>
      <c r="X118" s="135">
        <f ca="1">OFFSET('DeathsCases(m7)'!X118, DeathsDelay, 0)</f>
        <v>15.36865274751303</v>
      </c>
      <c r="Y118" s="135">
        <f ca="1">OFFSET('DeathsCases(m7)'!Y118, DeathsDelay, 0)</f>
        <v>9.5715524273169859</v>
      </c>
    </row>
    <row r="119" spans="1:25" x14ac:dyDescent="0.25">
      <c r="A119" s="111">
        <f>'DeathsCases(m7)'!A119</f>
        <v>44007</v>
      </c>
      <c r="B119" s="135">
        <f>'DeathsCases(m7)'!B119</f>
        <v>139.83080717994389</v>
      </c>
      <c r="C119" s="135">
        <f>'DeathsCases(m7)'!C119</f>
        <v>303.95847915543129</v>
      </c>
      <c r="D119" s="135">
        <f>'DeathsCases(m7)'!D119</f>
        <v>182.49352948959819</v>
      </c>
      <c r="E119" s="135">
        <f>'DeathsCases(m7)'!E119</f>
        <v>338.98048742117282</v>
      </c>
      <c r="F119" s="135">
        <f>'DeathsCases(m7)'!F119</f>
        <v>5214.5949959217642</v>
      </c>
      <c r="G119" s="135">
        <f>'DeathsCases(m7)'!G119</f>
        <v>583.12568555214148</v>
      </c>
      <c r="H119" s="135">
        <f>'DeathsCases(m7)'!H119</f>
        <v>5018.5494901255943</v>
      </c>
      <c r="I119" s="135">
        <f>'DeathsCases(m7)'!I119</f>
        <v>1709.198639776024</v>
      </c>
      <c r="J119" s="135">
        <f>'DeathsCases(m7)'!J119</f>
        <v>407.92181944966802</v>
      </c>
      <c r="K119" s="135">
        <f>'DeathsCases(m7)'!K119</f>
        <v>8460.1675198050852</v>
      </c>
      <c r="L119" s="135">
        <f>'DeathsCases(m7)'!L119</f>
        <v>574.33282609405114</v>
      </c>
      <c r="M119" s="135">
        <f>'DeathsCases(m7)'!M119</f>
        <v>202.59785971154099</v>
      </c>
      <c r="N119" s="135">
        <f ca="1">OFFSET('DeathsCases(m7)'!N119, DeathsDelay, 0)</f>
        <v>12.5025192302066</v>
      </c>
      <c r="O119" s="135">
        <f ca="1">OFFSET('DeathsCases(m7)'!O119, DeathsDelay, 0)</f>
        <v>5.6446988250586454</v>
      </c>
      <c r="P119" s="135">
        <f ca="1">OFFSET('DeathsCases(m7)'!P119, DeathsDelay, 0)</f>
        <v>16.515251537520641</v>
      </c>
      <c r="Q119" s="135">
        <f ca="1">OFFSET('DeathsCases(m7)'!Q119, DeathsDelay, 0)</f>
        <v>5.8076007763770674</v>
      </c>
      <c r="R119" s="135">
        <f ca="1">OFFSET('DeathsCases(m7)'!R119, DeathsDelay, 0)</f>
        <v>81.133319166791438</v>
      </c>
      <c r="S119" s="135">
        <f ca="1">OFFSET('DeathsCases(m7)'!S119, DeathsDelay, 0)</f>
        <v>38.078223616682628</v>
      </c>
      <c r="T119" s="135">
        <f ca="1">OFFSET('DeathsCases(m7)'!T119, DeathsDelay, 0)</f>
        <v>82.853820950732626</v>
      </c>
      <c r="U119" s="135">
        <f ca="1">OFFSET('DeathsCases(m7)'!U119, DeathsDelay, 0)</f>
        <v>44.060974602175449</v>
      </c>
      <c r="V119" s="135">
        <f ca="1">OFFSET('DeathsCases(m7)'!V119, DeathsDelay, 0)</f>
        <v>21.66504352160587</v>
      </c>
      <c r="W119" s="135">
        <f ca="1">OFFSET('DeathsCases(m7)'!W119, DeathsDelay, 0)</f>
        <v>233.9667565343822</v>
      </c>
      <c r="X119" s="135">
        <f ca="1">OFFSET('DeathsCases(m7)'!X119, DeathsDelay, 0)</f>
        <v>15.22228462610815</v>
      </c>
      <c r="Y119" s="135">
        <f ca="1">OFFSET('DeathsCases(m7)'!Y119, DeathsDelay, 0)</f>
        <v>5.5834055826015776</v>
      </c>
    </row>
    <row r="120" spans="1:25" x14ac:dyDescent="0.25">
      <c r="A120" s="111">
        <f>'DeathsCases(m7)'!A120</f>
        <v>44008</v>
      </c>
      <c r="B120" s="135">
        <f>'DeathsCases(m7)'!B120</f>
        <v>223.94863393054769</v>
      </c>
      <c r="C120" s="135">
        <f>'DeathsCases(m7)'!C120</f>
        <v>319.60968953400322</v>
      </c>
      <c r="D120" s="135">
        <f>'DeathsCases(m7)'!D120</f>
        <v>230.03386070117469</v>
      </c>
      <c r="E120" s="135">
        <f>'DeathsCases(m7)'!E120</f>
        <v>356.09762655154771</v>
      </c>
      <c r="F120" s="135">
        <f>'DeathsCases(m7)'!F120</f>
        <v>5207.4780381001156</v>
      </c>
      <c r="G120" s="135">
        <f>'DeathsCases(m7)'!G120</f>
        <v>546.9513731162931</v>
      </c>
      <c r="H120" s="135">
        <f>'DeathsCases(m7)'!H120</f>
        <v>5317.556926226287</v>
      </c>
      <c r="I120" s="135">
        <f>'DeathsCases(m7)'!I120</f>
        <v>1712.5032128711871</v>
      </c>
      <c r="J120" s="135">
        <f>'DeathsCases(m7)'!J120</f>
        <v>389.97078338890873</v>
      </c>
      <c r="K120" s="135">
        <f>'DeathsCases(m7)'!K120</f>
        <v>8192.4239915332091</v>
      </c>
      <c r="L120" s="135">
        <f>'DeathsCases(m7)'!L120</f>
        <v>595.43074530798401</v>
      </c>
      <c r="M120" s="135">
        <f>'DeathsCases(m7)'!M120</f>
        <v>200.2049716047118</v>
      </c>
      <c r="N120" s="135">
        <f ca="1">OFFSET('DeathsCases(m7)'!N120, DeathsDelay, 0)</f>
        <v>11.73482068098336</v>
      </c>
      <c r="O120" s="135">
        <f ca="1">OFFSET('DeathsCases(m7)'!O120, DeathsDelay, 0)</f>
        <v>3.8486582898127031</v>
      </c>
      <c r="P120" s="135">
        <f ca="1">OFFSET('DeathsCases(m7)'!P120, DeathsDelay, 0)</f>
        <v>14.745760301357739</v>
      </c>
      <c r="Q120" s="135">
        <f ca="1">OFFSET('DeathsCases(m7)'!Q120, DeathsDelay, 0)</f>
        <v>7.1830851707821921</v>
      </c>
      <c r="R120" s="135">
        <f ca="1">OFFSET('DeathsCases(m7)'!R120, DeathsDelay, 0)</f>
        <v>81.845014948956276</v>
      </c>
      <c r="S120" s="135">
        <f ca="1">OFFSET('DeathsCases(m7)'!S120, DeathsDelay, 0)</f>
        <v>35.116584002051773</v>
      </c>
      <c r="T120" s="135">
        <f ca="1">OFFSET('DeathsCases(m7)'!T120, DeathsDelay, 0)</f>
        <v>83.787201695003404</v>
      </c>
      <c r="U120" s="135">
        <f ca="1">OFFSET('DeathsCases(m7)'!U120, DeathsDelay, 0)</f>
        <v>64.25558796150554</v>
      </c>
      <c r="V120" s="135">
        <f ca="1">OFFSET('DeathsCases(m7)'!V120, DeathsDelay, 0)</f>
        <v>21.046042278131409</v>
      </c>
      <c r="W120" s="135">
        <f ca="1">OFFSET('DeathsCases(m7)'!W120, DeathsDelay, 0)</f>
        <v>244.12009473202639</v>
      </c>
      <c r="X120" s="135">
        <f ca="1">OFFSET('DeathsCases(m7)'!X120, DeathsDelay, 0)</f>
        <v>15.52547573473255</v>
      </c>
      <c r="Y120" s="135">
        <f ca="1">OFFSET('DeathsCases(m7)'!Y120, DeathsDelay, 0)</f>
        <v>5.5834055826015776</v>
      </c>
    </row>
    <row r="121" spans="1:25" x14ac:dyDescent="0.25">
      <c r="A121" s="111">
        <f>'DeathsCases(m7)'!A121</f>
        <v>44009</v>
      </c>
      <c r="B121" s="135">
        <f>'DeathsCases(m7)'!B121</f>
        <v>154.8557645004559</v>
      </c>
      <c r="C121" s="135">
        <f>'DeathsCases(m7)'!C121</f>
        <v>323.97150226245759</v>
      </c>
      <c r="D121" s="135">
        <f>'DeathsCases(m7)'!D121</f>
        <v>219.53487936660821</v>
      </c>
      <c r="E121" s="135">
        <f>'DeathsCases(m7)'!E121</f>
        <v>386.81677802659539</v>
      </c>
      <c r="F121" s="135">
        <f>'DeathsCases(m7)'!F121</f>
        <v>5248.7563934656773</v>
      </c>
      <c r="G121" s="135">
        <f>'DeathsCases(m7)'!G121</f>
        <v>543.46086928476393</v>
      </c>
      <c r="H121" s="135">
        <f>'DeathsCases(m7)'!H121</f>
        <v>5533.6671283183741</v>
      </c>
      <c r="I121" s="135">
        <f>'DeathsCases(m7)'!I121</f>
        <v>1707.729940622618</v>
      </c>
      <c r="J121" s="135">
        <f>'DeathsCases(m7)'!J121</f>
        <v>407.92181944966802</v>
      </c>
      <c r="K121" s="135">
        <f>'DeathsCases(m7)'!K121</f>
        <v>8328.7156346062529</v>
      </c>
      <c r="L121" s="135">
        <f>'DeathsCases(m7)'!L121</f>
        <v>618.96987568963414</v>
      </c>
      <c r="M121" s="135">
        <f>'DeathsCases(m7)'!M121</f>
        <v>204.99074781837029</v>
      </c>
      <c r="N121" s="135">
        <f ca="1">OFFSET('DeathsCases(m7)'!N121, DeathsDelay, 0)</f>
        <v>11.84449190230097</v>
      </c>
      <c r="O121" s="135">
        <f ca="1">OFFSET('DeathsCases(m7)'!O121, DeathsDelay, 0)</f>
        <v>4.4473384682280166</v>
      </c>
      <c r="P121" s="135">
        <f ca="1">OFFSET('DeathsCases(m7)'!P121, DeathsDelay, 0)</f>
        <v>16.279319372698922</v>
      </c>
      <c r="Q121" s="135">
        <f ca="1">OFFSET('DeathsCases(m7)'!Q121, DeathsDelay, 0)</f>
        <v>6.7245903726471514</v>
      </c>
      <c r="R121" s="135">
        <f ca="1">OFFSET('DeathsCases(m7)'!R121, DeathsDelay, 0)</f>
        <v>72.592969780813377</v>
      </c>
      <c r="S121" s="135">
        <f ca="1">OFFSET('DeathsCases(m7)'!S121, DeathsDelay, 0)</f>
        <v>34.27040125501437</v>
      </c>
      <c r="T121" s="135">
        <f ca="1">OFFSET('DeathsCases(m7)'!T121, DeathsDelay, 0)</f>
        <v>78.599341279172876</v>
      </c>
      <c r="U121" s="135">
        <f ca="1">OFFSET('DeathsCases(m7)'!U121, DeathsDelay, 0)</f>
        <v>59.849490501288066</v>
      </c>
      <c r="V121" s="135">
        <f ca="1">OFFSET('DeathsCases(m7)'!V121, DeathsDelay, 0)</f>
        <v>24.1410484955037</v>
      </c>
      <c r="W121" s="135">
        <f ca="1">OFFSET('DeathsCases(m7)'!W121, DeathsDelay, 0)</f>
        <v>243.51089444016779</v>
      </c>
      <c r="X121" s="135">
        <f ca="1">OFFSET('DeathsCases(m7)'!X121, DeathsDelay, 0)</f>
        <v>16.586644614917979</v>
      </c>
      <c r="Y121" s="135">
        <f ca="1">OFFSET('DeathsCases(m7)'!Y121, DeathsDelay, 0)</f>
        <v>3.988146844715414</v>
      </c>
    </row>
    <row r="122" spans="1:25" x14ac:dyDescent="0.25">
      <c r="A122" s="111">
        <f>'DeathsCases(m7)'!A122</f>
        <v>44010</v>
      </c>
      <c r="B122" s="135">
        <f>'DeathsCases(m7)'!B122</f>
        <v>75.015115381238772</v>
      </c>
      <c r="C122" s="135">
        <f>'DeathsCases(m7)'!C122</f>
        <v>292.58355576554038</v>
      </c>
      <c r="D122" s="135">
        <f>'DeathsCases(m7)'!D122</f>
        <v>213.63657524606521</v>
      </c>
      <c r="E122" s="135">
        <f>'DeathsCases(m7)'!E122</f>
        <v>381.77333524711003</v>
      </c>
      <c r="F122" s="135">
        <f>'DeathsCases(m7)'!F122</f>
        <v>5319.2142758999962</v>
      </c>
      <c r="G122" s="135">
        <f>'DeathsCases(m7)'!G122</f>
        <v>519.45043383757809</v>
      </c>
      <c r="H122" s="135">
        <f>'DeathsCases(m7)'!H122</f>
        <v>5819.4552882967191</v>
      </c>
      <c r="I122" s="135">
        <f>'DeathsCases(m7)'!I122</f>
        <v>1690.105550781748</v>
      </c>
      <c r="J122" s="135">
        <f>'DeathsCases(m7)'!J122</f>
        <v>461.15592638847141</v>
      </c>
      <c r="K122" s="135">
        <f>'DeathsCases(m7)'!K122</f>
        <v>8826.703028740043</v>
      </c>
      <c r="L122" s="135">
        <f>'DeathsCases(m7)'!L122</f>
        <v>643.16243518469878</v>
      </c>
      <c r="M122" s="135">
        <f>'DeathsCases(m7)'!M122</f>
        <v>249.65799247918289</v>
      </c>
      <c r="N122" s="135">
        <f ca="1">OFFSET('DeathsCases(m7)'!N122, DeathsDelay, 0)</f>
        <v>11.954163123618571</v>
      </c>
      <c r="O122" s="135">
        <f ca="1">OFFSET('DeathsCases(m7)'!O122, DeathsDelay, 0)</f>
        <v>4.7039156875488661</v>
      </c>
      <c r="P122" s="135">
        <f ca="1">OFFSET('DeathsCases(m7)'!P122, DeathsDelay, 0)</f>
        <v>14.50982813653602</v>
      </c>
      <c r="Q122" s="135">
        <f ca="1">OFFSET('DeathsCases(m7)'!Q122, DeathsDelay, 0)</f>
        <v>6.4189271738904567</v>
      </c>
      <c r="R122" s="135">
        <f ca="1">OFFSET('DeathsCases(m7)'!R122, DeathsDelay, 0)</f>
        <v>71.1695782164837</v>
      </c>
      <c r="S122" s="135">
        <f ca="1">OFFSET('DeathsCases(m7)'!S122, DeathsDelay, 0)</f>
        <v>33.001127134458287</v>
      </c>
      <c r="T122" s="135">
        <f ca="1">OFFSET('DeathsCases(m7)'!T122, DeathsDelay, 0)</f>
        <v>78.92493921322081</v>
      </c>
      <c r="U122" s="135">
        <f ca="1">OFFSET('DeathsCases(m7)'!U122, DeathsDelay, 0)</f>
        <v>63.521238384802629</v>
      </c>
      <c r="V122" s="135">
        <f ca="1">OFFSET('DeathsCases(m7)'!V122, DeathsDelay, 0)</f>
        <v>24.1410484955037</v>
      </c>
      <c r="W122" s="135">
        <f ca="1">OFFSET('DeathsCases(m7)'!W122, DeathsDelay, 0)</f>
        <v>245.20311747310851</v>
      </c>
      <c r="X122" s="135">
        <f ca="1">OFFSET('DeathsCases(m7)'!X122, DeathsDelay, 0)</f>
        <v>16.82187909574726</v>
      </c>
      <c r="Y122" s="135">
        <f ca="1">OFFSET('DeathsCases(m7)'!Y122, DeathsDelay, 0)</f>
        <v>3.190517475772332</v>
      </c>
    </row>
    <row r="123" spans="1:25" x14ac:dyDescent="0.25">
      <c r="A123" s="111">
        <f>'DeathsCases(m7)'!A123</f>
        <v>44011</v>
      </c>
      <c r="B123" s="135">
        <f>'DeathsCases(m7)'!B123</f>
        <v>223.61962026659489</v>
      </c>
      <c r="C123" s="135">
        <f>'DeathsCases(m7)'!C123</f>
        <v>280.01127201881877</v>
      </c>
      <c r="D123" s="135">
        <f>'DeathsCases(m7)'!D123</f>
        <v>202.42979741703351</v>
      </c>
      <c r="E123" s="135">
        <f>'DeathsCases(m7)'!E123</f>
        <v>376.88272406700293</v>
      </c>
      <c r="F123" s="135">
        <f>'DeathsCases(m7)'!F123</f>
        <v>5267.2604838019633</v>
      </c>
      <c r="G123" s="135">
        <f>'DeathsCases(m7)'!G123</f>
        <v>488.98785494423203</v>
      </c>
      <c r="H123" s="135">
        <f>'DeathsCases(m7)'!H123</f>
        <v>6042.337927417002</v>
      </c>
      <c r="I123" s="135">
        <f>'DeathsCases(m7)'!I123</f>
        <v>1630.990409857164</v>
      </c>
      <c r="J123" s="135">
        <f>'DeathsCases(m7)'!J123</f>
        <v>502.01000845778572</v>
      </c>
      <c r="K123" s="135">
        <f>'DeathsCases(m7)'!K123</f>
        <v>8857.9414659281283</v>
      </c>
      <c r="L123" s="135">
        <f>'DeathsCases(m7)'!L123</f>
        <v>661.92369188906082</v>
      </c>
      <c r="M123" s="135">
        <f>'DeathsCases(m7)'!M123</f>
        <v>273.58687354747542</v>
      </c>
      <c r="N123" s="135">
        <f ca="1">OFFSET('DeathsCases(m7)'!N123, DeathsDelay, 0)</f>
        <v>10.967122131760121</v>
      </c>
      <c r="O123" s="135">
        <f ca="1">OFFSET('DeathsCases(m7)'!O123, DeathsDelay, 0)</f>
        <v>3.9341840295863189</v>
      </c>
      <c r="P123" s="135">
        <f ca="1">OFFSET('DeathsCases(m7)'!P123, DeathsDelay, 0)</f>
        <v>14.745760301357739</v>
      </c>
      <c r="Q123" s="135">
        <f ca="1">OFFSET('DeathsCases(m7)'!Q123, DeathsDelay, 0)</f>
        <v>6.4189271738904567</v>
      </c>
      <c r="R123" s="135">
        <f ca="1">OFFSET('DeathsCases(m7)'!R123, DeathsDelay, 0)</f>
        <v>65.476011959164993</v>
      </c>
      <c r="S123" s="135">
        <f ca="1">OFFSET('DeathsCases(m7)'!S123, DeathsDelay, 0)</f>
        <v>31.94339870066155</v>
      </c>
      <c r="T123" s="135">
        <f ca="1">OFFSET('DeathsCases(m7)'!T123, DeathsDelay, 0)</f>
        <v>78.447395576617168</v>
      </c>
      <c r="U123" s="135">
        <f ca="1">OFFSET('DeathsCases(m7)'!U123, DeathsDelay, 0)</f>
        <v>58.7479661362337</v>
      </c>
      <c r="V123" s="135">
        <f ca="1">OFFSET('DeathsCases(m7)'!V123, DeathsDelay, 0)</f>
        <v>25.998052225927079</v>
      </c>
      <c r="W123" s="135">
        <f ca="1">OFFSET('DeathsCases(m7)'!W123, DeathsDelay, 0)</f>
        <v>242.76631630567391</v>
      </c>
      <c r="X123" s="135">
        <f ca="1">OFFSET('DeathsCases(m7)'!X123, DeathsDelay, 0)</f>
        <v>17.072795875298489</v>
      </c>
      <c r="Y123" s="135">
        <f ca="1">OFFSET('DeathsCases(m7)'!Y123, DeathsDelay, 0)</f>
        <v>2.3928881068292509</v>
      </c>
    </row>
    <row r="124" spans="1:25" x14ac:dyDescent="0.25">
      <c r="A124" s="111">
        <f>'DeathsCases(m7)'!A124</f>
        <v>44012</v>
      </c>
      <c r="B124" s="135">
        <f>'DeathsCases(m7)'!B124</f>
        <v>210.67841615111729</v>
      </c>
      <c r="C124" s="135">
        <f>'DeathsCases(m7)'!C124</f>
        <v>251.27462345488371</v>
      </c>
      <c r="D124" s="135">
        <f>'DeathsCases(m7)'!D124</f>
        <v>205.85081380694851</v>
      </c>
      <c r="E124" s="135">
        <f>'DeathsCases(m7)'!E124</f>
        <v>384.9827988340553</v>
      </c>
      <c r="F124" s="135">
        <f>'DeathsCases(m7)'!F124</f>
        <v>4906.4307222443904</v>
      </c>
      <c r="G124" s="135">
        <f>'DeathsCases(m7)'!G124</f>
        <v>438.32266296536841</v>
      </c>
      <c r="H124" s="135">
        <f>'DeathsCases(m7)'!H124</f>
        <v>6271.515459928879</v>
      </c>
      <c r="I124" s="135">
        <f>'DeathsCases(m7)'!I124</f>
        <v>1604.186650307508</v>
      </c>
      <c r="J124" s="135">
        <f>'DeathsCases(m7)'!J124</f>
        <v>381.92376722374092</v>
      </c>
      <c r="K124" s="135">
        <f>'DeathsCases(m7)'!K124</f>
        <v>8668.7509308453573</v>
      </c>
      <c r="L124" s="135">
        <f>'DeathsCases(m7)'!L124</f>
        <v>675.89662005032005</v>
      </c>
      <c r="M124" s="135">
        <f>'DeathsCases(m7)'!M124</f>
        <v>285.55131408162163</v>
      </c>
      <c r="N124" s="135">
        <f ca="1">OFFSET('DeathsCases(m7)'!N124, DeathsDelay, 0)</f>
        <v>9.2123825906784269</v>
      </c>
      <c r="O124" s="135">
        <f ca="1">OFFSET('DeathsCases(m7)'!O124, DeathsDelay, 0)</f>
        <v>3.592081070491854</v>
      </c>
      <c r="P124" s="135">
        <f ca="1">OFFSET('DeathsCases(m7)'!P124, DeathsDelay, 0)</f>
        <v>15.571522878233759</v>
      </c>
      <c r="Q124" s="135">
        <f ca="1">OFFSET('DeathsCases(m7)'!Q124, DeathsDelay, 0)</f>
        <v>5.6547691769987214</v>
      </c>
      <c r="R124" s="135">
        <f ca="1">OFFSET('DeathsCases(m7)'!R124, DeathsDelay, 0)</f>
        <v>61.205837266175948</v>
      </c>
      <c r="S124" s="135">
        <f ca="1">OFFSET('DeathsCases(m7)'!S124, DeathsDelay, 0)</f>
        <v>32.049171544041222</v>
      </c>
      <c r="T124" s="135">
        <f ca="1">OFFSET('DeathsCases(m7)'!T124, DeathsDelay, 0)</f>
        <v>91.406193351725207</v>
      </c>
      <c r="U124" s="135">
        <f ca="1">OFFSET('DeathsCases(m7)'!U124, DeathsDelay, 0)</f>
        <v>79.309754283915254</v>
      </c>
      <c r="V124" s="135">
        <f ca="1">OFFSET('DeathsCases(m7)'!V124, DeathsDelay, 0)</f>
        <v>16.713033573810211</v>
      </c>
      <c r="W124" s="135">
        <f ca="1">OFFSET('DeathsCases(m7)'!W124, DeathsDelay, 0)</f>
        <v>241.8863603285447</v>
      </c>
      <c r="X124" s="135">
        <f ca="1">OFFSET('DeathsCases(m7)'!X124, DeathsDelay, 0)</f>
        <v>16.947337485522869</v>
      </c>
      <c r="Y124" s="135">
        <f ca="1">OFFSET('DeathsCases(m7)'!Y124, DeathsDelay, 0)</f>
        <v>0.79762936894308745</v>
      </c>
    </row>
    <row r="125" spans="1:25" x14ac:dyDescent="0.25">
      <c r="A125" s="111">
        <f>'DeathsCases(m7)'!A125</f>
        <v>44013</v>
      </c>
      <c r="B125" s="135">
        <f>'DeathsCases(m7)'!B125</f>
        <v>298.30572198388461</v>
      </c>
      <c r="C125" s="135">
        <f>'DeathsCases(m7)'!C125</f>
        <v>258.45878559586748</v>
      </c>
      <c r="D125" s="135">
        <f>'DeathsCases(m7)'!D125</f>
        <v>159.25421125465891</v>
      </c>
      <c r="E125" s="135">
        <f>'DeathsCases(m7)'!E125</f>
        <v>393.23570520048611</v>
      </c>
      <c r="F125" s="135">
        <f>'DeathsCases(m7)'!F125</f>
        <v>4184.7711991292445</v>
      </c>
      <c r="G125" s="135">
        <f>'DeathsCases(m7)'!G125</f>
        <v>362.80085279228138</v>
      </c>
      <c r="H125" s="135">
        <f>'DeathsCases(m7)'!H125</f>
        <v>6624.0077833291798</v>
      </c>
      <c r="I125" s="135">
        <f>'DeathsCases(m7)'!I125</f>
        <v>1620.3423409949719</v>
      </c>
      <c r="J125" s="135">
        <f>'DeathsCases(m7)'!J125</f>
        <v>378.20975976289412</v>
      </c>
      <c r="K125" s="135">
        <f>'DeathsCases(m7)'!K125</f>
        <v>8803.6887954920494</v>
      </c>
      <c r="L125" s="135">
        <f>'DeathsCases(m7)'!L125</f>
        <v>687.59561489689634</v>
      </c>
      <c r="M125" s="135">
        <f>'DeathsCases(m7)'!M125</f>
        <v>338.19485243186489</v>
      </c>
      <c r="N125" s="135">
        <f ca="1">OFFSET('DeathsCases(m7)'!N125, DeathsDelay, 0)</f>
        <v>7.238300606961519</v>
      </c>
      <c r="O125" s="135">
        <f ca="1">OFFSET('DeathsCases(m7)'!O125, DeathsDelay, 0)</f>
        <v>4.3618127284544013</v>
      </c>
      <c r="P125" s="135">
        <f ca="1">OFFSET('DeathsCases(m7)'!P125, DeathsDelay, 0)</f>
        <v>14.863726383768601</v>
      </c>
      <c r="Q125" s="135">
        <f ca="1">OFFSET('DeathsCases(m7)'!Q125, DeathsDelay, 0)</f>
        <v>4.8906111801069851</v>
      </c>
      <c r="R125" s="135">
        <f ca="1">OFFSET('DeathsCases(m7)'!R125, DeathsDelay, 0)</f>
        <v>61.205837266175948</v>
      </c>
      <c r="S125" s="135">
        <f ca="1">OFFSET('DeathsCases(m7)'!S125, DeathsDelay, 0)</f>
        <v>27.81825780885428</v>
      </c>
      <c r="T125" s="135">
        <f ca="1">OFFSET('DeathsCases(m7)'!T125, DeathsDelay, 0)</f>
        <v>95.074596741998675</v>
      </c>
      <c r="U125" s="135">
        <f ca="1">OFFSET('DeathsCases(m7)'!U125, DeathsDelay, 0)</f>
        <v>82.614327379078347</v>
      </c>
      <c r="V125" s="135">
        <f ca="1">OFFSET('DeathsCases(m7)'!V125, DeathsDelay, 0)</f>
        <v>13.618027356437921</v>
      </c>
      <c r="W125" s="135">
        <f ca="1">OFFSET('DeathsCases(m7)'!W125, DeathsDelay, 0)</f>
        <v>248.1475855504253</v>
      </c>
      <c r="X125" s="135">
        <f ca="1">OFFSET('DeathsCases(m7)'!X125, DeathsDelay, 0)</f>
        <v>17.224391429610691</v>
      </c>
      <c r="Y125" s="135">
        <f ca="1">OFFSET('DeathsCases(m7)'!Y125, DeathsDelay, 0)</f>
        <v>0.79762936894308745</v>
      </c>
    </row>
    <row r="126" spans="1:25" x14ac:dyDescent="0.25">
      <c r="A126" s="111">
        <f>'DeathsCases(m7)'!A126</f>
        <v>44014</v>
      </c>
      <c r="B126" s="135">
        <f>'DeathsCases(m7)'!B126</f>
        <v>378.14637110310161</v>
      </c>
      <c r="C126" s="135">
        <f>'DeathsCases(m7)'!C126</f>
        <v>256.49169358107429</v>
      </c>
      <c r="D126" s="135">
        <f>'DeathsCases(m7)'!D126</f>
        <v>148.04743342562719</v>
      </c>
      <c r="E126" s="135">
        <f>'DeathsCases(m7)'!E126</f>
        <v>399.96029557313341</v>
      </c>
      <c r="F126" s="135">
        <f>'DeathsCases(m7)'!F126</f>
        <v>3763.447296087661</v>
      </c>
      <c r="G126" s="135">
        <f>'DeathsCases(m7)'!G126</f>
        <v>289.5002723301676</v>
      </c>
      <c r="H126" s="135">
        <f>'DeathsCases(m7)'!H126</f>
        <v>6940.6626274552709</v>
      </c>
      <c r="I126" s="135">
        <f>'DeathsCases(m7)'!I126</f>
        <v>1666.6063643272551</v>
      </c>
      <c r="J126" s="135">
        <f>'DeathsCases(m7)'!J126</f>
        <v>365.82973489340498</v>
      </c>
      <c r="K126" s="135">
        <f>'DeathsCases(m7)'!K126</f>
        <v>9095.4957352923448</v>
      </c>
      <c r="L126" s="135">
        <f>'DeathsCases(m7)'!L126</f>
        <v>706.45096539359008</v>
      </c>
      <c r="M126" s="135">
        <f>'DeathsCases(m7)'!M126</f>
        <v>370.10002718958822</v>
      </c>
      <c r="N126" s="135">
        <f ca="1">OFFSET('DeathsCases(m7)'!N126, DeathsDelay, 0)</f>
        <v>10.41876602517209</v>
      </c>
      <c r="O126" s="135">
        <f ca="1">OFFSET('DeathsCases(m7)'!O126, DeathsDelay, 0)</f>
        <v>4.3618127284544013</v>
      </c>
      <c r="P126" s="135">
        <f ca="1">OFFSET('DeathsCases(m7)'!P126, DeathsDelay, 0)</f>
        <v>12.740336900373119</v>
      </c>
      <c r="Q126" s="135">
        <f ca="1">OFFSET('DeathsCases(m7)'!Q126, DeathsDelay, 0)</f>
        <v>5.043442779485332</v>
      </c>
      <c r="R126" s="135">
        <f ca="1">OFFSET('DeathsCases(m7)'!R126, DeathsDelay, 0)</f>
        <v>65.476011959164993</v>
      </c>
      <c r="S126" s="135">
        <f ca="1">OFFSET('DeathsCases(m7)'!S126, DeathsDelay, 0)</f>
        <v>26.760529375057541</v>
      </c>
      <c r="T126" s="135">
        <f ca="1">OFFSET('DeathsCases(m7)'!T126, DeathsDelay, 0)</f>
        <v>101.06559872848079</v>
      </c>
      <c r="U126" s="135">
        <f ca="1">OFFSET('DeathsCases(m7)'!U126, DeathsDelay, 0)</f>
        <v>79.676929072266702</v>
      </c>
      <c r="V126" s="135">
        <f ca="1">OFFSET('DeathsCases(m7)'!V126, DeathsDelay, 0)</f>
        <v>10.523021139065619</v>
      </c>
      <c r="W126" s="135">
        <f ca="1">OFFSET('DeathsCases(m7)'!W126, DeathsDelay, 0)</f>
        <v>247.06456280934319</v>
      </c>
      <c r="X126" s="135">
        <f ca="1">OFFSET('DeathsCases(m7)'!X126, DeathsDelay, 0)</f>
        <v>17.72622498871316</v>
      </c>
      <c r="Y126" s="135">
        <f ca="1">OFFSET('DeathsCases(m7)'!Y126, DeathsDelay, 0)</f>
        <v>0.79762936894308745</v>
      </c>
    </row>
    <row r="127" spans="1:25" x14ac:dyDescent="0.25">
      <c r="A127" s="111">
        <f>'DeathsCases(m7)'!A127</f>
        <v>44015</v>
      </c>
      <c r="B127" s="135">
        <f>'DeathsCases(m7)'!B127</f>
        <v>280.53898413043231</v>
      </c>
      <c r="C127" s="135">
        <f>'DeathsCases(m7)'!C127</f>
        <v>234.68262993880211</v>
      </c>
      <c r="D127" s="135">
        <f>'DeathsCases(m7)'!D127</f>
        <v>144.27251878847969</v>
      </c>
      <c r="E127" s="135">
        <f>'DeathsCases(m7)'!E127</f>
        <v>403.47542235883532</v>
      </c>
      <c r="F127" s="135">
        <f>'DeathsCases(m7)'!F127</f>
        <v>3404.752621876582</v>
      </c>
      <c r="G127" s="135">
        <f>'DeathsCases(m7)'!G127</f>
        <v>275.11516563053198</v>
      </c>
      <c r="H127" s="135">
        <f>'DeathsCases(m7)'!H127</f>
        <v>7115.5521310968888</v>
      </c>
      <c r="I127" s="135">
        <f>'DeathsCases(m7)'!I127</f>
        <v>1708.09711541097</v>
      </c>
      <c r="J127" s="135">
        <f>'DeathsCases(m7)'!J127</f>
        <v>384.3997721976387</v>
      </c>
      <c r="K127" s="135">
        <f>'DeathsCases(m7)'!K127</f>
        <v>8938.5589712174242</v>
      </c>
      <c r="L127" s="135">
        <f>'DeathsCases(m7)'!L127</f>
        <v>728.50550482956191</v>
      </c>
      <c r="M127" s="135">
        <f>'DeathsCases(m7)'!M127</f>
        <v>421.14830680194552</v>
      </c>
      <c r="N127" s="135">
        <f ca="1">OFFSET('DeathsCases(m7)'!N127, DeathsDelay, 0)</f>
        <v>10.967122131760121</v>
      </c>
      <c r="O127" s="135">
        <f ca="1">OFFSET('DeathsCases(m7)'!O127, DeathsDelay, 0)</f>
        <v>4.5328642080016337</v>
      </c>
      <c r="P127" s="135">
        <f ca="1">OFFSET('DeathsCases(m7)'!P127, DeathsDelay, 0)</f>
        <v>12.38643865314055</v>
      </c>
      <c r="Q127" s="135">
        <f ca="1">OFFSET('DeathsCases(m7)'!Q127, DeathsDelay, 0)</f>
        <v>2.750968788810126</v>
      </c>
      <c r="R127" s="135">
        <f ca="1">OFFSET('DeathsCases(m7)'!R127, DeathsDelay, 0)</f>
        <v>62.629228830505632</v>
      </c>
      <c r="S127" s="135">
        <f ca="1">OFFSET('DeathsCases(m7)'!S127, DeathsDelay, 0)</f>
        <v>25.173936724362441</v>
      </c>
      <c r="T127" s="135">
        <f ca="1">OFFSET('DeathsCases(m7)'!T127, DeathsDelay, 0)</f>
        <v>104.62546947407159</v>
      </c>
      <c r="U127" s="135">
        <f ca="1">OFFSET('DeathsCases(m7)'!U127, DeathsDelay, 0)</f>
        <v>65.357112326559914</v>
      </c>
      <c r="V127" s="135">
        <f ca="1">OFFSET('DeathsCases(m7)'!V127, DeathsDelay, 0)</f>
        <v>9.9040198955911674</v>
      </c>
      <c r="W127" s="135">
        <f ca="1">OFFSET('DeathsCases(m7)'!W127, DeathsDelay, 0)</f>
        <v>244.4923837992734</v>
      </c>
      <c r="X127" s="135">
        <f ca="1">OFFSET('DeathsCases(m7)'!X127, DeathsDelay, 0)</f>
        <v>18.12873732257659</v>
      </c>
      <c r="Y127" s="135">
        <f ca="1">OFFSET('DeathsCases(m7)'!Y127, DeathsDelay, 0)</f>
        <v>0.79762936894308745</v>
      </c>
    </row>
    <row r="128" spans="1:25" x14ac:dyDescent="0.25">
      <c r="A128" s="111">
        <f>'DeathsCases(m7)'!A128</f>
        <v>44016</v>
      </c>
      <c r="B128" s="135">
        <f>'DeathsCases(m7)'!B128</f>
        <v>262.55290383434487</v>
      </c>
      <c r="C128" s="135">
        <f>'DeathsCases(m7)'!C128</f>
        <v>234.3405269797077</v>
      </c>
      <c r="D128" s="135">
        <f>'DeathsCases(m7)'!D128</f>
        <v>151.35048373313131</v>
      </c>
      <c r="E128" s="135">
        <f>'DeathsCases(m7)'!E128</f>
        <v>317.27840030944748</v>
      </c>
      <c r="F128" s="135">
        <f>'DeathsCases(m7)'!F128</f>
        <v>3127.1912668322962</v>
      </c>
      <c r="G128" s="135">
        <f>'DeathsCases(m7)'!G128</f>
        <v>274.1632100401149</v>
      </c>
      <c r="H128" s="135">
        <f>'DeathsCases(m7)'!H128</f>
        <v>7184.4703604703691</v>
      </c>
      <c r="I128" s="135">
        <f>'DeathsCases(m7)'!I128</f>
        <v>1716.5421355430531</v>
      </c>
      <c r="J128" s="135">
        <f>'DeathsCases(m7)'!J128</f>
        <v>389.3517821454343</v>
      </c>
      <c r="K128" s="135">
        <f>'DeathsCases(m7)'!K128</f>
        <v>8912.498736510137</v>
      </c>
      <c r="L128" s="135">
        <f>'DeathsCases(m7)'!L128</f>
        <v>754.34993312333893</v>
      </c>
      <c r="M128" s="135">
        <f>'DeathsCases(m7)'!M128</f>
        <v>466.61318083170119</v>
      </c>
      <c r="N128" s="135">
        <f ca="1">OFFSET('DeathsCases(m7)'!N128, DeathsDelay, 0)</f>
        <v>10.638108467807299</v>
      </c>
      <c r="O128" s="135">
        <f ca="1">OFFSET('DeathsCases(m7)'!O128, DeathsDelay, 0)</f>
        <v>4.2762869886807851</v>
      </c>
      <c r="P128" s="135">
        <f ca="1">OFFSET('DeathsCases(m7)'!P128, DeathsDelay, 0)</f>
        <v>10.73491349938851</v>
      </c>
      <c r="Q128" s="135">
        <f ca="1">OFFSET('DeathsCases(m7)'!Q128, DeathsDelay, 0)</f>
        <v>2.750968788810126</v>
      </c>
      <c r="R128" s="135">
        <f ca="1">OFFSET('DeathsCases(m7)'!R128, DeathsDelay, 0)</f>
        <v>62.629228830505632</v>
      </c>
      <c r="S128" s="135">
        <f ca="1">OFFSET('DeathsCases(m7)'!S128, DeathsDelay, 0)</f>
        <v>23.587344073667332</v>
      </c>
      <c r="T128" s="135">
        <f ca="1">OFFSET('DeathsCases(m7)'!T128, DeathsDelay, 0)</f>
        <v>113.85074427209661</v>
      </c>
      <c r="U128" s="135">
        <f ca="1">OFFSET('DeathsCases(m7)'!U128, DeathsDelay, 0)</f>
        <v>65.357112326559914</v>
      </c>
      <c r="V128" s="135">
        <f ca="1">OFFSET('DeathsCases(m7)'!V128, DeathsDelay, 0)</f>
        <v>6.8090136782188777</v>
      </c>
      <c r="W128" s="135">
        <f ca="1">OFFSET('DeathsCases(m7)'!W128, DeathsDelay, 0)</f>
        <v>243.81549458609709</v>
      </c>
      <c r="X128" s="135">
        <f ca="1">OFFSET('DeathsCases(m7)'!X128, DeathsDelay, 0)</f>
        <v>17.799409049415601</v>
      </c>
      <c r="Y128" s="135">
        <f ca="1">OFFSET('DeathsCases(m7)'!Y128, DeathsDelay, 0)</f>
        <v>0.79762936894308745</v>
      </c>
    </row>
    <row r="129" spans="1:25" x14ac:dyDescent="0.25">
      <c r="A129" s="111">
        <f>'DeathsCases(m7)'!A129</f>
        <v>44017</v>
      </c>
      <c r="B129" s="135">
        <f>'DeathsCases(m7)'!B129</f>
        <v>340.63881341248037</v>
      </c>
      <c r="C129" s="135">
        <f>'DeathsCases(m7)'!C129</f>
        <v>242.0378435593332</v>
      </c>
      <c r="D129" s="135">
        <f>'DeathsCases(m7)'!D129</f>
        <v>153.4738732165267</v>
      </c>
      <c r="E129" s="135">
        <f>'DeathsCases(m7)'!E129</f>
        <v>271.27608889656511</v>
      </c>
      <c r="F129" s="135">
        <f>'DeathsCases(m7)'!F129</f>
        <v>3052.463209704988</v>
      </c>
      <c r="G129" s="135">
        <f>'DeathsCases(m7)'!G129</f>
        <v>286.96172408905539</v>
      </c>
      <c r="H129" s="135">
        <f>'DeathsCases(m7)'!H129</f>
        <v>7407.5700648800184</v>
      </c>
      <c r="I129" s="135">
        <f>'DeathsCases(m7)'!I129</f>
        <v>1686.066628109882</v>
      </c>
      <c r="J129" s="135">
        <f>'DeathsCases(m7)'!J129</f>
        <v>446.29989654508438</v>
      </c>
      <c r="K129" s="135">
        <f>'DeathsCases(m7)'!K129</f>
        <v>8762.7369980948843</v>
      </c>
      <c r="L129" s="135">
        <f>'DeathsCases(m7)'!L129</f>
        <v>779.38410931648184</v>
      </c>
      <c r="M129" s="135">
        <f>'DeathsCases(m7)'!M129</f>
        <v>499.31598495836761</v>
      </c>
      <c r="N129" s="135">
        <f ca="1">OFFSET('DeathsCases(m7)'!N129, DeathsDelay, 0)</f>
        <v>10.5284372464897</v>
      </c>
      <c r="O129" s="135">
        <f ca="1">OFFSET('DeathsCases(m7)'!O129, DeathsDelay, 0)</f>
        <v>4.1052355091335517</v>
      </c>
      <c r="P129" s="135">
        <f ca="1">OFFSET('DeathsCases(m7)'!P129, DeathsDelay, 0)</f>
        <v>10.970845664210231</v>
      </c>
      <c r="Q129" s="135">
        <f ca="1">OFFSET('DeathsCases(m7)'!Q129, DeathsDelay, 0)</f>
        <v>2.750968788810126</v>
      </c>
      <c r="R129" s="135">
        <f ca="1">OFFSET('DeathsCases(m7)'!R129, DeathsDelay, 0)</f>
        <v>61.205837266175948</v>
      </c>
      <c r="S129" s="135">
        <f ca="1">OFFSET('DeathsCases(m7)'!S129, DeathsDelay, 0)</f>
        <v>22.529615639870599</v>
      </c>
      <c r="T129" s="135">
        <f ca="1">OFFSET('DeathsCases(m7)'!T129, DeathsDelay, 0)</f>
        <v>117.5625607202431</v>
      </c>
      <c r="U129" s="135">
        <f ca="1">OFFSET('DeathsCases(m7)'!U129, DeathsDelay, 0)</f>
        <v>56.912092194476429</v>
      </c>
      <c r="V129" s="135">
        <f ca="1">OFFSET('DeathsCases(m7)'!V129, DeathsDelay, 0)</f>
        <v>6.8090136782188777</v>
      </c>
      <c r="W129" s="135">
        <f ca="1">OFFSET('DeathsCases(m7)'!W129, DeathsDelay, 0)</f>
        <v>244.7969839452027</v>
      </c>
      <c r="X129" s="135">
        <f ca="1">OFFSET('DeathsCases(m7)'!X129, DeathsDelay, 0)</f>
        <v>18.196693950371721</v>
      </c>
      <c r="Y129" s="135">
        <f ca="1">OFFSET('DeathsCases(m7)'!Y129, DeathsDelay, 0)</f>
        <v>1.5952587378861689</v>
      </c>
    </row>
    <row r="130" spans="1:25" x14ac:dyDescent="0.25">
      <c r="A130" s="111">
        <f>'DeathsCases(m7)'!A130</f>
        <v>44018</v>
      </c>
      <c r="B130" s="135">
        <f>'DeathsCases(m7)'!B130</f>
        <v>289.42235305715838</v>
      </c>
      <c r="C130" s="135">
        <f>'DeathsCases(m7)'!C130</f>
        <v>258.45878559586748</v>
      </c>
      <c r="D130" s="135">
        <f>'DeathsCases(m7)'!D130</f>
        <v>163.1470919742172</v>
      </c>
      <c r="E130" s="135">
        <f>'DeathsCases(m7)'!E130</f>
        <v>430.83227864755929</v>
      </c>
      <c r="F130" s="135">
        <f>'DeathsCases(m7)'!F130</f>
        <v>2713.6960173945249</v>
      </c>
      <c r="G130" s="135">
        <f>'DeathsCases(m7)'!G130</f>
        <v>260.30696755737767</v>
      </c>
      <c r="H130" s="135">
        <f>'DeathsCases(m7)'!H130</f>
        <v>7497.6304534376786</v>
      </c>
      <c r="I130" s="135">
        <f>'DeathsCases(m7)'!I130</f>
        <v>1732.697826230517</v>
      </c>
      <c r="J130" s="135">
        <f>'DeathsCases(m7)'!J130</f>
        <v>431.44386670169752</v>
      </c>
      <c r="K130" s="135">
        <f>'DeathsCases(m7)'!K130</f>
        <v>8633.3496249962373</v>
      </c>
      <c r="L130" s="135">
        <f>'DeathsCases(m7)'!L130</f>
        <v>798.87720662786819</v>
      </c>
      <c r="M130" s="135">
        <f>'DeathsCases(m7)'!M130</f>
        <v>512.07805486145685</v>
      </c>
      <c r="N130" s="135">
        <f ca="1">OFFSET('DeathsCases(m7)'!N130, DeathsDelay, 0)</f>
        <v>10.41876602517209</v>
      </c>
      <c r="O130" s="135">
        <f ca="1">OFFSET('DeathsCases(m7)'!O130, DeathsDelay, 0)</f>
        <v>4.4473384682280166</v>
      </c>
      <c r="P130" s="135">
        <f ca="1">OFFSET('DeathsCases(m7)'!P130, DeathsDelay, 0)</f>
        <v>11.56067607626453</v>
      </c>
      <c r="Q130" s="135">
        <f ca="1">OFFSET('DeathsCases(m7)'!Q130, DeathsDelay, 0)</f>
        <v>2.750968788810126</v>
      </c>
      <c r="R130" s="135">
        <f ca="1">OFFSET('DeathsCases(m7)'!R130, DeathsDelay, 0)</f>
        <v>58.359054137516601</v>
      </c>
      <c r="S130" s="135">
        <f ca="1">OFFSET('DeathsCases(m7)'!S130, DeathsDelay, 0)</f>
        <v>22.42384279649092</v>
      </c>
      <c r="T130" s="135">
        <f ca="1">OFFSET('DeathsCases(m7)'!T130, DeathsDelay, 0)</f>
        <v>117.8230390674815</v>
      </c>
      <c r="U130" s="135">
        <f ca="1">OFFSET('DeathsCases(m7)'!U130, DeathsDelay, 0)</f>
        <v>57.279266982827878</v>
      </c>
      <c r="V130" s="135">
        <f ca="1">OFFSET('DeathsCases(m7)'!V130, DeathsDelay, 0)</f>
        <v>4.9520099477955046</v>
      </c>
      <c r="W130" s="135">
        <f ca="1">OFFSET('DeathsCases(m7)'!W130, DeathsDelay, 0)</f>
        <v>248.62140799964871</v>
      </c>
      <c r="X130" s="135">
        <f ca="1">OFFSET('DeathsCases(m7)'!X130, DeathsDelay, 0)</f>
        <v>18.65148061330833</v>
      </c>
      <c r="Y130" s="135">
        <f ca="1">OFFSET('DeathsCases(m7)'!Y130, DeathsDelay, 0)</f>
        <v>1.5952587378861689</v>
      </c>
    </row>
    <row r="131" spans="1:25" x14ac:dyDescent="0.25">
      <c r="A131" s="111">
        <f>'DeathsCases(m7)'!A131</f>
        <v>44019</v>
      </c>
      <c r="B131" s="135">
        <f>'DeathsCases(m7)'!B131</f>
        <v>297.86703709861399</v>
      </c>
      <c r="C131" s="135">
        <f>'DeathsCases(m7)'!C131</f>
        <v>250.1627888378267</v>
      </c>
      <c r="D131" s="135">
        <f>'DeathsCases(m7)'!D131</f>
        <v>162.55726156216289</v>
      </c>
      <c r="E131" s="135">
        <f>'DeathsCases(m7)'!E131</f>
        <v>436.94554262269332</v>
      </c>
      <c r="F131" s="135">
        <f>'DeathsCases(m7)'!F131</f>
        <v>2338.6323401936561</v>
      </c>
      <c r="G131" s="135">
        <f>'DeathsCases(m7)'!G131</f>
        <v>279.13453367895949</v>
      </c>
      <c r="H131" s="135">
        <f>'DeathsCases(m7)'!H131</f>
        <v>7807.4911540066369</v>
      </c>
      <c r="I131" s="135">
        <f>'DeathsCases(m7)'!I131</f>
        <v>1756.197012685011</v>
      </c>
      <c r="J131" s="135">
        <f>'DeathsCases(m7)'!J131</f>
        <v>390.58978463238321</v>
      </c>
      <c r="K131" s="135">
        <f>'DeathsCases(m7)'!K131</f>
        <v>9021.1732996855881</v>
      </c>
      <c r="L131" s="135">
        <f>'DeathsCases(m7)'!L131</f>
        <v>820.37241074275721</v>
      </c>
      <c r="M131" s="135">
        <f>'DeathsCases(m7)'!M131</f>
        <v>522.44723665771687</v>
      </c>
      <c r="N131" s="135">
        <f ca="1">OFFSET('DeathsCases(m7)'!N131, DeathsDelay, 0)</f>
        <v>8.9930401480432156</v>
      </c>
      <c r="O131" s="135">
        <f ca="1">OFFSET('DeathsCases(m7)'!O131, DeathsDelay, 0)</f>
        <v>3.9341840295863189</v>
      </c>
      <c r="P131" s="135">
        <f ca="1">OFFSET('DeathsCases(m7)'!P131, DeathsDelay, 0)</f>
        <v>10.027117004923349</v>
      </c>
      <c r="Q131" s="135">
        <f ca="1">OFFSET('DeathsCases(m7)'!Q131, DeathsDelay, 0)</f>
        <v>2.5981371894317791</v>
      </c>
      <c r="R131" s="135">
        <f ca="1">OFFSET('DeathsCases(m7)'!R131, DeathsDelay, 0)</f>
        <v>54.800575226692409</v>
      </c>
      <c r="S131" s="135">
        <f ca="1">OFFSET('DeathsCases(m7)'!S131, DeathsDelay, 0)</f>
        <v>21.366114362694191</v>
      </c>
      <c r="T131" s="135">
        <f ca="1">OFFSET('DeathsCases(m7)'!T131, DeathsDelay, 0)</f>
        <v>111.3979065022688</v>
      </c>
      <c r="U131" s="135">
        <f ca="1">OFFSET('DeathsCases(m7)'!U131, DeathsDelay, 0)</f>
        <v>53.240344310961873</v>
      </c>
      <c r="V131" s="135">
        <f ca="1">OFFSET('DeathsCases(m7)'!V131, DeathsDelay, 0)</f>
        <v>8.0470161651677934</v>
      </c>
      <c r="W131" s="135">
        <f ca="1">OFFSET('DeathsCases(m7)'!W131, DeathsDelay, 0)</f>
        <v>250.17825318995421</v>
      </c>
      <c r="X131" s="135">
        <f ca="1">OFFSET('DeathsCases(m7)'!X131, DeathsDelay, 0)</f>
        <v>19.168996471132751</v>
      </c>
      <c r="Y131" s="135">
        <f ca="1">OFFSET('DeathsCases(m7)'!Y131, DeathsDelay, 0)</f>
        <v>2.3928881068292509</v>
      </c>
    </row>
    <row r="132" spans="1:25" x14ac:dyDescent="0.25">
      <c r="A132" s="111">
        <f>'DeathsCases(m7)'!A132</f>
        <v>44020</v>
      </c>
      <c r="B132" s="135">
        <f>'DeathsCases(m7)'!B132</f>
        <v>198.61458180618061</v>
      </c>
      <c r="C132" s="135">
        <f>'DeathsCases(m7)'!C132</f>
        <v>239.98522580476629</v>
      </c>
      <c r="D132" s="135">
        <f>'DeathsCases(m7)'!D132</f>
        <v>163.85488846868239</v>
      </c>
      <c r="E132" s="135">
        <f>'DeathsCases(m7)'!E132</f>
        <v>436.18138462580151</v>
      </c>
      <c r="F132" s="135">
        <f>'DeathsCases(m7)'!F132</f>
        <v>2234.013060215425</v>
      </c>
      <c r="G132" s="135">
        <f>'DeathsCases(m7)'!G132</f>
        <v>339.42505440537349</v>
      </c>
      <c r="H132" s="135">
        <f>'DeathsCases(m7)'!H132</f>
        <v>7968.7055444182406</v>
      </c>
      <c r="I132" s="135">
        <f>'DeathsCases(m7)'!I132</f>
        <v>1780.797723504558</v>
      </c>
      <c r="J132" s="135">
        <f>'DeathsCases(m7)'!J132</f>
        <v>380.06676349331741</v>
      </c>
      <c r="K132" s="135">
        <f>'DeathsCases(m7)'!K132</f>
        <v>8948.7123094150684</v>
      </c>
      <c r="L132" s="135">
        <f>'DeathsCases(m7)'!L132</f>
        <v>850.26809953970519</v>
      </c>
      <c r="M132" s="135">
        <f>'DeathsCases(m7)'!M132</f>
        <v>510.48279612357072</v>
      </c>
      <c r="N132" s="135">
        <f ca="1">OFFSET('DeathsCases(m7)'!N132, DeathsDelay, 0)</f>
        <v>18.863450066627749</v>
      </c>
      <c r="O132" s="135">
        <f ca="1">OFFSET('DeathsCases(m7)'!O132, DeathsDelay, 0)</f>
        <v>2.9078751523029238</v>
      </c>
      <c r="P132" s="135">
        <f ca="1">OFFSET('DeathsCases(m7)'!P132, DeathsDelay, 0)</f>
        <v>9.7911848401016321</v>
      </c>
      <c r="Q132" s="135">
        <f ca="1">OFFSET('DeathsCases(m7)'!Q132, DeathsDelay, 0)</f>
        <v>2.5981371894317791</v>
      </c>
      <c r="R132" s="135">
        <f ca="1">OFFSET('DeathsCases(m7)'!R132, DeathsDelay, 0)</f>
        <v>49.81870475153854</v>
      </c>
      <c r="S132" s="135">
        <f ca="1">OFFSET('DeathsCases(m7)'!S132, DeathsDelay, 0)</f>
        <v>18.08715621792431</v>
      </c>
      <c r="T132" s="135">
        <f ca="1">OFFSET('DeathsCases(m7)'!T132, DeathsDelay, 0)</f>
        <v>113.67709204060441</v>
      </c>
      <c r="U132" s="135">
        <f ca="1">OFFSET('DeathsCases(m7)'!U132, DeathsDelay, 0)</f>
        <v>51.404470369204589</v>
      </c>
      <c r="V132" s="135">
        <f ca="1">OFFSET('DeathsCases(m7)'!V132, DeathsDelay, 0)</f>
        <v>7.4280149216933351</v>
      </c>
      <c r="W132" s="135">
        <f ca="1">OFFSET('DeathsCases(m7)'!W132, DeathsDelay, 0)</f>
        <v>250.5166977965423</v>
      </c>
      <c r="X132" s="135">
        <f ca="1">OFFSET('DeathsCases(m7)'!X132, DeathsDelay, 0)</f>
        <v>19.785833554196191</v>
      </c>
      <c r="Y132" s="135">
        <f ca="1">OFFSET('DeathsCases(m7)'!Y132, DeathsDelay, 0)</f>
        <v>3.190517475772332</v>
      </c>
    </row>
    <row r="133" spans="1:25" x14ac:dyDescent="0.25">
      <c r="A133" s="111">
        <f>'DeathsCases(m7)'!A133</f>
        <v>44021</v>
      </c>
      <c r="B133" s="135">
        <f>'DeathsCases(m7)'!B133</f>
        <v>274.83608062191678</v>
      </c>
      <c r="C133" s="135">
        <f>'DeathsCases(m7)'!C133</f>
        <v>225.01822134438351</v>
      </c>
      <c r="D133" s="135">
        <f>'DeathsCases(m7)'!D133</f>
        <v>165.38844754002361</v>
      </c>
      <c r="E133" s="135">
        <f>'DeathsCases(m7)'!E133</f>
        <v>451.31171296425788</v>
      </c>
      <c r="F133" s="135">
        <f>'DeathsCases(m7)'!F133</f>
        <v>1982.072753329071</v>
      </c>
      <c r="G133" s="135">
        <f>'DeathsCases(m7)'!G133</f>
        <v>406.90812848160527</v>
      </c>
      <c r="H133" s="135">
        <f>'DeathsCases(m7)'!H133</f>
        <v>8159.4191076545876</v>
      </c>
      <c r="I133" s="135">
        <f>'DeathsCases(m7)'!I133</f>
        <v>1673.9498600942841</v>
      </c>
      <c r="J133" s="135">
        <f>'DeathsCases(m7)'!J133</f>
        <v>378.8287610063685</v>
      </c>
      <c r="K133" s="135">
        <f>'DeathsCases(m7)'!K133</f>
        <v>8763.041598240814</v>
      </c>
      <c r="L133" s="135">
        <f>'DeathsCases(m7)'!L133</f>
        <v>879.55740611940439</v>
      </c>
      <c r="M133" s="135">
        <f>'DeathsCases(m7)'!M133</f>
        <v>537.60219466763544</v>
      </c>
      <c r="N133" s="135">
        <f ca="1">OFFSET('DeathsCases(m7)'!N133, DeathsDelay, 0)</f>
        <v>16.01199831237</v>
      </c>
      <c r="O133" s="135">
        <f ca="1">OFFSET('DeathsCases(m7)'!O133, DeathsDelay, 0)</f>
        <v>2.565772193208459</v>
      </c>
      <c r="P133" s="135">
        <f ca="1">OFFSET('DeathsCases(m7)'!P133, DeathsDelay, 0)</f>
        <v>10.73491349938851</v>
      </c>
      <c r="Q133" s="135">
        <f ca="1">OFFSET('DeathsCases(m7)'!Q133, DeathsDelay, 0)</f>
        <v>2.292473990675084</v>
      </c>
      <c r="R133" s="135">
        <f ca="1">OFFSET('DeathsCases(m7)'!R133, DeathsDelay, 0)</f>
        <v>45.54853005854951</v>
      </c>
      <c r="S133" s="135">
        <f ca="1">OFFSET('DeathsCases(m7)'!S133, DeathsDelay, 0)</f>
        <v>17.346746314266589</v>
      </c>
      <c r="T133" s="135">
        <f ca="1">OFFSET('DeathsCases(m7)'!T133, DeathsDelay, 0)</f>
        <v>112.3747003044126</v>
      </c>
      <c r="U133" s="135">
        <f ca="1">OFFSET('DeathsCases(m7)'!U133, DeathsDelay, 0)</f>
        <v>47.36554769733857</v>
      </c>
      <c r="V133" s="135">
        <f ca="1">OFFSET('DeathsCases(m7)'!V133, DeathsDelay, 0)</f>
        <v>10.523021139065619</v>
      </c>
      <c r="W133" s="135">
        <f ca="1">OFFSET('DeathsCases(m7)'!W133, DeathsDelay, 0)</f>
        <v>253.96883278374131</v>
      </c>
      <c r="X133" s="135">
        <f ca="1">OFFSET('DeathsCases(m7)'!X133, DeathsDelay, 0)</f>
        <v>20.89927676345479</v>
      </c>
      <c r="Y133" s="135">
        <f ca="1">OFFSET('DeathsCases(m7)'!Y133, DeathsDelay, 0)</f>
        <v>3.988146844715414</v>
      </c>
    </row>
    <row r="134" spans="1:25" x14ac:dyDescent="0.25">
      <c r="A134" s="111">
        <f>'DeathsCases(m7)'!A134</f>
        <v>44022</v>
      </c>
      <c r="B134" s="135">
        <f>'DeathsCases(m7)'!B134</f>
        <v>279.22292947462103</v>
      </c>
      <c r="C134" s="135">
        <f>'DeathsCases(m7)'!C134</f>
        <v>218.26168790226779</v>
      </c>
      <c r="D134" s="135">
        <f>'DeathsCases(m7)'!D134</f>
        <v>171.64064990779909</v>
      </c>
      <c r="E134" s="135">
        <f>'DeathsCases(m7)'!E134</f>
        <v>513.97266870938017</v>
      </c>
      <c r="F134" s="135">
        <f>'DeathsCases(m7)'!F134</f>
        <v>1752.906711471994</v>
      </c>
      <c r="G134" s="135">
        <f>'DeathsCases(m7)'!G134</f>
        <v>407.96585691540213</v>
      </c>
      <c r="H134" s="135">
        <f>'DeathsCases(m7)'!H134</f>
        <v>8473.7079401265964</v>
      </c>
      <c r="I134" s="135">
        <f>'DeathsCases(m7)'!I134</f>
        <v>1625.4827880318919</v>
      </c>
      <c r="J134" s="135">
        <f>'DeathsCases(m7)'!J134</f>
        <v>389.97078338890879</v>
      </c>
      <c r="K134" s="135">
        <f>'DeathsCases(m7)'!K134</f>
        <v>8858.6521996019637</v>
      </c>
      <c r="L134" s="135">
        <f>'DeathsCases(m7)'!L134</f>
        <v>902.26014723588366</v>
      </c>
      <c r="M134" s="135">
        <f>'DeathsCases(m7)'!M134</f>
        <v>525.63775413348924</v>
      </c>
      <c r="N134" s="135">
        <f ca="1">OFFSET('DeathsCases(m7)'!N134, DeathsDelay, 0)</f>
        <v>15.02495732051154</v>
      </c>
      <c r="O134" s="135">
        <f ca="1">OFFSET('DeathsCases(m7)'!O134, DeathsDelay, 0)</f>
        <v>2.138143494340377</v>
      </c>
      <c r="P134" s="135">
        <f ca="1">OFFSET('DeathsCases(m7)'!P134, DeathsDelay, 0)</f>
        <v>10.61694741697765</v>
      </c>
      <c r="Q134" s="135">
        <f ca="1">OFFSET('DeathsCases(m7)'!Q134, DeathsDelay, 0)</f>
        <v>2.5981371894317791</v>
      </c>
      <c r="R134" s="135">
        <f ca="1">OFFSET('DeathsCases(m7)'!R134, DeathsDelay, 0)</f>
        <v>45.54853005854951</v>
      </c>
      <c r="S134" s="135">
        <f ca="1">OFFSET('DeathsCases(m7)'!S134, DeathsDelay, 0)</f>
        <v>16.5005635672292</v>
      </c>
      <c r="T134" s="135">
        <f ca="1">OFFSET('DeathsCases(m7)'!T134, DeathsDelay, 0)</f>
        <v>114.6755923716847</v>
      </c>
      <c r="U134" s="135">
        <f ca="1">OFFSET('DeathsCases(m7)'!U134, DeathsDelay, 0)</f>
        <v>41.85792587206673</v>
      </c>
      <c r="V134" s="135">
        <f ca="1">OFFSET('DeathsCases(m7)'!V134, DeathsDelay, 0)</f>
        <v>11.76102362601454</v>
      </c>
      <c r="W134" s="135">
        <f ca="1">OFFSET('DeathsCases(m7)'!W134, DeathsDelay, 0)</f>
        <v>252.24276529014179</v>
      </c>
      <c r="X134" s="135">
        <f ca="1">OFFSET('DeathsCases(m7)'!X134, DeathsDelay, 0)</f>
        <v>21.693846565367028</v>
      </c>
      <c r="Y134" s="135">
        <f ca="1">OFFSET('DeathsCases(m7)'!Y134, DeathsDelay, 0)</f>
        <v>3.988146844715414</v>
      </c>
    </row>
    <row r="135" spans="1:25" x14ac:dyDescent="0.25">
      <c r="A135" s="111">
        <f>'DeathsCases(m7)'!A135</f>
        <v>44023</v>
      </c>
      <c r="B135" s="135">
        <f>'DeathsCases(m7)'!B135</f>
        <v>290.95775015560491</v>
      </c>
      <c r="C135" s="135">
        <f>'DeathsCases(m7)'!C135</f>
        <v>214.7551325715495</v>
      </c>
      <c r="D135" s="135">
        <f>'DeathsCases(m7)'!D135</f>
        <v>166.09624403448871</v>
      </c>
      <c r="E135" s="135">
        <f>'DeathsCases(m7)'!E135</f>
        <v>513.97266870938017</v>
      </c>
      <c r="F135" s="135">
        <f>'DeathsCases(m7)'!F135</f>
        <v>1713.051747670763</v>
      </c>
      <c r="G135" s="135">
        <f>'DeathsCases(m7)'!G135</f>
        <v>428.69733421781808</v>
      </c>
      <c r="H135" s="135">
        <f>'DeathsCases(m7)'!H135</f>
        <v>8784.284956150459</v>
      </c>
      <c r="I135" s="135">
        <f>'DeathsCases(m7)'!I135</f>
        <v>1626.951487185298</v>
      </c>
      <c r="J135" s="135">
        <f>'DeathsCases(m7)'!J135</f>
        <v>390.58978463238333</v>
      </c>
      <c r="K135" s="135">
        <f>'DeathsCases(m7)'!K135</f>
        <v>8895.8811063266603</v>
      </c>
      <c r="L135" s="135">
        <f>'DeathsCases(m7)'!L135</f>
        <v>921.89438523576769</v>
      </c>
      <c r="M135" s="135">
        <f>'DeathsCases(m7)'!M135</f>
        <v>492.93495000682282</v>
      </c>
      <c r="N135" s="135">
        <f ca="1">OFFSET('DeathsCases(m7)'!N135, DeathsDelay, 0)</f>
        <v>15.02495732051154</v>
      </c>
      <c r="O135" s="135">
        <f ca="1">OFFSET('DeathsCases(m7)'!O135, DeathsDelay, 0)</f>
        <v>1.796040535245911</v>
      </c>
      <c r="P135" s="135">
        <f ca="1">OFFSET('DeathsCases(m7)'!P135, DeathsDelay, 0)</f>
        <v>11.44270999385367</v>
      </c>
      <c r="Q135" s="135">
        <f ca="1">OFFSET('DeathsCases(m7)'!Q135, DeathsDelay, 0)</f>
        <v>2.5981371894317791</v>
      </c>
      <c r="R135" s="135">
        <f ca="1">OFFSET('DeathsCases(m7)'!R135, DeathsDelay, 0)</f>
        <v>46.260225840714348</v>
      </c>
      <c r="S135" s="135">
        <f ca="1">OFFSET('DeathsCases(m7)'!S135, DeathsDelay, 0)</f>
        <v>15.654380820191809</v>
      </c>
      <c r="T135" s="135">
        <f ca="1">OFFSET('DeathsCases(m7)'!T135, DeathsDelay, 0)</f>
        <v>118.539354522387</v>
      </c>
      <c r="U135" s="135">
        <f ca="1">OFFSET('DeathsCases(m7)'!U135, DeathsDelay, 0)</f>
        <v>42.225100660418192</v>
      </c>
      <c r="V135" s="135">
        <f ca="1">OFFSET('DeathsCases(m7)'!V135, DeathsDelay, 0)</f>
        <v>11.14202238254008</v>
      </c>
      <c r="W135" s="135">
        <f ca="1">OFFSET('DeathsCases(m7)'!W135, DeathsDelay, 0)</f>
        <v>247.1660961913197</v>
      </c>
      <c r="X135" s="135">
        <f ca="1">OFFSET('DeathsCases(m7)'!X135, DeathsDelay, 0)</f>
        <v>21.657254535015809</v>
      </c>
      <c r="Y135" s="135">
        <f ca="1">OFFSET('DeathsCases(m7)'!Y135, DeathsDelay, 0)</f>
        <v>3.988146844715414</v>
      </c>
    </row>
    <row r="136" spans="1:25" x14ac:dyDescent="0.25">
      <c r="A136" s="111">
        <f>'DeathsCases(m7)'!A136</f>
        <v>44024</v>
      </c>
      <c r="B136" s="135">
        <f>'DeathsCases(m7)'!B136</f>
        <v>290.40939404901678</v>
      </c>
      <c r="C136" s="135">
        <f>'DeathsCases(m7)'!C136</f>
        <v>204.9196724975836</v>
      </c>
      <c r="D136" s="135">
        <f>'DeathsCases(m7)'!D136</f>
        <v>171.0508194957448</v>
      </c>
      <c r="E136" s="135">
        <f>'DeathsCases(m7)'!E136</f>
        <v>513.97266870938017</v>
      </c>
      <c r="F136" s="135">
        <f>'DeathsCases(m7)'!F136</f>
        <v>1564.307329198311</v>
      </c>
      <c r="G136" s="135">
        <f>'DeathsCases(m7)'!G136</f>
        <v>442.87089523069437</v>
      </c>
      <c r="H136" s="135">
        <f>'DeathsCases(m7)'!H136</f>
        <v>8982.5523914567184</v>
      </c>
      <c r="I136" s="135">
        <f>'DeathsCases(m7)'!I136</f>
        <v>1679.8246567079079</v>
      </c>
      <c r="J136" s="135">
        <f>'DeathsCases(m7)'!J136</f>
        <v>427.72985924085071</v>
      </c>
      <c r="K136" s="135">
        <f>'DeathsCases(m7)'!K136</f>
        <v>8854.5908643229068</v>
      </c>
      <c r="L136" s="135">
        <f>'DeathsCases(m7)'!L136</f>
        <v>945.33419439217869</v>
      </c>
      <c r="M136" s="135">
        <f>'DeathsCases(m7)'!M136</f>
        <v>492.13732063787972</v>
      </c>
      <c r="N136" s="135">
        <f ca="1">OFFSET('DeathsCases(m7)'!N136, DeathsDelay, 0)</f>
        <v>15.02495732051154</v>
      </c>
      <c r="O136" s="135">
        <f ca="1">OFFSET('DeathsCases(m7)'!O136, DeathsDelay, 0)</f>
        <v>1.796040535245911</v>
      </c>
      <c r="P136" s="135">
        <f ca="1">OFFSET('DeathsCases(m7)'!P136, DeathsDelay, 0)</f>
        <v>10.73491349938851</v>
      </c>
      <c r="Q136" s="135">
        <f ca="1">OFFSET('DeathsCases(m7)'!Q136, DeathsDelay, 0)</f>
        <v>2.5981371894317791</v>
      </c>
      <c r="R136" s="135">
        <f ca="1">OFFSET('DeathsCases(m7)'!R136, DeathsDelay, 0)</f>
        <v>41.278355365560479</v>
      </c>
      <c r="S136" s="135">
        <f ca="1">OFFSET('DeathsCases(m7)'!S136, DeathsDelay, 0)</f>
        <v>15.86592650695116</v>
      </c>
      <c r="T136" s="135">
        <f ca="1">OFFSET('DeathsCases(m7)'!T136, DeathsDelay, 0)</f>
        <v>118.2788761751486</v>
      </c>
      <c r="U136" s="135">
        <f ca="1">OFFSET('DeathsCases(m7)'!U136, DeathsDelay, 0)</f>
        <v>42.959450237121089</v>
      </c>
      <c r="V136" s="135">
        <f ca="1">OFFSET('DeathsCases(m7)'!V136, DeathsDelay, 0)</f>
        <v>11.14202238254008</v>
      </c>
      <c r="W136" s="135">
        <f ca="1">OFFSET('DeathsCases(m7)'!W136, DeathsDelay, 0)</f>
        <v>250.0428753473189</v>
      </c>
      <c r="X136" s="135">
        <f ca="1">OFFSET('DeathsCases(m7)'!X136, DeathsDelay, 0)</f>
        <v>22.598192458332939</v>
      </c>
      <c r="Y136" s="135">
        <f ca="1">OFFSET('DeathsCases(m7)'!Y136, DeathsDelay, 0)</f>
        <v>2.3928881068292509</v>
      </c>
    </row>
    <row r="137" spans="1:25" x14ac:dyDescent="0.25">
      <c r="A137" s="111">
        <f>'DeathsCases(m7)'!A137</f>
        <v>44025</v>
      </c>
      <c r="B137" s="135">
        <f>'DeathsCases(m7)'!B137</f>
        <v>309.60185777959788</v>
      </c>
      <c r="C137" s="135">
        <f>'DeathsCases(m7)'!C137</f>
        <v>180.972465360971</v>
      </c>
      <c r="D137" s="135">
        <f>'DeathsCases(m7)'!D137</f>
        <v>166.4501422817213</v>
      </c>
      <c r="E137" s="135">
        <f>'DeathsCases(m7)'!E137</f>
        <v>636.39077981143623</v>
      </c>
      <c r="F137" s="135">
        <f>'DeathsCases(m7)'!F137</f>
        <v>1506.6599708429601</v>
      </c>
      <c r="G137" s="135">
        <f>'DeathsCases(m7)'!G137</f>
        <v>461.6984613522763</v>
      </c>
      <c r="H137" s="135">
        <f>'DeathsCases(m7)'!H137</f>
        <v>9292.1309071495016</v>
      </c>
      <c r="I137" s="135">
        <f>'DeathsCases(m7)'!I137</f>
        <v>1694.1444734536151</v>
      </c>
      <c r="J137" s="135">
        <f>'DeathsCases(m7)'!J137</f>
        <v>401.7318070149235</v>
      </c>
      <c r="K137" s="135">
        <f>'DeathsCases(m7)'!K137</f>
        <v>8856.5199985804611</v>
      </c>
      <c r="L137" s="135">
        <f>'DeathsCases(m7)'!L137</f>
        <v>977.98996776419028</v>
      </c>
      <c r="M137" s="135">
        <f>'DeathsCases(m7)'!M137</f>
        <v>465.01792209381489</v>
      </c>
      <c r="N137" s="135">
        <f ca="1">OFFSET('DeathsCases(m7)'!N137, DeathsDelay, 0)</f>
        <v>15.13462854182915</v>
      </c>
      <c r="O137" s="135">
        <f ca="1">OFFSET('DeathsCases(m7)'!O137, DeathsDelay, 0)</f>
        <v>1.710514795472295</v>
      </c>
      <c r="P137" s="135">
        <f ca="1">OFFSET('DeathsCases(m7)'!P137, DeathsDelay, 0)</f>
        <v>10.73491349938851</v>
      </c>
      <c r="Q137" s="135">
        <f ca="1">OFFSET('DeathsCases(m7)'!Q137, DeathsDelay, 0)</f>
        <v>2.4453055900534322</v>
      </c>
      <c r="R137" s="135">
        <f ca="1">OFFSET('DeathsCases(m7)'!R137, DeathsDelay, 0)</f>
        <v>40.566659583395641</v>
      </c>
      <c r="S137" s="135">
        <f ca="1">OFFSET('DeathsCases(m7)'!S137, DeathsDelay, 0)</f>
        <v>15.86592650695116</v>
      </c>
      <c r="T137" s="135">
        <f ca="1">OFFSET('DeathsCases(m7)'!T137, DeathsDelay, 0)</f>
        <v>121.46973592881839</v>
      </c>
      <c r="U137" s="135">
        <f ca="1">OFFSET('DeathsCases(m7)'!U137, DeathsDelay, 0)</f>
        <v>40.022051930309438</v>
      </c>
      <c r="V137" s="135">
        <f ca="1">OFFSET('DeathsCases(m7)'!V137, DeathsDelay, 0)</f>
        <v>14.237028599912369</v>
      </c>
      <c r="W137" s="135">
        <f ca="1">OFFSET('DeathsCases(m7)'!W137, DeathsDelay, 0)</f>
        <v>246.62458482077869</v>
      </c>
      <c r="X137" s="135">
        <f ca="1">OFFSET('DeathsCases(m7)'!X137, DeathsDelay, 0)</f>
        <v>22.765470311367089</v>
      </c>
      <c r="Y137" s="135">
        <f ca="1">OFFSET('DeathsCases(m7)'!Y137, DeathsDelay, 0)</f>
        <v>2.3928881068292509</v>
      </c>
    </row>
    <row r="138" spans="1:25" x14ac:dyDescent="0.25">
      <c r="A138" s="111">
        <f>'DeathsCases(m7)'!A138</f>
        <v>44026</v>
      </c>
      <c r="B138" s="135">
        <f>'DeathsCases(m7)'!B138</f>
        <v>265.40435558860281</v>
      </c>
      <c r="C138" s="135">
        <f>'DeathsCases(m7)'!C138</f>
        <v>180.7158881416502</v>
      </c>
      <c r="D138" s="135">
        <f>'DeathsCases(m7)'!D138</f>
        <v>163.73692238627149</v>
      </c>
      <c r="E138" s="135">
        <f>'DeathsCases(m7)'!E138</f>
        <v>686.06104960939899</v>
      </c>
      <c r="F138" s="135">
        <f>'DeathsCases(m7)'!F138</f>
        <v>1532.992714783059</v>
      </c>
      <c r="G138" s="135">
        <f>'DeathsCases(m7)'!G138</f>
        <v>531.40276513948118</v>
      </c>
      <c r="H138" s="135">
        <f>'DeathsCases(m7)'!H138</f>
        <v>9452.6723951640724</v>
      </c>
      <c r="I138" s="135">
        <f>'DeathsCases(m7)'!I138</f>
        <v>1813.109104879486</v>
      </c>
      <c r="J138" s="135">
        <f>'DeathsCases(m7)'!J138</f>
        <v>447.53789903203341</v>
      </c>
      <c r="K138" s="135">
        <f>'DeathsCases(m7)'!K138</f>
        <v>8739.8242982288702</v>
      </c>
      <c r="L138" s="135">
        <f>'DeathsCases(m7)'!L138</f>
        <v>1012.888309853441</v>
      </c>
      <c r="M138" s="135">
        <f>'DeathsCases(m7)'!M138</f>
        <v>478.57762136584739</v>
      </c>
      <c r="N138" s="135">
        <f ca="1">OFFSET('DeathsCases(m7)'!N138, DeathsDelay, 0)</f>
        <v>13.92824510733548</v>
      </c>
      <c r="O138" s="135">
        <f ca="1">OFFSET('DeathsCases(m7)'!O138, DeathsDelay, 0)</f>
        <v>1.796040535245911</v>
      </c>
      <c r="P138" s="135">
        <f ca="1">OFFSET('DeathsCases(m7)'!P138, DeathsDelay, 0)</f>
        <v>10.498981334566791</v>
      </c>
      <c r="Q138" s="135">
        <f ca="1">OFFSET('DeathsCases(m7)'!Q138, DeathsDelay, 0)</f>
        <v>2.292473990675084</v>
      </c>
      <c r="R138" s="135">
        <f ca="1">OFFSET('DeathsCases(m7)'!R138, DeathsDelay, 0)</f>
        <v>41.278355365560479</v>
      </c>
      <c r="S138" s="135">
        <f ca="1">OFFSET('DeathsCases(m7)'!S138, DeathsDelay, 0)</f>
        <v>13.856242482737359</v>
      </c>
      <c r="T138" s="135">
        <f ca="1">OFFSET('DeathsCases(m7)'!T138, DeathsDelay, 0)</f>
        <v>125.3986176663302</v>
      </c>
      <c r="U138" s="135">
        <f ca="1">OFFSET('DeathsCases(m7)'!U138, DeathsDelay, 0)</f>
        <v>41.123576295363812</v>
      </c>
      <c r="V138" s="135">
        <f ca="1">OFFSET('DeathsCases(m7)'!V138, DeathsDelay, 0)</f>
        <v>11.14202238254008</v>
      </c>
      <c r="W138" s="135">
        <f ca="1">OFFSET('DeathsCases(m7)'!W138, DeathsDelay, 0)</f>
        <v>248.8921636849193</v>
      </c>
      <c r="X138" s="135">
        <f ca="1">OFFSET('DeathsCases(m7)'!X138, DeathsDelay, 0)</f>
        <v>23.120935749064671</v>
      </c>
      <c r="Y138" s="135">
        <f ca="1">OFFSET('DeathsCases(m7)'!Y138, DeathsDelay, 0)</f>
        <v>0.79762936894308756</v>
      </c>
    </row>
    <row r="139" spans="1:25" x14ac:dyDescent="0.25">
      <c r="A139" s="111">
        <f>'DeathsCases(m7)'!A139</f>
        <v>44027</v>
      </c>
      <c r="B139" s="135">
        <f>'DeathsCases(m7)'!B139</f>
        <v>388.45546590695659</v>
      </c>
      <c r="C139" s="135">
        <f>'DeathsCases(m7)'!C139</f>
        <v>187.38689584399231</v>
      </c>
      <c r="D139" s="135">
        <f>'DeathsCases(m7)'!D139</f>
        <v>160.0799738315348</v>
      </c>
      <c r="E139" s="135">
        <f>'DeathsCases(m7)'!E139</f>
        <v>761.25419650354593</v>
      </c>
      <c r="F139" s="135">
        <f>'DeathsCases(m7)'!F139</f>
        <v>1363.609118627827</v>
      </c>
      <c r="G139" s="135">
        <f>'DeathsCases(m7)'!G139</f>
        <v>521.67166354855124</v>
      </c>
      <c r="H139" s="135">
        <f>'DeathsCases(m7)'!H139</f>
        <v>9642.105273193165</v>
      </c>
      <c r="I139" s="135">
        <f>'DeathsCases(m7)'!I139</f>
        <v>1864.146400460339</v>
      </c>
      <c r="J139" s="135">
        <f>'DeathsCases(m7)'!J139</f>
        <v>463.6319313623693</v>
      </c>
      <c r="K139" s="135">
        <f>'DeathsCases(m7)'!K139</f>
        <v>8582.5490895473613</v>
      </c>
      <c r="L139" s="135">
        <f>'DeathsCases(m7)'!L139</f>
        <v>1053.646604231795</v>
      </c>
      <c r="M139" s="135">
        <f>'DeathsCases(m7)'!M139</f>
        <v>511.28042549251381</v>
      </c>
      <c r="N139" s="135">
        <f ca="1">OFFSET('DeathsCases(m7)'!N139, DeathsDelay, 0)</f>
        <v>4.935204959291795</v>
      </c>
      <c r="O139" s="135">
        <f ca="1">OFFSET('DeathsCases(m7)'!O139, DeathsDelay, 0)</f>
        <v>1.8815662750195279</v>
      </c>
      <c r="P139" s="135">
        <f ca="1">OFFSET('DeathsCases(m7)'!P139, DeathsDelay, 0)</f>
        <v>10.027117004923349</v>
      </c>
      <c r="Q139" s="135">
        <f ca="1">OFFSET('DeathsCases(m7)'!Q139, DeathsDelay, 0)</f>
        <v>1.9868107919183899</v>
      </c>
      <c r="R139" s="135">
        <f ca="1">OFFSET('DeathsCases(m7)'!R139, DeathsDelay, 0)</f>
        <v>39.854963801230802</v>
      </c>
      <c r="S139" s="135">
        <f ca="1">OFFSET('DeathsCases(m7)'!S139, DeathsDelay, 0)</f>
        <v>12.9042868923203</v>
      </c>
      <c r="T139" s="135">
        <f ca="1">OFFSET('DeathsCases(m7)'!T139, DeathsDelay, 0)</f>
        <v>130.78183684258951</v>
      </c>
      <c r="U139" s="135">
        <f ca="1">OFFSET('DeathsCases(m7)'!U139, DeathsDelay, 0)</f>
        <v>49.568596427447297</v>
      </c>
      <c r="V139" s="135">
        <f ca="1">OFFSET('DeathsCases(m7)'!V139, DeathsDelay, 0)</f>
        <v>12.380024869489</v>
      </c>
      <c r="W139" s="135">
        <f ca="1">OFFSET('DeathsCases(m7)'!W139, DeathsDelay, 0)</f>
        <v>250.61823117851881</v>
      </c>
      <c r="X139" s="135">
        <f ca="1">OFFSET('DeathsCases(m7)'!X139, DeathsDelay, 0)</f>
        <v>25.86011059249897</v>
      </c>
      <c r="Y139" s="135">
        <f ca="1">OFFSET('DeathsCases(m7)'!Y139, DeathsDelay, 0)</f>
        <v>0.79762936894308756</v>
      </c>
    </row>
    <row r="140" spans="1:25" x14ac:dyDescent="0.25">
      <c r="A140" s="111">
        <f>'DeathsCases(m7)'!A140</f>
        <v>44028</v>
      </c>
      <c r="B140" s="135">
        <f>'DeathsCases(m7)'!B140</f>
        <v>304.33763915635291</v>
      </c>
      <c r="C140" s="135">
        <f>'DeathsCases(m7)'!C140</f>
        <v>209.45253670558529</v>
      </c>
      <c r="D140" s="135">
        <f>'DeathsCases(m7)'!D140</f>
        <v>161.96743115010861</v>
      </c>
      <c r="E140" s="135">
        <f>'DeathsCases(m7)'!E140</f>
        <v>886.27044479503377</v>
      </c>
      <c r="F140" s="135">
        <f>'DeathsCases(m7)'!F140</f>
        <v>1319.483980133607</v>
      </c>
      <c r="G140" s="135">
        <f>'DeathsCases(m7)'!G140</f>
        <v>521.56589070517157</v>
      </c>
      <c r="H140" s="135">
        <f>'DeathsCases(m7)'!H140</f>
        <v>9946.1703305360679</v>
      </c>
      <c r="I140" s="135">
        <f>'DeathsCases(m7)'!I140</f>
        <v>1932.0737363053579</v>
      </c>
      <c r="J140" s="135">
        <f>'DeathsCases(m7)'!J140</f>
        <v>636.33327829174311</v>
      </c>
      <c r="K140" s="135">
        <f>'DeathsCases(m7)'!K140</f>
        <v>8676.7720680214989</v>
      </c>
      <c r="L140" s="135">
        <f>'DeathsCases(m7)'!L140</f>
        <v>1097.9177335238651</v>
      </c>
      <c r="M140" s="135">
        <f>'DeathsCases(m7)'!M140</f>
        <v>522.44723665771687</v>
      </c>
      <c r="N140" s="135">
        <f ca="1">OFFSET('DeathsCases(m7)'!N140, DeathsDelay, 0)</f>
        <v>4.0578351887509481</v>
      </c>
      <c r="O140" s="135">
        <f ca="1">OFFSET('DeathsCases(m7)'!O140, DeathsDelay, 0)</f>
        <v>1.9670920147931441</v>
      </c>
      <c r="P140" s="135">
        <f ca="1">OFFSET('DeathsCases(m7)'!P140, DeathsDelay, 0)</f>
        <v>8.8474561808147492</v>
      </c>
      <c r="Q140" s="135">
        <f ca="1">OFFSET('DeathsCases(m7)'!Q140, DeathsDelay, 0)</f>
        <v>1.9868107919183899</v>
      </c>
      <c r="R140" s="135">
        <f ca="1">OFFSET('DeathsCases(m7)'!R140, DeathsDelay, 0)</f>
        <v>37.008180672571449</v>
      </c>
      <c r="S140" s="135">
        <f ca="1">OFFSET('DeathsCases(m7)'!S140, DeathsDelay, 0)</f>
        <v>11.317694241625199</v>
      </c>
      <c r="T140" s="135">
        <f ca="1">OFFSET('DeathsCases(m7)'!T140, DeathsDelay, 0)</f>
        <v>134.05952271200539</v>
      </c>
      <c r="U140" s="135">
        <f ca="1">OFFSET('DeathsCases(m7)'!U140, DeathsDelay, 0)</f>
        <v>49.568596427447297</v>
      </c>
      <c r="V140" s="135">
        <f ca="1">OFFSET('DeathsCases(m7)'!V140, DeathsDelay, 0)</f>
        <v>10.523021139065619</v>
      </c>
      <c r="W140" s="135">
        <f ca="1">OFFSET('DeathsCases(m7)'!W140, DeathsDelay, 0)</f>
        <v>250.24594211127189</v>
      </c>
      <c r="X140" s="135">
        <f ca="1">OFFSET('DeathsCases(m7)'!X140, DeathsDelay, 0)</f>
        <v>26.131937103679469</v>
      </c>
      <c r="Y140" s="135">
        <f ca="1">OFFSET('DeathsCases(m7)'!Y140, DeathsDelay, 0)</f>
        <v>5.8366010437436799E-15</v>
      </c>
    </row>
    <row r="141" spans="1:25" x14ac:dyDescent="0.25">
      <c r="A141" s="111">
        <f>'DeathsCases(m7)'!A141</f>
        <v>44029</v>
      </c>
      <c r="B141" s="135">
        <f>'DeathsCases(m7)'!B141</f>
        <v>328.79432151017897</v>
      </c>
      <c r="C141" s="135">
        <f>'DeathsCases(m7)'!C141</f>
        <v>232.03133200581999</v>
      </c>
      <c r="D141" s="135">
        <f>'DeathsCases(m7)'!D141</f>
        <v>156.65895744161989</v>
      </c>
      <c r="E141" s="135">
        <f>'DeathsCases(m7)'!E141</f>
        <v>970.02216125436803</v>
      </c>
      <c r="F141" s="135">
        <f>'DeathsCases(m7)'!F141</f>
        <v>1263.9717091247501</v>
      </c>
      <c r="G141" s="135">
        <f>'DeathsCases(m7)'!G141</f>
        <v>540.07613829661454</v>
      </c>
      <c r="H141" s="135">
        <f>'DeathsCases(m7)'!H141</f>
        <v>10027.938825039981</v>
      </c>
      <c r="I141" s="135">
        <f>'DeathsCases(m7)'!I141</f>
        <v>1928.401988421843</v>
      </c>
      <c r="J141" s="135">
        <f>'DeathsCases(m7)'!J141</f>
        <v>706.89942004783131</v>
      </c>
      <c r="K141" s="135">
        <f>'DeathsCases(m7)'!K141</f>
        <v>8308.8489361995307</v>
      </c>
      <c r="L141" s="135">
        <f>'DeathsCases(m7)'!L141</f>
        <v>1140.458582523614</v>
      </c>
      <c r="M141" s="135">
        <f>'DeathsCases(m7)'!M141</f>
        <v>582.26943932844802</v>
      </c>
      <c r="N141" s="135">
        <f ca="1">OFFSET('DeathsCases(m7)'!N141, DeathsDelay, 0)</f>
        <v>3.509479082162918</v>
      </c>
      <c r="O141" s="135">
        <f ca="1">OFFSET('DeathsCases(m7)'!O141, DeathsDelay, 0)</f>
        <v>2.7368236727556901</v>
      </c>
      <c r="P141" s="135">
        <f ca="1">OFFSET('DeathsCases(m7)'!P141, DeathsDelay, 0)</f>
        <v>8.1396596863495922</v>
      </c>
      <c r="Q141" s="135">
        <f ca="1">OFFSET('DeathsCases(m7)'!Q141, DeathsDelay, 0)</f>
        <v>1.833979192540043</v>
      </c>
      <c r="R141" s="135">
        <f ca="1">OFFSET('DeathsCases(m7)'!R141, DeathsDelay, 0)</f>
        <v>29.891222850923072</v>
      </c>
      <c r="S141" s="135">
        <f ca="1">OFFSET('DeathsCases(m7)'!S141, DeathsDelay, 0)</f>
        <v>11.952331301903239</v>
      </c>
      <c r="T141" s="135">
        <f ca="1">OFFSET('DeathsCases(m7)'!T141, DeathsDelay, 0)</f>
        <v>138.4442415571844</v>
      </c>
      <c r="U141" s="135">
        <f ca="1">OFFSET('DeathsCases(m7)'!U141, DeathsDelay, 0)</f>
        <v>41.85792587206673</v>
      </c>
      <c r="V141" s="135">
        <f ca="1">OFFSET('DeathsCases(m7)'!V141, DeathsDelay, 0)</f>
        <v>10.523021139065619</v>
      </c>
      <c r="W141" s="135">
        <f ca="1">OFFSET('DeathsCases(m7)'!W141, DeathsDelay, 0)</f>
        <v>250.00903088666021</v>
      </c>
      <c r="X141" s="135">
        <f ca="1">OFFSET('DeathsCases(m7)'!X141, DeathsDelay, 0)</f>
        <v>26.58149633370877</v>
      </c>
      <c r="Y141" s="135">
        <f ca="1">OFFSET('DeathsCases(m7)'!Y141, DeathsDelay, 0)</f>
        <v>5.8366010437436799E-15</v>
      </c>
    </row>
    <row r="142" spans="1:25" x14ac:dyDescent="0.25">
      <c r="A142" s="111">
        <f>'DeathsCases(m7)'!A142</f>
        <v>44030</v>
      </c>
      <c r="B142" s="135">
        <f>'DeathsCases(m7)'!B142</f>
        <v>338.44538898612831</v>
      </c>
      <c r="C142" s="135">
        <f>'DeathsCases(m7)'!C142</f>
        <v>232.37343496491451</v>
      </c>
      <c r="D142" s="135">
        <f>'DeathsCases(m7)'!D142</f>
        <v>163.8548884686823</v>
      </c>
      <c r="E142" s="135">
        <f>'DeathsCases(m7)'!E142</f>
        <v>970.02216125436803</v>
      </c>
      <c r="F142" s="135">
        <f>'DeathsCases(m7)'!F142</f>
        <v>1182.838389957958</v>
      </c>
      <c r="G142" s="135">
        <f>'DeathsCases(m7)'!G142</f>
        <v>540.81654820027222</v>
      </c>
      <c r="H142" s="135">
        <f>'DeathsCases(m7)'!H142</f>
        <v>10104.12874160719</v>
      </c>
      <c r="I142" s="135">
        <f>'DeathsCases(m7)'!I142</f>
        <v>1937.2141833422791</v>
      </c>
      <c r="J142" s="135">
        <f>'DeathsCases(m7)'!J142</f>
        <v>765.70453817790496</v>
      </c>
      <c r="K142" s="135">
        <f>'DeathsCases(m7)'!K142</f>
        <v>7953.7866994279111</v>
      </c>
      <c r="L142" s="135">
        <f>'DeathsCases(m7)'!L142</f>
        <v>1193.2086079913529</v>
      </c>
      <c r="M142" s="135">
        <f>'DeathsCases(m7)'!M142</f>
        <v>630.12720146503284</v>
      </c>
      <c r="N142" s="135">
        <f ca="1">OFFSET('DeathsCases(m7)'!N142, DeathsDelay, 0)</f>
        <v>3.8384927461157359</v>
      </c>
      <c r="O142" s="135">
        <f ca="1">OFFSET('DeathsCases(m7)'!O142, DeathsDelay, 0)</f>
        <v>2.8223494125293072</v>
      </c>
      <c r="P142" s="135">
        <f ca="1">OFFSET('DeathsCases(m7)'!P142, DeathsDelay, 0)</f>
        <v>7.0779649446518533</v>
      </c>
      <c r="Q142" s="135">
        <f ca="1">OFFSET('DeathsCases(m7)'!Q142, DeathsDelay, 0)</f>
        <v>1.833979192540043</v>
      </c>
      <c r="R142" s="135">
        <f ca="1">OFFSET('DeathsCases(m7)'!R142, DeathsDelay, 0)</f>
        <v>24.197656593604371</v>
      </c>
      <c r="S142" s="135">
        <f ca="1">OFFSET('DeathsCases(m7)'!S142, DeathsDelay, 0)</f>
        <v>12.586968362181279</v>
      </c>
      <c r="T142" s="135">
        <f ca="1">OFFSET('DeathsCases(m7)'!T142, DeathsDelay, 0)</f>
        <v>139.1171439542168</v>
      </c>
      <c r="U142" s="135">
        <f ca="1">OFFSET('DeathsCases(m7)'!U142, DeathsDelay, 0)</f>
        <v>40.022051930309438</v>
      </c>
      <c r="V142" s="135">
        <f ca="1">OFFSET('DeathsCases(m7)'!V142, DeathsDelay, 0)</f>
        <v>12.99902611296346</v>
      </c>
      <c r="W142" s="135">
        <f ca="1">OFFSET('DeathsCases(m7)'!W142, DeathsDelay, 0)</f>
        <v>259.82392447771622</v>
      </c>
      <c r="X142" s="135">
        <f ca="1">OFFSET('DeathsCases(m7)'!X142, DeathsDelay, 0)</f>
        <v>27.412658165972228</v>
      </c>
      <c r="Y142" s="135">
        <f ca="1">OFFSET('DeathsCases(m7)'!Y142, DeathsDelay, 0)</f>
        <v>0.79762936894308756</v>
      </c>
    </row>
    <row r="143" spans="1:25" x14ac:dyDescent="0.25">
      <c r="A143" s="111">
        <f>'DeathsCases(m7)'!A143</f>
        <v>44031</v>
      </c>
      <c r="B143" s="135">
        <f>'DeathsCases(m7)'!B143</f>
        <v>339.76144364193948</v>
      </c>
      <c r="C143" s="135">
        <f>'DeathsCases(m7)'!C143</f>
        <v>240.84048320250241</v>
      </c>
      <c r="D143" s="135">
        <f>'DeathsCases(m7)'!D143</f>
        <v>161.96743115010861</v>
      </c>
      <c r="E143" s="135">
        <f>'DeathsCases(m7)'!E143</f>
        <v>970.02216125436803</v>
      </c>
      <c r="F143" s="135">
        <f>'DeathsCases(m7)'!F143</f>
        <v>1185.6851730866181</v>
      </c>
      <c r="G143" s="135">
        <f>'DeathsCases(m7)'!G143</f>
        <v>548.85528429712735</v>
      </c>
      <c r="H143" s="135">
        <f>'DeathsCases(m7)'!H143</f>
        <v>10165.55821849757</v>
      </c>
      <c r="I143" s="135">
        <f>'DeathsCases(m7)'!I143</f>
        <v>1872.9585953807741</v>
      </c>
      <c r="J143" s="135">
        <f>'DeathsCases(m7)'!J143</f>
        <v>618.38224223098393</v>
      </c>
      <c r="K143" s="135">
        <f>'DeathsCases(m7)'!K143</f>
        <v>7909.7212116501341</v>
      </c>
      <c r="L143" s="135">
        <f>'DeathsCases(m7)'!L143</f>
        <v>1254.3329809766151</v>
      </c>
      <c r="M143" s="135">
        <f>'DeathsCases(m7)'!M143</f>
        <v>604.60306165885424</v>
      </c>
      <c r="N143" s="135">
        <f ca="1">OFFSET('DeathsCases(m7)'!N143, DeathsDelay, 0)</f>
        <v>3.8384927461157359</v>
      </c>
      <c r="O143" s="135">
        <f ca="1">OFFSET('DeathsCases(m7)'!O143, DeathsDelay, 0)</f>
        <v>2.7368236727556901</v>
      </c>
      <c r="P143" s="135">
        <f ca="1">OFFSET('DeathsCases(m7)'!P143, DeathsDelay, 0)</f>
        <v>7.3138971094735732</v>
      </c>
      <c r="Q143" s="135">
        <f ca="1">OFFSET('DeathsCases(m7)'!Q143, DeathsDelay, 0)</f>
        <v>1.833979192540043</v>
      </c>
      <c r="R143" s="135">
        <f ca="1">OFFSET('DeathsCases(m7)'!R143, DeathsDelay, 0)</f>
        <v>23.485960811439529</v>
      </c>
      <c r="S143" s="135">
        <f ca="1">OFFSET('DeathsCases(m7)'!S143, DeathsDelay, 0)</f>
        <v>12.26964983204226</v>
      </c>
      <c r="T143" s="135">
        <f ca="1">OFFSET('DeathsCases(m7)'!T143, DeathsDelay, 0)</f>
        <v>139.65980717763011</v>
      </c>
      <c r="U143" s="135">
        <f ca="1">OFFSET('DeathsCases(m7)'!U143, DeathsDelay, 0)</f>
        <v>42.592275448769627</v>
      </c>
      <c r="V143" s="135">
        <f ca="1">OFFSET('DeathsCases(m7)'!V143, DeathsDelay, 0)</f>
        <v>12.99902611296346</v>
      </c>
      <c r="W143" s="135">
        <f ca="1">OFFSET('DeathsCases(m7)'!W143, DeathsDelay, 0)</f>
        <v>254.37496631164711</v>
      </c>
      <c r="X143" s="135">
        <f ca="1">OFFSET('DeathsCases(m7)'!X143, DeathsDelay, 0)</f>
        <v>27.569481153191749</v>
      </c>
      <c r="Y143" s="135">
        <f ca="1">OFFSET('DeathsCases(m7)'!Y143, DeathsDelay, 0)</f>
        <v>0.79762936894308756</v>
      </c>
    </row>
    <row r="144" spans="1:25" x14ac:dyDescent="0.25">
      <c r="A144" s="111">
        <f>'DeathsCases(m7)'!A144</f>
        <v>44032</v>
      </c>
      <c r="B144" s="135">
        <f>'DeathsCases(m7)'!B144</f>
        <v>402.60305345692768</v>
      </c>
      <c r="C144" s="135">
        <f>'DeathsCases(m7)'!C144</f>
        <v>268.97845158802221</v>
      </c>
      <c r="D144" s="135">
        <f>'DeathsCases(m7)'!D144</f>
        <v>164.44471888073659</v>
      </c>
      <c r="E144" s="135">
        <f>'DeathsCases(m7)'!E144</f>
        <v>1357.603097277856</v>
      </c>
      <c r="F144" s="135">
        <f>'DeathsCases(m7)'!F144</f>
        <v>1157.929037582189</v>
      </c>
      <c r="G144" s="135">
        <f>'DeathsCases(m7)'!G144</f>
        <v>554.143926466111</v>
      </c>
      <c r="H144" s="135">
        <f>'DeathsCases(m7)'!H144</f>
        <v>10213.35599521581</v>
      </c>
      <c r="I144" s="135">
        <f>'DeathsCases(m7)'!I144</f>
        <v>1859.0059534234181</v>
      </c>
      <c r="J144" s="135">
        <f>'DeathsCases(m7)'!J144</f>
        <v>858.55472469907363</v>
      </c>
      <c r="K144" s="135">
        <f>'DeathsCases(m7)'!K144</f>
        <v>7908.7397222910286</v>
      </c>
      <c r="L144" s="135">
        <f>'DeathsCases(m7)'!L144</f>
        <v>1299.4666366983929</v>
      </c>
      <c r="M144" s="135">
        <f>'DeathsCases(m7)'!M144</f>
        <v>634.11534830974836</v>
      </c>
      <c r="N144" s="135">
        <f ca="1">OFFSET('DeathsCases(m7)'!N144, DeathsDelay, 0)</f>
        <v>2.961122975574888</v>
      </c>
      <c r="O144" s="135">
        <f ca="1">OFFSET('DeathsCases(m7)'!O144, DeathsDelay, 0)</f>
        <v>2.6512979329820738</v>
      </c>
      <c r="P144" s="135">
        <f ca="1">OFFSET('DeathsCases(m7)'!P144, DeathsDelay, 0)</f>
        <v>6.3701684501866946</v>
      </c>
      <c r="Q144" s="135">
        <f ca="1">OFFSET('DeathsCases(m7)'!Q144, DeathsDelay, 0)</f>
        <v>1.833979192540043</v>
      </c>
      <c r="R144" s="135">
        <f ca="1">OFFSET('DeathsCases(m7)'!R144, DeathsDelay, 0)</f>
        <v>21.35087346494501</v>
      </c>
      <c r="S144" s="135">
        <f ca="1">OFFSET('DeathsCases(m7)'!S144, DeathsDelay, 0)</f>
        <v>11.529239928384539</v>
      </c>
      <c r="T144" s="135">
        <f ca="1">OFFSET('DeathsCases(m7)'!T144, DeathsDelay, 0)</f>
        <v>152.81396371316691</v>
      </c>
      <c r="U144" s="135">
        <f ca="1">OFFSET('DeathsCases(m7)'!U144, DeathsDelay, 0)</f>
        <v>40.756401507012363</v>
      </c>
      <c r="V144" s="135">
        <f ca="1">OFFSET('DeathsCases(m7)'!V144, DeathsDelay, 0)</f>
        <v>10.523021139065619</v>
      </c>
      <c r="W144" s="135">
        <f ca="1">OFFSET('DeathsCases(m7)'!W144, DeathsDelay, 0)</f>
        <v>253.76576601978849</v>
      </c>
      <c r="X144" s="135">
        <f ca="1">OFFSET('DeathsCases(m7)'!X144, DeathsDelay, 0)</f>
        <v>27.841307664372248</v>
      </c>
      <c r="Y144" s="135">
        <f ca="1">OFFSET('DeathsCases(m7)'!Y144, DeathsDelay, 0)</f>
        <v>1.5952587378861689</v>
      </c>
    </row>
    <row r="145" spans="1:25" x14ac:dyDescent="0.25">
      <c r="A145" s="111">
        <f>'DeathsCases(m7)'!A145</f>
        <v>44033</v>
      </c>
      <c r="B145" s="135">
        <f>'DeathsCases(m7)'!B145</f>
        <v>459.19340365681239</v>
      </c>
      <c r="C145" s="135">
        <f>'DeathsCases(m7)'!C145</f>
        <v>278.8994374017617</v>
      </c>
      <c r="D145" s="135">
        <f>'DeathsCases(m7)'!D145</f>
        <v>166.09624403448859</v>
      </c>
      <c r="E145" s="135">
        <f>'DeathsCases(m7)'!E145</f>
        <v>1463.3625640476721</v>
      </c>
      <c r="F145" s="135">
        <f>'DeathsCases(m7)'!F145</f>
        <v>1094.5881129695181</v>
      </c>
      <c r="G145" s="135">
        <f>'DeathsCases(m7)'!G145</f>
        <v>470.05451597927038</v>
      </c>
      <c r="H145" s="135">
        <f>'DeathsCases(m7)'!H145</f>
        <v>10150.77607229179</v>
      </c>
      <c r="I145" s="135">
        <f>'DeathsCases(m7)'!I145</f>
        <v>1838.076990487385</v>
      </c>
      <c r="J145" s="135">
        <f>'DeathsCases(m7)'!J145</f>
        <v>914.26483661177485</v>
      </c>
      <c r="K145" s="135">
        <f>'DeathsCases(m7)'!K145</f>
        <v>7880.0057751916966</v>
      </c>
      <c r="L145" s="135">
        <f>'DeathsCases(m7)'!L145</f>
        <v>1342.911831591108</v>
      </c>
      <c r="M145" s="135">
        <f>'DeathsCases(m7)'!M145</f>
        <v>642.88927136812219</v>
      </c>
      <c r="N145" s="135">
        <f ca="1">OFFSET('DeathsCases(m7)'!N145, DeathsDelay, 0)</f>
        <v>5.8125747298326429</v>
      </c>
      <c r="O145" s="135">
        <f ca="1">OFFSET('DeathsCases(m7)'!O145, DeathsDelay, 0)</f>
        <v>2.7368236727556901</v>
      </c>
      <c r="P145" s="135">
        <f ca="1">OFFSET('DeathsCases(m7)'!P145, DeathsDelay, 0)</f>
        <v>5.898304120543254</v>
      </c>
      <c r="Q145" s="135">
        <f ca="1">OFFSET('DeathsCases(m7)'!Q145, DeathsDelay, 0)</f>
        <v>1.833979192540043</v>
      </c>
      <c r="R145" s="135">
        <f ca="1">OFFSET('DeathsCases(m7)'!R145, DeathsDelay, 0)</f>
        <v>17.080698771955991</v>
      </c>
      <c r="S145" s="135">
        <f ca="1">OFFSET('DeathsCases(m7)'!S145, DeathsDelay, 0)</f>
        <v>11.10614855486585</v>
      </c>
      <c r="T145" s="135">
        <f ca="1">OFFSET('DeathsCases(m7)'!T145, DeathsDelay, 0)</f>
        <v>158.60960693922021</v>
      </c>
      <c r="U145" s="135">
        <f ca="1">OFFSET('DeathsCases(m7)'!U145, DeathsDelay, 0)</f>
        <v>40.389226718660893</v>
      </c>
      <c r="V145" s="135">
        <f ca="1">OFFSET('DeathsCases(m7)'!V145, DeathsDelay, 0)</f>
        <v>17.332034817284661</v>
      </c>
      <c r="W145" s="135">
        <f ca="1">OFFSET('DeathsCases(m7)'!W145, DeathsDelay, 0)</f>
        <v>238.6711365659574</v>
      </c>
      <c r="X145" s="135">
        <f ca="1">OFFSET('DeathsCases(m7)'!X145, DeathsDelay, 0)</f>
        <v>28.54701110686009</v>
      </c>
      <c r="Y145" s="135">
        <f ca="1">OFFSET('DeathsCases(m7)'!Y145, DeathsDelay, 0)</f>
        <v>2.3928881068292509</v>
      </c>
    </row>
    <row r="146" spans="1:25" x14ac:dyDescent="0.25">
      <c r="A146" s="111">
        <f>'DeathsCases(m7)'!A146</f>
        <v>44034</v>
      </c>
      <c r="B146" s="135">
        <f>'DeathsCases(m7)'!B146</f>
        <v>471.91526532965469</v>
      </c>
      <c r="C146" s="135">
        <f>'DeathsCases(m7)'!C146</f>
        <v>289.5901548734638</v>
      </c>
      <c r="D146" s="135">
        <f>'DeathsCases(m7)'!D146</f>
        <v>180.0162417589701</v>
      </c>
      <c r="E146" s="135">
        <f>'DeathsCases(m7)'!E146</f>
        <v>1537.0273949480361</v>
      </c>
      <c r="F146" s="135">
        <f>'DeathsCases(m7)'!F146</f>
        <v>1093.1647214051891</v>
      </c>
      <c r="G146" s="135">
        <f>'DeathsCases(m7)'!G146</f>
        <v>472.38151853362331</v>
      </c>
      <c r="H146" s="135">
        <f>'DeathsCases(m7)'!H146</f>
        <v>10228.52885894244</v>
      </c>
      <c r="I146" s="135">
        <f>'DeathsCases(m7)'!I146</f>
        <v>1791.8129671551019</v>
      </c>
      <c r="J146" s="135">
        <f>'DeathsCases(m7)'!J146</f>
        <v>1086.347182297674</v>
      </c>
      <c r="K146" s="135">
        <f>'DeathsCases(m7)'!K146</f>
        <v>8825.4846281563277</v>
      </c>
      <c r="L146" s="135">
        <f>'DeathsCases(m7)'!L146</f>
        <v>1411.0984664341549</v>
      </c>
      <c r="M146" s="135">
        <f>'DeathsCases(m7)'!M146</f>
        <v>618.16276093088675</v>
      </c>
      <c r="N146" s="135">
        <f ca="1">OFFSET('DeathsCases(m7)'!N146, DeathsDelay, 0)</f>
        <v>4.9352049592917959</v>
      </c>
      <c r="O146" s="135">
        <f ca="1">OFFSET('DeathsCases(m7)'!O146, DeathsDelay, 0)</f>
        <v>2.8223494125293072</v>
      </c>
      <c r="P146" s="135">
        <f ca="1">OFFSET('DeathsCases(m7)'!P146, DeathsDelay, 0)</f>
        <v>5.5444058733106747</v>
      </c>
      <c r="Q146" s="135">
        <f ca="1">OFFSET('DeathsCases(m7)'!Q146, DeathsDelay, 0)</f>
        <v>2.292473990675084</v>
      </c>
      <c r="R146" s="135">
        <f ca="1">OFFSET('DeathsCases(m7)'!R146, DeathsDelay, 0)</f>
        <v>12.81052407896696</v>
      </c>
      <c r="S146" s="135">
        <f ca="1">OFFSET('DeathsCases(m7)'!S146, DeathsDelay, 0)</f>
        <v>12.9042868923203</v>
      </c>
      <c r="T146" s="135">
        <f ca="1">OFFSET('DeathsCases(m7)'!T146, DeathsDelay, 0)</f>
        <v>163.29821718951061</v>
      </c>
      <c r="U146" s="135">
        <f ca="1">OFFSET('DeathsCases(m7)'!U146, DeathsDelay, 0)</f>
        <v>26.803759549657009</v>
      </c>
      <c r="V146" s="135">
        <f ca="1">OFFSET('DeathsCases(m7)'!V146, DeathsDelay, 0)</f>
        <v>17.332034817284661</v>
      </c>
      <c r="W146" s="135">
        <f ca="1">OFFSET('DeathsCases(m7)'!W146, DeathsDelay, 0)</f>
        <v>249.1967638308486</v>
      </c>
      <c r="X146" s="135">
        <f ca="1">OFFSET('DeathsCases(m7)'!X146, DeathsDelay, 0)</f>
        <v>26.628543229874619</v>
      </c>
      <c r="Y146" s="135">
        <f ca="1">OFFSET('DeathsCases(m7)'!Y146, DeathsDelay, 0)</f>
        <v>3.988146844715414</v>
      </c>
    </row>
    <row r="147" spans="1:25" x14ac:dyDescent="0.25">
      <c r="A147" s="111">
        <f>'DeathsCases(m7)'!A147</f>
        <v>44035</v>
      </c>
      <c r="B147" s="135">
        <f>'DeathsCases(m7)'!B147</f>
        <v>519.51257538149571</v>
      </c>
      <c r="C147" s="135">
        <f>'DeathsCases(m7)'!C147</f>
        <v>293.43881316327651</v>
      </c>
      <c r="D147" s="135">
        <f>'DeathsCases(m7)'!D147</f>
        <v>188.98166402219539</v>
      </c>
      <c r="E147" s="135">
        <f>'DeathsCases(m7)'!E147</f>
        <v>1728.6782205684831</v>
      </c>
      <c r="F147" s="135">
        <f>'DeathsCases(m7)'!F147</f>
        <v>1055.4448449504521</v>
      </c>
      <c r="G147" s="135">
        <f>'DeathsCases(m7)'!G147</f>
        <v>485.92044248622148</v>
      </c>
      <c r="H147" s="135">
        <f>'DeathsCases(m7)'!H147</f>
        <v>10042.72097124575</v>
      </c>
      <c r="I147" s="135">
        <f>'DeathsCases(m7)'!I147</f>
        <v>1807.2343082658631</v>
      </c>
      <c r="J147" s="135">
        <f>'DeathsCases(m7)'!J147</f>
        <v>995.97300075040334</v>
      </c>
      <c r="K147" s="135">
        <f>'DeathsCases(m7)'!K147</f>
        <v>9318.1922864273456</v>
      </c>
      <c r="L147" s="135">
        <f>'DeathsCases(m7)'!L147</f>
        <v>1486.0337171605499</v>
      </c>
      <c r="M147" s="135">
        <f>'DeathsCases(m7)'!M147</f>
        <v>661.23474685381302</v>
      </c>
      <c r="N147" s="135">
        <f ca="1">OFFSET('DeathsCases(m7)'!N147, DeathsDelay, 0)</f>
        <v>5.5932322871974316</v>
      </c>
      <c r="O147" s="135">
        <f ca="1">OFFSET('DeathsCases(m7)'!O147, DeathsDelay, 0)</f>
        <v>2.9078751523029229</v>
      </c>
      <c r="P147" s="135">
        <f ca="1">OFFSET('DeathsCases(m7)'!P147, DeathsDelay, 0)</f>
        <v>4.7186432964346574</v>
      </c>
      <c r="Q147" s="135">
        <f ca="1">OFFSET('DeathsCases(m7)'!Q147, DeathsDelay, 0)</f>
        <v>2.1396423912967379</v>
      </c>
      <c r="R147" s="135">
        <f ca="1">OFFSET('DeathsCases(m7)'!R147, DeathsDelay, 0)</f>
        <v>12.09882829680212</v>
      </c>
      <c r="S147" s="135">
        <f ca="1">OFFSET('DeathsCases(m7)'!S147, DeathsDelay, 0)</f>
        <v>11.952331301903239</v>
      </c>
      <c r="T147" s="135">
        <f ca="1">OFFSET('DeathsCases(m7)'!T147, DeathsDelay, 0)</f>
        <v>165.7944680172115</v>
      </c>
      <c r="U147" s="135">
        <f ca="1">OFFSET('DeathsCases(m7)'!U147, DeathsDelay, 0)</f>
        <v>29.00680827976575</v>
      </c>
      <c r="V147" s="135">
        <f ca="1">OFFSET('DeathsCases(m7)'!V147, DeathsDelay, 0)</f>
        <v>17.332034817284661</v>
      </c>
      <c r="W147" s="135">
        <f ca="1">OFFSET('DeathsCases(m7)'!W147, DeathsDelay, 0)</f>
        <v>243.03707199094441</v>
      </c>
      <c r="X147" s="135">
        <f ca="1">OFFSET('DeathsCases(m7)'!X147, DeathsDelay, 0)</f>
        <v>26.74877418674291</v>
      </c>
      <c r="Y147" s="135">
        <f ca="1">OFFSET('DeathsCases(m7)'!Y147, DeathsDelay, 0)</f>
        <v>5.5834055826015776</v>
      </c>
    </row>
    <row r="148" spans="1:25" x14ac:dyDescent="0.25">
      <c r="A148" s="111">
        <f>'DeathsCases(m7)'!A148</f>
        <v>44036</v>
      </c>
      <c r="B148" s="135">
        <f>'DeathsCases(m7)'!B148</f>
        <v>545.06596994849792</v>
      </c>
      <c r="C148" s="135">
        <f>'DeathsCases(m7)'!C148</f>
        <v>306.01109690999817</v>
      </c>
      <c r="D148" s="135">
        <f>'DeathsCases(m7)'!D148</f>
        <v>191.45895175282351</v>
      </c>
      <c r="E148" s="135">
        <f>'DeathsCases(m7)'!E148</f>
        <v>1859.3492380369701</v>
      </c>
      <c r="F148" s="135">
        <f>'DeathsCases(m7)'!F148</f>
        <v>1029.1121010103529</v>
      </c>
      <c r="G148" s="135">
        <f>'DeathsCases(m7)'!G148</f>
        <v>494.48804279997512</v>
      </c>
      <c r="H148" s="135">
        <f>'DeathsCases(m7)'!H148</f>
        <v>10089.54195416185</v>
      </c>
      <c r="I148" s="135">
        <f>'DeathsCases(m7)'!I148</f>
        <v>1798.78928813378</v>
      </c>
      <c r="J148" s="135">
        <f>'DeathsCases(m7)'!J148</f>
        <v>1052.3021139065791</v>
      </c>
      <c r="K148" s="135">
        <f>'DeathsCases(m7)'!K148</f>
        <v>10053.09090517283</v>
      </c>
      <c r="L148" s="135">
        <f>'DeathsCases(m7)'!L148</f>
        <v>1557.461360406134</v>
      </c>
      <c r="M148" s="135">
        <f>'DeathsCases(m7)'!M148</f>
        <v>618.16276093088675</v>
      </c>
      <c r="N148" s="135">
        <f ca="1">OFFSET('DeathsCases(m7)'!N148, DeathsDelay, 0)</f>
        <v>7.5673142709143386</v>
      </c>
      <c r="O148" s="135">
        <f ca="1">OFFSET('DeathsCases(m7)'!O148, DeathsDelay, 0)</f>
        <v>2.309194973887609</v>
      </c>
      <c r="P148" s="135">
        <f ca="1">OFFSET('DeathsCases(m7)'!P148, DeathsDelay, 0)</f>
        <v>5.1905076260780953</v>
      </c>
      <c r="Q148" s="135">
        <f ca="1">OFFSET('DeathsCases(m7)'!Q148, DeathsDelay, 0)</f>
        <v>1.9868107919183899</v>
      </c>
      <c r="R148" s="135">
        <f ca="1">OFFSET('DeathsCases(m7)'!R148, DeathsDelay, 0)</f>
        <v>13.5222198611318</v>
      </c>
      <c r="S148" s="135">
        <f ca="1">OFFSET('DeathsCases(m7)'!S148, DeathsDelay, 0)</f>
        <v>10.68305718134715</v>
      </c>
      <c r="T148" s="135">
        <f ca="1">OFFSET('DeathsCases(m7)'!T148, DeathsDelay, 0)</f>
        <v>168.2038927291662</v>
      </c>
      <c r="U148" s="135">
        <f ca="1">OFFSET('DeathsCases(m7)'!U148, DeathsDelay, 0)</f>
        <v>29.373983068117209</v>
      </c>
      <c r="V148" s="135">
        <f ca="1">OFFSET('DeathsCases(m7)'!V148, DeathsDelay, 0)</f>
        <v>14.85602984338683</v>
      </c>
      <c r="W148" s="135">
        <f ca="1">OFFSET('DeathsCases(m7)'!W148, DeathsDelay, 0)</f>
        <v>244.932361787838</v>
      </c>
      <c r="X148" s="135">
        <f ca="1">OFFSET('DeathsCases(m7)'!X148, DeathsDelay, 0)</f>
        <v>26.936961771406342</v>
      </c>
      <c r="Y148" s="135">
        <f ca="1">OFFSET('DeathsCases(m7)'!Y148, DeathsDelay, 0)</f>
        <v>5.5834055826015776</v>
      </c>
    </row>
    <row r="149" spans="1:25" x14ac:dyDescent="0.25">
      <c r="A149" s="111">
        <f>'DeathsCases(m7)'!A149</f>
        <v>44037</v>
      </c>
      <c r="B149" s="135">
        <f>'DeathsCases(m7)'!B149</f>
        <v>553.72999643258879</v>
      </c>
      <c r="C149" s="135">
        <f>'DeathsCases(m7)'!C149</f>
        <v>329.44514960796897</v>
      </c>
      <c r="D149" s="135">
        <f>'DeathsCases(m7)'!D149</f>
        <v>194.40810381309501</v>
      </c>
      <c r="E149" s="135">
        <f>'DeathsCases(m7)'!E149</f>
        <v>1859.3492380369701</v>
      </c>
      <c r="F149" s="135">
        <f>'DeathsCases(m7)'!F149</f>
        <v>984.98696251613308</v>
      </c>
      <c r="G149" s="135">
        <f>'DeathsCases(m7)'!G149</f>
        <v>488.14167219719468</v>
      </c>
      <c r="H149" s="135">
        <f>'DeathsCases(m7)'!H149</f>
        <v>10149.039549976869</v>
      </c>
      <c r="I149" s="135">
        <f>'DeathsCases(m7)'!I149</f>
        <v>1797.3205889803739</v>
      </c>
      <c r="J149" s="135">
        <f>'DeathsCases(m7)'!J149</f>
        <v>1251.0015130618799</v>
      </c>
      <c r="K149" s="135">
        <f>'DeathsCases(m7)'!K149</f>
        <v>10818.483382971919</v>
      </c>
      <c r="L149" s="135">
        <f>'DeathsCases(m7)'!L149</f>
        <v>1609.286130249279</v>
      </c>
      <c r="M149" s="135">
        <f>'DeathsCases(m7)'!M149</f>
        <v>610.18646724145594</v>
      </c>
      <c r="N149" s="135">
        <f ca="1">OFFSET('DeathsCases(m7)'!N149, DeathsDelay, 0)</f>
        <v>7.5673142709143386</v>
      </c>
      <c r="O149" s="135">
        <f ca="1">OFFSET('DeathsCases(m7)'!O149, DeathsDelay, 0)</f>
        <v>2.5657721932084581</v>
      </c>
      <c r="P149" s="135">
        <f ca="1">OFFSET('DeathsCases(m7)'!P149, DeathsDelay, 0)</f>
        <v>5.1905076260780953</v>
      </c>
      <c r="Q149" s="135">
        <f ca="1">OFFSET('DeathsCases(m7)'!Q149, DeathsDelay, 0)</f>
        <v>1.9868107919183899</v>
      </c>
      <c r="R149" s="135">
        <f ca="1">OFFSET('DeathsCases(m7)'!R149, DeathsDelay, 0)</f>
        <v>12.81052407896696</v>
      </c>
      <c r="S149" s="135">
        <f ca="1">OFFSET('DeathsCases(m7)'!S149, DeathsDelay, 0)</f>
        <v>10.4715114945878</v>
      </c>
      <c r="T149" s="135">
        <f ca="1">OFFSET('DeathsCases(m7)'!T149, DeathsDelay, 0)</f>
        <v>172.89250297945659</v>
      </c>
      <c r="U149" s="135">
        <f ca="1">OFFSET('DeathsCases(m7)'!U149, DeathsDelay, 0)</f>
        <v>27.905283914711379</v>
      </c>
      <c r="V149" s="135">
        <f ca="1">OFFSET('DeathsCases(m7)'!V149, DeathsDelay, 0)</f>
        <v>14.85602984338683</v>
      </c>
      <c r="W149" s="135">
        <f ca="1">OFFSET('DeathsCases(m7)'!W149, DeathsDelay, 0)</f>
        <v>240.76949312680389</v>
      </c>
      <c r="X149" s="135">
        <f ca="1">OFFSET('DeathsCases(m7)'!X149, DeathsDelay, 0)</f>
        <v>27.726304140411258</v>
      </c>
      <c r="Y149" s="135">
        <f ca="1">OFFSET('DeathsCases(m7)'!Y149, DeathsDelay, 0)</f>
        <v>4.7857762136584956</v>
      </c>
    </row>
    <row r="150" spans="1:25" x14ac:dyDescent="0.25">
      <c r="A150" s="111">
        <f>'DeathsCases(m7)'!A150</f>
        <v>44038</v>
      </c>
      <c r="B150" s="135">
        <f>'DeathsCases(m7)'!B150</f>
        <v>554.16868131785918</v>
      </c>
      <c r="C150" s="135">
        <f>'DeathsCases(m7)'!C150</f>
        <v>336.28720878985831</v>
      </c>
      <c r="D150" s="135">
        <f>'DeathsCases(m7)'!D150</f>
        <v>198.6548827798859</v>
      </c>
      <c r="E150" s="135">
        <f>'DeathsCases(m7)'!E150</f>
        <v>1859.3492380369701</v>
      </c>
      <c r="F150" s="135">
        <f>'DeathsCases(m7)'!F150</f>
        <v>936.59164932892418</v>
      </c>
      <c r="G150" s="135">
        <f>'DeathsCases(m7)'!G150</f>
        <v>490.15135622140849</v>
      </c>
      <c r="H150" s="135">
        <f>'DeathsCases(m7)'!H150</f>
        <v>9999.3947394884417</v>
      </c>
      <c r="I150" s="135">
        <f>'DeathsCases(m7)'!I150</f>
        <v>1809.804531784323</v>
      </c>
      <c r="J150" s="135">
        <f>'DeathsCases(m7)'!J150</f>
        <v>1436.082884860743</v>
      </c>
      <c r="K150" s="135">
        <f>'DeathsCases(m7)'!K150</f>
        <v>10853.98622220301</v>
      </c>
      <c r="L150" s="135">
        <f>'DeathsCases(m7)'!L150</f>
        <v>1659.239479111603</v>
      </c>
      <c r="M150" s="135">
        <f>'DeathsCases(m7)'!M150</f>
        <v>651.66319442649615</v>
      </c>
      <c r="N150" s="135">
        <f ca="1">OFFSET('DeathsCases(m7)'!N150, DeathsDelay, 0)</f>
        <v>7.5673142709143386</v>
      </c>
      <c r="O150" s="135">
        <f ca="1">OFFSET('DeathsCases(m7)'!O150, DeathsDelay, 0)</f>
        <v>2.5657721932084581</v>
      </c>
      <c r="P150" s="135">
        <f ca="1">OFFSET('DeathsCases(m7)'!P150, DeathsDelay, 0)</f>
        <v>5.5444058733106738</v>
      </c>
      <c r="Q150" s="135">
        <f ca="1">OFFSET('DeathsCases(m7)'!Q150, DeathsDelay, 0)</f>
        <v>1.9868107919183899</v>
      </c>
      <c r="R150" s="135">
        <f ca="1">OFFSET('DeathsCases(m7)'!R150, DeathsDelay, 0)</f>
        <v>12.09882829680212</v>
      </c>
      <c r="S150" s="135">
        <f ca="1">OFFSET('DeathsCases(m7)'!S150, DeathsDelay, 0)</f>
        <v>10.154192964448781</v>
      </c>
      <c r="T150" s="135">
        <f ca="1">OFFSET('DeathsCases(m7)'!T150, DeathsDelay, 0)</f>
        <v>171.394752482836</v>
      </c>
      <c r="U150" s="135">
        <f ca="1">OFFSET('DeathsCases(m7)'!U150, DeathsDelay, 0)</f>
        <v>25.702235184602639</v>
      </c>
      <c r="V150" s="135">
        <f ca="1">OFFSET('DeathsCases(m7)'!V150, DeathsDelay, 0)</f>
        <v>14.85602984338683</v>
      </c>
      <c r="W150" s="135">
        <f ca="1">OFFSET('DeathsCases(m7)'!W150, DeathsDelay, 0)</f>
        <v>240.29567067758049</v>
      </c>
      <c r="X150" s="135">
        <f ca="1">OFFSET('DeathsCases(m7)'!X150, DeathsDelay, 0)</f>
        <v>28.039950114850299</v>
      </c>
      <c r="Y150" s="135">
        <f ca="1">OFFSET('DeathsCases(m7)'!Y150, DeathsDelay, 0)</f>
        <v>4.7857762136584956</v>
      </c>
    </row>
    <row r="151" spans="1:25" x14ac:dyDescent="0.25">
      <c r="A151" s="111">
        <f>'DeathsCases(m7)'!A151</f>
        <v>44039</v>
      </c>
      <c r="B151" s="135">
        <f>'DeathsCases(m7)'!B151</f>
        <v>594.74703320537344</v>
      </c>
      <c r="C151" s="135">
        <f>'DeathsCases(m7)'!C151</f>
        <v>323.8859765226839</v>
      </c>
      <c r="D151" s="135">
        <f>'DeathsCases(m7)'!D151</f>
        <v>196.05962896684699</v>
      </c>
      <c r="E151" s="135">
        <f>'DeathsCases(m7)'!E151</f>
        <v>2131.389484930427</v>
      </c>
      <c r="F151" s="135">
        <f>'DeathsCases(m7)'!F151</f>
        <v>893.88990239903376</v>
      </c>
      <c r="G151" s="135">
        <f>'DeathsCases(m7)'!G151</f>
        <v>501.25750477627417</v>
      </c>
      <c r="H151" s="135">
        <f>'DeathsCases(m7)'!H151</f>
        <v>9890.7969752189838</v>
      </c>
      <c r="I151" s="135">
        <f>'DeathsCases(m7)'!I151</f>
        <v>1842.4830879476031</v>
      </c>
      <c r="J151" s="135">
        <f>'DeathsCases(m7)'!J151</f>
        <v>1444.748902269386</v>
      </c>
      <c r="K151" s="135">
        <f>'DeathsCases(m7)'!K151</f>
        <v>10956.433404617241</v>
      </c>
      <c r="L151" s="135">
        <f>'DeathsCases(m7)'!L151</f>
        <v>1697.5304251577029</v>
      </c>
      <c r="M151" s="135">
        <f>'DeathsCases(m7)'!M151</f>
        <v>650.06793568860996</v>
      </c>
      <c r="N151" s="135">
        <f ca="1">OFFSET('DeathsCases(m7)'!N151, DeathsDelay, 0)</f>
        <v>5.8125747298326429</v>
      </c>
      <c r="O151" s="135">
        <f ca="1">OFFSET('DeathsCases(m7)'!O151, DeathsDelay, 0)</f>
        <v>2.480246453434841</v>
      </c>
      <c r="P151" s="135">
        <f ca="1">OFFSET('DeathsCases(m7)'!P151, DeathsDelay, 0)</f>
        <v>6.370168450186692</v>
      </c>
      <c r="Q151" s="135">
        <f ca="1">OFFSET('DeathsCases(m7)'!Q151, DeathsDelay, 0)</f>
        <v>5.8076007763770674</v>
      </c>
      <c r="R151" s="135">
        <f ca="1">OFFSET('DeathsCases(m7)'!R151, DeathsDelay, 0)</f>
        <v>10.67543673247245</v>
      </c>
      <c r="S151" s="135">
        <f ca="1">OFFSET('DeathsCases(m7)'!S151, DeathsDelay, 0)</f>
        <v>9.9426472776894368</v>
      </c>
      <c r="T151" s="135">
        <f ca="1">OFFSET('DeathsCases(m7)'!T151, DeathsDelay, 0)</f>
        <v>158.58790041028371</v>
      </c>
      <c r="U151" s="135">
        <f ca="1">OFFSET('DeathsCases(m7)'!U151, DeathsDelay, 0)</f>
        <v>24.23353603119682</v>
      </c>
      <c r="V151" s="135">
        <f ca="1">OFFSET('DeathsCases(m7)'!V151, DeathsDelay, 0)</f>
        <v>17.332034817284661</v>
      </c>
      <c r="W151" s="135">
        <f ca="1">OFFSET('DeathsCases(m7)'!W151, DeathsDelay, 0)</f>
        <v>238.50191426266329</v>
      </c>
      <c r="X151" s="135">
        <f ca="1">OFFSET('DeathsCases(m7)'!X151, DeathsDelay, 0)</f>
        <v>28.90770397746498</v>
      </c>
      <c r="Y151" s="135">
        <f ca="1">OFFSET('DeathsCases(m7)'!Y151, DeathsDelay, 0)</f>
        <v>3.988146844715414</v>
      </c>
    </row>
    <row r="152" spans="1:25" x14ac:dyDescent="0.25">
      <c r="A152" s="111">
        <f>'DeathsCases(m7)'!A152</f>
        <v>44040</v>
      </c>
      <c r="B152" s="135">
        <f>'DeathsCases(m7)'!B152</f>
        <v>619.20371555919962</v>
      </c>
      <c r="C152" s="135">
        <f>'DeathsCases(m7)'!C152</f>
        <v>341.24770169672797</v>
      </c>
      <c r="D152" s="135">
        <f>'DeathsCases(m7)'!D152</f>
        <v>204.78911906525059</v>
      </c>
      <c r="E152" s="135">
        <f>'DeathsCases(m7)'!E152</f>
        <v>2203.220336638251</v>
      </c>
      <c r="F152" s="135">
        <f>'DeathsCases(m7)'!F152</f>
        <v>934.45656198242955</v>
      </c>
      <c r="G152" s="135">
        <f>'DeathsCases(m7)'!G152</f>
        <v>512.04633480100085</v>
      </c>
      <c r="H152" s="135">
        <f>'DeathsCases(m7)'!H152</f>
        <v>9919.7751913492502</v>
      </c>
      <c r="I152" s="135">
        <f>'DeathsCases(m7)'!I152</f>
        <v>1724.619980886785</v>
      </c>
      <c r="J152" s="135">
        <f>'DeathsCases(m7)'!J152</f>
        <v>1488.078989312598</v>
      </c>
      <c r="K152" s="135">
        <f>'DeathsCases(m7)'!K152</f>
        <v>10949.93526817075</v>
      </c>
      <c r="L152" s="135">
        <f>'DeathsCases(m7)'!L152</f>
        <v>1769.961735521493</v>
      </c>
      <c r="M152" s="135">
        <f>'DeathsCases(m7)'!M152</f>
        <v>677.98496360161778</v>
      </c>
      <c r="N152" s="135">
        <f ca="1">OFFSET('DeathsCases(m7)'!N152, DeathsDelay, 0)</f>
        <v>7.4576430495967321</v>
      </c>
      <c r="O152" s="135">
        <f ca="1">OFFSET('DeathsCases(m7)'!O152, DeathsDelay, 0)</f>
        <v>2.7368236727556901</v>
      </c>
      <c r="P152" s="135">
        <f ca="1">OFFSET('DeathsCases(m7)'!P152, DeathsDelay, 0)</f>
        <v>5.6623719557215342</v>
      </c>
      <c r="Q152" s="135">
        <f ca="1">OFFSET('DeathsCases(m7)'!Q152, DeathsDelay, 0)</f>
        <v>9.4755591614573973</v>
      </c>
      <c r="R152" s="135">
        <f ca="1">OFFSET('DeathsCases(m7)'!R152, DeathsDelay, 0)</f>
        <v>10.67543673247245</v>
      </c>
      <c r="S152" s="135">
        <f ca="1">OFFSET('DeathsCases(m7)'!S152, DeathsDelay, 0)</f>
        <v>9.6253287475504159</v>
      </c>
      <c r="T152" s="135">
        <f ca="1">OFFSET('DeathsCases(m7)'!T152, DeathsDelay, 0)</f>
        <v>158.67472652602979</v>
      </c>
      <c r="U152" s="135">
        <f ca="1">OFFSET('DeathsCases(m7)'!U152, DeathsDelay, 0)</f>
        <v>21.663312512736631</v>
      </c>
      <c r="V152" s="135">
        <f ca="1">OFFSET('DeathsCases(m7)'!V152, DeathsDelay, 0)</f>
        <v>11.76102362601454</v>
      </c>
      <c r="W152" s="135">
        <f ca="1">OFFSET('DeathsCases(m7)'!W152, DeathsDelay, 0)</f>
        <v>246.38767359616699</v>
      </c>
      <c r="X152" s="135">
        <f ca="1">OFFSET('DeathsCases(m7)'!X152, DeathsDelay, 0)</f>
        <v>29.284079146791829</v>
      </c>
      <c r="Y152" s="135">
        <f ca="1">OFFSET('DeathsCases(m7)'!Y152, DeathsDelay, 0)</f>
        <v>4.7857762136584956</v>
      </c>
    </row>
    <row r="153" spans="1:25" x14ac:dyDescent="0.25">
      <c r="A153" s="111">
        <f>'DeathsCases(m7)'!A153</f>
        <v>44041</v>
      </c>
      <c r="B153" s="135">
        <f>'DeathsCases(m7)'!B153</f>
        <v>501.19748142145562</v>
      </c>
      <c r="C153" s="135">
        <f>'DeathsCases(m7)'!C153</f>
        <v>365.19490883334049</v>
      </c>
      <c r="D153" s="135">
        <f>'DeathsCases(m7)'!D153</f>
        <v>205.73284772453749</v>
      </c>
      <c r="E153" s="135">
        <f>'DeathsCases(m7)'!E153</f>
        <v>2306.2288346192572</v>
      </c>
      <c r="F153" s="135">
        <f>'DeathsCases(m7)'!F153</f>
        <v>937.30334511108879</v>
      </c>
      <c r="G153" s="135">
        <f>'DeathsCases(m7)'!G153</f>
        <v>537.11449868198349</v>
      </c>
      <c r="H153" s="135">
        <f>'DeathsCases(m7)'!H153</f>
        <v>9916.8665164717531</v>
      </c>
      <c r="I153" s="135">
        <f>'DeathsCases(m7)'!I153</f>
        <v>1728.2917287703001</v>
      </c>
      <c r="J153" s="135">
        <f>'DeathsCases(m7)'!J153</f>
        <v>1676.255367328833</v>
      </c>
      <c r="K153" s="135">
        <f>'DeathsCases(m7)'!K153</f>
        <v>10991.022443410549</v>
      </c>
      <c r="L153" s="135">
        <f>'DeathsCases(m7)'!L153</f>
        <v>1793.8720136395621</v>
      </c>
      <c r="M153" s="135">
        <f>'DeathsCases(m7)'!M153</f>
        <v>734.61664879657656</v>
      </c>
      <c r="N153" s="135">
        <f ca="1">OFFSET('DeathsCases(m7)'!N153, DeathsDelay, 0)</f>
        <v>7.238300606961519</v>
      </c>
      <c r="O153" s="135">
        <f ca="1">OFFSET('DeathsCases(m7)'!O153, DeathsDelay, 0)</f>
        <v>3.763132550039086</v>
      </c>
      <c r="P153" s="135">
        <f ca="1">OFFSET('DeathsCases(m7)'!P153, DeathsDelay, 0)</f>
        <v>6.134236285364973</v>
      </c>
      <c r="Q153" s="135">
        <f ca="1">OFFSET('DeathsCases(m7)'!Q153, DeathsDelay, 0)</f>
        <v>8.8642327639440079</v>
      </c>
      <c r="R153" s="135">
        <f ca="1">OFFSET('DeathsCases(m7)'!R153, DeathsDelay, 0)</f>
        <v>14.23391564329664</v>
      </c>
      <c r="S153" s="135">
        <f ca="1">OFFSET('DeathsCases(m7)'!S153, DeathsDelay, 0)</f>
        <v>7.5098718799569451</v>
      </c>
      <c r="T153" s="135">
        <f ca="1">OFFSET('DeathsCases(m7)'!T153, DeathsDelay, 0)</f>
        <v>157.45916090558421</v>
      </c>
      <c r="U153" s="135">
        <f ca="1">OFFSET('DeathsCases(m7)'!U153, DeathsDelay, 0)</f>
        <v>30.842682221523031</v>
      </c>
      <c r="V153" s="135">
        <f ca="1">OFFSET('DeathsCases(m7)'!V153, DeathsDelay, 0)</f>
        <v>14.237028599912369</v>
      </c>
      <c r="W153" s="135">
        <f ca="1">OFFSET('DeathsCases(m7)'!W153, DeathsDelay, 0)</f>
        <v>241.0402488120744</v>
      </c>
      <c r="X153" s="135">
        <f ca="1">OFFSET('DeathsCases(m7)'!X153, DeathsDelay, 0)</f>
        <v>30.0263746196309</v>
      </c>
      <c r="Y153" s="135">
        <f ca="1">OFFSET('DeathsCases(m7)'!Y153, DeathsDelay, 0)</f>
        <v>2.39288810682925</v>
      </c>
    </row>
    <row r="154" spans="1:25" x14ac:dyDescent="0.25">
      <c r="A154" s="111">
        <f>'DeathsCases(m7)'!A154</f>
        <v>44042</v>
      </c>
      <c r="B154" s="135">
        <f>'DeathsCases(m7)'!B154</f>
        <v>547.14972315353259</v>
      </c>
      <c r="C154" s="135">
        <f>'DeathsCases(m7)'!C154</f>
        <v>398.03679290640918</v>
      </c>
      <c r="D154" s="135">
        <f>'DeathsCases(m7)'!D154</f>
        <v>214.6982699877629</v>
      </c>
      <c r="E154" s="135">
        <f>'DeathsCases(m7)'!E154</f>
        <v>2332.821532911089</v>
      </c>
      <c r="F154" s="135">
        <f>'DeathsCases(m7)'!F154</f>
        <v>995.66239924860554</v>
      </c>
      <c r="G154" s="135">
        <f>'DeathsCases(m7)'!G154</f>
        <v>545.25900762221829</v>
      </c>
      <c r="H154" s="135">
        <f>'DeathsCases(m7)'!H154</f>
        <v>9902.4967943157699</v>
      </c>
      <c r="I154" s="135">
        <f>'DeathsCases(m7)'!I154</f>
        <v>1715.8077859663499</v>
      </c>
      <c r="J154" s="135">
        <f>'DeathsCases(m7)'!J154</f>
        <v>1955.4249281358141</v>
      </c>
      <c r="K154" s="135">
        <f>'DeathsCases(m7)'!K154</f>
        <v>10919.13680897123</v>
      </c>
      <c r="L154" s="135">
        <f>'DeathsCases(m7)'!L154</f>
        <v>1812.026888126675</v>
      </c>
      <c r="M154" s="135">
        <f>'DeathsCases(m7)'!M154</f>
        <v>682.77073981527622</v>
      </c>
      <c r="N154" s="135">
        <f ca="1">OFFSET('DeathsCases(m7)'!N154, DeathsDelay, 0)</f>
        <v>6.7996157216910964</v>
      </c>
      <c r="O154" s="135">
        <f ca="1">OFFSET('DeathsCases(m7)'!O154, DeathsDelay, 0)</f>
        <v>3.164452371623772</v>
      </c>
      <c r="P154" s="135">
        <f ca="1">OFFSET('DeathsCases(m7)'!P154, DeathsDelay, 0)</f>
        <v>6.4881345325975532</v>
      </c>
      <c r="Q154" s="135">
        <f ca="1">OFFSET('DeathsCases(m7)'!Q154, DeathsDelay, 0)</f>
        <v>8.711401164565661</v>
      </c>
      <c r="R154" s="135">
        <f ca="1">OFFSET('DeathsCases(m7)'!R154, DeathsDelay, 0)</f>
        <v>14.23391564329664</v>
      </c>
      <c r="S154" s="135">
        <f ca="1">OFFSET('DeathsCases(m7)'!S154, DeathsDelay, 0)</f>
        <v>9.4137830607910704</v>
      </c>
      <c r="T154" s="135">
        <f ca="1">OFFSET('DeathsCases(m7)'!T154, DeathsDelay, 0)</f>
        <v>158.41424817879141</v>
      </c>
      <c r="U154" s="135">
        <f ca="1">OFFSET('DeathsCases(m7)'!U154, DeathsDelay, 0)</f>
        <v>27.170934338008468</v>
      </c>
      <c r="V154" s="135">
        <f ca="1">OFFSET('DeathsCases(m7)'!V154, DeathsDelay, 0)</f>
        <v>12.99902611296346</v>
      </c>
      <c r="W154" s="135">
        <f ca="1">OFFSET('DeathsCases(m7)'!W154, DeathsDelay, 0)</f>
        <v>244.6954505632263</v>
      </c>
      <c r="X154" s="135">
        <f ca="1">OFFSET('DeathsCases(m7)'!X154, DeathsDelay, 0)</f>
        <v>30.66934886723093</v>
      </c>
      <c r="Y154" s="135">
        <f ca="1">OFFSET('DeathsCases(m7)'!Y154, DeathsDelay, 0)</f>
        <v>0.797629368943087</v>
      </c>
    </row>
    <row r="155" spans="1:25" x14ac:dyDescent="0.25">
      <c r="A155" s="111">
        <f>'DeathsCases(m7)'!A155</f>
        <v>44043</v>
      </c>
      <c r="B155" s="135">
        <f>'DeathsCases(m7)'!B155</f>
        <v>732.05540229501617</v>
      </c>
      <c r="C155" s="135">
        <f>'DeathsCases(m7)'!C155</f>
        <v>408.47093315879039</v>
      </c>
      <c r="D155" s="135">
        <f>'DeathsCases(m7)'!D155</f>
        <v>229.6799624539421</v>
      </c>
      <c r="E155" s="135">
        <f>'DeathsCases(m7)'!E155</f>
        <v>2460.7415815907648</v>
      </c>
      <c r="F155" s="135">
        <f>'DeathsCases(m7)'!F155</f>
        <v>992.81561611994618</v>
      </c>
      <c r="G155" s="135">
        <f>'DeathsCases(m7)'!G155</f>
        <v>557.10556608074182</v>
      </c>
      <c r="H155" s="135">
        <f>'DeathsCases(m7)'!H155</f>
        <v>9758.734453169136</v>
      </c>
      <c r="I155" s="135">
        <f>'DeathsCases(m7)'!I155</f>
        <v>1675.785734036042</v>
      </c>
      <c r="J155" s="135">
        <f>'DeathsCases(m7)'!J155</f>
        <v>2198.6924168212749</v>
      </c>
      <c r="K155" s="135">
        <f>'DeathsCases(m7)'!K155</f>
        <v>10800.410440980109</v>
      </c>
      <c r="L155" s="135">
        <f>'DeathsCases(m7)'!L155</f>
        <v>1876.460226142269</v>
      </c>
      <c r="M155" s="135">
        <f>'DeathsCases(m7)'!M155</f>
        <v>730.62850195186104</v>
      </c>
      <c r="N155" s="135">
        <f ca="1">OFFSET('DeathsCases(m7)'!N155, DeathsDelay, 0)</f>
        <v>5.812574729832642</v>
      </c>
      <c r="O155" s="135">
        <f ca="1">OFFSET('DeathsCases(m7)'!O155, DeathsDelay, 0)</f>
        <v>4.1052355091335517</v>
      </c>
      <c r="P155" s="135">
        <f ca="1">OFFSET('DeathsCases(m7)'!P155, DeathsDelay, 0)</f>
        <v>5.7803380381323937</v>
      </c>
      <c r="Q155" s="135">
        <f ca="1">OFFSET('DeathsCases(m7)'!Q155, DeathsDelay, 0)</f>
        <v>8.8642327639440079</v>
      </c>
      <c r="R155" s="135">
        <f ca="1">OFFSET('DeathsCases(m7)'!R155, DeathsDelay, 0)</f>
        <v>13.5222198611318</v>
      </c>
      <c r="S155" s="135">
        <f ca="1">OFFSET('DeathsCases(m7)'!S155, DeathsDelay, 0)</f>
        <v>8.5676003137536796</v>
      </c>
      <c r="T155" s="135">
        <f ca="1">OFFSET('DeathsCases(m7)'!T155, DeathsDelay, 0)</f>
        <v>158.39254164985491</v>
      </c>
      <c r="U155" s="135">
        <f ca="1">OFFSET('DeathsCases(m7)'!U155, DeathsDelay, 0)</f>
        <v>26.069409972954102</v>
      </c>
      <c r="V155" s="135">
        <f ca="1">OFFSET('DeathsCases(m7)'!V155, DeathsDelay, 0)</f>
        <v>15.475031086861289</v>
      </c>
      <c r="W155" s="135">
        <f ca="1">OFFSET('DeathsCases(m7)'!W155, DeathsDelay, 0)</f>
        <v>240.19413729560409</v>
      </c>
      <c r="X155" s="135">
        <f ca="1">OFFSET('DeathsCases(m7)'!X155, DeathsDelay, 0)</f>
        <v>31.401189474255361</v>
      </c>
      <c r="Y155" s="135">
        <f ca="1">OFFSET('DeathsCases(m7)'!Y155, DeathsDelay, 0)</f>
        <v>1.5952587378861689</v>
      </c>
    </row>
    <row r="156" spans="1:25" x14ac:dyDescent="0.25">
      <c r="A156" s="111">
        <f>'DeathsCases(m7)'!A156</f>
        <v>44044</v>
      </c>
      <c r="B156" s="135">
        <f>'DeathsCases(m7)'!B156</f>
        <v>734.46816916400348</v>
      </c>
      <c r="C156" s="135">
        <f>'DeathsCases(m7)'!C156</f>
        <v>404.28017190988328</v>
      </c>
      <c r="D156" s="135">
        <f>'DeathsCases(m7)'!D156</f>
        <v>232.1572501845701</v>
      </c>
      <c r="E156" s="135">
        <f>'DeathsCases(m7)'!E156</f>
        <v>2460.7415815907648</v>
      </c>
      <c r="F156" s="135">
        <f>'DeathsCases(m7)'!F156</f>
        <v>1110.245420177145</v>
      </c>
      <c r="G156" s="135">
        <f>'DeathsCases(m7)'!G156</f>
        <v>556.47092902046381</v>
      </c>
      <c r="H156" s="135">
        <f>'DeathsCases(m7)'!H156</f>
        <v>9586.0807220079823</v>
      </c>
      <c r="I156" s="135">
        <f>'DeathsCases(m7)'!I156</f>
        <v>1676.887258401096</v>
      </c>
      <c r="J156" s="135">
        <f>'DeathsCases(m7)'!J156</f>
        <v>2274.829569768634</v>
      </c>
      <c r="K156" s="135">
        <f>'DeathsCases(m7)'!K156</f>
        <v>10605.635569888629</v>
      </c>
      <c r="L156" s="135">
        <f>'DeathsCases(m7)'!L156</f>
        <v>1908.47302526668</v>
      </c>
      <c r="M156" s="135">
        <f>'DeathsCases(m7)'!M156</f>
        <v>697.12806845625164</v>
      </c>
      <c r="N156" s="135">
        <f ca="1">OFFSET('DeathsCases(m7)'!N156, DeathsDelay, 0)</f>
        <v>5.7029035085150364</v>
      </c>
      <c r="O156" s="135">
        <f ca="1">OFFSET('DeathsCases(m7)'!O156, DeathsDelay, 0)</f>
        <v>4.0197097693599346</v>
      </c>
      <c r="P156" s="135">
        <f ca="1">OFFSET('DeathsCases(m7)'!P156, DeathsDelay, 0)</f>
        <v>6.7240666974192731</v>
      </c>
      <c r="Q156" s="135">
        <f ca="1">OFFSET('DeathsCases(m7)'!Q156, DeathsDelay, 0)</f>
        <v>8.8642327639440079</v>
      </c>
      <c r="R156" s="135">
        <f ca="1">OFFSET('DeathsCases(m7)'!R156, DeathsDelay, 0)</f>
        <v>15.657307207626319</v>
      </c>
      <c r="S156" s="135">
        <f ca="1">OFFSET('DeathsCases(m7)'!S156, DeathsDelay, 0)</f>
        <v>7.5098718799569442</v>
      </c>
      <c r="T156" s="135">
        <f ca="1">OFFSET('DeathsCases(m7)'!T156, DeathsDelay, 0)</f>
        <v>157.5676935502668</v>
      </c>
      <c r="U156" s="135">
        <f ca="1">OFFSET('DeathsCases(m7)'!U156, DeathsDelay, 0)</f>
        <v>26.436584761305561</v>
      </c>
      <c r="V156" s="135">
        <f ca="1">OFFSET('DeathsCases(m7)'!V156, DeathsDelay, 0)</f>
        <v>15.475031086861289</v>
      </c>
      <c r="W156" s="135">
        <f ca="1">OFFSET('DeathsCases(m7)'!W156, DeathsDelay, 0)</f>
        <v>234.00060099504111</v>
      </c>
      <c r="X156" s="135">
        <f ca="1">OFFSET('DeathsCases(m7)'!X156, DeathsDelay, 0)</f>
        <v>31.443008937513898</v>
      </c>
      <c r="Y156" s="135">
        <f ca="1">OFFSET('DeathsCases(m7)'!Y156, DeathsDelay, 0)</f>
        <v>2.39288810682925</v>
      </c>
    </row>
    <row r="157" spans="1:25" x14ac:dyDescent="0.25">
      <c r="A157" s="111">
        <f>'DeathsCases(m7)'!A157</f>
        <v>44045</v>
      </c>
      <c r="B157" s="135">
        <f>'DeathsCases(m7)'!B157</f>
        <v>734.13915550005072</v>
      </c>
      <c r="C157" s="135">
        <f>'DeathsCases(m7)'!C157</f>
        <v>389.39869318927413</v>
      </c>
      <c r="D157" s="135">
        <f>'DeathsCases(m7)'!D157</f>
        <v>230.26979286599641</v>
      </c>
      <c r="E157" s="135">
        <f>'DeathsCases(m7)'!E157</f>
        <v>2460.7415815907648</v>
      </c>
      <c r="F157" s="135">
        <f>'DeathsCases(m7)'!F157</f>
        <v>1107.3986370484849</v>
      </c>
      <c r="G157" s="135">
        <f>'DeathsCases(m7)'!G157</f>
        <v>556.25938333370448</v>
      </c>
      <c r="H157" s="135">
        <f>'DeathsCases(m7)'!H157</f>
        <v>9426.0384841589512</v>
      </c>
      <c r="I157" s="135">
        <f>'DeathsCases(m7)'!I157</f>
        <v>1675.051384459339</v>
      </c>
      <c r="J157" s="135">
        <f>'DeathsCases(m7)'!J157</f>
        <v>2366.4417538028529</v>
      </c>
      <c r="K157" s="135">
        <f>'DeathsCases(m7)'!K157</f>
        <v>10646.993500813711</v>
      </c>
      <c r="L157" s="135">
        <f>'DeathsCases(m7)'!L157</f>
        <v>1924.1082770924661</v>
      </c>
      <c r="M157" s="135">
        <f>'DeathsCases(m7)'!M157</f>
        <v>663.62763496064224</v>
      </c>
      <c r="N157" s="135">
        <f ca="1">OFFSET('DeathsCases(m7)'!N157, DeathsDelay, 0)</f>
        <v>5.7029035085150364</v>
      </c>
      <c r="O157" s="135">
        <f ca="1">OFFSET('DeathsCases(m7)'!O157, DeathsDelay, 0)</f>
        <v>4.1052355091335508</v>
      </c>
      <c r="P157" s="135">
        <f ca="1">OFFSET('DeathsCases(m7)'!P157, DeathsDelay, 0)</f>
        <v>6.0162702029541153</v>
      </c>
      <c r="Q157" s="135">
        <f ca="1">OFFSET('DeathsCases(m7)'!Q157, DeathsDelay, 0)</f>
        <v>8.8642327639440079</v>
      </c>
      <c r="R157" s="135">
        <f ca="1">OFFSET('DeathsCases(m7)'!R157, DeathsDelay, 0)</f>
        <v>13.5222198611318</v>
      </c>
      <c r="S157" s="135">
        <f ca="1">OFFSET('DeathsCases(m7)'!S157, DeathsDelay, 0)</f>
        <v>7.5098718799569442</v>
      </c>
      <c r="T157" s="135">
        <f ca="1">OFFSET('DeathsCases(m7)'!T157, DeathsDelay, 0)</f>
        <v>159.91199867541201</v>
      </c>
      <c r="U157" s="135">
        <f ca="1">OFFSET('DeathsCases(m7)'!U157, DeathsDelay, 0)</f>
        <v>22.03048730108808</v>
      </c>
      <c r="V157" s="135">
        <f ca="1">OFFSET('DeathsCases(m7)'!V157, DeathsDelay, 0)</f>
        <v>16.7130335738102</v>
      </c>
      <c r="W157" s="135">
        <f ca="1">OFFSET('DeathsCases(m7)'!W157, DeathsDelay, 0)</f>
        <v>235.04977927546429</v>
      </c>
      <c r="X157" s="135">
        <f ca="1">OFFSET('DeathsCases(m7)'!X157, DeathsDelay, 0)</f>
        <v>32.676683103640798</v>
      </c>
      <c r="Y157" s="135">
        <f ca="1">OFFSET('DeathsCases(m7)'!Y157, DeathsDelay, 0)</f>
        <v>2.39288810682925</v>
      </c>
    </row>
    <row r="158" spans="1:25" x14ac:dyDescent="0.25">
      <c r="A158" s="111">
        <f>'DeathsCases(m7)'!A158</f>
        <v>44046</v>
      </c>
      <c r="B158" s="135">
        <f>'DeathsCases(m7)'!B158</f>
        <v>462.70288273897592</v>
      </c>
      <c r="C158" s="135">
        <f>'DeathsCases(m7)'!C158</f>
        <v>427.54317312830688</v>
      </c>
      <c r="D158" s="135">
        <f>'DeathsCases(m7)'!D158</f>
        <v>229.2080981242986</v>
      </c>
      <c r="E158" s="135">
        <f>'DeathsCases(m7)'!E158</f>
        <v>2792.538983841157</v>
      </c>
      <c r="F158" s="135">
        <f>'DeathsCases(m7)'!F158</f>
        <v>1174.29804057198</v>
      </c>
      <c r="G158" s="135">
        <f>'DeathsCases(m7)'!G158</f>
        <v>583.01991270876192</v>
      </c>
      <c r="H158" s="135">
        <f>'DeathsCases(m7)'!H158</f>
        <v>9186.2681655260476</v>
      </c>
      <c r="I158" s="135">
        <f>'DeathsCases(m7)'!I158</f>
        <v>1651.919372793197</v>
      </c>
      <c r="J158" s="135">
        <f>'DeathsCases(m7)'!J158</f>
        <v>2405.4388321417441</v>
      </c>
      <c r="K158" s="135">
        <f>'DeathsCases(m7)'!K158</f>
        <v>10422.1647486572</v>
      </c>
      <c r="L158" s="135">
        <f>'DeathsCases(m7)'!L158</f>
        <v>1963.8001751577269</v>
      </c>
      <c r="M158" s="135">
        <f>'DeathsCases(m7)'!M158</f>
        <v>659.63948811592684</v>
      </c>
      <c r="N158" s="135">
        <f ca="1">OFFSET('DeathsCases(m7)'!N158, DeathsDelay, 0)</f>
        <v>5.7029035085150364</v>
      </c>
      <c r="O158" s="135">
        <f ca="1">OFFSET('DeathsCases(m7)'!O158, DeathsDelay, 0)</f>
        <v>4.1907612489071671</v>
      </c>
      <c r="P158" s="135">
        <f ca="1">OFFSET('DeathsCases(m7)'!P158, DeathsDelay, 0)</f>
        <v>5.0725415436672359</v>
      </c>
      <c r="Q158" s="135">
        <f ca="1">OFFSET('DeathsCases(m7)'!Q158, DeathsDelay, 0)</f>
        <v>15.89448633534797</v>
      </c>
      <c r="R158" s="135">
        <f ca="1">OFFSET('DeathsCases(m7)'!R158, DeathsDelay, 0)</f>
        <v>14.945611425461481</v>
      </c>
      <c r="S158" s="135">
        <f ca="1">OFFSET('DeathsCases(m7)'!S158, DeathsDelay, 0)</f>
        <v>9.308010217411395</v>
      </c>
      <c r="T158" s="135">
        <f ca="1">OFFSET('DeathsCases(m7)'!T158, DeathsDelay, 0)</f>
        <v>159.84687908860241</v>
      </c>
      <c r="U158" s="135">
        <f ca="1">OFFSET('DeathsCases(m7)'!U158, DeathsDelay, 0)</f>
        <v>24.23353603119682</v>
      </c>
      <c r="V158" s="135">
        <f ca="1">OFFSET('DeathsCases(m7)'!V158, DeathsDelay, 0)</f>
        <v>17.951036060759119</v>
      </c>
      <c r="W158" s="135">
        <f ca="1">OFFSET('DeathsCases(m7)'!W158, DeathsDelay, 0)</f>
        <v>239.85569268901591</v>
      </c>
      <c r="X158" s="135">
        <f ca="1">OFFSET('DeathsCases(m7)'!X158, DeathsDelay, 0)</f>
        <v>33.03214854133838</v>
      </c>
      <c r="Y158" s="135">
        <f ca="1">OFFSET('DeathsCases(m7)'!Y158, DeathsDelay, 0)</f>
        <v>3.988146844715414</v>
      </c>
    </row>
    <row r="159" spans="1:25" x14ac:dyDescent="0.25">
      <c r="A159" s="111">
        <f>'DeathsCases(m7)'!A159</f>
        <v>44047</v>
      </c>
      <c r="B159" s="135">
        <f>'DeathsCases(m7)'!B159</f>
        <v>751.35753724691472</v>
      </c>
      <c r="C159" s="135">
        <f>'DeathsCases(m7)'!C159</f>
        <v>437.97731338068809</v>
      </c>
      <c r="D159" s="135">
        <f>'DeathsCases(m7)'!D159</f>
        <v>227.79250513536829</v>
      </c>
      <c r="E159" s="135">
        <f>'DeathsCases(m7)'!E159</f>
        <v>3393.4728325968172</v>
      </c>
      <c r="F159" s="135">
        <f>'DeathsCases(m7)'!F159</f>
        <v>1210.5945254623859</v>
      </c>
      <c r="G159" s="135">
        <f>'DeathsCases(m7)'!G159</f>
        <v>596.02997244446181</v>
      </c>
      <c r="H159" s="135">
        <f>'DeathsCases(m7)'!H159</f>
        <v>9005.4744860136943</v>
      </c>
      <c r="I159" s="135">
        <f>'DeathsCases(m7)'!I159</f>
        <v>1729.760427923705</v>
      </c>
      <c r="J159" s="135">
        <f>'DeathsCases(m7)'!J159</f>
        <v>2467.33895648919</v>
      </c>
      <c r="K159" s="135">
        <f>'DeathsCases(m7)'!K159</f>
        <v>10787.24494578383</v>
      </c>
      <c r="L159" s="135">
        <f>'DeathsCases(m7)'!L159</f>
        <v>1968.572821402108</v>
      </c>
      <c r="M159" s="135">
        <f>'DeathsCases(m7)'!M159</f>
        <v>641.29401263023613</v>
      </c>
      <c r="N159" s="135">
        <f ca="1">OFFSET('DeathsCases(m7)'!N159, DeathsDelay, 0)</f>
        <v>2.6321093116220702</v>
      </c>
      <c r="O159" s="135">
        <f ca="1">OFFSET('DeathsCases(m7)'!O159, DeathsDelay, 0)</f>
        <v>3.8486582898127022</v>
      </c>
      <c r="P159" s="135">
        <f ca="1">OFFSET('DeathsCases(m7)'!P159, DeathsDelay, 0)</f>
        <v>5.1905076260780953</v>
      </c>
      <c r="Q159" s="135">
        <f ca="1">OFFSET('DeathsCases(m7)'!Q159, DeathsDelay, 0)</f>
        <v>12.685022748402689</v>
      </c>
      <c r="R159" s="135">
        <f ca="1">OFFSET('DeathsCases(m7)'!R159, DeathsDelay, 0)</f>
        <v>16.369002989791149</v>
      </c>
      <c r="S159" s="135">
        <f ca="1">OFFSET('DeathsCases(m7)'!S159, DeathsDelay, 0)</f>
        <v>8.7791460005130268</v>
      </c>
      <c r="T159" s="135">
        <f ca="1">OFFSET('DeathsCases(m7)'!T159, DeathsDelay, 0)</f>
        <v>153.03102900253219</v>
      </c>
      <c r="U159" s="135">
        <f ca="1">OFFSET('DeathsCases(m7)'!U159, DeathsDelay, 0)</f>
        <v>24.600710819548279</v>
      </c>
      <c r="V159" s="135">
        <f ca="1">OFFSET('DeathsCases(m7)'!V159, DeathsDelay, 0)</f>
        <v>20.427041034656948</v>
      </c>
      <c r="W159" s="135">
        <f ca="1">OFFSET('DeathsCases(m7)'!W159, DeathsDelay, 0)</f>
        <v>243.91702796807371</v>
      </c>
      <c r="X159" s="135">
        <f ca="1">OFFSET('DeathsCases(m7)'!X159, DeathsDelay, 0)</f>
        <v>32.911917584470082</v>
      </c>
      <c r="Y159" s="135">
        <f ca="1">OFFSET('DeathsCases(m7)'!Y159, DeathsDelay, 0)</f>
        <v>3.190517475772332</v>
      </c>
    </row>
    <row r="160" spans="1:25" x14ac:dyDescent="0.25">
      <c r="A160" s="111">
        <f>'DeathsCases(m7)'!A160</f>
        <v>44048</v>
      </c>
      <c r="B160" s="135">
        <f>'DeathsCases(m7)'!B160</f>
        <v>756.18307098488924</v>
      </c>
      <c r="C160" s="135">
        <f>'DeathsCases(m7)'!C160</f>
        <v>476.12179331972101</v>
      </c>
      <c r="D160" s="135">
        <f>'DeathsCases(m7)'!D160</f>
        <v>239.11724904681091</v>
      </c>
      <c r="E160" s="135">
        <f>'DeathsCases(m7)'!E160</f>
        <v>3534.3835672236528</v>
      </c>
      <c r="F160" s="135">
        <f>'DeathsCases(m7)'!F160</f>
        <v>1298.844802450827</v>
      </c>
      <c r="G160" s="135">
        <f>'DeathsCases(m7)'!G160</f>
        <v>605.97261972215108</v>
      </c>
      <c r="H160" s="135">
        <f>'DeathsCases(m7)'!H160</f>
        <v>8615.4949871400077</v>
      </c>
      <c r="I160" s="135">
        <f>'DeathsCases(m7)'!I160</f>
        <v>1700.7536196439401</v>
      </c>
      <c r="J160" s="135">
        <f>'DeathsCases(m7)'!J160</f>
        <v>2366.4417538028538</v>
      </c>
      <c r="K160" s="135">
        <f>'DeathsCases(m7)'!K160</f>
        <v>10383.751285809451</v>
      </c>
      <c r="L160" s="135">
        <f>'DeathsCases(m7)'!L160</f>
        <v>1999.8746896511241</v>
      </c>
      <c r="M160" s="135">
        <f>'DeathsCases(m7)'!M160</f>
        <v>571.10262816324484</v>
      </c>
      <c r="N160" s="135">
        <f ca="1">OFFSET('DeathsCases(m7)'!N160, DeathsDelay, 0)</f>
        <v>8.0059991561847621</v>
      </c>
      <c r="O160" s="135">
        <f ca="1">OFFSET('DeathsCases(m7)'!O160, DeathsDelay, 0)</f>
        <v>2.907875152302922</v>
      </c>
      <c r="P160" s="135">
        <f ca="1">OFFSET('DeathsCases(m7)'!P160, DeathsDelay, 0)</f>
        <v>5.1905076260780953</v>
      </c>
      <c r="Q160" s="135">
        <f ca="1">OFFSET('DeathsCases(m7)'!Q160, DeathsDelay, 0)</f>
        <v>12.22652795026764</v>
      </c>
      <c r="R160" s="135">
        <f ca="1">OFFSET('DeathsCases(m7)'!R160, DeathsDelay, 0)</f>
        <v>16.369002989791149</v>
      </c>
      <c r="S160" s="135">
        <f ca="1">OFFSET('DeathsCases(m7)'!S160, DeathsDelay, 0)</f>
        <v>9.4137830607910669</v>
      </c>
      <c r="T160" s="135">
        <f ca="1">OFFSET('DeathsCases(m7)'!T160, DeathsDelay, 0)</f>
        <v>155.83117123534441</v>
      </c>
      <c r="U160" s="135">
        <f ca="1">OFFSET('DeathsCases(m7)'!U160, DeathsDelay, 0)</f>
        <v>14.319816745707501</v>
      </c>
      <c r="V160" s="135">
        <f ca="1">OFFSET('DeathsCases(m7)'!V160, DeathsDelay, 0)</f>
        <v>25.379050982452611</v>
      </c>
      <c r="W160" s="135">
        <f ca="1">OFFSET('DeathsCases(m7)'!W160, DeathsDelay, 0)</f>
        <v>235.04977927546429</v>
      </c>
      <c r="X160" s="135">
        <f ca="1">OFFSET('DeathsCases(m7)'!X160, DeathsDelay, 0)</f>
        <v>33.110560034948143</v>
      </c>
      <c r="Y160" s="135">
        <f ca="1">OFFSET('DeathsCases(m7)'!Y160, DeathsDelay, 0)</f>
        <v>3.988146844715414</v>
      </c>
    </row>
    <row r="161" spans="1:25" x14ac:dyDescent="0.25">
      <c r="A161" s="111">
        <f>'DeathsCases(m7)'!A161</f>
        <v>44049</v>
      </c>
      <c r="B161" s="135">
        <f>'DeathsCases(m7)'!B161</f>
        <v>910.05179449349055</v>
      </c>
      <c r="C161" s="135">
        <f>'DeathsCases(m7)'!C161</f>
        <v>470.7336717139832</v>
      </c>
      <c r="D161" s="135">
        <f>'DeathsCases(m7)'!D161</f>
        <v>241.3586046126172</v>
      </c>
      <c r="E161" s="135">
        <f>'DeathsCases(m7)'!E161</f>
        <v>3732.911814816126</v>
      </c>
      <c r="F161" s="135">
        <f>'DeathsCases(m7)'!F161</f>
        <v>1352.9336818953541</v>
      </c>
      <c r="G161" s="135">
        <f>'DeathsCases(m7)'!G161</f>
        <v>616.97299543363727</v>
      </c>
      <c r="H161" s="135">
        <f>'DeathsCases(m7)'!H161</f>
        <v>8434.4408292804146</v>
      </c>
      <c r="I161" s="135">
        <f>'DeathsCases(m7)'!I161</f>
        <v>1673.582685305933</v>
      </c>
      <c r="J161" s="135">
        <f>'DeathsCases(m7)'!J161</f>
        <v>2482.1949863325781</v>
      </c>
      <c r="K161" s="135">
        <f>'DeathsCases(m7)'!K161</f>
        <v>10224.750009634339</v>
      </c>
      <c r="L161" s="135">
        <f>'DeathsCases(m7)'!L161</f>
        <v>2050.8682976620048</v>
      </c>
      <c r="M161" s="135">
        <f>'DeathsCases(m7)'!M161</f>
        <v>591.04336238682197</v>
      </c>
      <c r="N161" s="135">
        <f ca="1">OFFSET('DeathsCases(m7)'!N161, DeathsDelay, 0)</f>
        <v>8.554355262772793</v>
      </c>
      <c r="O161" s="135">
        <f ca="1">OFFSET('DeathsCases(m7)'!O161, DeathsDelay, 0)</f>
        <v>3.0789266318501549</v>
      </c>
      <c r="P161" s="135">
        <f ca="1">OFFSET('DeathsCases(m7)'!P161, DeathsDelay, 0)</f>
        <v>5.1905076260780953</v>
      </c>
      <c r="Q161" s="135">
        <f ca="1">OFFSET('DeathsCases(m7)'!Q161, DeathsDelay, 0)</f>
        <v>16.047317934726319</v>
      </c>
      <c r="R161" s="135">
        <f ca="1">OFFSET('DeathsCases(m7)'!R161, DeathsDelay, 0)</f>
        <v>14.23391564329664</v>
      </c>
      <c r="S161" s="135">
        <f ca="1">OFFSET('DeathsCases(m7)'!S161, DeathsDelay, 0)</f>
        <v>9.4137830607910669</v>
      </c>
      <c r="T161" s="135">
        <f ca="1">OFFSET('DeathsCases(m7)'!T161, DeathsDelay, 0)</f>
        <v>151.8588764399596</v>
      </c>
      <c r="U161" s="135">
        <f ca="1">OFFSET('DeathsCases(m7)'!U161, DeathsDelay, 0)</f>
        <v>13.95264195735605</v>
      </c>
      <c r="V161" s="135">
        <f ca="1">OFFSET('DeathsCases(m7)'!V161, DeathsDelay, 0)</f>
        <v>34.045068391095029</v>
      </c>
      <c r="W161" s="135">
        <f ca="1">OFFSET('DeathsCases(m7)'!W161, DeathsDelay, 0)</f>
        <v>235.89589079193459</v>
      </c>
      <c r="X161" s="135">
        <f ca="1">OFFSET('DeathsCases(m7)'!X161, DeathsDelay, 0)</f>
        <v>33.743079416733551</v>
      </c>
      <c r="Y161" s="135">
        <f ca="1">OFFSET('DeathsCases(m7)'!Y161, DeathsDelay, 0)</f>
        <v>4.7857762136584956</v>
      </c>
    </row>
    <row r="162" spans="1:25" x14ac:dyDescent="0.25">
      <c r="A162" s="111">
        <f>'DeathsCases(m7)'!A162</f>
        <v>44050</v>
      </c>
      <c r="B162" s="135">
        <f>'DeathsCases(m7)'!B162</f>
        <v>1029.154740844411</v>
      </c>
      <c r="C162" s="135">
        <f>'DeathsCases(m7)'!C162</f>
        <v>495.79271346765279</v>
      </c>
      <c r="D162" s="135">
        <f>'DeathsCases(m7)'!D162</f>
        <v>261.76673686969599</v>
      </c>
      <c r="E162" s="135">
        <f>'DeathsCases(m7)'!E162</f>
        <v>3949.168527936487</v>
      </c>
      <c r="F162" s="135">
        <f>'DeathsCases(m7)'!F162</f>
        <v>1439.7605673194651</v>
      </c>
      <c r="G162" s="135">
        <f>'DeathsCases(m7)'!G162</f>
        <v>616.02103984322014</v>
      </c>
      <c r="H162" s="135">
        <f>'DeathsCases(m7)'!H162</f>
        <v>8240.8402976955094</v>
      </c>
      <c r="I162" s="135">
        <f>'DeathsCases(m7)'!I162</f>
        <v>1699.284920490534</v>
      </c>
      <c r="J162" s="135">
        <f>'DeathsCases(m7)'!J162</f>
        <v>2496.4320149324899</v>
      </c>
      <c r="K162" s="135">
        <f>'DeathsCases(m7)'!K162</f>
        <v>10151.882885835919</v>
      </c>
      <c r="L162" s="135">
        <f>'DeathsCases(m7)'!L162</f>
        <v>2052.4103903696632</v>
      </c>
      <c r="M162" s="135">
        <f>'DeathsCases(m7)'!M162</f>
        <v>563.92396384275719</v>
      </c>
      <c r="N162" s="135">
        <f ca="1">OFFSET('DeathsCases(m7)'!N162, DeathsDelay, 0)</f>
        <v>8.3350128201375799</v>
      </c>
      <c r="O162" s="135">
        <f ca="1">OFFSET('DeathsCases(m7)'!O162, DeathsDelay, 0)</f>
        <v>2.9934008920765391</v>
      </c>
      <c r="P162" s="135">
        <f ca="1">OFFSET('DeathsCases(m7)'!P162, DeathsDelay, 0)</f>
        <v>5.1905076260780953</v>
      </c>
      <c r="Q162" s="135">
        <f ca="1">OFFSET('DeathsCases(m7)'!Q162, DeathsDelay, 0)</f>
        <v>17.42280232913145</v>
      </c>
      <c r="R162" s="135">
        <f ca="1">OFFSET('DeathsCases(m7)'!R162, DeathsDelay, 0)</f>
        <v>13.5222198611318</v>
      </c>
      <c r="S162" s="135">
        <f ca="1">OFFSET('DeathsCases(m7)'!S162, DeathsDelay, 0)</f>
        <v>9.308010217411395</v>
      </c>
      <c r="T162" s="135">
        <f ca="1">OFFSET('DeathsCases(m7)'!T162, DeathsDelay, 0)</f>
        <v>153.94270321786641</v>
      </c>
      <c r="U162" s="135">
        <f ca="1">OFFSET('DeathsCases(m7)'!U162, DeathsDelay, 0)</f>
        <v>20.561788147682261</v>
      </c>
      <c r="V162" s="135">
        <f ca="1">OFFSET('DeathsCases(m7)'!V162, DeathsDelay, 0)</f>
        <v>35.902072121518401</v>
      </c>
      <c r="W162" s="135">
        <f ca="1">OFFSET('DeathsCases(m7)'!W162, DeathsDelay, 0)</f>
        <v>235.25284603941719</v>
      </c>
      <c r="X162" s="135">
        <f ca="1">OFFSET('DeathsCases(m7)'!X162, DeathsDelay, 0)</f>
        <v>34.07240768989454</v>
      </c>
      <c r="Y162" s="135">
        <f ca="1">OFFSET('DeathsCases(m7)'!Y162, DeathsDelay, 0)</f>
        <v>3.988146844715414</v>
      </c>
    </row>
    <row r="163" spans="1:25" x14ac:dyDescent="0.25">
      <c r="A163" s="111">
        <f>'DeathsCases(m7)'!A163</f>
        <v>44051</v>
      </c>
      <c r="B163" s="135">
        <f>'DeathsCases(m7)'!B163</f>
        <v>1028.387042295187</v>
      </c>
      <c r="C163" s="135">
        <f>'DeathsCases(m7)'!C163</f>
        <v>504.43081318478801</v>
      </c>
      <c r="D163" s="135">
        <f>'DeathsCases(m7)'!D163</f>
        <v>267.90097315506068</v>
      </c>
      <c r="E163" s="135">
        <f>'DeathsCases(m7)'!E163</f>
        <v>3949.168527936487</v>
      </c>
      <c r="F163" s="135">
        <f>'DeathsCases(m7)'!F163</f>
        <v>1409.157648686376</v>
      </c>
      <c r="G163" s="135">
        <f>'DeathsCases(m7)'!G163</f>
        <v>615.70372131308125</v>
      </c>
      <c r="H163" s="135">
        <f>'DeathsCases(m7)'!H163</f>
        <v>8190.6765093231907</v>
      </c>
      <c r="I163" s="135">
        <f>'DeathsCases(m7)'!I163</f>
        <v>1680.926181072962</v>
      </c>
      <c r="J163" s="135">
        <f>'DeathsCases(m7)'!J163</f>
        <v>2475.3859726543592</v>
      </c>
      <c r="K163" s="135">
        <f>'DeathsCases(m7)'!K163</f>
        <v>10306.82282673197</v>
      </c>
      <c r="L163" s="135">
        <f>'DeathsCases(m7)'!L163</f>
        <v>2102.9283019859781</v>
      </c>
      <c r="M163" s="135">
        <f>'DeathsCases(m7)'!M163</f>
        <v>563.92396384275719</v>
      </c>
      <c r="N163" s="135">
        <f ca="1">OFFSET('DeathsCases(m7)'!N163, DeathsDelay, 0)</f>
        <v>8.4446840414551865</v>
      </c>
      <c r="O163" s="135">
        <f ca="1">OFFSET('DeathsCases(m7)'!O163, DeathsDelay, 0)</f>
        <v>2.907875152302922</v>
      </c>
      <c r="P163" s="135">
        <f ca="1">OFFSET('DeathsCases(m7)'!P163, DeathsDelay, 0)</f>
        <v>22.29558957565277</v>
      </c>
      <c r="Q163" s="135">
        <f ca="1">OFFSET('DeathsCases(m7)'!Q163, DeathsDelay, 0)</f>
        <v>17.42280232913145</v>
      </c>
      <c r="R163" s="135">
        <f ca="1">OFFSET('DeathsCases(m7)'!R163, DeathsDelay, 0)</f>
        <v>10.67543673247245</v>
      </c>
      <c r="S163" s="135">
        <f ca="1">OFFSET('DeathsCases(m7)'!S163, DeathsDelay, 0)</f>
        <v>9.308010217411395</v>
      </c>
      <c r="T163" s="135">
        <f ca="1">OFFSET('DeathsCases(m7)'!T163, DeathsDelay, 0)</f>
        <v>153.0093224735956</v>
      </c>
      <c r="U163" s="135">
        <f ca="1">OFFSET('DeathsCases(m7)'!U163, DeathsDelay, 0)</f>
        <v>20.928962936033709</v>
      </c>
      <c r="V163" s="135">
        <f ca="1">OFFSET('DeathsCases(m7)'!V163, DeathsDelay, 0)</f>
        <v>40.235080825839603</v>
      </c>
      <c r="W163" s="135">
        <f ca="1">OFFSET('DeathsCases(m7)'!W163, DeathsDelay, 0)</f>
        <v>228.6193317502896</v>
      </c>
      <c r="X163" s="135">
        <f ca="1">OFFSET('DeathsCases(m7)'!X163, DeathsDelay, 0)</f>
        <v>34.506284621201893</v>
      </c>
      <c r="Y163" s="135">
        <f ca="1">OFFSET('DeathsCases(m7)'!Y163, DeathsDelay, 0)</f>
        <v>5.5834055826015776</v>
      </c>
    </row>
    <row r="164" spans="1:25" x14ac:dyDescent="0.25">
      <c r="A164" s="111">
        <f>'DeathsCases(m7)'!A164</f>
        <v>44052</v>
      </c>
      <c r="B164" s="135">
        <f>'DeathsCases(m7)'!B164</f>
        <v>1028.058028631234</v>
      </c>
      <c r="C164" s="135">
        <f>'DeathsCases(m7)'!C164</f>
        <v>518.97018894630276</v>
      </c>
      <c r="D164" s="135">
        <f>'DeathsCases(m7)'!D164</f>
        <v>294.44334169750408</v>
      </c>
      <c r="E164" s="135">
        <f>'DeathsCases(m7)'!E164</f>
        <v>3949.168527936487</v>
      </c>
      <c r="F164" s="135">
        <f>'DeathsCases(m7)'!F164</f>
        <v>1434.0670010621459</v>
      </c>
      <c r="G164" s="135">
        <f>'DeathsCases(m7)'!G164</f>
        <v>649.44525835119714</v>
      </c>
      <c r="H164" s="135">
        <f>'DeathsCases(m7)'!H164</f>
        <v>8176.675798159129</v>
      </c>
      <c r="I164" s="135">
        <f>'DeathsCases(m7)'!I164</f>
        <v>1675.051384459339</v>
      </c>
      <c r="J164" s="135">
        <f>'DeathsCases(m7)'!J164</f>
        <v>2663.5623506705938</v>
      </c>
      <c r="K164" s="135">
        <f>'DeathsCases(m7)'!K164</f>
        <v>10212.396781493881</v>
      </c>
      <c r="L164" s="135">
        <f>'DeathsCases(m7)'!L164</f>
        <v>2150.4561219793081</v>
      </c>
      <c r="M164" s="135">
        <f>'DeathsCases(m7)'!M164</f>
        <v>581.47180995950498</v>
      </c>
      <c r="N164" s="135">
        <f ca="1">OFFSET('DeathsCases(m7)'!N164, DeathsDelay, 0)</f>
        <v>8.4446840414551865</v>
      </c>
      <c r="O164" s="135">
        <f ca="1">OFFSET('DeathsCases(m7)'!O164, DeathsDelay, 0)</f>
        <v>2.8223494125293058</v>
      </c>
      <c r="P164" s="135">
        <f ca="1">OFFSET('DeathsCases(m7)'!P164, DeathsDelay, 0)</f>
        <v>22.531521740474489</v>
      </c>
      <c r="Q164" s="135">
        <f ca="1">OFFSET('DeathsCases(m7)'!Q164, DeathsDelay, 0)</f>
        <v>17.42280232913145</v>
      </c>
      <c r="R164" s="135">
        <f ca="1">OFFSET('DeathsCases(m7)'!R164, DeathsDelay, 0)</f>
        <v>10.67543673247245</v>
      </c>
      <c r="S164" s="135">
        <f ca="1">OFFSET('DeathsCases(m7)'!S164, DeathsDelay, 0)</f>
        <v>9.308010217411395</v>
      </c>
      <c r="T164" s="135">
        <f ca="1">OFFSET('DeathsCases(m7)'!T164, DeathsDelay, 0)</f>
        <v>154.3117142097874</v>
      </c>
      <c r="U164" s="135">
        <f ca="1">OFFSET('DeathsCases(m7)'!U164, DeathsDelay, 0)</f>
        <v>21.663312512736621</v>
      </c>
      <c r="V164" s="135">
        <f ca="1">OFFSET('DeathsCases(m7)'!V164, DeathsDelay, 0)</f>
        <v>41.473083312788518</v>
      </c>
      <c r="W164" s="135">
        <f ca="1">OFFSET('DeathsCases(m7)'!W164, DeathsDelay, 0)</f>
        <v>230.2438658619127</v>
      </c>
      <c r="X164" s="135">
        <f ca="1">OFFSET('DeathsCases(m7)'!X164, DeathsDelay, 0)</f>
        <v>34.161274049318941</v>
      </c>
      <c r="Y164" s="135">
        <f ca="1">OFFSET('DeathsCases(m7)'!Y164, DeathsDelay, 0)</f>
        <v>5.5834055826015776</v>
      </c>
    </row>
    <row r="165" spans="1:25" x14ac:dyDescent="0.25">
      <c r="A165" s="111">
        <f>'DeathsCases(m7)'!A165</f>
        <v>44053</v>
      </c>
      <c r="B165" s="135">
        <f>'DeathsCases(m7)'!B165</f>
        <v>1480.5614877876769</v>
      </c>
      <c r="C165" s="135">
        <f>'DeathsCases(m7)'!C165</f>
        <v>547.10815733182255</v>
      </c>
      <c r="D165" s="135">
        <f>'DeathsCases(m7)'!D165</f>
        <v>306.23994993859009</v>
      </c>
      <c r="E165" s="135">
        <f>'DeathsCases(m7)'!E165</f>
        <v>3962.312045483025</v>
      </c>
      <c r="F165" s="135">
        <f>'DeathsCases(m7)'!F165</f>
        <v>1456.129570309256</v>
      </c>
      <c r="G165" s="135">
        <f>'DeathsCases(m7)'!G165</f>
        <v>636.54097145887681</v>
      </c>
      <c r="H165" s="135">
        <f>'DeathsCases(m7)'!H165</f>
        <v>8267.1486107665824</v>
      </c>
      <c r="I165" s="135">
        <f>'DeathsCases(m7)'!I165</f>
        <v>1649.716324063088</v>
      </c>
      <c r="J165" s="135">
        <f>'DeathsCases(m7)'!J165</f>
        <v>2665.4193544010168</v>
      </c>
      <c r="K165" s="135">
        <f>'DeathsCases(m7)'!K165</f>
        <v>10395.393780276079</v>
      </c>
      <c r="L165" s="135">
        <f>'DeathsCases(m7)'!L165</f>
        <v>2158.5638704185571</v>
      </c>
      <c r="M165" s="135">
        <f>'DeathsCases(m7)'!M165</f>
        <v>575.09077500796036</v>
      </c>
      <c r="N165" s="135">
        <f ca="1">OFFSET('DeathsCases(m7)'!N165, DeathsDelay, 0)</f>
        <v>11.076793353077729</v>
      </c>
      <c r="O165" s="135">
        <f ca="1">OFFSET('DeathsCases(m7)'!O165, DeathsDelay, 0)</f>
        <v>2.8223494125293058</v>
      </c>
      <c r="P165" s="135">
        <f ca="1">OFFSET('DeathsCases(m7)'!P165, DeathsDelay, 0)</f>
        <v>22.531521740474489</v>
      </c>
      <c r="Q165" s="135">
        <f ca="1">OFFSET('DeathsCases(m7)'!Q165, DeathsDelay, 0)</f>
        <v>10.698211956484171</v>
      </c>
      <c r="R165" s="135">
        <f ca="1">OFFSET('DeathsCases(m7)'!R165, DeathsDelay, 0)</f>
        <v>12.09882829680212</v>
      </c>
      <c r="S165" s="135">
        <f ca="1">OFFSET('DeathsCases(m7)'!S165, DeathsDelay, 0)</f>
        <v>7.7214175667162914</v>
      </c>
      <c r="T165" s="135">
        <f ca="1">OFFSET('DeathsCases(m7)'!T165, DeathsDelay, 0)</f>
        <v>152.55348536592851</v>
      </c>
      <c r="U165" s="135">
        <f ca="1">OFFSET('DeathsCases(m7)'!U165, DeathsDelay, 0)</f>
        <v>20.56178814768225</v>
      </c>
      <c r="V165" s="135">
        <f ca="1">OFFSET('DeathsCases(m7)'!V165, DeathsDelay, 0)</f>
        <v>40.235080825839603</v>
      </c>
      <c r="W165" s="135">
        <f ca="1">OFFSET('DeathsCases(m7)'!W165, DeathsDelay, 0)</f>
        <v>229.60082110939521</v>
      </c>
      <c r="X165" s="135">
        <f ca="1">OFFSET('DeathsCases(m7)'!X165, DeathsDelay, 0)</f>
        <v>34.187411213855533</v>
      </c>
      <c r="Y165" s="135">
        <f ca="1">OFFSET('DeathsCases(m7)'!Y165, DeathsDelay, 0)</f>
        <v>4.7857762136584956</v>
      </c>
    </row>
    <row r="166" spans="1:25" x14ac:dyDescent="0.25">
      <c r="A166" s="111">
        <f>'DeathsCases(m7)'!A166</f>
        <v>44054</v>
      </c>
      <c r="B166" s="135">
        <f>'DeathsCases(m7)'!B166</f>
        <v>1109.872759734169</v>
      </c>
      <c r="C166" s="135">
        <f>'DeathsCases(m7)'!C166</f>
        <v>574.04876536051154</v>
      </c>
      <c r="D166" s="135">
        <f>'DeathsCases(m7)'!D166</f>
        <v>332.42842023380092</v>
      </c>
      <c r="E166" s="135">
        <f>'DeathsCases(m7)'!E166</f>
        <v>3637.086402005903</v>
      </c>
      <c r="F166" s="135">
        <f>'DeathsCases(m7)'!F166</f>
        <v>1515.200320228937</v>
      </c>
      <c r="G166" s="135">
        <f>'DeathsCases(m7)'!G166</f>
        <v>687.10039059436076</v>
      </c>
      <c r="H166" s="135">
        <f>'DeathsCases(m7)'!H166</f>
        <v>8034.1941422197497</v>
      </c>
      <c r="I166" s="135">
        <f>'DeathsCases(m7)'!I166</f>
        <v>1620.709515783323</v>
      </c>
      <c r="J166" s="135">
        <f>'DeathsCases(m7)'!J166</f>
        <v>2698.8454215486381</v>
      </c>
      <c r="K166" s="135">
        <f>'DeathsCases(m7)'!K166</f>
        <v>10414.24514486304</v>
      </c>
      <c r="L166" s="135">
        <f>'DeathsCases(m7)'!L166</f>
        <v>2202.7565882170179</v>
      </c>
      <c r="M166" s="135">
        <f>'DeathsCases(m7)'!M166</f>
        <v>609.38883787251291</v>
      </c>
      <c r="N166" s="135">
        <f ca="1">OFFSET('DeathsCases(m7)'!N166, DeathsDelay, 0)</f>
        <v>10.967122131760121</v>
      </c>
      <c r="O166" s="135">
        <f ca="1">OFFSET('DeathsCases(m7)'!O166, DeathsDelay, 0)</f>
        <v>2.8223494125293058</v>
      </c>
      <c r="P166" s="135">
        <f ca="1">OFFSET('DeathsCases(m7)'!P166, DeathsDelay, 0)</f>
        <v>22.413555658063629</v>
      </c>
      <c r="Q166" s="135">
        <f ca="1">OFFSET('DeathsCases(m7)'!Q166, DeathsDelay, 0)</f>
        <v>13.602012344672771</v>
      </c>
      <c r="R166" s="135">
        <f ca="1">OFFSET('DeathsCases(m7)'!R166, DeathsDelay, 0)</f>
        <v>10.67543673247245</v>
      </c>
      <c r="S166" s="135">
        <f ca="1">OFFSET('DeathsCases(m7)'!S166, DeathsDelay, 0)</f>
        <v>7.6156447233366178</v>
      </c>
      <c r="T166" s="135">
        <f ca="1">OFFSET('DeathsCases(m7)'!T166, DeathsDelay, 0)</f>
        <v>158.21888941836261</v>
      </c>
      <c r="U166" s="135">
        <f ca="1">OFFSET('DeathsCases(m7)'!U166, DeathsDelay, 0)</f>
        <v>20.928962936033709</v>
      </c>
      <c r="V166" s="135">
        <f ca="1">OFFSET('DeathsCases(m7)'!V166, DeathsDelay, 0)</f>
        <v>45.806092017109727</v>
      </c>
      <c r="W166" s="135">
        <f ca="1">OFFSET('DeathsCases(m7)'!W166, DeathsDelay, 0)</f>
        <v>232.24068904078271</v>
      </c>
      <c r="X166" s="135">
        <f ca="1">OFFSET('DeathsCases(m7)'!X166, DeathsDelay, 0)</f>
        <v>35.53086147103609</v>
      </c>
      <c r="Y166" s="135">
        <f ca="1">OFFSET('DeathsCases(m7)'!Y166, DeathsDelay, 0)</f>
        <v>4.7857762136584956</v>
      </c>
    </row>
    <row r="167" spans="1:25" x14ac:dyDescent="0.25">
      <c r="A167" s="111">
        <f>'DeathsCases(m7)'!A167</f>
        <v>44055</v>
      </c>
      <c r="B167" s="135">
        <f>'DeathsCases(m7)'!B167</f>
        <v>1619.6245964184011</v>
      </c>
      <c r="C167" s="135">
        <f>'DeathsCases(m7)'!C167</f>
        <v>576.95664051281449</v>
      </c>
      <c r="D167" s="135">
        <f>'DeathsCases(m7)'!D167</f>
        <v>343.28129981560011</v>
      </c>
      <c r="E167" s="135">
        <f>'DeathsCases(m7)'!E167</f>
        <v>3670.556522269761</v>
      </c>
      <c r="F167" s="135">
        <f>'DeathsCases(m7)'!F167</f>
        <v>1528.7225400900691</v>
      </c>
      <c r="G167" s="135">
        <f>'DeathsCases(m7)'!G167</f>
        <v>699.58158611316219</v>
      </c>
      <c r="H167" s="135">
        <f>'DeathsCases(m7)'!H167</f>
        <v>8107.8443949013936</v>
      </c>
      <c r="I167" s="135">
        <f>'DeathsCases(m7)'!I167</f>
        <v>1644.2087022378159</v>
      </c>
      <c r="J167" s="135">
        <f>'DeathsCases(m7)'!J167</f>
        <v>2778.6965819568431</v>
      </c>
      <c r="K167" s="135">
        <f>'DeathsCases(m7)'!K167</f>
        <v>10346.65775692739</v>
      </c>
      <c r="L167" s="135">
        <f>'DeathsCases(m7)'!L167</f>
        <v>2258.7789866847379</v>
      </c>
      <c r="M167" s="135">
        <f>'DeathsCases(m7)'!M167</f>
        <v>696.33043908730883</v>
      </c>
      <c r="N167" s="135">
        <f ca="1">OFFSET('DeathsCases(m7)'!N167, DeathsDelay, 0)</f>
        <v>5.812574729832642</v>
      </c>
      <c r="O167" s="135">
        <f ca="1">OFFSET('DeathsCases(m7)'!O167, DeathsDelay, 0)</f>
        <v>3.0789266318501549</v>
      </c>
      <c r="P167" s="135">
        <f ca="1">OFFSET('DeathsCases(m7)'!P167, DeathsDelay, 0)</f>
        <v>22.059657410831051</v>
      </c>
      <c r="Q167" s="135">
        <f ca="1">OFFSET('DeathsCases(m7)'!Q167, DeathsDelay, 0)</f>
        <v>33.317288664479541</v>
      </c>
      <c r="R167" s="135">
        <f ca="1">OFFSET('DeathsCases(m7)'!R167, DeathsDelay, 0)</f>
        <v>7.8286536038130938</v>
      </c>
      <c r="S167" s="135">
        <f ca="1">OFFSET('DeathsCases(m7)'!S167, DeathsDelay, 0)</f>
        <v>7.1925533498179224</v>
      </c>
      <c r="T167" s="135">
        <f ca="1">OFFSET('DeathsCases(m7)'!T167, DeathsDelay, 0)</f>
        <v>154.9194970200102</v>
      </c>
      <c r="U167" s="135">
        <f ca="1">OFFSET('DeathsCases(m7)'!U167, DeathsDelay, 0)</f>
        <v>23.866361242845361</v>
      </c>
      <c r="V167" s="135">
        <f ca="1">OFFSET('DeathsCases(m7)'!V167, DeathsDelay, 0)</f>
        <v>42.71108579973744</v>
      </c>
      <c r="W167" s="135">
        <f ca="1">OFFSET('DeathsCases(m7)'!W167, DeathsDelay, 0)</f>
        <v>233.49293408515891</v>
      </c>
      <c r="X167" s="135">
        <f ca="1">OFFSET('DeathsCases(m7)'!X167, DeathsDelay, 0)</f>
        <v>35.719049055699521</v>
      </c>
      <c r="Y167" s="135">
        <f ca="1">OFFSET('DeathsCases(m7)'!Y167, DeathsDelay, 0)</f>
        <v>3.988146844715414</v>
      </c>
    </row>
    <row r="168" spans="1:25" x14ac:dyDescent="0.25">
      <c r="A168" s="111">
        <f>'DeathsCases(m7)'!A168</f>
        <v>44056</v>
      </c>
      <c r="B168" s="135">
        <f>'DeathsCases(m7)'!B168</f>
        <v>1317.6997241310321</v>
      </c>
      <c r="C168" s="135">
        <f>'DeathsCases(m7)'!C168</f>
        <v>619.37740744052826</v>
      </c>
      <c r="D168" s="135">
        <f>'DeathsCases(m7)'!D168</f>
        <v>357.55519578731412</v>
      </c>
      <c r="E168" s="135">
        <f>'DeathsCases(m7)'!E168</f>
        <v>4199.6595193175981</v>
      </c>
      <c r="F168" s="135">
        <f>'DeathsCases(m7)'!F168</f>
        <v>1517.3354075754321</v>
      </c>
      <c r="G168" s="135">
        <f>'DeathsCases(m7)'!G168</f>
        <v>718.51492507812361</v>
      </c>
      <c r="H168" s="135">
        <f>'DeathsCases(m7)'!H168</f>
        <v>7931.0447167133616</v>
      </c>
      <c r="I168" s="135">
        <f>'DeathsCases(m7)'!I168</f>
        <v>1656.6926450417659</v>
      </c>
      <c r="J168" s="135">
        <f>'DeathsCases(m7)'!J168</f>
        <v>2584.3301915058628</v>
      </c>
      <c r="K168" s="135">
        <f>'DeathsCases(m7)'!K168</f>
        <v>10581.94444742747</v>
      </c>
      <c r="L168" s="135">
        <f>'DeathsCases(m7)'!L168</f>
        <v>2269.3122639929829</v>
      </c>
      <c r="M168" s="135">
        <f>'DeathsCases(m7)'!M168</f>
        <v>716.27117331088573</v>
      </c>
      <c r="N168" s="135">
        <f ca="1">OFFSET('DeathsCases(m7)'!N168, DeathsDelay, 0)</f>
        <v>4.0578351887509472</v>
      </c>
      <c r="O168" s="135">
        <f ca="1">OFFSET('DeathsCases(m7)'!O168, DeathsDelay, 0)</f>
        <v>3.934184029586318</v>
      </c>
      <c r="P168" s="135">
        <f ca="1">OFFSET('DeathsCases(m7)'!P168, DeathsDelay, 0)</f>
        <v>22.059657410831051</v>
      </c>
      <c r="Q168" s="135">
        <f ca="1">OFFSET('DeathsCases(m7)'!Q168, DeathsDelay, 0)</f>
        <v>31.788972670696069</v>
      </c>
      <c r="R168" s="135">
        <f ca="1">OFFSET('DeathsCases(m7)'!R168, DeathsDelay, 0)</f>
        <v>8.5403493859779314</v>
      </c>
      <c r="S168" s="135">
        <f ca="1">OFFSET('DeathsCases(m7)'!S168, DeathsDelay, 0)</f>
        <v>5.9232792292618388</v>
      </c>
      <c r="T168" s="135">
        <f ca="1">OFFSET('DeathsCases(m7)'!T168, DeathsDelay, 0)</f>
        <v>155.114855780439</v>
      </c>
      <c r="U168" s="135">
        <f ca="1">OFFSET('DeathsCases(m7)'!U168, DeathsDelay, 0)</f>
        <v>23.13201166614245</v>
      </c>
      <c r="V168" s="135">
        <f ca="1">OFFSET('DeathsCases(m7)'!V168, DeathsDelay, 0)</f>
        <v>37.140074608467323</v>
      </c>
      <c r="W168" s="135">
        <f ca="1">OFFSET('DeathsCases(m7)'!W168, DeathsDelay, 0)</f>
        <v>231.52995536694769</v>
      </c>
      <c r="X168" s="135">
        <f ca="1">OFFSET('DeathsCases(m7)'!X168, DeathsDelay, 0)</f>
        <v>35.593590665923912</v>
      </c>
      <c r="Y168" s="135">
        <f ca="1">OFFSET('DeathsCases(m7)'!Y168, DeathsDelay, 0)</f>
        <v>3.190517475772332</v>
      </c>
    </row>
    <row r="169" spans="1:25" x14ac:dyDescent="0.25">
      <c r="A169" s="111">
        <f>'DeathsCases(m7)'!A169</f>
        <v>44057</v>
      </c>
      <c r="B169" s="135">
        <f>'DeathsCases(m7)'!B169</f>
        <v>1495.5864451081891</v>
      </c>
      <c r="C169" s="135">
        <f>'DeathsCases(m7)'!C169</f>
        <v>649.56799358061483</v>
      </c>
      <c r="D169" s="135">
        <f>'DeathsCases(m7)'!D169</f>
        <v>360.150449600353</v>
      </c>
      <c r="E169" s="135">
        <f>'DeathsCases(m7)'!E169</f>
        <v>4348.2118339133522</v>
      </c>
      <c r="F169" s="135">
        <f>'DeathsCases(m7)'!F169</f>
        <v>1491.714359417497</v>
      </c>
      <c r="G169" s="135">
        <f>'DeathsCases(m7)'!G169</f>
        <v>778.69967296115806</v>
      </c>
      <c r="H169" s="135">
        <f>'DeathsCases(m7)'!H169</f>
        <v>8063.9103803338576</v>
      </c>
      <c r="I169" s="135">
        <f>'DeathsCases(m7)'!I169</f>
        <v>1661.465917290335</v>
      </c>
      <c r="J169" s="135">
        <f>'DeathsCases(m7)'!J169</f>
        <v>2679.65638300093</v>
      </c>
      <c r="K169" s="135">
        <f>'DeathsCases(m7)'!K169</f>
        <v>10595.956054140221</v>
      </c>
      <c r="L169" s="135">
        <f>'DeathsCases(m7)'!L169</f>
        <v>2286.0139121318621</v>
      </c>
      <c r="M169" s="135">
        <f>'DeathsCases(m7)'!M169</f>
        <v>828.73691433186025</v>
      </c>
      <c r="N169" s="135">
        <f ca="1">OFFSET('DeathsCases(m7)'!N169, DeathsDelay, 0)</f>
        <v>10.309094803854491</v>
      </c>
      <c r="O169" s="135">
        <f ca="1">OFFSET('DeathsCases(m7)'!O169, DeathsDelay, 0)</f>
        <v>3.0789266318501549</v>
      </c>
      <c r="P169" s="135">
        <f ca="1">OFFSET('DeathsCases(m7)'!P169, DeathsDelay, 0)</f>
        <v>22.767453905296211</v>
      </c>
      <c r="Q169" s="135">
        <f ca="1">OFFSET('DeathsCases(m7)'!Q169, DeathsDelay, 0)</f>
        <v>33.775783462614577</v>
      </c>
      <c r="R169" s="135">
        <f ca="1">OFFSET('DeathsCases(m7)'!R169, DeathsDelay, 0)</f>
        <v>8.5403493859779314</v>
      </c>
      <c r="S169" s="135">
        <f ca="1">OFFSET('DeathsCases(m7)'!S169, DeathsDelay, 0)</f>
        <v>4.9713236388447752</v>
      </c>
      <c r="T169" s="135">
        <f ca="1">OFFSET('DeathsCases(m7)'!T169, DeathsDelay, 0)</f>
        <v>150.05723453822759</v>
      </c>
      <c r="U169" s="135">
        <f ca="1">OFFSET('DeathsCases(m7)'!U169, DeathsDelay, 0)</f>
        <v>16.522865475816239</v>
      </c>
      <c r="V169" s="135">
        <f ca="1">OFFSET('DeathsCases(m7)'!V169, DeathsDelay, 0)</f>
        <v>37.75907585194178</v>
      </c>
      <c r="W169" s="135">
        <f ca="1">OFFSET('DeathsCases(m7)'!W169, DeathsDelay, 0)</f>
        <v>231.32688860299481</v>
      </c>
      <c r="X169" s="135">
        <f ca="1">OFFSET('DeathsCases(m7)'!X169, DeathsDelay, 0)</f>
        <v>35.326991587650717</v>
      </c>
      <c r="Y169" s="135">
        <f ca="1">OFFSET('DeathsCases(m7)'!Y169, DeathsDelay, 0)</f>
        <v>3.988146844715414</v>
      </c>
    </row>
    <row r="170" spans="1:25" x14ac:dyDescent="0.25">
      <c r="A170" s="111">
        <f>'DeathsCases(m7)'!A170</f>
        <v>44058</v>
      </c>
      <c r="B170" s="135">
        <f>'DeathsCases(m7)'!B170</f>
        <v>1857.501475456289</v>
      </c>
      <c r="C170" s="135">
        <f>'DeathsCases(m7)'!C170</f>
        <v>648.71273618287876</v>
      </c>
      <c r="D170" s="135">
        <f>'DeathsCases(m7)'!D170</f>
        <v>393.41688484021552</v>
      </c>
      <c r="E170" s="135">
        <f>'DeathsCases(m7)'!E170</f>
        <v>4348.2118339133522</v>
      </c>
      <c r="F170" s="135">
        <f>'DeathsCases(m7)'!F170</f>
        <v>1467.516702823893</v>
      </c>
      <c r="G170" s="135">
        <f>'DeathsCases(m7)'!G170</f>
        <v>805.56597517959506</v>
      </c>
      <c r="H170" s="135">
        <f>'DeathsCases(m7)'!H170</f>
        <v>7884.5927447891891</v>
      </c>
      <c r="I170" s="135">
        <f>'DeathsCases(m7)'!I170</f>
        <v>1672.84833572923</v>
      </c>
      <c r="J170" s="135">
        <f>'DeathsCases(m7)'!J170</f>
        <v>2765.6975558438789</v>
      </c>
      <c r="K170" s="135">
        <f>'DeathsCases(m7)'!K170</f>
        <v>10311.86565137013</v>
      </c>
      <c r="L170" s="135">
        <f>'DeathsCases(m7)'!L170</f>
        <v>2284.0849893890618</v>
      </c>
      <c r="M170" s="135">
        <f>'DeathsCases(m7)'!M170</f>
        <v>1005.013004868281</v>
      </c>
      <c r="N170" s="135">
        <f ca="1">OFFSET('DeathsCases(m7)'!N170, DeathsDelay, 0)</f>
        <v>11.186464574395339</v>
      </c>
      <c r="O170" s="135">
        <f ca="1">OFFSET('DeathsCases(m7)'!O170, DeathsDelay, 0)</f>
        <v>3.1644523716237711</v>
      </c>
      <c r="P170" s="135">
        <f ca="1">OFFSET('DeathsCases(m7)'!P170, DeathsDelay, 0)</f>
        <v>4.4827111316129402</v>
      </c>
      <c r="Q170" s="135">
        <f ca="1">OFFSET('DeathsCases(m7)'!Q170, DeathsDelay, 0)</f>
        <v>33.775783462614577</v>
      </c>
      <c r="R170" s="135">
        <f ca="1">OFFSET('DeathsCases(m7)'!R170, DeathsDelay, 0)</f>
        <v>8.5403493859779314</v>
      </c>
      <c r="S170" s="135">
        <f ca="1">OFFSET('DeathsCases(m7)'!S170, DeathsDelay, 0)</f>
        <v>6.5579162895398797</v>
      </c>
      <c r="T170" s="135">
        <f ca="1">OFFSET('DeathsCases(m7)'!T170, DeathsDelay, 0)</f>
        <v>148.92849503352809</v>
      </c>
      <c r="U170" s="135">
        <f ca="1">OFFSET('DeathsCases(m7)'!U170, DeathsDelay, 0)</f>
        <v>15.421341110761871</v>
      </c>
      <c r="V170" s="135">
        <f ca="1">OFFSET('DeathsCases(m7)'!V170, DeathsDelay, 0)</f>
        <v>32.807065904146121</v>
      </c>
      <c r="W170" s="135">
        <f ca="1">OFFSET('DeathsCases(m7)'!W170, DeathsDelay, 0)</f>
        <v>237.5204249035578</v>
      </c>
      <c r="X170" s="135">
        <f ca="1">OFFSET('DeathsCases(m7)'!X170, DeathsDelay, 0)</f>
        <v>35.15971373461656</v>
      </c>
      <c r="Y170" s="135">
        <f ca="1">OFFSET('DeathsCases(m7)'!Y170, DeathsDelay, 0)</f>
        <v>3.190517475772332</v>
      </c>
    </row>
    <row r="171" spans="1:25" x14ac:dyDescent="0.25">
      <c r="A171" s="111">
        <f>'DeathsCases(m7)'!A171</f>
        <v>44059</v>
      </c>
      <c r="B171" s="135">
        <f>'DeathsCases(m7)'!B171</f>
        <v>1853.8823251528081</v>
      </c>
      <c r="C171" s="135">
        <f>'DeathsCases(m7)'!C171</f>
        <v>660.17318531254318</v>
      </c>
      <c r="D171" s="135">
        <f>'DeathsCases(m7)'!D171</f>
        <v>395.06840999396752</v>
      </c>
      <c r="E171" s="135">
        <f>'DeathsCases(m7)'!E171</f>
        <v>4348.2118339133522</v>
      </c>
      <c r="F171" s="135">
        <f>'DeathsCases(m7)'!F171</f>
        <v>1460.399745002245</v>
      </c>
      <c r="G171" s="135">
        <f>'DeathsCases(m7)'!G171</f>
        <v>810.11420744492102</v>
      </c>
      <c r="H171" s="135">
        <f>'DeathsCases(m7)'!H171</f>
        <v>7778.5129378763704</v>
      </c>
      <c r="I171" s="135">
        <f>'DeathsCases(m7)'!I171</f>
        <v>1706.6284162575639</v>
      </c>
      <c r="J171" s="135">
        <f>'DeathsCases(m7)'!J171</f>
        <v>2581.8541865319648</v>
      </c>
      <c r="K171" s="135">
        <f>'DeathsCases(m7)'!K171</f>
        <v>10314.94549729008</v>
      </c>
      <c r="L171" s="135">
        <f>'DeathsCases(m7)'!L171</f>
        <v>2261.3299739435088</v>
      </c>
      <c r="M171" s="135">
        <f>'DeathsCases(m7)'!M171</f>
        <v>1066.4304662768991</v>
      </c>
      <c r="N171" s="135">
        <f ca="1">OFFSET('DeathsCases(m7)'!N171, DeathsDelay, 0)</f>
        <v>11.29613579571294</v>
      </c>
      <c r="O171" s="135">
        <f ca="1">OFFSET('DeathsCases(m7)'!O171, DeathsDelay, 0)</f>
        <v>3.4210295909446198</v>
      </c>
      <c r="P171" s="135">
        <f ca="1">OFFSET('DeathsCases(m7)'!P171, DeathsDelay, 0)</f>
        <v>4.8366093788455196</v>
      </c>
      <c r="Q171" s="135">
        <f ca="1">OFFSET('DeathsCases(m7)'!Q171, DeathsDelay, 0)</f>
        <v>33.775783462614577</v>
      </c>
      <c r="R171" s="135">
        <f ca="1">OFFSET('DeathsCases(m7)'!R171, DeathsDelay, 0)</f>
        <v>7.1169578216482554</v>
      </c>
      <c r="S171" s="135">
        <f ca="1">OFFSET('DeathsCases(m7)'!S171, DeathsDelay, 0)</f>
        <v>6.6636891329195516</v>
      </c>
      <c r="T171" s="135">
        <f ca="1">OFFSET('DeathsCases(m7)'!T171, DeathsDelay, 0)</f>
        <v>146.302005032208</v>
      </c>
      <c r="U171" s="135">
        <f ca="1">OFFSET('DeathsCases(m7)'!U171, DeathsDelay, 0)</f>
        <v>16.15569068746478</v>
      </c>
      <c r="V171" s="135">
        <f ca="1">OFFSET('DeathsCases(m7)'!V171, DeathsDelay, 0)</f>
        <v>32.807065904146121</v>
      </c>
      <c r="W171" s="135">
        <f ca="1">OFFSET('DeathsCases(m7)'!W171, DeathsDelay, 0)</f>
        <v>233.2560228605472</v>
      </c>
      <c r="X171" s="135">
        <f ca="1">OFFSET('DeathsCases(m7)'!X171, DeathsDelay, 0)</f>
        <v>34.610833279348242</v>
      </c>
      <c r="Y171" s="135">
        <f ca="1">OFFSET('DeathsCases(m7)'!Y171, DeathsDelay, 0)</f>
        <v>3.190517475772332</v>
      </c>
    </row>
    <row r="172" spans="1:25" x14ac:dyDescent="0.25">
      <c r="A172" s="111">
        <f>'DeathsCases(m7)'!A172</f>
        <v>44060</v>
      </c>
      <c r="B172" s="135">
        <f>'DeathsCases(m7)'!B172</f>
        <v>1783.9120859521749</v>
      </c>
      <c r="C172" s="135">
        <f>'DeathsCases(m7)'!C172</f>
        <v>700.6268602254637</v>
      </c>
      <c r="D172" s="135">
        <f>'DeathsCases(m7)'!D172</f>
        <v>402.26434102102991</v>
      </c>
      <c r="E172" s="135">
        <f>'DeathsCases(m7)'!E172</f>
        <v>5517.5264007570859</v>
      </c>
      <c r="F172" s="135">
        <f>'DeathsCases(m7)'!F172</f>
        <v>1444.7424377946179</v>
      </c>
      <c r="G172" s="135">
        <f>'DeathsCases(m7)'!G172</f>
        <v>799.21960457681473</v>
      </c>
      <c r="H172" s="135">
        <f>'DeathsCases(m7)'!H172</f>
        <v>7465.4179644958704</v>
      </c>
      <c r="I172" s="135">
        <f>'DeathsCases(m7)'!I172</f>
        <v>1681.6605306496649</v>
      </c>
      <c r="J172" s="135">
        <f>'DeathsCases(m7)'!J172</f>
        <v>2422.7708669590302</v>
      </c>
      <c r="K172" s="135">
        <f>'DeathsCases(m7)'!K172</f>
        <v>10224.411565027751</v>
      </c>
      <c r="L172" s="135">
        <f>'DeathsCases(m7)'!L172</f>
        <v>2268.7372463731781</v>
      </c>
      <c r="M172" s="135">
        <f>'DeathsCases(m7)'!M172</f>
        <v>1139.0147388507189</v>
      </c>
      <c r="N172" s="135">
        <f ca="1">OFFSET('DeathsCases(m7)'!N172, DeathsDelay, 0)</f>
        <v>10.309094803854491</v>
      </c>
      <c r="O172" s="135">
        <f ca="1">OFFSET('DeathsCases(m7)'!O172, DeathsDelay, 0)</f>
        <v>3.4210295909446198</v>
      </c>
      <c r="P172" s="135">
        <f ca="1">OFFSET('DeathsCases(m7)'!P172, DeathsDelay, 0)</f>
        <v>4.8366093788455196</v>
      </c>
      <c r="Q172" s="135">
        <f ca="1">OFFSET('DeathsCases(m7)'!Q172, DeathsDelay, 0)</f>
        <v>34.539941459506323</v>
      </c>
      <c r="R172" s="135">
        <f ca="1">OFFSET('DeathsCases(m7)'!R172, DeathsDelay, 0)</f>
        <v>2.8467831286592249</v>
      </c>
      <c r="S172" s="135">
        <f ca="1">OFFSET('DeathsCases(m7)'!S172, DeathsDelay, 0)</f>
        <v>6.7694619762992261</v>
      </c>
      <c r="T172" s="135">
        <f ca="1">OFFSET('DeathsCases(m7)'!T172, DeathsDelay, 0)</f>
        <v>146.21517891646189</v>
      </c>
      <c r="U172" s="135">
        <f ca="1">OFFSET('DeathsCases(m7)'!U172, DeathsDelay, 0)</f>
        <v>15.421341110761871</v>
      </c>
      <c r="V172" s="135">
        <f ca="1">OFFSET('DeathsCases(m7)'!V172, DeathsDelay, 0)</f>
        <v>32.188064660671657</v>
      </c>
      <c r="W172" s="135">
        <f ca="1">OFFSET('DeathsCases(m7)'!W172, DeathsDelay, 0)</f>
        <v>229.22853204214829</v>
      </c>
      <c r="X172" s="135">
        <f ca="1">OFFSET('DeathsCases(m7)'!X172, DeathsDelay, 0)</f>
        <v>34.464465157943359</v>
      </c>
      <c r="Y172" s="135">
        <f ca="1">OFFSET('DeathsCases(m7)'!Y172, DeathsDelay, 0)</f>
        <v>3.190517475772332</v>
      </c>
    </row>
    <row r="173" spans="1:25" x14ac:dyDescent="0.25">
      <c r="A173" s="111">
        <f>'DeathsCases(m7)'!A173</f>
        <v>44061</v>
      </c>
      <c r="B173" s="135">
        <f>'DeathsCases(m7)'!B173</f>
        <v>1785.337811829304</v>
      </c>
      <c r="C173" s="135">
        <f>'DeathsCases(m7)'!C173</f>
        <v>733.81084725762673</v>
      </c>
      <c r="D173" s="135">
        <f>'DeathsCases(m7)'!D173</f>
        <v>400.96671411451052</v>
      </c>
      <c r="E173" s="135">
        <f>'DeathsCases(m7)'!E173</f>
        <v>5744.0228310357952</v>
      </c>
      <c r="F173" s="135">
        <f>'DeathsCases(m7)'!F173</f>
        <v>1371.4377722316401</v>
      </c>
      <c r="G173" s="135">
        <f>'DeathsCases(m7)'!G173</f>
        <v>792.97900681741396</v>
      </c>
      <c r="H173" s="135">
        <f>'DeathsCases(m7)'!H173</f>
        <v>7427.5400715016276</v>
      </c>
      <c r="I173" s="135">
        <f>'DeathsCases(m7)'!I173</f>
        <v>1677.2544331894469</v>
      </c>
      <c r="J173" s="135">
        <f>'DeathsCases(m7)'!J173</f>
        <v>2407.2958358721689</v>
      </c>
      <c r="K173" s="135">
        <f>'DeathsCases(m7)'!K173</f>
        <v>10076.30820518478</v>
      </c>
      <c r="L173" s="135">
        <f>'DeathsCases(m7)'!L173</f>
        <v>2287.6030517356862</v>
      </c>
      <c r="M173" s="135">
        <f>'DeathsCases(m7)'!M173</f>
        <v>1263.4449204058401</v>
      </c>
      <c r="N173" s="135">
        <f ca="1">OFFSET('DeathsCases(m7)'!N173, DeathsDelay, 0)</f>
        <v>12.173505566253789</v>
      </c>
      <c r="O173" s="135">
        <f ca="1">OFFSET('DeathsCases(m7)'!O173, DeathsDelay, 0)</f>
        <v>3.4210295909446198</v>
      </c>
      <c r="P173" s="135">
        <f ca="1">OFFSET('DeathsCases(m7)'!P173, DeathsDelay, 0)</f>
        <v>4.7186432964346592</v>
      </c>
      <c r="Q173" s="135">
        <f ca="1">OFFSET('DeathsCases(m7)'!Q173, DeathsDelay, 0)</f>
        <v>38.819226242100036</v>
      </c>
      <c r="R173" s="135">
        <f ca="1">OFFSET('DeathsCases(m7)'!R173, DeathsDelay, 0)</f>
        <v>2.1350873464943869</v>
      </c>
      <c r="S173" s="135">
        <f ca="1">OFFSET('DeathsCases(m7)'!S173, DeathsDelay, 0)</f>
        <v>7.1925533498179206</v>
      </c>
      <c r="T173" s="135">
        <f ca="1">OFFSET('DeathsCases(m7)'!T173, DeathsDelay, 0)</f>
        <v>144.3484174279204</v>
      </c>
      <c r="U173" s="135">
        <f ca="1">OFFSET('DeathsCases(m7)'!U173, DeathsDelay, 0)</f>
        <v>23.499186454493909</v>
      </c>
      <c r="V173" s="135">
        <f ca="1">OFFSET('DeathsCases(m7)'!V173, DeathsDelay, 0)</f>
        <v>22.903046008554789</v>
      </c>
      <c r="W173" s="135">
        <f ca="1">OFFSET('DeathsCases(m7)'!W173, DeathsDelay, 0)</f>
        <v>226.48713072878439</v>
      </c>
      <c r="X173" s="135">
        <f ca="1">OFFSET('DeathsCases(m7)'!X173, DeathsDelay, 0)</f>
        <v>33.816263477436003</v>
      </c>
      <c r="Y173" s="135">
        <f ca="1">OFFSET('DeathsCases(m7)'!Y173, DeathsDelay, 0)</f>
        <v>3.190517475772332</v>
      </c>
    </row>
    <row r="174" spans="1:25" x14ac:dyDescent="0.25">
      <c r="A174" s="111">
        <f>'DeathsCases(m7)'!A174</f>
        <v>44062</v>
      </c>
      <c r="B174" s="135">
        <f>'DeathsCases(m7)'!B174</f>
        <v>1279.2051254485521</v>
      </c>
      <c r="C174" s="135">
        <f>'DeathsCases(m7)'!C174</f>
        <v>756.6462197771823</v>
      </c>
      <c r="D174" s="135">
        <f>'DeathsCases(m7)'!D174</f>
        <v>420.54908379471323</v>
      </c>
      <c r="E174" s="135">
        <f>'DeathsCases(m7)'!E174</f>
        <v>6278.780597260632</v>
      </c>
      <c r="F174" s="135">
        <f>'DeathsCases(m7)'!F174</f>
        <v>1305.25006449031</v>
      </c>
      <c r="G174" s="135">
        <f>'DeathsCases(m7)'!G174</f>
        <v>772.14175667161828</v>
      </c>
      <c r="H174" s="135">
        <f>'DeathsCases(m7)'!H174</f>
        <v>7215.5324033785446</v>
      </c>
      <c r="I174" s="135">
        <f>'DeathsCases(m7)'!I174</f>
        <v>1651.919372793197</v>
      </c>
      <c r="J174" s="135">
        <f>'DeathsCases(m7)'!J174</f>
        <v>2372.0127649941251</v>
      </c>
      <c r="K174" s="135">
        <f>'DeathsCases(m7)'!K174</f>
        <v>9878.0811991061055</v>
      </c>
      <c r="L174" s="135">
        <f>'DeathsCases(m7)'!L174</f>
        <v>2301.5759798969461</v>
      </c>
      <c r="M174" s="135">
        <f>'DeathsCases(m7)'!M174</f>
        <v>1312.100311911368</v>
      </c>
      <c r="N174" s="135">
        <f ca="1">OFFSET('DeathsCases(m7)'!N174, DeathsDelay, 0)</f>
        <v>12.283176787571399</v>
      </c>
      <c r="O174" s="135">
        <f ca="1">OFFSET('DeathsCases(m7)'!O174, DeathsDelay, 0)</f>
        <v>3.0789266318501549</v>
      </c>
      <c r="P174" s="135">
        <f ca="1">OFFSET('DeathsCases(m7)'!P174, DeathsDelay, 0)</f>
        <v>5.4264397908998188</v>
      </c>
      <c r="Q174" s="135">
        <f ca="1">OFFSET('DeathsCases(m7)'!Q174, DeathsDelay, 0)</f>
        <v>26.592698291832271</v>
      </c>
      <c r="R174" s="135">
        <f ca="1">OFFSET('DeathsCases(m7)'!R174, DeathsDelay, 0)</f>
        <v>1.4233915643295489</v>
      </c>
      <c r="S174" s="135">
        <f ca="1">OFFSET('DeathsCases(m7)'!S174, DeathsDelay, 0)</f>
        <v>7.1925533498179206</v>
      </c>
      <c r="T174" s="135">
        <f ca="1">OFFSET('DeathsCases(m7)'!T174, DeathsDelay, 0)</f>
        <v>141.5699817240446</v>
      </c>
      <c r="U174" s="135">
        <f ca="1">OFFSET('DeathsCases(m7)'!U174, DeathsDelay, 0)</f>
        <v>21.663312512736631</v>
      </c>
      <c r="V174" s="135">
        <f ca="1">OFFSET('DeathsCases(m7)'!V174, DeathsDelay, 0)</f>
        <v>-55.710111912701372</v>
      </c>
      <c r="W174" s="135">
        <f ca="1">OFFSET('DeathsCases(m7)'!W174, DeathsDelay, 0)</f>
        <v>222.18888422511489</v>
      </c>
      <c r="X174" s="135">
        <f ca="1">OFFSET('DeathsCases(m7)'!X174, DeathsDelay, 0)</f>
        <v>34.532421785738492</v>
      </c>
      <c r="Y174" s="135">
        <f ca="1">OFFSET('DeathsCases(m7)'!Y174, DeathsDelay, 0)</f>
        <v>3.190517475772332</v>
      </c>
    </row>
    <row r="175" spans="1:25" x14ac:dyDescent="0.25">
      <c r="A175" s="111">
        <f>'DeathsCases(m7)'!A175</f>
        <v>44063</v>
      </c>
      <c r="B175" s="135">
        <f>'DeathsCases(m7)'!B175</f>
        <v>1276.0246600303419</v>
      </c>
      <c r="C175" s="135">
        <f>'DeathsCases(m7)'!C175</f>
        <v>770.67244110005527</v>
      </c>
      <c r="D175" s="135">
        <f>'DeathsCases(m7)'!D175</f>
        <v>458.06229800136651</v>
      </c>
      <c r="E175" s="135">
        <f>'DeathsCases(m7)'!E175</f>
        <v>6200.6836499782967</v>
      </c>
      <c r="F175" s="135">
        <f>'DeathsCases(m7)'!F175</f>
        <v>1284.6108868075289</v>
      </c>
      <c r="G175" s="135">
        <f>'DeathsCases(m7)'!G175</f>
        <v>777.74771737074104</v>
      </c>
      <c r="H175" s="135">
        <f>'DeathsCases(m7)'!H175</f>
        <v>7052.2124796600983</v>
      </c>
      <c r="I175" s="135">
        <f>'DeathsCases(m7)'!I175</f>
        <v>1601.983601577399</v>
      </c>
      <c r="J175" s="135">
        <f>'DeathsCases(m7)'!J175</f>
        <v>2467.9579577326649</v>
      </c>
      <c r="K175" s="135">
        <f>'DeathsCases(m7)'!K175</f>
        <v>9378.2662040967389</v>
      </c>
      <c r="L175" s="135">
        <f>'DeathsCases(m7)'!L175</f>
        <v>2324.2996307450539</v>
      </c>
      <c r="M175" s="135">
        <f>'DeathsCases(m7)'!M175</f>
        <v>1465.24515074844</v>
      </c>
      <c r="N175" s="135">
        <f ca="1">OFFSET('DeathsCases(m7)'!N175, DeathsDelay, 0)</f>
        <v>15.463642205781969</v>
      </c>
      <c r="O175" s="135">
        <f ca="1">OFFSET('DeathsCases(m7)'!O175, DeathsDelay, 0)</f>
        <v>2.3091949738876081</v>
      </c>
      <c r="P175" s="135">
        <f ca="1">OFFSET('DeathsCases(m7)'!P175, DeathsDelay, 0)</f>
        <v>5.3084737084889593</v>
      </c>
      <c r="Q175" s="135">
        <f ca="1">OFFSET('DeathsCases(m7)'!Q175, DeathsDelay, 0)</f>
        <v>27.968182686237391</v>
      </c>
      <c r="R175" s="135">
        <f ca="1">OFFSET('DeathsCases(m7)'!R175, DeathsDelay, 0)</f>
        <v>3.5584789108240629</v>
      </c>
      <c r="S175" s="135">
        <f ca="1">OFFSET('DeathsCases(m7)'!S175, DeathsDelay, 0)</f>
        <v>7.8271904100959633</v>
      </c>
      <c r="T175" s="135">
        <f ca="1">OFFSET('DeathsCases(m7)'!T175, DeathsDelay, 0)</f>
        <v>142.26459065001359</v>
      </c>
      <c r="U175" s="135">
        <f ca="1">OFFSET('DeathsCases(m7)'!U175, DeathsDelay, 0)</f>
        <v>20.56178814768225</v>
      </c>
      <c r="V175" s="135">
        <f ca="1">OFFSET('DeathsCases(m7)'!V175, DeathsDelay, 0)</f>
        <v>-56.948114399650287</v>
      </c>
      <c r="W175" s="135">
        <f ca="1">OFFSET('DeathsCases(m7)'!W175, DeathsDelay, 0)</f>
        <v>214.74310288017591</v>
      </c>
      <c r="X175" s="135">
        <f ca="1">OFFSET('DeathsCases(m7)'!X175, DeathsDelay, 0)</f>
        <v>34.919251820879971</v>
      </c>
      <c r="Y175" s="135">
        <f ca="1">OFFSET('DeathsCases(m7)'!Y175, DeathsDelay, 0)</f>
        <v>3.190517475772332</v>
      </c>
    </row>
    <row r="176" spans="1:25" x14ac:dyDescent="0.25">
      <c r="A176" s="111">
        <f>'DeathsCases(m7)'!A176</f>
        <v>44064</v>
      </c>
      <c r="B176" s="135">
        <f>'DeathsCases(m7)'!B176</f>
        <v>2327.1136451382772</v>
      </c>
      <c r="C176" s="135">
        <f>'DeathsCases(m7)'!C176</f>
        <v>790.08678402866622</v>
      </c>
      <c r="D176" s="135">
        <f>'DeathsCases(m7)'!D176</f>
        <v>502.06364674061717</v>
      </c>
      <c r="E176" s="135">
        <f>'DeathsCases(m7)'!E176</f>
        <v>6608.591188719105</v>
      </c>
      <c r="F176" s="135">
        <f>'DeathsCases(m7)'!F176</f>
        <v>1251.872880827947</v>
      </c>
      <c r="G176" s="135">
        <f>'DeathsCases(m7)'!G176</f>
        <v>734.69817011521377</v>
      </c>
      <c r="H176" s="135">
        <f>'DeathsCases(m7)'!H176</f>
        <v>6712.0494646957459</v>
      </c>
      <c r="I176" s="135">
        <f>'DeathsCases(m7)'!I176</f>
        <v>1595.374455387072</v>
      </c>
      <c r="J176" s="135">
        <f>'DeathsCases(m7)'!J176</f>
        <v>2340.4437015769272</v>
      </c>
      <c r="K176" s="135">
        <f>'DeathsCases(m7)'!K176</f>
        <v>8691.5959417900594</v>
      </c>
      <c r="L176" s="135">
        <f>'DeathsCases(m7)'!L176</f>
        <v>2351.1895456202951</v>
      </c>
      <c r="M176" s="135">
        <f>'DeathsCases(m7)'!M176</f>
        <v>1504.328989826651</v>
      </c>
      <c r="N176" s="135">
        <f ca="1">OFFSET('DeathsCases(m7)'!N176, DeathsDelay, 0)</f>
        <v>9.5413962546312483</v>
      </c>
      <c r="O176" s="135">
        <f ca="1">OFFSET('DeathsCases(m7)'!O176, DeathsDelay, 0)</f>
        <v>2.052617754566759</v>
      </c>
      <c r="P176" s="135">
        <f ca="1">OFFSET('DeathsCases(m7)'!P176, DeathsDelay, 0)</f>
        <v>5.3084737084889593</v>
      </c>
      <c r="Q176" s="135">
        <f ca="1">OFFSET('DeathsCases(m7)'!Q176, DeathsDelay, 0)</f>
        <v>26.439866692453911</v>
      </c>
      <c r="R176" s="135">
        <f ca="1">OFFSET('DeathsCases(m7)'!R176, DeathsDelay, 0)</f>
        <v>3.5584789108240629</v>
      </c>
      <c r="S176" s="135">
        <f ca="1">OFFSET('DeathsCases(m7)'!S176, DeathsDelay, 0)</f>
        <v>8.5676003137536778</v>
      </c>
      <c r="T176" s="135">
        <f ca="1">OFFSET('DeathsCases(m7)'!T176, DeathsDelay, 0)</f>
        <v>139.35591577251861</v>
      </c>
      <c r="U176" s="135">
        <f ca="1">OFFSET('DeathsCases(m7)'!U176, DeathsDelay, 0)</f>
        <v>20.56178814768225</v>
      </c>
      <c r="V176" s="135">
        <f ca="1">OFFSET('DeathsCases(m7)'!V176, DeathsDelay, 0)</f>
        <v>-61.281123103971488</v>
      </c>
      <c r="W176" s="135">
        <f ca="1">OFFSET('DeathsCases(m7)'!W176, DeathsDelay, 0)</f>
        <v>208.0080552090719</v>
      </c>
      <c r="X176" s="135">
        <f ca="1">OFFSET('DeathsCases(m7)'!X176, DeathsDelay, 0)</f>
        <v>35.316536721836087</v>
      </c>
      <c r="Y176" s="135">
        <f ca="1">OFFSET('DeathsCases(m7)'!Y176, DeathsDelay, 0)</f>
        <v>2.39288810682925</v>
      </c>
    </row>
    <row r="177" spans="1:25" x14ac:dyDescent="0.25">
      <c r="A177" s="111">
        <f>'DeathsCases(m7)'!A177</f>
        <v>44065</v>
      </c>
      <c r="B177" s="135">
        <f>'DeathsCases(m7)'!B177</f>
        <v>2361.0020525254172</v>
      </c>
      <c r="C177" s="135">
        <f>'DeathsCases(m7)'!C177</f>
        <v>801.63275889810427</v>
      </c>
      <c r="D177" s="135">
        <f>'DeathsCases(m7)'!D177</f>
        <v>554.20465516621721</v>
      </c>
      <c r="E177" s="135">
        <f>'DeathsCases(m7)'!E177</f>
        <v>6608.591188719105</v>
      </c>
      <c r="F177" s="135">
        <f>'DeathsCases(m7)'!F177</f>
        <v>1204.9009592050679</v>
      </c>
      <c r="G177" s="135">
        <f>'DeathsCases(m7)'!G177</f>
        <v>763.8914748880037</v>
      </c>
      <c r="H177" s="135">
        <f>'DeathsCases(m7)'!H177</f>
        <v>6640.1357343290238</v>
      </c>
      <c r="I177" s="135">
        <f>'DeathsCases(m7)'!I177</f>
        <v>1565.633297530605</v>
      </c>
      <c r="J177" s="135">
        <f>'DeathsCases(m7)'!J177</f>
        <v>2227.7854752645749</v>
      </c>
      <c r="K177" s="135">
        <f>'DeathsCases(m7)'!K177</f>
        <v>8977.7847011209924</v>
      </c>
      <c r="L177" s="135">
        <f>'DeathsCases(m7)'!L177</f>
        <v>2378.4192436345111</v>
      </c>
      <c r="M177" s="135">
        <f>'DeathsCases(m7)'!M177</f>
        <v>1501.936101719821</v>
      </c>
      <c r="N177" s="135">
        <f ca="1">OFFSET('DeathsCases(m7)'!N177, DeathsDelay, 0)</f>
        <v>8.6640264840903995</v>
      </c>
      <c r="O177" s="135">
        <f ca="1">OFFSET('DeathsCases(m7)'!O177, DeathsDelay, 0)</f>
        <v>2.3091949738876081</v>
      </c>
      <c r="P177" s="135">
        <f ca="1">OFFSET('DeathsCases(m7)'!P177, DeathsDelay, 0)</f>
        <v>5.0725415436672394</v>
      </c>
      <c r="Q177" s="135">
        <f ca="1">OFFSET('DeathsCases(m7)'!Q177, DeathsDelay, 0)</f>
        <v>26.439866692453911</v>
      </c>
      <c r="R177" s="135">
        <f ca="1">OFFSET('DeathsCases(m7)'!R177, DeathsDelay, 0)</f>
        <v>3.5584789108240629</v>
      </c>
      <c r="S177" s="135">
        <f ca="1">OFFSET('DeathsCases(m7)'!S177, DeathsDelay, 0)</f>
        <v>7.932963253475636</v>
      </c>
      <c r="T177" s="135">
        <f ca="1">OFFSET('DeathsCases(m7)'!T177, DeathsDelay, 0)</f>
        <v>138.83495907804189</v>
      </c>
      <c r="U177" s="135">
        <f ca="1">OFFSET('DeathsCases(m7)'!U177, DeathsDelay, 0)</f>
        <v>18.725914205924969</v>
      </c>
      <c r="V177" s="135">
        <f ca="1">OFFSET('DeathsCases(m7)'!V177, DeathsDelay, 0)</f>
        <v>-60.043120617022574</v>
      </c>
      <c r="W177" s="135">
        <f ca="1">OFFSET('DeathsCases(m7)'!W177, DeathsDelay, 0)</f>
        <v>203.47289748079081</v>
      </c>
      <c r="X177" s="135">
        <f ca="1">OFFSET('DeathsCases(m7)'!X177, DeathsDelay, 0)</f>
        <v>35.504724306499519</v>
      </c>
      <c r="Y177" s="135">
        <f ca="1">OFFSET('DeathsCases(m7)'!Y177, DeathsDelay, 0)</f>
        <v>0.797629368943087</v>
      </c>
    </row>
    <row r="178" spans="1:25" x14ac:dyDescent="0.25">
      <c r="A178" s="111">
        <f>'DeathsCases(m7)'!A178</f>
        <v>44066</v>
      </c>
      <c r="B178" s="135">
        <f>'DeathsCases(m7)'!B178</f>
        <v>2878.2115322592472</v>
      </c>
      <c r="C178" s="135">
        <f>'DeathsCases(m7)'!C178</f>
        <v>811.38269323229656</v>
      </c>
      <c r="D178" s="135">
        <f>'DeathsCases(m7)'!D178</f>
        <v>640.55582749096652</v>
      </c>
      <c r="E178" s="135">
        <f>'DeathsCases(m7)'!E178</f>
        <v>6608.591188719105</v>
      </c>
      <c r="F178" s="135">
        <f>'DeathsCases(m7)'!F178</f>
        <v>1200.6307845120789</v>
      </c>
      <c r="G178" s="135">
        <f>'DeathsCases(m7)'!G178</f>
        <v>757.1220129117047</v>
      </c>
      <c r="H178" s="135">
        <f>'DeathsCases(m7)'!H178</f>
        <v>6477.9228435863406</v>
      </c>
      <c r="I178" s="135">
        <f>'DeathsCases(m7)'!I178</f>
        <v>1552.782179938303</v>
      </c>
      <c r="J178" s="135">
        <f>'DeathsCases(m7)'!J178</f>
        <v>2236.4514926732181</v>
      </c>
      <c r="K178" s="135">
        <f>'DeathsCases(m7)'!K178</f>
        <v>8988.6149285318133</v>
      </c>
      <c r="L178" s="135">
        <f>'DeathsCases(m7)'!L178</f>
        <v>2397.7450630928629</v>
      </c>
      <c r="M178" s="135">
        <f>'DeathsCases(m7)'!M178</f>
        <v>1501.936101719821</v>
      </c>
      <c r="N178" s="135">
        <f ca="1">OFFSET('DeathsCases(m7)'!N178, DeathsDelay, 0)</f>
        <v>9.6510674759488531</v>
      </c>
      <c r="O178" s="135">
        <f ca="1">OFFSET('DeathsCases(m7)'!O178, DeathsDelay, 0)</f>
        <v>2.1381434943403752</v>
      </c>
      <c r="P178" s="135">
        <f ca="1">OFFSET('DeathsCases(m7)'!P178, DeathsDelay, 0)</f>
        <v>4.7186432964346592</v>
      </c>
      <c r="Q178" s="135">
        <f ca="1">OFFSET('DeathsCases(m7)'!Q178, DeathsDelay, 0)</f>
        <v>26.439866692453911</v>
      </c>
      <c r="R178" s="135">
        <f ca="1">OFFSET('DeathsCases(m7)'!R178, DeathsDelay, 0)</f>
        <v>3.5584789108240629</v>
      </c>
      <c r="S178" s="135">
        <f ca="1">OFFSET('DeathsCases(m7)'!S178, DeathsDelay, 0)</f>
        <v>7.4040990365772688</v>
      </c>
      <c r="T178" s="135">
        <f ca="1">OFFSET('DeathsCases(m7)'!T178, DeathsDelay, 0)</f>
        <v>135.7960450269278</v>
      </c>
      <c r="U178" s="135">
        <f ca="1">OFFSET('DeathsCases(m7)'!U178, DeathsDelay, 0)</f>
        <v>22.03048730108808</v>
      </c>
      <c r="V178" s="135">
        <f ca="1">OFFSET('DeathsCases(m7)'!V178, DeathsDelay, 0)</f>
        <v>-60.662121860497031</v>
      </c>
      <c r="W178" s="135">
        <f ca="1">OFFSET('DeathsCases(m7)'!W178, DeathsDelay, 0)</f>
        <v>205.9096986482254</v>
      </c>
      <c r="X178" s="135">
        <f ca="1">OFFSET('DeathsCases(m7)'!X178, DeathsDelay, 0)</f>
        <v>36.210427748987357</v>
      </c>
      <c r="Y178" s="135">
        <f ca="1">OFFSET('DeathsCases(m7)'!Y178, DeathsDelay, 0)</f>
        <v>0.797629368943087</v>
      </c>
    </row>
    <row r="179" spans="1:25" x14ac:dyDescent="0.25">
      <c r="A179" s="111">
        <f>'DeathsCases(m7)'!A179</f>
        <v>44067</v>
      </c>
      <c r="B179" s="135">
        <f>'DeathsCases(m7)'!B179</f>
        <v>2713.4853578402031</v>
      </c>
      <c r="C179" s="135">
        <f>'DeathsCases(m7)'!C179</f>
        <v>805.82352014701155</v>
      </c>
      <c r="D179" s="135">
        <f>'DeathsCases(m7)'!D179</f>
        <v>715.22835765704076</v>
      </c>
      <c r="E179" s="135">
        <f>'DeathsCases(m7)'!E179</f>
        <v>7084.3559575838981</v>
      </c>
      <c r="F179" s="135">
        <f>'DeathsCases(m7)'!F179</f>
        <v>1206.3243507693969</v>
      </c>
      <c r="G179" s="135">
        <f>'DeathsCases(m7)'!G179</f>
        <v>784.51717934704016</v>
      </c>
      <c r="H179" s="135">
        <f>'DeathsCases(m7)'!H179</f>
        <v>6538.2452875009558</v>
      </c>
      <c r="I179" s="135">
        <f>'DeathsCases(m7)'!I179</f>
        <v>1552.782179938303</v>
      </c>
      <c r="J179" s="135">
        <f>'DeathsCases(m7)'!J179</f>
        <v>2202.4064242821232</v>
      </c>
      <c r="K179" s="135">
        <f>'DeathsCases(m7)'!K179</f>
        <v>8910.9418913198351</v>
      </c>
      <c r="L179" s="135">
        <f>'DeathsCases(m7)'!L179</f>
        <v>2428.884880921752</v>
      </c>
      <c r="M179" s="135">
        <f>'DeathsCases(m7)'!M179</f>
        <v>1564.151192497382</v>
      </c>
      <c r="N179" s="135">
        <f ca="1">OFFSET('DeathsCases(m7)'!N179, DeathsDelay, 0)</f>
        <v>10.85745091044252</v>
      </c>
      <c r="O179" s="135">
        <f ca="1">OFFSET('DeathsCases(m7)'!O179, DeathsDelay, 0)</f>
        <v>2.3091949738876081</v>
      </c>
      <c r="P179" s="135">
        <f ca="1">OFFSET('DeathsCases(m7)'!P179, DeathsDelay, 0)</f>
        <v>4.9545754612563799</v>
      </c>
      <c r="Q179" s="135">
        <f ca="1">OFFSET('DeathsCases(m7)'!Q179, DeathsDelay, 0)</f>
        <v>33.928615061992922</v>
      </c>
      <c r="R179" s="135">
        <f ca="1">OFFSET('DeathsCases(m7)'!R179, DeathsDelay, 0)</f>
        <v>-5.6935662573188326</v>
      </c>
      <c r="S179" s="135">
        <f ca="1">OFFSET('DeathsCases(m7)'!S179, DeathsDelay, 0)</f>
        <v>7.1925533498179206</v>
      </c>
      <c r="T179" s="135">
        <f ca="1">OFFSET('DeathsCases(m7)'!T179, DeathsDelay, 0)</f>
        <v>138.63960031761309</v>
      </c>
      <c r="U179" s="135">
        <f ca="1">OFFSET('DeathsCases(m7)'!U179, DeathsDelay, 0)</f>
        <v>38.553352776903601</v>
      </c>
      <c r="V179" s="135">
        <f ca="1">OFFSET('DeathsCases(m7)'!V179, DeathsDelay, 0)</f>
        <v>-62.519125590920403</v>
      </c>
      <c r="W179" s="135">
        <f ca="1">OFFSET('DeathsCases(m7)'!W179, DeathsDelay, 0)</f>
        <v>205.50356512031959</v>
      </c>
      <c r="X179" s="135">
        <f ca="1">OFFSET('DeathsCases(m7)'!X179, DeathsDelay, 0)</f>
        <v>36.058832194675162</v>
      </c>
      <c r="Y179" s="135">
        <f ca="1">OFFSET('DeathsCases(m7)'!Y179, DeathsDelay, 0)</f>
        <v>5.2021878868150189E-15</v>
      </c>
    </row>
    <row r="180" spans="1:25" x14ac:dyDescent="0.25">
      <c r="A180" s="111">
        <f>'DeathsCases(m7)'!A180</f>
        <v>44068</v>
      </c>
      <c r="B180" s="135">
        <f>'DeathsCases(m7)'!B180</f>
        <v>3055.7692395724512</v>
      </c>
      <c r="C180" s="135">
        <f>'DeathsCases(m7)'!C180</f>
        <v>809.33007547772991</v>
      </c>
      <c r="D180" s="135">
        <f>'DeathsCases(m7)'!D180</f>
        <v>771.26224680219912</v>
      </c>
      <c r="E180" s="135">
        <f>'DeathsCases(m7)'!E180</f>
        <v>7390.4776511387272</v>
      </c>
      <c r="F180" s="135">
        <f>'DeathsCases(m7)'!F180</f>
        <v>1142.9834261567271</v>
      </c>
      <c r="G180" s="135">
        <f>'DeathsCases(m7)'!G180</f>
        <v>794.5655994681091</v>
      </c>
      <c r="H180" s="135">
        <f>'DeathsCases(m7)'!H180</f>
        <v>6388.7090096572047</v>
      </c>
      <c r="I180" s="135">
        <f>'DeathsCases(m7)'!I180</f>
        <v>1543.2356354411661</v>
      </c>
      <c r="J180" s="135">
        <f>'DeathsCases(m7)'!J180</f>
        <v>2197.4544143343269</v>
      </c>
      <c r="K180" s="135">
        <f>'DeathsCases(m7)'!K180</f>
        <v>8888.9429918916067</v>
      </c>
      <c r="L180" s="135">
        <f>'DeathsCases(m7)'!L180</f>
        <v>2390.4737039187848</v>
      </c>
      <c r="M180" s="135">
        <f>'DeathsCases(m7)'!M180</f>
        <v>1497.150325506163</v>
      </c>
      <c r="N180" s="135">
        <f ca="1">OFFSET('DeathsCases(m7)'!N180, DeathsDelay, 0)</f>
        <v>11.62514945966576</v>
      </c>
      <c r="O180" s="135">
        <f ca="1">OFFSET('DeathsCases(m7)'!O180, DeathsDelay, 0)</f>
        <v>2.223669234113991</v>
      </c>
      <c r="P180" s="135">
        <f ca="1">OFFSET('DeathsCases(m7)'!P180, DeathsDelay, 0)</f>
        <v>5.4264397908998188</v>
      </c>
      <c r="Q180" s="135">
        <f ca="1">OFFSET('DeathsCases(m7)'!Q180, DeathsDelay, 0)</f>
        <v>34.845604658263007</v>
      </c>
      <c r="R180" s="135">
        <f ca="1">OFFSET('DeathsCases(m7)'!R180, DeathsDelay, 0)</f>
        <v>-2.1350873464946409</v>
      </c>
      <c r="S180" s="135">
        <f ca="1">OFFSET('DeathsCases(m7)'!S180, DeathsDelay, 0)</f>
        <v>5.8175063858821634</v>
      </c>
      <c r="T180" s="135">
        <f ca="1">OFFSET('DeathsCases(m7)'!T180, DeathsDelay, 0)</f>
        <v>134.90607734053009</v>
      </c>
      <c r="U180" s="135">
        <f ca="1">OFFSET('DeathsCases(m7)'!U180, DeathsDelay, 0)</f>
        <v>30.108332644820109</v>
      </c>
      <c r="V180" s="135">
        <f ca="1">OFFSET('DeathsCases(m7)'!V180, DeathsDelay, 0)</f>
        <v>-61.281123103971481</v>
      </c>
      <c r="W180" s="135">
        <f ca="1">OFFSET('DeathsCases(m7)'!W180, DeathsDelay, 0)</f>
        <v>203.60827532342611</v>
      </c>
      <c r="X180" s="135">
        <f ca="1">OFFSET('DeathsCases(m7)'!X180, DeathsDelay, 0)</f>
        <v>36.466571961445908</v>
      </c>
      <c r="Y180" s="135">
        <f ca="1">OFFSET('DeathsCases(m7)'!Y180, DeathsDelay, 0)</f>
        <v>0.797629368943087</v>
      </c>
    </row>
    <row r="181" spans="1:25" x14ac:dyDescent="0.25">
      <c r="A181" s="111">
        <f>'DeathsCases(m7)'!A181</f>
        <v>44069</v>
      </c>
      <c r="B181" s="135">
        <f>'DeathsCases(m7)'!B181</f>
        <v>3630.3367680553879</v>
      </c>
      <c r="C181" s="135">
        <f>'DeathsCases(m7)'!C181</f>
        <v>795.73148285372486</v>
      </c>
      <c r="D181" s="135">
        <f>'DeathsCases(m7)'!D181</f>
        <v>856.66969046766167</v>
      </c>
      <c r="E181" s="135">
        <f>'DeathsCases(m7)'!E181</f>
        <v>7485.9974007501942</v>
      </c>
      <c r="F181" s="135">
        <f>'DeathsCases(m7)'!F181</f>
        <v>1068.2553690294189</v>
      </c>
      <c r="G181" s="135">
        <f>'DeathsCases(m7)'!G181</f>
        <v>819.52799050571207</v>
      </c>
      <c r="H181" s="135">
        <f>'DeathsCases(m7)'!H181</f>
        <v>6338.1979168219004</v>
      </c>
      <c r="I181" s="135">
        <f>'DeathsCases(m7)'!I181</f>
        <v>1519.3692741983209</v>
      </c>
      <c r="J181" s="135">
        <f>'DeathsCases(m7)'!J181</f>
        <v>2198.0734155778009</v>
      </c>
      <c r="K181" s="135">
        <f>'DeathsCases(m7)'!K181</f>
        <v>8816.6173794637216</v>
      </c>
      <c r="L181" s="135">
        <f>'DeathsCases(m7)'!L181</f>
        <v>2474.1910419294718</v>
      </c>
      <c r="M181" s="135">
        <f>'DeathsCases(m7)'!M181</f>
        <v>1554.579640070064</v>
      </c>
      <c r="N181" s="135">
        <f ca="1">OFFSET('DeathsCases(m7)'!N181, DeathsDelay, 0)</f>
        <v>13.92824510733549</v>
      </c>
      <c r="O181" s="135">
        <f ca="1">OFFSET('DeathsCases(m7)'!O181, DeathsDelay, 0)</f>
        <v>3.1644523716237711</v>
      </c>
      <c r="P181" s="135">
        <f ca="1">OFFSET('DeathsCases(m7)'!P181, DeathsDelay, 0)</f>
        <v>4.6006772140237997</v>
      </c>
      <c r="Q181" s="135">
        <f ca="1">OFFSET('DeathsCases(m7)'!Q181, DeathsDelay, 0)</f>
        <v>34.081446661371267</v>
      </c>
      <c r="R181" s="135">
        <f ca="1">OFFSET('DeathsCases(m7)'!R181, DeathsDelay, 0)</f>
        <v>2.8467831286592258</v>
      </c>
      <c r="S181" s="135">
        <f ca="1">OFFSET('DeathsCases(m7)'!S181, DeathsDelay, 0)</f>
        <v>5.1828693256041216</v>
      </c>
      <c r="T181" s="135">
        <f ca="1">OFFSET('DeathsCases(m7)'!T181, DeathsDelay, 0)</f>
        <v>131.23767395025661</v>
      </c>
      <c r="U181" s="135">
        <f ca="1">OFFSET('DeathsCases(m7)'!U181, DeathsDelay, 0)</f>
        <v>30.475507433171561</v>
      </c>
      <c r="V181" s="135">
        <f ca="1">OFFSET('DeathsCases(m7)'!V181, DeathsDelay, 0)</f>
        <v>11.761023626014561</v>
      </c>
      <c r="W181" s="135">
        <f ca="1">OFFSET('DeathsCases(m7)'!W181, DeathsDelay, 0)</f>
        <v>206.95887692864861</v>
      </c>
      <c r="X181" s="135">
        <f ca="1">OFFSET('DeathsCases(m7)'!X181, DeathsDelay, 0)</f>
        <v>36.090196792119073</v>
      </c>
      <c r="Y181" s="135">
        <f ca="1">OFFSET('DeathsCases(m7)'!Y181, DeathsDelay, 0)</f>
        <v>0.797629368943087</v>
      </c>
    </row>
    <row r="182" spans="1:25" x14ac:dyDescent="0.25">
      <c r="A182" s="111">
        <f>'DeathsCases(m7)'!A182</f>
        <v>44070</v>
      </c>
      <c r="B182" s="135">
        <f>'DeathsCases(m7)'!B182</f>
        <v>4298.015163436974</v>
      </c>
      <c r="C182" s="135">
        <f>'DeathsCases(m7)'!C182</f>
        <v>793.59333935938446</v>
      </c>
      <c r="D182" s="135">
        <f>'DeathsCases(m7)'!D182</f>
        <v>923.79239135944078</v>
      </c>
      <c r="E182" s="135">
        <f>'DeathsCases(m7)'!E182</f>
        <v>7886.2633595220841</v>
      </c>
      <c r="F182" s="135">
        <f>'DeathsCases(m7)'!F182</f>
        <v>926.62790837861633</v>
      </c>
      <c r="G182" s="135">
        <f>'DeathsCases(m7)'!G182</f>
        <v>855.490757254801</v>
      </c>
      <c r="H182" s="135">
        <f>'DeathsCases(m7)'!H182</f>
        <v>6380.3737025455766</v>
      </c>
      <c r="I182" s="135">
        <f>'DeathsCases(m7)'!I182</f>
        <v>1589.132483985097</v>
      </c>
      <c r="J182" s="135">
        <f>'DeathsCases(m7)'!J182</f>
        <v>2056.32213082215</v>
      </c>
      <c r="K182" s="135">
        <f>'DeathsCases(m7)'!K182</f>
        <v>8779.7946062669325</v>
      </c>
      <c r="L182" s="135">
        <f>'DeathsCases(m7)'!L182</f>
        <v>2517.9237456320889</v>
      </c>
      <c r="M182" s="135">
        <f>'DeathsCases(m7)'!M182</f>
        <v>1539.4246820601461</v>
      </c>
      <c r="N182" s="135">
        <f ca="1">OFFSET('DeathsCases(m7)'!N182, DeathsDelay, 0)</f>
        <v>12.94120411547703</v>
      </c>
      <c r="O182" s="135">
        <f ca="1">OFFSET('DeathsCases(m7)'!O182, DeathsDelay, 0)</f>
        <v>2.7368236727556892</v>
      </c>
      <c r="P182" s="135">
        <f ca="1">OFFSET('DeathsCases(m7)'!P182, DeathsDelay, 0)</f>
        <v>5.1905076260780998</v>
      </c>
      <c r="Q182" s="135">
        <f ca="1">OFFSET('DeathsCases(m7)'!Q182, DeathsDelay, 0)</f>
        <v>36.373920652046493</v>
      </c>
      <c r="R182" s="135">
        <f ca="1">OFFSET('DeathsCases(m7)'!R182, DeathsDelay, 0)</f>
        <v>8.5403493859779314</v>
      </c>
      <c r="S182" s="135">
        <f ca="1">OFFSET('DeathsCases(m7)'!S182, DeathsDelay, 0)</f>
        <v>5.2886421689837944</v>
      </c>
      <c r="T182" s="135">
        <f ca="1">OFFSET('DeathsCases(m7)'!T182, DeathsDelay, 0)</f>
        <v>130.3477062638589</v>
      </c>
      <c r="U182" s="135">
        <f ca="1">OFFSET('DeathsCases(m7)'!U182, DeathsDelay, 0)</f>
        <v>33.045730951631761</v>
      </c>
      <c r="V182" s="135">
        <f ca="1">OFFSET('DeathsCases(m7)'!V182, DeathsDelay, 0)</f>
        <v>9.2850186521167242</v>
      </c>
      <c r="W182" s="135">
        <f ca="1">OFFSET('DeathsCases(m7)'!W182, DeathsDelay, 0)</f>
        <v>201.88220782982651</v>
      </c>
      <c r="X182" s="135">
        <f ca="1">OFFSET('DeathsCases(m7)'!X182, DeathsDelay, 0)</f>
        <v>36.294066675504432</v>
      </c>
      <c r="Y182" s="135">
        <f ca="1">OFFSET('DeathsCases(m7)'!Y182, DeathsDelay, 0)</f>
        <v>1.5952587378861689</v>
      </c>
    </row>
    <row r="183" spans="1:25" x14ac:dyDescent="0.25">
      <c r="A183" s="111">
        <f>'DeathsCases(m7)'!A183</f>
        <v>44071</v>
      </c>
      <c r="B183" s="135">
        <f>'DeathsCases(m7)'!B183</f>
        <v>3435.1219941100499</v>
      </c>
      <c r="C183" s="135">
        <f>'DeathsCases(m7)'!C183</f>
        <v>778.02765472058638</v>
      </c>
      <c r="D183" s="135">
        <f>'DeathsCases(m7)'!D183</f>
        <v>984.308991636212</v>
      </c>
      <c r="E183" s="135">
        <f>'DeathsCases(m7)'!E183</f>
        <v>8135.5316981081687</v>
      </c>
      <c r="F183" s="135">
        <f>'DeathsCases(m7)'!F183</f>
        <v>714.54256529349448</v>
      </c>
      <c r="G183" s="135">
        <f>'DeathsCases(m7)'!G183</f>
        <v>881.19355819606176</v>
      </c>
      <c r="H183" s="135">
        <f>'DeathsCases(m7)'!H183</f>
        <v>6326.8236956591581</v>
      </c>
      <c r="I183" s="135">
        <f>'DeathsCases(m7)'!I183</f>
        <v>1562.328724435441</v>
      </c>
      <c r="J183" s="135">
        <f>'DeathsCases(m7)'!J183</f>
        <v>1892.905802544893</v>
      </c>
      <c r="K183" s="135">
        <f>'DeathsCases(m7)'!K183</f>
        <v>9221.701729089069</v>
      </c>
      <c r="L183" s="135">
        <f>'DeathsCases(m7)'!L183</f>
        <v>2552.403893088755</v>
      </c>
      <c r="M183" s="135">
        <f>'DeathsCases(m7)'!M183</f>
        <v>1458.066486427952</v>
      </c>
      <c r="N183" s="135">
        <f ca="1">OFFSET('DeathsCases(m7)'!N183, DeathsDelay, 0)</f>
        <v>12.72186167284182</v>
      </c>
      <c r="O183" s="135">
        <f ca="1">OFFSET('DeathsCases(m7)'!O183, DeathsDelay, 0)</f>
        <v>3.1644523716237711</v>
      </c>
      <c r="P183" s="135">
        <f ca="1">OFFSET('DeathsCases(m7)'!P183, DeathsDelay, 0)</f>
        <v>5.4264397908998188</v>
      </c>
      <c r="Q183" s="135">
        <f ca="1">OFFSET('DeathsCases(m7)'!Q183, DeathsDelay, 0)</f>
        <v>62.202460946987138</v>
      </c>
      <c r="R183" s="135">
        <f ca="1">OFFSET('DeathsCases(m7)'!R183, DeathsDelay, 0)</f>
        <v>9.9637409503076082</v>
      </c>
      <c r="S183" s="135">
        <f ca="1">OFFSET('DeathsCases(m7)'!S183, DeathsDelay, 0)</f>
        <v>5.394415012363468</v>
      </c>
      <c r="T183" s="135">
        <f ca="1">OFFSET('DeathsCases(m7)'!T183, DeathsDelay, 0)</f>
        <v>130.21746709023969</v>
      </c>
      <c r="U183" s="135">
        <f ca="1">OFFSET('DeathsCases(m7)'!U183, DeathsDelay, 0)</f>
        <v>33.780080528334672</v>
      </c>
      <c r="V183" s="135">
        <f ca="1">OFFSET('DeathsCases(m7)'!V183, DeathsDelay, 0)</f>
        <v>9.2850186521167277</v>
      </c>
      <c r="W183" s="135">
        <f ca="1">OFFSET('DeathsCases(m7)'!W183, DeathsDelay, 0)</f>
        <v>202.9990750315674</v>
      </c>
      <c r="X183" s="135">
        <f ca="1">OFFSET('DeathsCases(m7)'!X183, DeathsDelay, 0)</f>
        <v>36.649532113202021</v>
      </c>
      <c r="Y183" s="135">
        <f ca="1">OFFSET('DeathsCases(m7)'!Y183, DeathsDelay, 0)</f>
        <v>1.5952587378861689</v>
      </c>
    </row>
    <row r="184" spans="1:25" x14ac:dyDescent="0.25">
      <c r="A184" s="111">
        <f>'DeathsCases(m7)'!A184</f>
        <v>44072</v>
      </c>
      <c r="B184" s="135">
        <f>'DeathsCases(m7)'!B184</f>
        <v>3033.286639202342</v>
      </c>
      <c r="C184" s="135">
        <f>'DeathsCases(m7)'!C184</f>
        <v>767.50798872843166</v>
      </c>
      <c r="D184" s="135">
        <f>'DeathsCases(m7)'!D184</f>
        <v>1028.3103403754631</v>
      </c>
      <c r="E184" s="135">
        <f>'DeathsCases(m7)'!E184</f>
        <v>8135.5316981081687</v>
      </c>
      <c r="F184" s="135">
        <f>'DeathsCases(m7)'!F184</f>
        <v>600.67124014712033</v>
      </c>
      <c r="G184" s="135">
        <f>'DeathsCases(m7)'!G184</f>
        <v>862.15444638772055</v>
      </c>
      <c r="H184" s="135">
        <f>'DeathsCases(m7)'!H184</f>
        <v>6382.2404640341183</v>
      </c>
      <c r="I184" s="135">
        <f>'DeathsCases(m7)'!I184</f>
        <v>1555.7195782451149</v>
      </c>
      <c r="J184" s="135">
        <f>'DeathsCases(m7)'!J184</f>
        <v>1938.0928933185289</v>
      </c>
      <c r="K184" s="135">
        <f>'DeathsCases(m7)'!K184</f>
        <v>8927.8641216492433</v>
      </c>
      <c r="L184" s="135">
        <f>'DeathsCases(m7)'!L184</f>
        <v>2602.17950923223</v>
      </c>
      <c r="M184" s="135">
        <f>'DeathsCases(m7)'!M184</f>
        <v>1533.8412764775439</v>
      </c>
      <c r="N184" s="135">
        <f ca="1">OFFSET('DeathsCases(m7)'!N184, DeathsDelay, 0)</f>
        <v>12.612190451524221</v>
      </c>
      <c r="O184" s="135">
        <f ca="1">OFFSET('DeathsCases(m7)'!O184, DeathsDelay, 0)</f>
        <v>2.5657721932084572</v>
      </c>
      <c r="P184" s="135">
        <f ca="1">OFFSET('DeathsCases(m7)'!P184, DeathsDelay, 0)</f>
        <v>7.1959310270627146</v>
      </c>
      <c r="Q184" s="135">
        <f ca="1">OFFSET('DeathsCases(m7)'!Q184, DeathsDelay, 0)</f>
        <v>62.202460946987138</v>
      </c>
      <c r="R184" s="135">
        <f ca="1">OFFSET('DeathsCases(m7)'!R184, DeathsDelay, 0)</f>
        <v>9.9637409503076082</v>
      </c>
      <c r="S184" s="135">
        <f ca="1">OFFSET('DeathsCases(m7)'!S184, DeathsDelay, 0)</f>
        <v>5.394415012363468</v>
      </c>
      <c r="T184" s="135">
        <f ca="1">OFFSET('DeathsCases(m7)'!T184, DeathsDelay, 0)</f>
        <v>126.41882452634709</v>
      </c>
      <c r="U184" s="135">
        <f ca="1">OFFSET('DeathsCases(m7)'!U184, DeathsDelay, 0)</f>
        <v>35.61595447009195</v>
      </c>
      <c r="V184" s="135">
        <f ca="1">OFFSET('DeathsCases(m7)'!V184, DeathsDelay, 0)</f>
        <v>9.2850186521167277</v>
      </c>
      <c r="W184" s="135">
        <f ca="1">OFFSET('DeathsCases(m7)'!W184, DeathsDelay, 0)</f>
        <v>201.06994077401501</v>
      </c>
      <c r="X184" s="135">
        <f ca="1">OFFSET('DeathsCases(m7)'!X184, DeathsDelay, 0)</f>
        <v>37.261141763358147</v>
      </c>
      <c r="Y184" s="135">
        <f ca="1">OFFSET('DeathsCases(m7)'!Y184, DeathsDelay, 0)</f>
        <v>1.5952587378861689</v>
      </c>
    </row>
    <row r="185" spans="1:25" x14ac:dyDescent="0.25">
      <c r="A185" s="111">
        <f>'DeathsCases(m7)'!A185</f>
        <v>44073</v>
      </c>
      <c r="B185" s="135">
        <f>'DeathsCases(m7)'!B185</f>
        <v>3703.5971438955498</v>
      </c>
      <c r="C185" s="135">
        <f>'DeathsCases(m7)'!C185</f>
        <v>753.5672931453322</v>
      </c>
      <c r="D185" s="135">
        <f>'DeathsCases(m7)'!D185</f>
        <v>1046.7130492315571</v>
      </c>
      <c r="E185" s="135">
        <f>'DeathsCases(m7)'!E185</f>
        <v>8135.5316981081687</v>
      </c>
      <c r="F185" s="135">
        <f>'DeathsCases(m7)'!F185</f>
        <v>560.10458056372454</v>
      </c>
      <c r="G185" s="135">
        <f>'DeathsCases(m7)'!G185</f>
        <v>933.44534282562051</v>
      </c>
      <c r="H185" s="135">
        <f>'DeathsCases(m7)'!H185</f>
        <v>6398.7808390837527</v>
      </c>
      <c r="I185" s="135">
        <f>'DeathsCases(m7)'!I185</f>
        <v>1601.9836015773981</v>
      </c>
      <c r="J185" s="135">
        <f>'DeathsCases(m7)'!J185</f>
        <v>1922.617862231667</v>
      </c>
      <c r="K185" s="135">
        <f>'DeathsCases(m7)'!K185</f>
        <v>8682.0518038842765</v>
      </c>
      <c r="L185" s="135">
        <f>'DeathsCases(m7)'!L185</f>
        <v>2691.5895216789859</v>
      </c>
      <c r="M185" s="135">
        <f>'DeathsCases(m7)'!M185</f>
        <v>1525.8649827881129</v>
      </c>
      <c r="N185" s="135">
        <f ca="1">OFFSET('DeathsCases(m7)'!N185, DeathsDelay, 0)</f>
        <v>11.29613579571294</v>
      </c>
      <c r="O185" s="135">
        <f ca="1">OFFSET('DeathsCases(m7)'!O185, DeathsDelay, 0)</f>
        <v>2.5657721932084572</v>
      </c>
      <c r="P185" s="135">
        <f ca="1">OFFSET('DeathsCases(m7)'!P185, DeathsDelay, 0)</f>
        <v>7.5498292742952957</v>
      </c>
      <c r="Q185" s="135">
        <f ca="1">OFFSET('DeathsCases(m7)'!Q185, DeathsDelay, 0)</f>
        <v>62.202460946987138</v>
      </c>
      <c r="R185" s="135">
        <f ca="1">OFFSET('DeathsCases(m7)'!R185, DeathsDelay, 0)</f>
        <v>9.9637409503076082</v>
      </c>
      <c r="S185" s="135">
        <f ca="1">OFFSET('DeathsCases(m7)'!S185, DeathsDelay, 0)</f>
        <v>5.5001878557431416</v>
      </c>
      <c r="T185" s="135">
        <f ca="1">OFFSET('DeathsCases(m7)'!T185, DeathsDelay, 0)</f>
        <v>128.4375317174443</v>
      </c>
      <c r="U185" s="135">
        <f ca="1">OFFSET('DeathsCases(m7)'!U185, DeathsDelay, 0)</f>
        <v>29.373983068117191</v>
      </c>
      <c r="V185" s="135">
        <f ca="1">OFFSET('DeathsCases(m7)'!V185, DeathsDelay, 0)</f>
        <v>8.0470161651678094</v>
      </c>
      <c r="W185" s="135">
        <f ca="1">OFFSET('DeathsCases(m7)'!W185, DeathsDelay, 0)</f>
        <v>197.04244995561609</v>
      </c>
      <c r="X185" s="135">
        <f ca="1">OFFSET('DeathsCases(m7)'!X185, DeathsDelay, 0)</f>
        <v>37.496376244187438</v>
      </c>
      <c r="Y185" s="135">
        <f ca="1">OFFSET('DeathsCases(m7)'!Y185, DeathsDelay, 0)</f>
        <v>2.39288810682925</v>
      </c>
    </row>
    <row r="186" spans="1:25" x14ac:dyDescent="0.25">
      <c r="A186" s="111">
        <f>'DeathsCases(m7)'!A186</f>
        <v>44074</v>
      </c>
      <c r="B186" s="135">
        <f>'DeathsCases(m7)'!B186</f>
        <v>3814.6940910902849</v>
      </c>
      <c r="C186" s="135">
        <f>'DeathsCases(m7)'!C186</f>
        <v>742.36342123498855</v>
      </c>
      <c r="D186" s="135">
        <f>'DeathsCases(m7)'!D186</f>
        <v>1051.7855907752239</v>
      </c>
      <c r="E186" s="135">
        <f>'DeathsCases(m7)'!E186</f>
        <v>8775.8960995034431</v>
      </c>
      <c r="F186" s="135">
        <f>'DeathsCases(m7)'!F186</f>
        <v>730.19987250112092</v>
      </c>
      <c r="G186" s="135">
        <f>'DeathsCases(m7)'!G186</f>
        <v>979.35075685239894</v>
      </c>
      <c r="H186" s="135">
        <f>'DeathsCases(m7)'!H186</f>
        <v>6317.7069535058154</v>
      </c>
      <c r="I186" s="135">
        <f>'DeathsCases(m7)'!I186</f>
        <v>1693.0429490885599</v>
      </c>
      <c r="J186" s="135">
        <f>'DeathsCases(m7)'!J186</f>
        <v>1946.139909483697</v>
      </c>
      <c r="K186" s="135">
        <f>'DeathsCases(m7)'!K186</f>
        <v>9659.5813610928053</v>
      </c>
      <c r="L186" s="135">
        <f>'DeathsCases(m7)'!L186</f>
        <v>2738.3541364678472</v>
      </c>
      <c r="M186" s="135">
        <f>'DeathsCases(m7)'!M186</f>
        <v>1549.793863856406</v>
      </c>
      <c r="N186" s="135">
        <f ca="1">OFFSET('DeathsCases(m7)'!N186, DeathsDelay, 0)</f>
        <v>8.7736977054080079</v>
      </c>
      <c r="O186" s="135">
        <f ca="1">OFFSET('DeathsCases(m7)'!O186, DeathsDelay, 0)</f>
        <v>2.3947207136612239</v>
      </c>
      <c r="P186" s="135">
        <f ca="1">OFFSET('DeathsCases(m7)'!P186, DeathsDelay, 0)</f>
        <v>8.2576257687604535</v>
      </c>
      <c r="Q186" s="135">
        <f ca="1">OFFSET('DeathsCases(m7)'!Q186, DeathsDelay, 0)</f>
        <v>64.49493493766235</v>
      </c>
      <c r="R186" s="135">
        <f ca="1">OFFSET('DeathsCases(m7)'!R186, DeathsDelay, 0)</f>
        <v>20.639177682780179</v>
      </c>
      <c r="S186" s="135">
        <f ca="1">OFFSET('DeathsCases(m7)'!S186, DeathsDelay, 0)</f>
        <v>5.6059606991228161</v>
      </c>
      <c r="T186" s="135">
        <f ca="1">OFFSET('DeathsCases(m7)'!T186, DeathsDelay, 0)</f>
        <v>121.7953338628663</v>
      </c>
      <c r="U186" s="135">
        <f ca="1">OFFSET('DeathsCases(m7)'!U186, DeathsDelay, 0)</f>
        <v>15.788515899113319</v>
      </c>
      <c r="V186" s="135">
        <f ca="1">OFFSET('DeathsCases(m7)'!V186, DeathsDelay, 0)</f>
        <v>8.6660174086422703</v>
      </c>
      <c r="W186" s="135">
        <f ca="1">OFFSET('DeathsCases(m7)'!W186, DeathsDelay, 0)</f>
        <v>188.81824601552421</v>
      </c>
      <c r="X186" s="135">
        <f ca="1">OFFSET('DeathsCases(m7)'!X186, DeathsDelay, 0)</f>
        <v>39.137790177085087</v>
      </c>
      <c r="Y186" s="135">
        <f ca="1">OFFSET('DeathsCases(m7)'!Y186, DeathsDelay, 0)</f>
        <v>10.369181796260071</v>
      </c>
    </row>
    <row r="187" spans="1:25" x14ac:dyDescent="0.25">
      <c r="A187" s="111">
        <f>'DeathsCases(m7)'!A187</f>
        <v>44075</v>
      </c>
      <c r="B187" s="135">
        <f>'DeathsCases(m7)'!B187</f>
        <v>4002.5608932073442</v>
      </c>
      <c r="C187" s="135">
        <f>'DeathsCases(m7)'!C187</f>
        <v>721.15303777113161</v>
      </c>
      <c r="D187" s="135">
        <f>'DeathsCases(m7)'!D187</f>
        <v>1063.464232933899</v>
      </c>
      <c r="E187" s="135">
        <f>'DeathsCases(m7)'!E187</f>
        <v>8928.4220356830319</v>
      </c>
      <c r="F187" s="135">
        <f>'DeathsCases(m7)'!F187</f>
        <v>671.12912258143933</v>
      </c>
      <c r="G187" s="135">
        <f>'DeathsCases(m7)'!G187</f>
        <v>991.09154246754281</v>
      </c>
      <c r="H187" s="135">
        <f>'DeathsCases(m7)'!H187</f>
        <v>6427.9544139744476</v>
      </c>
      <c r="I187" s="135">
        <f>'DeathsCases(m7)'!I187</f>
        <v>1738.9397976324919</v>
      </c>
      <c r="J187" s="135">
        <f>'DeathsCases(m7)'!J187</f>
        <v>1881.763780162353</v>
      </c>
      <c r="K187" s="135">
        <f>'DeathsCases(m7)'!K187</f>
        <v>9508.1273996446125</v>
      </c>
      <c r="L187" s="135">
        <f>'DeathsCases(m7)'!L187</f>
        <v>2848.8254760981849</v>
      </c>
      <c r="M187" s="135">
        <f>'DeathsCases(m7)'!M187</f>
        <v>1544.210458273805</v>
      </c>
      <c r="N187" s="135">
        <f ca="1">OFFSET('DeathsCases(m7)'!N187, DeathsDelay, 0)</f>
        <v>10.418766025172101</v>
      </c>
      <c r="O187" s="135">
        <f ca="1">OFFSET('DeathsCases(m7)'!O187, DeathsDelay, 0)</f>
        <v>2.480246453434841</v>
      </c>
      <c r="P187" s="135">
        <f ca="1">OFFSET('DeathsCases(m7)'!P187, DeathsDelay, 0)</f>
        <v>8.4935579335821725</v>
      </c>
      <c r="Q187" s="135">
        <f ca="1">OFFSET('DeathsCases(m7)'!Q187, DeathsDelay, 0)</f>
        <v>67.551566925229295</v>
      </c>
      <c r="R187" s="135">
        <f ca="1">OFFSET('DeathsCases(m7)'!R187, DeathsDelay, 0)</f>
        <v>17.792394554120829</v>
      </c>
      <c r="S187" s="135">
        <f ca="1">OFFSET('DeathsCases(m7)'!S187, DeathsDelay, 0)</f>
        <v>8.6733731571333514</v>
      </c>
      <c r="T187" s="135">
        <f ca="1">OFFSET('DeathsCases(m7)'!T187, DeathsDelay, 0)</f>
        <v>108.293872864345</v>
      </c>
      <c r="U187" s="135">
        <f ca="1">OFFSET('DeathsCases(m7)'!U187, DeathsDelay, 0)</f>
        <v>18.35873941757351</v>
      </c>
      <c r="V187" s="135">
        <f ca="1">OFFSET('DeathsCases(m7)'!V187, DeathsDelay, 0)</f>
        <v>9.2850186521167277</v>
      </c>
      <c r="W187" s="135">
        <f ca="1">OFFSET('DeathsCases(m7)'!W187, DeathsDelay, 0)</f>
        <v>164.75483448710739</v>
      </c>
      <c r="X187" s="135">
        <f ca="1">OFFSET('DeathsCases(m7)'!X187, DeathsDelay, 0)</f>
        <v>39.503710480597313</v>
      </c>
      <c r="Y187" s="135">
        <f ca="1">OFFSET('DeathsCases(m7)'!Y187, DeathsDelay, 0)</f>
        <v>10.369181796260071</v>
      </c>
    </row>
    <row r="188" spans="1:25" x14ac:dyDescent="0.25">
      <c r="A188" s="111">
        <f>'DeathsCases(m7)'!A188</f>
        <v>44076</v>
      </c>
      <c r="B188" s="135">
        <f>'DeathsCases(m7)'!B188</f>
        <v>4177.3768199876076</v>
      </c>
      <c r="C188" s="135">
        <f>'DeathsCases(m7)'!C188</f>
        <v>718.50173983814955</v>
      </c>
      <c r="D188" s="135">
        <f>'DeathsCases(m7)'!D188</f>
        <v>1058.7455896374649</v>
      </c>
      <c r="E188" s="135">
        <f>'DeathsCases(m7)'!E188</f>
        <v>9124.8106408842104</v>
      </c>
      <c r="F188" s="135">
        <f>'DeathsCases(m7)'!F188</f>
        <v>503.88061377270242</v>
      </c>
      <c r="G188" s="135">
        <f>'DeathsCases(m7)'!G188</f>
        <v>1039.7470504221931</v>
      </c>
      <c r="H188" s="135">
        <f>'DeathsCases(m7)'!H188</f>
        <v>6331.5991320251942</v>
      </c>
      <c r="I188" s="135">
        <f>'DeathsCases(m7)'!I188</f>
        <v>1791.078617578399</v>
      </c>
      <c r="J188" s="135">
        <f>'DeathsCases(m7)'!J188</f>
        <v>1783.3425824499141</v>
      </c>
      <c r="K188" s="135">
        <f>'DeathsCases(m7)'!K188</f>
        <v>9500.444707075063</v>
      </c>
      <c r="L188" s="135">
        <f>'DeathsCases(m7)'!L188</f>
        <v>2839.3951871333852</v>
      </c>
      <c r="M188" s="135">
        <f>'DeathsCases(m7)'!M188</f>
        <v>1544.210458273805</v>
      </c>
      <c r="N188" s="135">
        <f ca="1">OFFSET('DeathsCases(m7)'!N188, DeathsDelay, 0)</f>
        <v>11.405807017030551</v>
      </c>
      <c r="O188" s="135">
        <f ca="1">OFFSET('DeathsCases(m7)'!O188, DeathsDelay, 0)</f>
        <v>1.7105147954722939</v>
      </c>
      <c r="P188" s="135">
        <f ca="1">OFFSET('DeathsCases(m7)'!P188, DeathsDelay, 0)</f>
        <v>9.4372865928690519</v>
      </c>
      <c r="Q188" s="135">
        <f ca="1">OFFSET('DeathsCases(m7)'!Q188, DeathsDelay, 0)</f>
        <v>66.328914130202506</v>
      </c>
      <c r="R188" s="135">
        <f ca="1">OFFSET('DeathsCases(m7)'!R188, DeathsDelay, 0)</f>
        <v>15.65730720762631</v>
      </c>
      <c r="S188" s="135">
        <f ca="1">OFFSET('DeathsCases(m7)'!S188, DeathsDelay, 0)</f>
        <v>8.4618274703740042</v>
      </c>
      <c r="T188" s="135">
        <f ca="1">OFFSET('DeathsCases(m7)'!T188, DeathsDelay, 0)</f>
        <v>111.5498522048244</v>
      </c>
      <c r="U188" s="135">
        <f ca="1">OFFSET('DeathsCases(m7)'!U188, DeathsDelay, 0)</f>
        <v>18.35873941757351</v>
      </c>
      <c r="V188" s="135">
        <f ca="1">OFFSET('DeathsCases(m7)'!V188, DeathsDelay, 0)</f>
        <v>11.761023626014561</v>
      </c>
      <c r="W188" s="135">
        <f ca="1">OFFSET('DeathsCases(m7)'!W188, DeathsDelay, 0)</f>
        <v>161.06578827529671</v>
      </c>
      <c r="X188" s="135">
        <f ca="1">OFFSET('DeathsCases(m7)'!X188, DeathsDelay, 0)</f>
        <v>40.178049325641247</v>
      </c>
      <c r="Y188" s="135">
        <f ca="1">OFFSET('DeathsCases(m7)'!Y188, DeathsDelay, 0)</f>
        <v>10.369181796260071</v>
      </c>
    </row>
    <row r="189" spans="1:25" x14ac:dyDescent="0.25">
      <c r="A189" s="111">
        <f>'DeathsCases(m7)'!A189</f>
        <v>44077</v>
      </c>
      <c r="B189" s="135">
        <f>'DeathsCases(m7)'!B189</f>
        <v>4282.9902061164621</v>
      </c>
      <c r="C189" s="135">
        <f>'DeathsCases(m7)'!C189</f>
        <v>707.21234218803215</v>
      </c>
      <c r="D189" s="135">
        <f>'DeathsCases(m7)'!D189</f>
        <v>1057.329996648534</v>
      </c>
      <c r="E189" s="135">
        <f>'DeathsCases(m7)'!E189</f>
        <v>9017.9813529187468</v>
      </c>
      <c r="F189" s="135">
        <f>'DeathsCases(m7)'!F189</f>
        <v>548.71744804908724</v>
      </c>
      <c r="G189" s="135">
        <f>'DeathsCases(m7)'!G189</f>
        <v>1062.276666062063</v>
      </c>
      <c r="H189" s="135">
        <f>'DeathsCases(m7)'!H189</f>
        <v>6126.255368285626</v>
      </c>
      <c r="I189" s="135">
        <f>'DeathsCases(m7)'!I189</f>
        <v>1827.0617468368409</v>
      </c>
      <c r="J189" s="135">
        <f>'DeathsCases(m7)'!J189</f>
        <v>1884.2397851362509</v>
      </c>
      <c r="K189" s="135">
        <f>'DeathsCases(m7)'!K189</f>
        <v>9484.808566250691</v>
      </c>
      <c r="L189" s="135">
        <f>'DeathsCases(m7)'!L189</f>
        <v>2871.1518420453381</v>
      </c>
      <c r="M189" s="135">
        <f>'DeathsCases(m7)'!M189</f>
        <v>1604.032660944536</v>
      </c>
      <c r="N189" s="135">
        <f ca="1">OFFSET('DeathsCases(m7)'!N189, DeathsDelay, 0)</f>
        <v>10.63810846780731</v>
      </c>
      <c r="O189" s="135">
        <f ca="1">OFFSET('DeathsCases(m7)'!O189, DeathsDelay, 0)</f>
        <v>1.967092014793143</v>
      </c>
      <c r="P189" s="135">
        <f ca="1">OFFSET('DeathsCases(m7)'!P189, DeathsDelay, 0)</f>
        <v>9.4372865928690519</v>
      </c>
      <c r="Q189" s="135">
        <f ca="1">OFFSET('DeathsCases(m7)'!Q189, DeathsDelay, 0)</f>
        <v>71.066693710931276</v>
      </c>
      <c r="R189" s="135">
        <f ca="1">OFFSET('DeathsCases(m7)'!R189, DeathsDelay, 0)</f>
        <v>7.8286536038130938</v>
      </c>
      <c r="S189" s="135">
        <f ca="1">OFFSET('DeathsCases(m7)'!S189, DeathsDelay, 0)</f>
        <v>8.5676003137536778</v>
      </c>
      <c r="T189" s="135">
        <f ca="1">OFFSET('DeathsCases(m7)'!T189, DeathsDelay, 0)</f>
        <v>108.0116879881701</v>
      </c>
      <c r="U189" s="135">
        <f ca="1">OFFSET('DeathsCases(m7)'!U189, DeathsDelay, 0)</f>
        <v>16.522865475816239</v>
      </c>
      <c r="V189" s="135">
        <f ca="1">OFFSET('DeathsCases(m7)'!V189, DeathsDelay, 0)</f>
        <v>11.1420223825401</v>
      </c>
      <c r="W189" s="135">
        <f ca="1">OFFSET('DeathsCases(m7)'!W189, DeathsDelay, 0)</f>
        <v>166.10861291346001</v>
      </c>
      <c r="X189" s="135">
        <f ca="1">OFFSET('DeathsCases(m7)'!X189, DeathsDelay, 0)</f>
        <v>40.768749244168099</v>
      </c>
      <c r="Y189" s="135">
        <f ca="1">OFFSET('DeathsCases(m7)'!Y189, DeathsDelay, 0)</f>
        <v>10.369181796260071</v>
      </c>
    </row>
    <row r="190" spans="1:25" x14ac:dyDescent="0.25">
      <c r="A190" s="111">
        <f>'DeathsCases(m7)'!A190</f>
        <v>44078</v>
      </c>
      <c r="B190" s="135">
        <f>'DeathsCases(m7)'!B190</f>
        <v>4480.8370893734227</v>
      </c>
      <c r="C190" s="135">
        <f>'DeathsCases(m7)'!C190</f>
        <v>697.63345933338701</v>
      </c>
      <c r="D190" s="135">
        <f>'DeathsCases(m7)'!D190</f>
        <v>1089.416771064288</v>
      </c>
      <c r="E190" s="135">
        <f>'DeathsCases(m7)'!E190</f>
        <v>9124.5049776854539</v>
      </c>
      <c r="F190" s="135">
        <f>'DeathsCases(m7)'!F190</f>
        <v>730.91156828328587</v>
      </c>
      <c r="G190" s="135">
        <f>'DeathsCases(m7)'!G190</f>
        <v>1132.5098340661659</v>
      </c>
      <c r="H190" s="135">
        <f>'DeathsCases(m7)'!H190</f>
        <v>6220.5919430437834</v>
      </c>
      <c r="I190" s="135">
        <f>'DeathsCases(m7)'!I190</f>
        <v>1910.7775985809731</v>
      </c>
      <c r="J190" s="135">
        <f>'DeathsCases(m7)'!J190</f>
        <v>1994.4220064747039</v>
      </c>
      <c r="K190" s="135">
        <f>'DeathsCases(m7)'!K190</f>
        <v>9713.2925201583439</v>
      </c>
      <c r="L190" s="135">
        <f>'DeathsCases(m7)'!L190</f>
        <v>2923.2170738022191</v>
      </c>
      <c r="M190" s="135">
        <f>'DeathsCases(m7)'!M190</f>
        <v>1706.1292201692499</v>
      </c>
      <c r="N190" s="135">
        <f ca="1">OFFSET('DeathsCases(m7)'!N190, DeathsDelay, 0)</f>
        <v>17.43772418949888</v>
      </c>
      <c r="O190" s="135">
        <f ca="1">OFFSET('DeathsCases(m7)'!O190, DeathsDelay, 0)</f>
        <v>1.7960405352459099</v>
      </c>
      <c r="P190" s="135">
        <f ca="1">OFFSET('DeathsCases(m7)'!P190, DeathsDelay, 0)</f>
        <v>9.3193205104581924</v>
      </c>
      <c r="Q190" s="135">
        <f ca="1">OFFSET('DeathsCases(m7)'!Q190, DeathsDelay, 0)</f>
        <v>50.281596195476077</v>
      </c>
      <c r="R190" s="135">
        <f ca="1">OFFSET('DeathsCases(m7)'!R190, DeathsDelay, 0)</f>
        <v>7.8286536038130938</v>
      </c>
      <c r="S190" s="135">
        <f ca="1">OFFSET('DeathsCases(m7)'!S190, DeathsDelay, 0)</f>
        <v>8.1445089402349851</v>
      </c>
      <c r="T190" s="135">
        <f ca="1">OFFSET('DeathsCases(m7)'!T190, DeathsDelay, 0)</f>
        <v>113.3949071644294</v>
      </c>
      <c r="U190" s="135">
        <f ca="1">OFFSET('DeathsCases(m7)'!U190, DeathsDelay, 0)</f>
        <v>15.788515899113319</v>
      </c>
      <c r="V190" s="135">
        <f ca="1">OFFSET('DeathsCases(m7)'!V190, DeathsDelay, 0)</f>
        <v>11.1420223825401</v>
      </c>
      <c r="W190" s="135">
        <f ca="1">OFFSET('DeathsCases(m7)'!W190, DeathsDelay, 0)</f>
        <v>165.6347904642366</v>
      </c>
      <c r="X190" s="135">
        <f ca="1">OFFSET('DeathsCases(m7)'!X190, DeathsDelay, 0)</f>
        <v>41.354221729787653</v>
      </c>
      <c r="Y190" s="135">
        <f ca="1">OFFSET('DeathsCases(m7)'!Y190, DeathsDelay, 0)</f>
        <v>11.964440534146229</v>
      </c>
    </row>
    <row r="191" spans="1:25" x14ac:dyDescent="0.25">
      <c r="A191" s="111">
        <f>'DeathsCases(m7)'!A191</f>
        <v>44079</v>
      </c>
      <c r="B191" s="135">
        <f>'DeathsCases(m7)'!B191</f>
        <v>4476.9985966273071</v>
      </c>
      <c r="C191" s="135">
        <f>'DeathsCases(m7)'!C191</f>
        <v>703.27815815844565</v>
      </c>
      <c r="D191" s="135">
        <f>'DeathsCases(m7)'!D191</f>
        <v>1118.9082916670029</v>
      </c>
      <c r="E191" s="135">
        <f>'DeathsCases(m7)'!E191</f>
        <v>9124.5049776854539</v>
      </c>
      <c r="F191" s="135">
        <f>'DeathsCases(m7)'!F191</f>
        <v>730.91156828328587</v>
      </c>
      <c r="G191" s="135">
        <f>'DeathsCases(m7)'!G191</f>
        <v>1207.0796886488361</v>
      </c>
      <c r="H191" s="135">
        <f>'DeathsCases(m7)'!H191</f>
        <v>6161.9626083862167</v>
      </c>
      <c r="I191" s="135">
        <f>'DeathsCases(m7)'!I191</f>
        <v>1971.728613447315</v>
      </c>
      <c r="J191" s="135">
        <f>'DeathsCases(m7)'!J191</f>
        <v>1996.8980114486019</v>
      </c>
      <c r="K191" s="135">
        <f>'DeathsCases(m7)'!K191</f>
        <v>9369.7374000107211</v>
      </c>
      <c r="L191" s="135">
        <f>'DeathsCases(m7)'!L191</f>
        <v>2985.2719298449829</v>
      </c>
      <c r="M191" s="135">
        <f>'DeathsCases(m7)'!M191</f>
        <v>1676.6169335183561</v>
      </c>
      <c r="N191" s="135">
        <f ca="1">OFFSET('DeathsCases(m7)'!N191, DeathsDelay, 0)</f>
        <v>17.547395410816481</v>
      </c>
      <c r="O191" s="135">
        <f ca="1">OFFSET('DeathsCases(m7)'!O191, DeathsDelay, 0)</f>
        <v>1.967092014793143</v>
      </c>
      <c r="P191" s="135">
        <f ca="1">OFFSET('DeathsCases(m7)'!P191, DeathsDelay, 0)</f>
        <v>8.139659686349594</v>
      </c>
      <c r="Q191" s="135">
        <f ca="1">OFFSET('DeathsCases(m7)'!Q191, DeathsDelay, 0)</f>
        <v>50.281596195476077</v>
      </c>
      <c r="R191" s="135">
        <f ca="1">OFFSET('DeathsCases(m7)'!R191, DeathsDelay, 0)</f>
        <v>7.8286536038130938</v>
      </c>
      <c r="S191" s="135">
        <f ca="1">OFFSET('DeathsCases(m7)'!S191, DeathsDelay, 0)</f>
        <v>7.8271904100959642</v>
      </c>
      <c r="T191" s="135">
        <f ca="1">OFFSET('DeathsCases(m7)'!T191, DeathsDelay, 0)</f>
        <v>111.8971566678089</v>
      </c>
      <c r="U191" s="135">
        <f ca="1">OFFSET('DeathsCases(m7)'!U191, DeathsDelay, 0)</f>
        <v>14.686991534058951</v>
      </c>
      <c r="V191" s="135">
        <f ca="1">OFFSET('DeathsCases(m7)'!V191, DeathsDelay, 0)</f>
        <v>10.52302113906565</v>
      </c>
      <c r="W191" s="135">
        <f ca="1">OFFSET('DeathsCases(m7)'!W191, DeathsDelay, 0)</f>
        <v>169.45921451868259</v>
      </c>
      <c r="X191" s="135">
        <f ca="1">OFFSET('DeathsCases(m7)'!X191, DeathsDelay, 0)</f>
        <v>41.610365942246197</v>
      </c>
      <c r="Y191" s="135">
        <f ca="1">OFFSET('DeathsCases(m7)'!Y191, DeathsDelay, 0)</f>
        <v>15.154958009918561</v>
      </c>
    </row>
    <row r="192" spans="1:25" x14ac:dyDescent="0.25">
      <c r="A192" s="111">
        <f>'DeathsCases(m7)'!A192</f>
        <v>44080</v>
      </c>
      <c r="B192" s="135">
        <f>'DeathsCases(m7)'!B192</f>
        <v>3282.020969150672</v>
      </c>
      <c r="C192" s="135">
        <f>'DeathsCases(m7)'!C192</f>
        <v>720.38330611316883</v>
      </c>
      <c r="D192" s="135">
        <f>'DeathsCases(m7)'!D192</f>
        <v>1110.7686319806539</v>
      </c>
      <c r="E192" s="135">
        <f>'DeathsCases(m7)'!E192</f>
        <v>9124.5049776854539</v>
      </c>
      <c r="F192" s="135">
        <f>'DeathsCases(m7)'!F192</f>
        <v>730.91156828328587</v>
      </c>
      <c r="G192" s="135">
        <f>'DeathsCases(m7)'!G192</f>
        <v>1341.728518271161</v>
      </c>
      <c r="H192" s="135">
        <f>'DeathsCases(m7)'!H192</f>
        <v>6076.3954713184166</v>
      </c>
      <c r="I192" s="135">
        <f>'DeathsCases(m7)'!I192</f>
        <v>1983.11103188621</v>
      </c>
      <c r="J192" s="135">
        <f>'DeathsCases(m7)'!J192</f>
        <v>2058.1791345525739</v>
      </c>
      <c r="K192" s="135">
        <f>'DeathsCases(m7)'!K192</f>
        <v>9314.3340179122406</v>
      </c>
      <c r="L192" s="135">
        <f>'DeathsCases(m7)'!L192</f>
        <v>3049.517080275913</v>
      </c>
      <c r="M192" s="135">
        <f>'DeathsCases(m7)'!M192</f>
        <v>1679.0098216251849</v>
      </c>
      <c r="N192" s="135">
        <f ca="1">OFFSET('DeathsCases(m7)'!N192, DeathsDelay, 0)</f>
        <v>17.766737853451701</v>
      </c>
      <c r="O192" s="135">
        <f ca="1">OFFSET('DeathsCases(m7)'!O192, DeathsDelay, 0)</f>
        <v>2.052617754566759</v>
      </c>
      <c r="P192" s="135">
        <f ca="1">OFFSET('DeathsCases(m7)'!P192, DeathsDelay, 0)</f>
        <v>8.139659686349594</v>
      </c>
      <c r="Q192" s="135">
        <f ca="1">OFFSET('DeathsCases(m7)'!Q192, DeathsDelay, 0)</f>
        <v>50.281596195476077</v>
      </c>
      <c r="R192" s="135">
        <f ca="1">OFFSET('DeathsCases(m7)'!R192, DeathsDelay, 0)</f>
        <v>7.8286536038130938</v>
      </c>
      <c r="S192" s="135">
        <f ca="1">OFFSET('DeathsCases(m7)'!S192, DeathsDelay, 0)</f>
        <v>8.1445089402349851</v>
      </c>
      <c r="T192" s="135">
        <f ca="1">OFFSET('DeathsCases(m7)'!T192, DeathsDelay, 0)</f>
        <v>111.3544934443956</v>
      </c>
      <c r="U192" s="135">
        <f ca="1">OFFSET('DeathsCases(m7)'!U192, DeathsDelay, 0)</f>
        <v>14.686991534058951</v>
      </c>
      <c r="V192" s="135">
        <f ca="1">OFFSET('DeathsCases(m7)'!V192, DeathsDelay, 0)</f>
        <v>11.1420223825401</v>
      </c>
      <c r="W192" s="135">
        <f ca="1">OFFSET('DeathsCases(m7)'!W192, DeathsDelay, 0)</f>
        <v>168.3761917776005</v>
      </c>
      <c r="X192" s="135">
        <f ca="1">OFFSET('DeathsCases(m7)'!X192, DeathsDelay, 0)</f>
        <v>36.299294108411758</v>
      </c>
      <c r="Y192" s="135">
        <f ca="1">OFFSET('DeathsCases(m7)'!Y192, DeathsDelay, 0)</f>
        <v>15.95258737886164</v>
      </c>
    </row>
    <row r="193" spans="1:25" x14ac:dyDescent="0.25">
      <c r="A193" s="111">
        <f>'DeathsCases(m7)'!A193</f>
        <v>44081</v>
      </c>
      <c r="B193" s="135">
        <f>'DeathsCases(m7)'!B193</f>
        <v>5133.380856213179</v>
      </c>
      <c r="C193" s="135">
        <f>'DeathsCases(m7)'!C193</f>
        <v>754.67912776238893</v>
      </c>
      <c r="D193" s="135">
        <f>'DeathsCases(m7)'!D193</f>
        <v>1128.9354086719261</v>
      </c>
      <c r="E193" s="135">
        <f>'DeathsCases(m7)'!E193</f>
        <v>9581.1657966279563</v>
      </c>
      <c r="F193" s="135">
        <f>'DeathsCases(m7)'!F193</f>
        <v>839.08932717234109</v>
      </c>
      <c r="G193" s="135">
        <f>'DeathsCases(m7)'!G193</f>
        <v>1504.830242762617</v>
      </c>
      <c r="H193" s="135">
        <f>'DeathsCases(m7)'!H193</f>
        <v>5861.5225413757134</v>
      </c>
      <c r="I193" s="135">
        <f>'DeathsCases(m7)'!I193</f>
        <v>1933.1752606704119</v>
      </c>
      <c r="J193" s="135">
        <f>'DeathsCases(m7)'!J193</f>
        <v>2186.9313931952611</v>
      </c>
      <c r="K193" s="135">
        <f>'DeathsCases(m7)'!K193</f>
        <v>8106.4929059204806</v>
      </c>
      <c r="L193" s="135">
        <f>'DeathsCases(m7)'!L193</f>
        <v>3080.2962052341982</v>
      </c>
      <c r="M193" s="135">
        <f>'DeathsCases(m7)'!M193</f>
        <v>1693.3671502661609</v>
      </c>
      <c r="N193" s="135">
        <f ca="1">OFFSET('DeathsCases(m7)'!N193, DeathsDelay, 0)</f>
        <v>23.579312583284811</v>
      </c>
      <c r="O193" s="135">
        <f ca="1">OFFSET('DeathsCases(m7)'!O193, DeathsDelay, 0)</f>
        <v>2.1381434943403761</v>
      </c>
      <c r="P193" s="135">
        <f ca="1">OFFSET('DeathsCases(m7)'!P193, DeathsDelay, 0)</f>
        <v>8.375591851171313</v>
      </c>
      <c r="Q193" s="135">
        <f ca="1">OFFSET('DeathsCases(m7)'!Q193, DeathsDelay, 0)</f>
        <v>50.740090993611112</v>
      </c>
      <c r="R193" s="135">
        <f ca="1">OFFSET('DeathsCases(m7)'!R193, DeathsDelay, 0)</f>
        <v>6.4052620394834179</v>
      </c>
      <c r="S193" s="135">
        <f ca="1">OFFSET('DeathsCases(m7)'!S193, DeathsDelay, 0)</f>
        <v>8.7791460005130268</v>
      </c>
      <c r="T193" s="135">
        <f ca="1">OFFSET('DeathsCases(m7)'!T193, DeathsDelay, 0)</f>
        <v>114.7190054295577</v>
      </c>
      <c r="U193" s="135">
        <f ca="1">OFFSET('DeathsCases(m7)'!U193, DeathsDelay, 0)</f>
        <v>12.851117592301669</v>
      </c>
      <c r="V193" s="135">
        <f ca="1">OFFSET('DeathsCases(m7)'!V193, DeathsDelay, 0)</f>
        <v>11.1420223825401</v>
      </c>
      <c r="W193" s="135">
        <f ca="1">OFFSET('DeathsCases(m7)'!W193, DeathsDelay, 0)</f>
        <v>170.77914848437629</v>
      </c>
      <c r="X193" s="135">
        <f ca="1">OFFSET('DeathsCases(m7)'!X193, DeathsDelay, 0)</f>
        <v>36.31497640713372</v>
      </c>
      <c r="Y193" s="135">
        <f ca="1">OFFSET('DeathsCases(m7)'!Y193, DeathsDelay, 0)</f>
        <v>8.773923058373903</v>
      </c>
    </row>
    <row r="194" spans="1:25" x14ac:dyDescent="0.25">
      <c r="A194" s="111">
        <f>'DeathsCases(m7)'!A194</f>
        <v>44082</v>
      </c>
      <c r="B194" s="135">
        <f>'DeathsCases(m7)'!B194</f>
        <v>5296.3522910911406</v>
      </c>
      <c r="C194" s="135">
        <f>'DeathsCases(m7)'!C194</f>
        <v>764.77116505567574</v>
      </c>
      <c r="D194" s="135">
        <f>'DeathsCases(m7)'!D194</f>
        <v>1175.414045141805</v>
      </c>
      <c r="E194" s="135">
        <f>'DeathsCases(m7)'!E194</f>
        <v>9710.9198245001735</v>
      </c>
      <c r="F194" s="135">
        <f>'DeathsCases(m7)'!F194</f>
        <v>844.07119764749507</v>
      </c>
      <c r="G194" s="135">
        <f>'DeathsCases(m7)'!G194</f>
        <v>1628.055605299937</v>
      </c>
      <c r="H194" s="135">
        <f>'DeathsCases(m7)'!H194</f>
        <v>5495.4202243322088</v>
      </c>
      <c r="I194" s="135">
        <f>'DeathsCases(m7)'!I194</f>
        <v>1860.841827365175</v>
      </c>
      <c r="J194" s="135">
        <f>'DeathsCases(m7)'!J194</f>
        <v>2261.8305436556711</v>
      </c>
      <c r="K194" s="135">
        <f>'DeathsCases(m7)'!K194</f>
        <v>7145.9871124233368</v>
      </c>
      <c r="L194" s="135">
        <f>'DeathsCases(m7)'!L194</f>
        <v>3139.6223412993431</v>
      </c>
      <c r="M194" s="135">
        <f>'DeathsCases(m7)'!M194</f>
        <v>1945.418030852175</v>
      </c>
      <c r="N194" s="135">
        <f ca="1">OFFSET('DeathsCases(m7)'!N194, DeathsDelay, 0)</f>
        <v>24.676024796460869</v>
      </c>
      <c r="O194" s="135">
        <f ca="1">OFFSET('DeathsCases(m7)'!O194, DeathsDelay, 0)</f>
        <v>2.6512979329820729</v>
      </c>
      <c r="P194" s="135">
        <f ca="1">OFFSET('DeathsCases(m7)'!P194, DeathsDelay, 0)</f>
        <v>8.2576257687604535</v>
      </c>
      <c r="Q194" s="135">
        <f ca="1">OFFSET('DeathsCases(m7)'!Q194, DeathsDelay, 0)</f>
        <v>62.660955745122187</v>
      </c>
      <c r="R194" s="135">
        <f ca="1">OFFSET('DeathsCases(m7)'!R194, DeathsDelay, 0)</f>
        <v>9.2520451681427698</v>
      </c>
      <c r="S194" s="135">
        <f ca="1">OFFSET('DeathsCases(m7)'!S194, DeathsDelay, 0)</f>
        <v>8.2502817836146569</v>
      </c>
      <c r="T194" s="135">
        <f ca="1">OFFSET('DeathsCases(m7)'!T194, DeathsDelay, 0)</f>
        <v>133.017609323052</v>
      </c>
      <c r="U194" s="135">
        <f ca="1">OFFSET('DeathsCases(m7)'!U194, DeathsDelay, 0)</f>
        <v>10.648068862192931</v>
      </c>
      <c r="V194" s="135">
        <f ca="1">OFFSET('DeathsCases(m7)'!V194, DeathsDelay, 0)</f>
        <v>11.1420223825401</v>
      </c>
      <c r="W194" s="135">
        <f ca="1">OFFSET('DeathsCases(m7)'!W194, DeathsDelay, 0)</f>
        <v>191.39042502559411</v>
      </c>
      <c r="X194" s="135">
        <f ca="1">OFFSET('DeathsCases(m7)'!X194, DeathsDelay, 0)</f>
        <v>42.739491450226751</v>
      </c>
      <c r="Y194" s="135">
        <f ca="1">OFFSET('DeathsCases(m7)'!Y194, DeathsDelay, 0)</f>
        <v>7.976293689430821</v>
      </c>
    </row>
    <row r="195" spans="1:25" x14ac:dyDescent="0.25">
      <c r="A195" s="111">
        <f>'DeathsCases(m7)'!A195</f>
        <v>44083</v>
      </c>
      <c r="B195" s="135">
        <f>'DeathsCases(m7)'!B195</f>
        <v>5485.864161527963</v>
      </c>
      <c r="C195" s="135">
        <f>'DeathsCases(m7)'!C195</f>
        <v>771.61322423756508</v>
      </c>
      <c r="D195" s="135">
        <f>'DeathsCases(m7)'!D195</f>
        <v>1187.682517712534</v>
      </c>
      <c r="E195" s="135">
        <f>'DeathsCases(m7)'!E195</f>
        <v>9754.476830323003</v>
      </c>
      <c r="F195" s="135">
        <f>'DeathsCases(m7)'!F195</f>
        <v>959.36591435819889</v>
      </c>
      <c r="G195" s="135">
        <f>'DeathsCases(m7)'!G195</f>
        <v>1749.8001480299411</v>
      </c>
      <c r="H195" s="135">
        <f>'DeathsCases(m7)'!H195</f>
        <v>5377.9010766698393</v>
      </c>
      <c r="I195" s="135">
        <f>'DeathsCases(m7)'!I195</f>
        <v>1812.3747553027829</v>
      </c>
      <c r="J195" s="135">
        <f>'DeathsCases(m7)'!J195</f>
        <v>2339.8247003334518</v>
      </c>
      <c r="K195" s="135">
        <f>'DeathsCases(m7)'!K195</f>
        <v>6769.7043988186406</v>
      </c>
      <c r="L195" s="135">
        <f>'DeathsCases(m7)'!L195</f>
        <v>3201.5778761168681</v>
      </c>
      <c r="M195" s="135">
        <f>'DeathsCases(m7)'!M195</f>
        <v>2085.0031704172138</v>
      </c>
      <c r="N195" s="135">
        <f ca="1">OFFSET('DeathsCases(m7)'!N195, DeathsDelay, 0)</f>
        <v>26.43076433754257</v>
      </c>
      <c r="O195" s="135">
        <f ca="1">OFFSET('DeathsCases(m7)'!O195, DeathsDelay, 0)</f>
        <v>2.6512979329820729</v>
      </c>
      <c r="P195" s="135">
        <f ca="1">OFFSET('DeathsCases(m7)'!P195, DeathsDelay, 0)</f>
        <v>8.0216936039387328</v>
      </c>
      <c r="Q195" s="135">
        <f ca="1">OFFSET('DeathsCases(m7)'!Q195, DeathsDelay, 0)</f>
        <v>93.991433617683342</v>
      </c>
      <c r="R195" s="135">
        <f ca="1">OFFSET('DeathsCases(m7)'!R195, DeathsDelay, 0)</f>
        <v>12.81052407896696</v>
      </c>
      <c r="S195" s="135">
        <f ca="1">OFFSET('DeathsCases(m7)'!S195, DeathsDelay, 0)</f>
        <v>9.5195559041707405</v>
      </c>
      <c r="T195" s="135">
        <f ca="1">OFFSET('DeathsCases(m7)'!T195, DeathsDelay, 0)</f>
        <v>128.15534684126939</v>
      </c>
      <c r="U195" s="135">
        <f ca="1">OFFSET('DeathsCases(m7)'!U195, DeathsDelay, 0)</f>
        <v>9.9137192854900196</v>
      </c>
      <c r="V195" s="135">
        <f ca="1">OFFSET('DeathsCases(m7)'!V195, DeathsDelay, 0)</f>
        <v>11.1420223825401</v>
      </c>
      <c r="W195" s="135">
        <f ca="1">OFFSET('DeathsCases(m7)'!W195, DeathsDelay, 0)</f>
        <v>188.41211248761849</v>
      </c>
      <c r="X195" s="135">
        <f ca="1">OFFSET('DeathsCases(m7)'!X195, DeathsDelay, 0)</f>
        <v>42.53039413393406</v>
      </c>
      <c r="Y195" s="135">
        <f ca="1">OFFSET('DeathsCases(m7)'!Y195, DeathsDelay, 0)</f>
        <v>8.773923058373903</v>
      </c>
    </row>
    <row r="196" spans="1:25" x14ac:dyDescent="0.25">
      <c r="A196" s="111">
        <f>'DeathsCases(m7)'!A196</f>
        <v>44084</v>
      </c>
      <c r="B196" s="135">
        <f>'DeathsCases(m7)'!B196</f>
        <v>5685.9044692112784</v>
      </c>
      <c r="C196" s="135">
        <f>'DeathsCases(m7)'!C196</f>
        <v>796.15911155259289</v>
      </c>
      <c r="D196" s="135">
        <f>'DeathsCases(m7)'!D196</f>
        <v>1211.275734194706</v>
      </c>
      <c r="E196" s="135">
        <f>'DeathsCases(m7)'!E196</f>
        <v>10030.33786720092</v>
      </c>
      <c r="F196" s="135">
        <f>'DeathsCases(m7)'!F196</f>
        <v>1042.634320871485</v>
      </c>
      <c r="G196" s="135">
        <f>'DeathsCases(m7)'!G196</f>
        <v>1875.0351945914749</v>
      </c>
      <c r="H196" s="135">
        <f>'DeathsCases(m7)'!H196</f>
        <v>5351.4191113672723</v>
      </c>
      <c r="I196" s="135">
        <f>'DeathsCases(m7)'!I196</f>
        <v>1763.90768324039</v>
      </c>
      <c r="J196" s="135">
        <f>'DeathsCases(m7)'!J196</f>
        <v>2490.86100374122</v>
      </c>
      <c r="K196" s="135">
        <f>'DeathsCases(m7)'!K196</f>
        <v>6660.8606133398953</v>
      </c>
      <c r="L196" s="135">
        <f>'DeathsCases(m7)'!L196</f>
        <v>3270.63226482253</v>
      </c>
      <c r="M196" s="135">
        <f>'DeathsCases(m7)'!M196</f>
        <v>2293.1844357113582</v>
      </c>
      <c r="N196" s="135">
        <f ca="1">OFFSET('DeathsCases(m7)'!N196, DeathsDelay, 0)</f>
        <v>30.159585862341171</v>
      </c>
      <c r="O196" s="135">
        <f ca="1">OFFSET('DeathsCases(m7)'!O196, DeathsDelay, 0)</f>
        <v>2.6512979329820729</v>
      </c>
      <c r="P196" s="135">
        <f ca="1">OFFSET('DeathsCases(m7)'!P196, DeathsDelay, 0)</f>
        <v>8.375591851171313</v>
      </c>
      <c r="Q196" s="135">
        <f ca="1">OFFSET('DeathsCases(m7)'!Q196, DeathsDelay, 0)</f>
        <v>107.8991091611129</v>
      </c>
      <c r="R196" s="135">
        <f ca="1">OFFSET('DeathsCases(m7)'!R196, DeathsDelay, 0)</f>
        <v>14.945611425461481</v>
      </c>
      <c r="S196" s="135">
        <f ca="1">OFFSET('DeathsCases(m7)'!S196, DeathsDelay, 0)</f>
        <v>10.259965807828451</v>
      </c>
      <c r="T196" s="135">
        <f ca="1">OFFSET('DeathsCases(m7)'!T196, DeathsDelay, 0)</f>
        <v>127.3522052706178</v>
      </c>
      <c r="U196" s="135">
        <f ca="1">OFFSET('DeathsCases(m7)'!U196, DeathsDelay, 0)</f>
        <v>19.093088994276432</v>
      </c>
      <c r="V196" s="135">
        <f ca="1">OFFSET('DeathsCases(m7)'!V196, DeathsDelay, 0)</f>
        <v>11.761023626014561</v>
      </c>
      <c r="W196" s="135">
        <f ca="1">OFFSET('DeathsCases(m7)'!W196, DeathsDelay, 0)</f>
        <v>183.20006554616111</v>
      </c>
      <c r="X196" s="135">
        <f ca="1">OFFSET('DeathsCases(m7)'!X196, DeathsDelay, 0)</f>
        <v>42.347433982177947</v>
      </c>
      <c r="Y196" s="135">
        <f ca="1">OFFSET('DeathsCases(m7)'!Y196, DeathsDelay, 0)</f>
        <v>7.976293689430821</v>
      </c>
    </row>
    <row r="197" spans="1:25" x14ac:dyDescent="0.25">
      <c r="A197" s="111">
        <f>'DeathsCases(m7)'!A197</f>
        <v>44085</v>
      </c>
      <c r="B197" s="135">
        <f>'DeathsCases(m7)'!B197</f>
        <v>5746.2236409359612</v>
      </c>
      <c r="C197" s="135">
        <f>'DeathsCases(m7)'!C197</f>
        <v>808.38929234022009</v>
      </c>
      <c r="D197" s="135">
        <f>'DeathsCases(m7)'!D197</f>
        <v>1197.5916686350461</v>
      </c>
      <c r="E197" s="135">
        <f>'DeathsCases(m7)'!E197</f>
        <v>10291.221407339761</v>
      </c>
      <c r="F197" s="135">
        <f>'DeathsCases(m7)'!F197</f>
        <v>1081.777588890551</v>
      </c>
      <c r="G197" s="135">
        <f>'DeathsCases(m7)'!G197</f>
        <v>2044.1659711555731</v>
      </c>
      <c r="H197" s="135">
        <f>'DeathsCases(m7)'!H197</f>
        <v>5277.595206454137</v>
      </c>
      <c r="I197" s="135">
        <f>'DeathsCases(m7)'!I197</f>
        <v>1769.7824798540139</v>
      </c>
      <c r="J197" s="135">
        <f>'DeathsCases(m7)'!J197</f>
        <v>2700.702425279062</v>
      </c>
      <c r="K197" s="135">
        <f>'DeathsCases(m7)'!K197</f>
        <v>6442.7330643938394</v>
      </c>
      <c r="L197" s="135">
        <f>'DeathsCases(m7)'!L197</f>
        <v>3328.8554125442311</v>
      </c>
      <c r="M197" s="135">
        <f>'DeathsCases(m7)'!M197</f>
        <v>2471.055784985665</v>
      </c>
      <c r="N197" s="135">
        <f ca="1">OFFSET('DeathsCases(m7)'!N197, DeathsDelay, 0)</f>
        <v>38.384927461161617</v>
      </c>
      <c r="O197" s="135">
        <f ca="1">OFFSET('DeathsCases(m7)'!O197, DeathsDelay, 0)</f>
        <v>3.2499781113973869</v>
      </c>
      <c r="P197" s="135">
        <f ca="1">OFFSET('DeathsCases(m7)'!P197, DeathsDelay, 0)</f>
        <v>8.375591851171313</v>
      </c>
      <c r="Q197" s="135">
        <f ca="1">OFFSET('DeathsCases(m7)'!Q197, DeathsDelay, 0)</f>
        <v>114.3180363350035</v>
      </c>
      <c r="R197" s="135">
        <f ca="1">OFFSET('DeathsCases(m7)'!R197, DeathsDelay, 0)</f>
        <v>13.5222198611318</v>
      </c>
      <c r="S197" s="135">
        <f ca="1">OFFSET('DeathsCases(m7)'!S197, DeathsDelay, 0)</f>
        <v>12.4811955188016</v>
      </c>
      <c r="T197" s="135">
        <f ca="1">OFFSET('DeathsCases(m7)'!T197, DeathsDelay, 0)</f>
        <v>121.3612032841357</v>
      </c>
      <c r="U197" s="135">
        <f ca="1">OFFSET('DeathsCases(m7)'!U197, DeathsDelay, 0)</f>
        <v>22.764836877790991</v>
      </c>
      <c r="V197" s="135">
        <f ca="1">OFFSET('DeathsCases(m7)'!V197, DeathsDelay, 0)</f>
        <v>11.1420223825401</v>
      </c>
      <c r="W197" s="135">
        <f ca="1">OFFSET('DeathsCases(m7)'!W197, DeathsDelay, 0)</f>
        <v>182.65855417562011</v>
      </c>
      <c r="X197" s="135">
        <f ca="1">OFFSET('DeathsCases(m7)'!X197, DeathsDelay, 0)</f>
        <v>42.587895895914542</v>
      </c>
      <c r="Y197" s="135">
        <f ca="1">OFFSET('DeathsCases(m7)'!Y197, DeathsDelay, 0)</f>
        <v>10.369181796260071</v>
      </c>
    </row>
    <row r="198" spans="1:25" x14ac:dyDescent="0.25">
      <c r="A198" s="111">
        <f>'DeathsCases(m7)'!A198</f>
        <v>44086</v>
      </c>
      <c r="B198" s="135">
        <f>'DeathsCases(m7)'!B198</f>
        <v>5763.6613651254602</v>
      </c>
      <c r="C198" s="135">
        <f>'DeathsCases(m7)'!C198</f>
        <v>834.64569445072027</v>
      </c>
      <c r="D198" s="135">
        <f>'DeathsCases(m7)'!D198</f>
        <v>1174.8242147297501</v>
      </c>
      <c r="E198" s="135">
        <f>'DeathsCases(m7)'!E198</f>
        <v>10291.221407339761</v>
      </c>
      <c r="F198" s="135">
        <f>'DeathsCases(m7)'!F198</f>
        <v>1081.777588890551</v>
      </c>
      <c r="G198" s="135">
        <f>'DeathsCases(m7)'!G198</f>
        <v>2222.287439406944</v>
      </c>
      <c r="H198" s="135">
        <f>'DeathsCases(m7)'!H198</f>
        <v>5212.8880436943437</v>
      </c>
      <c r="I198" s="135">
        <f>'DeathsCases(m7)'!I198</f>
        <v>1787.4068696948841</v>
      </c>
      <c r="J198" s="135">
        <f>'DeathsCases(m7)'!J198</f>
        <v>2880.2127858866538</v>
      </c>
      <c r="K198" s="135">
        <f>'DeathsCases(m7)'!K198</f>
        <v>6521.3875909649214</v>
      </c>
      <c r="L198" s="135">
        <f>'DeathsCases(m7)'!L198</f>
        <v>3348.4060116175979</v>
      </c>
      <c r="M198" s="135">
        <f>'DeathsCases(m7)'!M198</f>
        <v>2878.64439251558</v>
      </c>
      <c r="N198" s="135">
        <f ca="1">OFFSET('DeathsCases(m7)'!N198, DeathsDelay, 0)</f>
        <v>38.384927461161617</v>
      </c>
      <c r="O198" s="135">
        <f ca="1">OFFSET('DeathsCases(m7)'!O198, DeathsDelay, 0)</f>
        <v>3.0789266318501549</v>
      </c>
      <c r="P198" s="135">
        <f ca="1">OFFSET('DeathsCases(m7)'!P198, DeathsDelay, 0)</f>
        <v>10.498981334566791</v>
      </c>
      <c r="Q198" s="135">
        <f ca="1">OFFSET('DeathsCases(m7)'!Q198, DeathsDelay, 0)</f>
        <v>114.3180363350035</v>
      </c>
      <c r="R198" s="135">
        <f ca="1">OFFSET('DeathsCases(m7)'!R198, DeathsDelay, 0)</f>
        <v>13.5222198611318</v>
      </c>
      <c r="S198" s="135">
        <f ca="1">OFFSET('DeathsCases(m7)'!S198, DeathsDelay, 0)</f>
        <v>14.385106699635729</v>
      </c>
      <c r="T198" s="135">
        <f ca="1">OFFSET('DeathsCases(m7)'!T198, DeathsDelay, 0)</f>
        <v>121.3177902262627</v>
      </c>
      <c r="U198" s="135">
        <f ca="1">OFFSET('DeathsCases(m7)'!U198, DeathsDelay, 0)</f>
        <v>20.928962936033709</v>
      </c>
      <c r="V198" s="135">
        <f ca="1">OFFSET('DeathsCases(m7)'!V198, DeathsDelay, 0)</f>
        <v>12.999026112963479</v>
      </c>
      <c r="W198" s="135">
        <f ca="1">OFFSET('DeathsCases(m7)'!W198, DeathsDelay, 0)</f>
        <v>180.12021962620901</v>
      </c>
      <c r="X198" s="135">
        <f ca="1">OFFSET('DeathsCases(m7)'!X198, DeathsDelay, 0)</f>
        <v>42.687217121153573</v>
      </c>
      <c r="Y198" s="135">
        <f ca="1">OFFSET('DeathsCases(m7)'!Y198, DeathsDelay, 0)</f>
        <v>8.7739230583739047</v>
      </c>
    </row>
    <row r="199" spans="1:25" x14ac:dyDescent="0.25">
      <c r="A199" s="111">
        <f>'DeathsCases(m7)'!A199</f>
        <v>44087</v>
      </c>
      <c r="B199" s="135">
        <f>'DeathsCases(m7)'!B199</f>
        <v>5775.396185806444</v>
      </c>
      <c r="C199" s="135">
        <f>'DeathsCases(m7)'!C199</f>
        <v>856.02712939412436</v>
      </c>
      <c r="D199" s="135">
        <f>'DeathsCases(m7)'!D199</f>
        <v>1193.6987879154881</v>
      </c>
      <c r="E199" s="135">
        <f>'DeathsCases(m7)'!E199</f>
        <v>10291.221407339761</v>
      </c>
      <c r="F199" s="135">
        <f>'DeathsCases(m7)'!F199</f>
        <v>1081.777588890551</v>
      </c>
      <c r="G199" s="135">
        <f>'DeathsCases(m7)'!G199</f>
        <v>2258.4617518427922</v>
      </c>
      <c r="H199" s="135">
        <f>'DeathsCases(m7)'!H199</f>
        <v>5279.2014895954417</v>
      </c>
      <c r="I199" s="135">
        <f>'DeathsCases(m7)'!I199</f>
        <v>1785.938170541478</v>
      </c>
      <c r="J199" s="135">
        <f>'DeathsCases(m7)'!J199</f>
        <v>3149.4783267980429</v>
      </c>
      <c r="K199" s="135">
        <f>'DeathsCases(m7)'!K199</f>
        <v>6529.7471727476486</v>
      </c>
      <c r="L199" s="135">
        <f>'DeathsCases(m7)'!L199</f>
        <v>2873.7446487673669</v>
      </c>
      <c r="M199" s="135">
        <f>'DeathsCases(m7)'!M199</f>
        <v>3101.1829864506999</v>
      </c>
      <c r="N199" s="135">
        <f ca="1">OFFSET('DeathsCases(m7)'!N199, DeathsDelay, 0)</f>
        <v>38.384927461161617</v>
      </c>
      <c r="O199" s="135">
        <f ca="1">OFFSET('DeathsCases(m7)'!O199, DeathsDelay, 0)</f>
        <v>3.0789266318501549</v>
      </c>
      <c r="P199" s="135">
        <f ca="1">OFFSET('DeathsCases(m7)'!P199, DeathsDelay, 0)</f>
        <v>11.44270999385367</v>
      </c>
      <c r="Q199" s="135">
        <f ca="1">OFFSET('DeathsCases(m7)'!Q199, DeathsDelay, 0)</f>
        <v>114.3180363350035</v>
      </c>
      <c r="R199" s="135">
        <f ca="1">OFFSET('DeathsCases(m7)'!R199, DeathsDelay, 0)</f>
        <v>13.5222198611318</v>
      </c>
      <c r="S199" s="135">
        <f ca="1">OFFSET('DeathsCases(m7)'!S199, DeathsDelay, 0)</f>
        <v>15.760153663571479</v>
      </c>
      <c r="T199" s="135">
        <f ca="1">OFFSET('DeathsCases(m7)'!T199, DeathsDelay, 0)</f>
        <v>118.0401043568467</v>
      </c>
      <c r="U199" s="135">
        <f ca="1">OFFSET('DeathsCases(m7)'!U199, DeathsDelay, 0)</f>
        <v>23.132011666142439</v>
      </c>
      <c r="V199" s="135">
        <f ca="1">OFFSET('DeathsCases(m7)'!V199, DeathsDelay, 0)</f>
        <v>14.23702859991239</v>
      </c>
      <c r="W199" s="135">
        <f ca="1">OFFSET('DeathsCases(m7)'!W199, DeathsDelay, 0)</f>
        <v>178.36030767195069</v>
      </c>
      <c r="X199" s="135">
        <f ca="1">OFFSET('DeathsCases(m7)'!X199, DeathsDelay, 0)</f>
        <v>36.748853338441052</v>
      </c>
      <c r="Y199" s="135">
        <f ca="1">OFFSET('DeathsCases(m7)'!Y199, DeathsDelay, 0)</f>
        <v>7.9762936894308227</v>
      </c>
    </row>
    <row r="200" spans="1:25" x14ac:dyDescent="0.25">
      <c r="A200" s="111">
        <f>'DeathsCases(m7)'!A200</f>
        <v>44088</v>
      </c>
      <c r="B200" s="135">
        <f>'DeathsCases(m7)'!B200</f>
        <v>6095.7458232751706</v>
      </c>
      <c r="C200" s="135">
        <f>'DeathsCases(m7)'!C200</f>
        <v>820.70499886762093</v>
      </c>
      <c r="D200" s="135">
        <f>'DeathsCases(m7)'!D200</f>
        <v>1176.947604213146</v>
      </c>
      <c r="E200" s="135">
        <f>'DeathsCases(m7)'!E200</f>
        <v>10420.211277215079</v>
      </c>
      <c r="F200" s="135">
        <f>'DeathsCases(m7)'!F200</f>
        <v>673.97590571009846</v>
      </c>
      <c r="G200" s="135">
        <f>'DeathsCases(m7)'!G200</f>
        <v>2223.8740320576389</v>
      </c>
      <c r="H200" s="135">
        <f>'DeathsCases(m7)'!H200</f>
        <v>5492.4030168100326</v>
      </c>
      <c r="I200" s="135">
        <f>'DeathsCases(m7)'!I200</f>
        <v>1809.0701822076201</v>
      </c>
      <c r="J200" s="135">
        <f>'DeathsCases(m7)'!J200</f>
        <v>3427.4098851180752</v>
      </c>
      <c r="K200" s="135">
        <f>'DeathsCases(m7)'!K200</f>
        <v>6694.9758296839791</v>
      </c>
      <c r="L200" s="135">
        <f>'DeathsCases(m7)'!L200</f>
        <v>2958.7531627061621</v>
      </c>
      <c r="M200" s="135">
        <f>'DeathsCases(m7)'!M200</f>
        <v>3174.5648883934641</v>
      </c>
      <c r="N200" s="135">
        <f ca="1">OFFSET('DeathsCases(m7)'!N200, DeathsDelay, 0)</f>
        <v>42.113748985960228</v>
      </c>
      <c r="O200" s="135">
        <f ca="1">OFFSET('DeathsCases(m7)'!O200, DeathsDelay, 0)</f>
        <v>2.907875152302922</v>
      </c>
      <c r="P200" s="135">
        <f ca="1">OFFSET('DeathsCases(m7)'!P200, DeathsDelay, 0)</f>
        <v>11.796608241086251</v>
      </c>
      <c r="Q200" s="135">
        <f ca="1">OFFSET('DeathsCases(m7)'!Q200, DeathsDelay, 0)</f>
        <v>124.55775349335271</v>
      </c>
      <c r="R200" s="135">
        <f ca="1">OFFSET('DeathsCases(m7)'!R200, DeathsDelay, 0)</f>
        <v>13.5222198611318</v>
      </c>
      <c r="S200" s="135">
        <f ca="1">OFFSET('DeathsCases(m7)'!S200, DeathsDelay, 0)</f>
        <v>15.97169935033083</v>
      </c>
      <c r="T200" s="135">
        <f ca="1">OFFSET('DeathsCases(m7)'!T200, DeathsDelay, 0)</f>
        <v>116.6074734470358</v>
      </c>
      <c r="U200" s="135">
        <f ca="1">OFFSET('DeathsCases(m7)'!U200, DeathsDelay, 0)</f>
        <v>21.663312512736621</v>
      </c>
      <c r="V200" s="135">
        <f ca="1">OFFSET('DeathsCases(m7)'!V200, DeathsDelay, 0)</f>
        <v>14.23702859991239</v>
      </c>
      <c r="W200" s="135">
        <f ca="1">OFFSET('DeathsCases(m7)'!W200, DeathsDelay, 0)</f>
        <v>178.22492982931541</v>
      </c>
      <c r="X200" s="135">
        <f ca="1">OFFSET('DeathsCases(m7)'!X200, DeathsDelay, 0)</f>
        <v>37.146138239397182</v>
      </c>
      <c r="Y200" s="135">
        <f ca="1">OFFSET('DeathsCases(m7)'!Y200, DeathsDelay, 0)</f>
        <v>7.9762936894308227</v>
      </c>
    </row>
    <row r="201" spans="1:25" x14ac:dyDescent="0.25">
      <c r="A201" s="111">
        <f>'DeathsCases(m7)'!A201</f>
        <v>44089</v>
      </c>
      <c r="B201" s="135">
        <f>'DeathsCases(m7)'!B201</f>
        <v>6263.9814767763792</v>
      </c>
      <c r="C201" s="135">
        <f>'DeathsCases(m7)'!C201</f>
        <v>860.13236490325801</v>
      </c>
      <c r="D201" s="135">
        <f>'DeathsCases(m7)'!D201</f>
        <v>1160.432352675625</v>
      </c>
      <c r="E201" s="135">
        <f>'DeathsCases(m7)'!E201</f>
        <v>10492.50062372104</v>
      </c>
      <c r="F201" s="135">
        <f>'DeathsCases(m7)'!F201</f>
        <v>1165.7576911860019</v>
      </c>
      <c r="G201" s="135">
        <f>'DeathsCases(m7)'!G201</f>
        <v>2291.8859703507692</v>
      </c>
      <c r="H201" s="135">
        <f>'DeathsCases(m7)'!H201</f>
        <v>5759.4584423161523</v>
      </c>
      <c r="I201" s="135">
        <f>'DeathsCases(m7)'!I201</f>
        <v>1885.8097129730741</v>
      </c>
      <c r="J201" s="135">
        <f>'DeathsCases(m7)'!J201</f>
        <v>3499.8330306045859</v>
      </c>
      <c r="K201" s="135">
        <f>'DeathsCases(m7)'!K201</f>
        <v>7452.2117924642862</v>
      </c>
      <c r="L201" s="135">
        <f>'DeathsCases(m7)'!L201</f>
        <v>3399.0389267578739</v>
      </c>
      <c r="M201" s="135">
        <f>'DeathsCases(m7)'!M201</f>
        <v>3369.186454415576</v>
      </c>
      <c r="N201" s="135">
        <f ca="1">OFFSET('DeathsCases(m7)'!N201, DeathsDelay, 0)</f>
        <v>45.403885625488407</v>
      </c>
      <c r="O201" s="135">
        <f ca="1">OFFSET('DeathsCases(m7)'!O201, DeathsDelay, 0)</f>
        <v>3.2499781113973869</v>
      </c>
      <c r="P201" s="135">
        <f ca="1">OFFSET('DeathsCases(m7)'!P201, DeathsDelay, 0)</f>
        <v>12.386438653140541</v>
      </c>
      <c r="Q201" s="135">
        <f ca="1">OFFSET('DeathsCases(m7)'!Q201, DeathsDelay, 0)</f>
        <v>137.54843944051231</v>
      </c>
      <c r="R201" s="135">
        <f ca="1">OFFSET('DeathsCases(m7)'!R201, DeathsDelay, 0)</f>
        <v>13.5222198611318</v>
      </c>
      <c r="S201" s="135">
        <f ca="1">OFFSET('DeathsCases(m7)'!S201, DeathsDelay, 0)</f>
        <v>17.02942778412757</v>
      </c>
      <c r="T201" s="135">
        <f ca="1">OFFSET('DeathsCases(m7)'!T201, DeathsDelay, 0)</f>
        <v>108.6411773273295</v>
      </c>
      <c r="U201" s="135">
        <f ca="1">OFFSET('DeathsCases(m7)'!U201, DeathsDelay, 0)</f>
        <v>19.46026378262788</v>
      </c>
      <c r="V201" s="135">
        <f ca="1">OFFSET('DeathsCases(m7)'!V201, DeathsDelay, 0)</f>
        <v>15.475031086861311</v>
      </c>
      <c r="W201" s="135">
        <f ca="1">OFFSET('DeathsCases(m7)'!W201, DeathsDelay, 0)</f>
        <v>168.74848084484751</v>
      </c>
      <c r="X201" s="135">
        <f ca="1">OFFSET('DeathsCases(m7)'!X201, DeathsDelay, 0)</f>
        <v>35.90723664036296</v>
      </c>
      <c r="Y201" s="135">
        <f ca="1">OFFSET('DeathsCases(m7)'!Y201, DeathsDelay, 0)</f>
        <v>11.16681116520315</v>
      </c>
    </row>
    <row r="202" spans="1:25" x14ac:dyDescent="0.25">
      <c r="A202" s="111">
        <f>'DeathsCases(m7)'!A202</f>
        <v>44090</v>
      </c>
      <c r="B202" s="135">
        <f>'DeathsCases(m7)'!B202</f>
        <v>6372.9946707660793</v>
      </c>
      <c r="C202" s="135">
        <f>'DeathsCases(m7)'!C202</f>
        <v>892.5466202774586</v>
      </c>
      <c r="D202" s="135">
        <f>'DeathsCases(m7)'!D202</f>
        <v>1163.027606488665</v>
      </c>
      <c r="E202" s="135">
        <f>'DeathsCases(m7)'!E202</f>
        <v>10848.139755474451</v>
      </c>
      <c r="F202" s="135">
        <f>'DeathsCases(m7)'!F202</f>
        <v>1206.3243507693981</v>
      </c>
      <c r="G202" s="135">
        <f>'DeathsCases(m7)'!G202</f>
        <v>2432.7753977324942</v>
      </c>
      <c r="H202" s="135">
        <f>'DeathsCases(m7)'!H202</f>
        <v>5857.2680617041542</v>
      </c>
      <c r="I202" s="135">
        <f>'DeathsCases(m7)'!I202</f>
        <v>1913.714996887785</v>
      </c>
      <c r="J202" s="135">
        <f>'DeathsCases(m7)'!J202</f>
        <v>3873.0907804196841</v>
      </c>
      <c r="K202" s="135">
        <f>'DeathsCases(m7)'!K202</f>
        <v>7486.1916309657336</v>
      </c>
      <c r="L202" s="135">
        <f>'DeathsCases(m7)'!L202</f>
        <v>3410.3249544047731</v>
      </c>
      <c r="M202" s="135">
        <f>'DeathsCases(m7)'!M202</f>
        <v>3581.355866554436</v>
      </c>
      <c r="N202" s="135">
        <f ca="1">OFFSET('DeathsCases(m7)'!N202, DeathsDelay, 0)</f>
        <v>40.359009444878538</v>
      </c>
      <c r="O202" s="135">
        <f ca="1">OFFSET('DeathsCases(m7)'!O202, DeathsDelay, 0)</f>
        <v>4.2762869886807824</v>
      </c>
      <c r="P202" s="135">
        <f ca="1">OFFSET('DeathsCases(m7)'!P202, DeathsDelay, 0)</f>
        <v>13.33016731242742</v>
      </c>
      <c r="Q202" s="135">
        <f ca="1">OFFSET('DeathsCases(m7)'!Q202, DeathsDelay, 0)</f>
        <v>120.88979510827239</v>
      </c>
      <c r="R202" s="135">
        <f ca="1">OFFSET('DeathsCases(m7)'!R202, DeathsDelay, 0)</f>
        <v>11.38713251463729</v>
      </c>
      <c r="S202" s="135">
        <f ca="1">OFFSET('DeathsCases(m7)'!S202, DeathsDelay, 0)</f>
        <v>18.82756612158202</v>
      </c>
      <c r="T202" s="135">
        <f ca="1">OFFSET('DeathsCases(m7)'!T202, DeathsDelay, 0)</f>
        <v>111.1591346839669</v>
      </c>
      <c r="U202" s="135">
        <f ca="1">OFFSET('DeathsCases(m7)'!U202, DeathsDelay, 0)</f>
        <v>17.991564629222061</v>
      </c>
      <c r="V202" s="135">
        <f ca="1">OFFSET('DeathsCases(m7)'!V202, DeathsDelay, 0)</f>
        <v>14.85602984338685</v>
      </c>
      <c r="W202" s="135">
        <f ca="1">OFFSET('DeathsCases(m7)'!W202, DeathsDelay, 0)</f>
        <v>135.343998174598</v>
      </c>
      <c r="X202" s="135">
        <f ca="1">OFFSET('DeathsCases(m7)'!X202, DeathsDelay, 0)</f>
        <v>35.661547293719039</v>
      </c>
      <c r="Y202" s="135">
        <f ca="1">OFFSET('DeathsCases(m7)'!Y202, DeathsDelay, 0)</f>
        <v>15.154958009918561</v>
      </c>
    </row>
    <row r="203" spans="1:25" x14ac:dyDescent="0.25">
      <c r="A203" s="111">
        <f>'DeathsCases(m7)'!A203</f>
        <v>44091</v>
      </c>
      <c r="B203" s="135">
        <f>'DeathsCases(m7)'!B203</f>
        <v>6521.599175651435</v>
      </c>
      <c r="C203" s="135">
        <f>'DeathsCases(m7)'!C203</f>
        <v>932.14503779264305</v>
      </c>
      <c r="D203" s="135">
        <f>'DeathsCases(m7)'!D203</f>
        <v>1161.376081334912</v>
      </c>
      <c r="E203" s="135">
        <f>'DeathsCases(m7)'!E203</f>
        <v>10928.682008346839</v>
      </c>
      <c r="F203" s="135">
        <f>'DeathsCases(m7)'!F203</f>
        <v>1203.477567640738</v>
      </c>
      <c r="G203" s="135">
        <f>'DeathsCases(m7)'!G203</f>
        <v>2483.123271181219</v>
      </c>
      <c r="H203" s="135">
        <f>'DeathsCases(m7)'!H203</f>
        <v>6041.1657748544303</v>
      </c>
      <c r="I203" s="135">
        <f>'DeathsCases(m7)'!I203</f>
        <v>1964.7522924686371</v>
      </c>
      <c r="J203" s="135">
        <f>'DeathsCases(m7)'!J203</f>
        <v>4585.5612116587854</v>
      </c>
      <c r="K203" s="135">
        <f>'DeathsCases(m7)'!K203</f>
        <v>7342.2172953231402</v>
      </c>
      <c r="L203" s="135">
        <f>'DeathsCases(m7)'!L203</f>
        <v>3409.6610704255431</v>
      </c>
      <c r="M203" s="135">
        <f>'DeathsCases(m7)'!M203</f>
        <v>3673.8808733518331</v>
      </c>
      <c r="N203" s="135">
        <f ca="1">OFFSET('DeathsCases(m7)'!N203, DeathsDelay, 0)</f>
        <v>44.087830969677142</v>
      </c>
      <c r="O203" s="135">
        <f ca="1">OFFSET('DeathsCases(m7)'!O203, DeathsDelay, 0)</f>
        <v>5.1315443864169463</v>
      </c>
      <c r="P203" s="135">
        <f ca="1">OFFSET('DeathsCases(m7)'!P203, DeathsDelay, 0)</f>
        <v>14.50982813653602</v>
      </c>
      <c r="Q203" s="135">
        <f ca="1">OFFSET('DeathsCases(m7)'!Q203, DeathsDelay, 0)</f>
        <v>108.96893035676131</v>
      </c>
      <c r="R203" s="135">
        <f ca="1">OFFSET('DeathsCases(m7)'!R203, DeathsDelay, 0)</f>
        <v>9.9637409503076082</v>
      </c>
      <c r="S203" s="135">
        <f ca="1">OFFSET('DeathsCases(m7)'!S203, DeathsDelay, 0)</f>
        <v>20.837250145795821</v>
      </c>
      <c r="T203" s="135">
        <f ca="1">OFFSET('DeathsCases(m7)'!T203, DeathsDelay, 0)</f>
        <v>112.11422195717419</v>
      </c>
      <c r="U203" s="135">
        <f ca="1">OFFSET('DeathsCases(m7)'!U203, DeathsDelay, 0)</f>
        <v>9.9137192854900213</v>
      </c>
      <c r="V203" s="135">
        <f ca="1">OFFSET('DeathsCases(m7)'!V203, DeathsDelay, 0)</f>
        <v>17.95103606075914</v>
      </c>
      <c r="W203" s="135">
        <f ca="1">OFFSET('DeathsCases(m7)'!W203, DeathsDelay, 0)</f>
        <v>164.92405679040149</v>
      </c>
      <c r="X203" s="135">
        <f ca="1">OFFSET('DeathsCases(m7)'!X203, DeathsDelay, 0)</f>
        <v>35.426312812889762</v>
      </c>
      <c r="Y203" s="135">
        <f ca="1">OFFSET('DeathsCases(m7)'!Y203, DeathsDelay, 0)</f>
        <v>19.940734223577049</v>
      </c>
    </row>
    <row r="204" spans="1:25" x14ac:dyDescent="0.25">
      <c r="A204" s="111">
        <f>'DeathsCases(m7)'!A204</f>
        <v>44092</v>
      </c>
      <c r="B204" s="135">
        <f>'DeathsCases(m7)'!B204</f>
        <v>6917.073599722723</v>
      </c>
      <c r="C204" s="135">
        <f>'DeathsCases(m7)'!C204</f>
        <v>984.57231627386989</v>
      </c>
      <c r="D204" s="135">
        <f>'DeathsCases(m7)'!D204</f>
        <v>1195.704211316473</v>
      </c>
      <c r="E204" s="135">
        <f>'DeathsCases(m7)'!E204</f>
        <v>11265.828516575481</v>
      </c>
      <c r="F204" s="135">
        <f>'DeathsCases(m7)'!F204</f>
        <v>1232.657094709497</v>
      </c>
      <c r="G204" s="135">
        <f>'DeathsCases(m7)'!G204</f>
        <v>2565.9434075475028</v>
      </c>
      <c r="H204" s="135">
        <f>'DeathsCases(m7)'!H204</f>
        <v>6083.9276368593937</v>
      </c>
      <c r="I204" s="135">
        <f>'DeathsCases(m7)'!I204</f>
        <v>1931.7065615170061</v>
      </c>
      <c r="J204" s="135">
        <f>'DeathsCases(m7)'!J204</f>
        <v>5021.3380870648043</v>
      </c>
      <c r="K204" s="135">
        <f>'DeathsCases(m7)'!K204</f>
        <v>7209.5131650799294</v>
      </c>
      <c r="L204" s="135">
        <f>'DeathsCases(m7)'!L204</f>
        <v>3387.533346928868</v>
      </c>
      <c r="M204" s="135">
        <f>'DeathsCases(m7)'!M204</f>
        <v>3855.740369470856</v>
      </c>
      <c r="N204" s="135">
        <f ca="1">OFFSET('DeathsCases(m7)'!N204, DeathsDelay, 0)</f>
        <v>43.649146084406723</v>
      </c>
      <c r="O204" s="135">
        <f ca="1">OFFSET('DeathsCases(m7)'!O204, DeathsDelay, 0)</f>
        <v>5.5591730852850274</v>
      </c>
      <c r="P204" s="135">
        <f ca="1">OFFSET('DeathsCases(m7)'!P204, DeathsDelay, 0)</f>
        <v>15.689488960644621</v>
      </c>
      <c r="Q204" s="135">
        <f ca="1">OFFSET('DeathsCases(m7)'!Q204, DeathsDelay, 0)</f>
        <v>112.6368887418417</v>
      </c>
      <c r="R204" s="135">
        <f ca="1">OFFSET('DeathsCases(m7)'!R204, DeathsDelay, 0)</f>
        <v>10.67543673247245</v>
      </c>
      <c r="S204" s="135">
        <f ca="1">OFFSET('DeathsCases(m7)'!S204, DeathsDelay, 0)</f>
        <v>21.577660049453531</v>
      </c>
      <c r="T204" s="135">
        <f ca="1">OFFSET('DeathsCases(m7)'!T204, DeathsDelay, 0)</f>
        <v>112.4398198912221</v>
      </c>
      <c r="U204" s="135">
        <f ca="1">OFFSET('DeathsCases(m7)'!U204, DeathsDelay, 0)</f>
        <v>14.686991534058951</v>
      </c>
      <c r="V204" s="135">
        <f ca="1">OFFSET('DeathsCases(m7)'!V204, DeathsDelay, 0)</f>
        <v>19.808039791182519</v>
      </c>
      <c r="W204" s="135">
        <f ca="1">OFFSET('DeathsCases(m7)'!W204, DeathsDelay, 0)</f>
        <v>160.55812136541451</v>
      </c>
      <c r="X204" s="135">
        <f ca="1">OFFSET('DeathsCases(m7)'!X204, DeathsDelay, 0)</f>
        <v>34.872204924714119</v>
      </c>
      <c r="Y204" s="135">
        <f ca="1">OFFSET('DeathsCases(m7)'!Y204, DeathsDelay, 0)</f>
        <v>18.345475485690891</v>
      </c>
    </row>
    <row r="205" spans="1:25" x14ac:dyDescent="0.25">
      <c r="A205" s="111">
        <f>'DeathsCases(m7)'!A205</f>
        <v>44093</v>
      </c>
      <c r="B205" s="135">
        <f>'DeathsCases(m7)'!B205</f>
        <v>6917.073599722723</v>
      </c>
      <c r="C205" s="135">
        <f>'DeathsCases(m7)'!C205</f>
        <v>1036.1443373573611</v>
      </c>
      <c r="D205" s="135">
        <f>'DeathsCases(m7)'!D205</f>
        <v>1211.74759852435</v>
      </c>
      <c r="E205" s="135">
        <f>'DeathsCases(m7)'!E205</f>
        <v>11265.828516575481</v>
      </c>
      <c r="F205" s="135">
        <f>'DeathsCases(m7)'!F205</f>
        <v>1232.657094709497</v>
      </c>
      <c r="G205" s="135">
        <f>'DeathsCases(m7)'!G205</f>
        <v>2663.7832876737011</v>
      </c>
      <c r="H205" s="135">
        <f>'DeathsCases(m7)'!H205</f>
        <v>6272.9915038965646</v>
      </c>
      <c r="I205" s="135">
        <f>'DeathsCases(m7)'!I205</f>
        <v>1982.009507521155</v>
      </c>
      <c r="J205" s="135">
        <f>'DeathsCases(m7)'!J205</f>
        <v>5119.1402835337694</v>
      </c>
      <c r="K205" s="135">
        <f>'DeathsCases(m7)'!K205</f>
        <v>7193.7416464129219</v>
      </c>
      <c r="L205" s="135">
        <f>'DeathsCases(m7)'!L205</f>
        <v>3378.296472981639</v>
      </c>
      <c r="M205" s="135">
        <f>'DeathsCases(m7)'!M205</f>
        <v>3811.0731248100419</v>
      </c>
      <c r="N205" s="135">
        <f ca="1">OFFSET('DeathsCases(m7)'!N205, DeathsDelay, 0)</f>
        <v>43.649146084406723</v>
      </c>
      <c r="O205" s="135">
        <f ca="1">OFFSET('DeathsCases(m7)'!O205, DeathsDelay, 0)</f>
        <v>6.0723275239267247</v>
      </c>
      <c r="P205" s="135">
        <f ca="1">OFFSET('DeathsCases(m7)'!P205, DeathsDelay, 0)</f>
        <v>14.863726383768601</v>
      </c>
      <c r="Q205" s="135">
        <f ca="1">OFFSET('DeathsCases(m7)'!Q205, DeathsDelay, 0)</f>
        <v>112.6368887418417</v>
      </c>
      <c r="R205" s="135">
        <f ca="1">OFFSET('DeathsCases(m7)'!R205, DeathsDelay, 0)</f>
        <v>10.67543673247245</v>
      </c>
      <c r="S205" s="135">
        <f ca="1">OFFSET('DeathsCases(m7)'!S205, DeathsDelay, 0)</f>
        <v>22.42384279649092</v>
      </c>
      <c r="T205" s="135">
        <f ca="1">OFFSET('DeathsCases(m7)'!T205, DeathsDelay, 0)</f>
        <v>113.047602701445</v>
      </c>
      <c r="U205" s="135">
        <f ca="1">OFFSET('DeathsCases(m7)'!U205, DeathsDelay, 0)</f>
        <v>15.788515899113319</v>
      </c>
      <c r="V205" s="135">
        <f ca="1">OFFSET('DeathsCases(m7)'!V205, DeathsDelay, 0)</f>
        <v>18.570037304233601</v>
      </c>
      <c r="W205" s="135">
        <f ca="1">OFFSET('DeathsCases(m7)'!W205, DeathsDelay, 0)</f>
        <v>164.95790125106029</v>
      </c>
      <c r="X205" s="135">
        <f ca="1">OFFSET('DeathsCases(m7)'!X205, DeathsDelay, 0)</f>
        <v>34.642197876792153</v>
      </c>
      <c r="Y205" s="135">
        <f ca="1">OFFSET('DeathsCases(m7)'!Y205, DeathsDelay, 0)</f>
        <v>17.547846116747809</v>
      </c>
    </row>
    <row r="206" spans="1:25" x14ac:dyDescent="0.25">
      <c r="A206" s="111">
        <f>'DeathsCases(m7)'!A206</f>
        <v>44094</v>
      </c>
      <c r="B206" s="135">
        <f>'DeathsCases(m7)'!B206</f>
        <v>6917.073599722723</v>
      </c>
      <c r="C206" s="135">
        <f>'DeathsCases(m7)'!C206</f>
        <v>1045.808745951779</v>
      </c>
      <c r="D206" s="135">
        <f>'DeathsCases(m7)'!D206</f>
        <v>1227.2011553201719</v>
      </c>
      <c r="E206" s="135">
        <f>'DeathsCases(m7)'!E206</f>
        <v>11265.828516575481</v>
      </c>
      <c r="F206" s="135">
        <f>'DeathsCases(m7)'!F206</f>
        <v>1232.657094709497</v>
      </c>
      <c r="G206" s="135">
        <f>'DeathsCases(m7)'!G206</f>
        <v>2723.9680355567361</v>
      </c>
      <c r="H206" s="135">
        <f>'DeathsCases(m7)'!H206</f>
        <v>6311.3252339984756</v>
      </c>
      <c r="I206" s="135">
        <f>'DeathsCases(m7)'!I206</f>
        <v>2032.312453525305</v>
      </c>
      <c r="J206" s="135">
        <f>'DeathsCases(m7)'!J206</f>
        <v>5471.97099231421</v>
      </c>
      <c r="K206" s="135">
        <f>'DeathsCases(m7)'!K206</f>
        <v>7248.6035171408603</v>
      </c>
      <c r="L206" s="135">
        <f>'DeathsCases(m7)'!L206</f>
        <v>2897.001497772023</v>
      </c>
      <c r="M206" s="135">
        <f>'DeathsCases(m7)'!M206</f>
        <v>3937.0985651030492</v>
      </c>
      <c r="N206" s="135">
        <f ca="1">OFFSET('DeathsCases(m7)'!N206, DeathsDelay, 0)</f>
        <v>43.649146084406723</v>
      </c>
      <c r="O206" s="135">
        <f ca="1">OFFSET('DeathsCases(m7)'!O206, DeathsDelay, 0)</f>
        <v>6.3289047432475742</v>
      </c>
      <c r="P206" s="135">
        <f ca="1">OFFSET('DeathsCases(m7)'!P206, DeathsDelay, 0)</f>
        <v>15.09965854859032</v>
      </c>
      <c r="Q206" s="135">
        <f ca="1">OFFSET('DeathsCases(m7)'!Q206, DeathsDelay, 0)</f>
        <v>112.6368887418417</v>
      </c>
      <c r="R206" s="135">
        <f ca="1">OFFSET('DeathsCases(m7)'!R206, DeathsDelay, 0)</f>
        <v>10.67543673247245</v>
      </c>
      <c r="S206" s="135">
        <f ca="1">OFFSET('DeathsCases(m7)'!S206, DeathsDelay, 0)</f>
        <v>22.318069953111241</v>
      </c>
      <c r="T206" s="135">
        <f ca="1">OFFSET('DeathsCases(m7)'!T206, DeathsDelay, 0)</f>
        <v>113.8941573299696</v>
      </c>
      <c r="U206" s="135">
        <f ca="1">OFFSET('DeathsCases(m7)'!U206, DeathsDelay, 0)</f>
        <v>15.421341110761871</v>
      </c>
      <c r="V206" s="135">
        <f ca="1">OFFSET('DeathsCases(m7)'!V206, DeathsDelay, 0)</f>
        <v>19.808039791182519</v>
      </c>
      <c r="W206" s="135">
        <f ca="1">OFFSET('DeathsCases(m7)'!W206, DeathsDelay, 0)</f>
        <v>164.01025635261351</v>
      </c>
      <c r="X206" s="135">
        <f ca="1">OFFSET('DeathsCases(m7)'!X206, DeathsDelay, 0)</f>
        <v>40.042136070050972</v>
      </c>
      <c r="Y206" s="135">
        <f ca="1">OFFSET('DeathsCases(m7)'!Y206, DeathsDelay, 0)</f>
        <v>16.750216747804721</v>
      </c>
    </row>
    <row r="207" spans="1:25" x14ac:dyDescent="0.25">
      <c r="A207" s="111">
        <f>'DeathsCases(m7)'!A207</f>
        <v>44095</v>
      </c>
      <c r="B207" s="135">
        <f>'DeathsCases(m7)'!B207</f>
        <v>7612.2794716550279</v>
      </c>
      <c r="C207" s="135">
        <f>'DeathsCases(m7)'!C207</f>
        <v>1055.2165773268771</v>
      </c>
      <c r="D207" s="135">
        <f>'DeathsCases(m7)'!D207</f>
        <v>1267.545555504686</v>
      </c>
      <c r="E207" s="135">
        <f>'DeathsCases(m7)'!E207</f>
        <v>11880.822872473949</v>
      </c>
      <c r="F207" s="135">
        <f>'DeathsCases(m7)'!F207</f>
        <v>1232.657094709497</v>
      </c>
      <c r="G207" s="135">
        <f>'DeathsCases(m7)'!G207</f>
        <v>2908.7531929410252</v>
      </c>
      <c r="H207" s="135">
        <f>'DeathsCases(m7)'!H207</f>
        <v>6582.1141824816796</v>
      </c>
      <c r="I207" s="135">
        <f>'DeathsCases(m7)'!I207</f>
        <v>2028.64070564179</v>
      </c>
      <c r="J207" s="135">
        <f>'DeathsCases(m7)'!J207</f>
        <v>5624.2452982089262</v>
      </c>
      <c r="K207" s="135">
        <f>'DeathsCases(m7)'!K207</f>
        <v>7189.5787777518881</v>
      </c>
      <c r="L207" s="135">
        <f>'DeathsCases(m7)'!L207</f>
        <v>2913.4783662958871</v>
      </c>
      <c r="M207" s="135">
        <f>'DeathsCases(m7)'!M207</f>
        <v>4081.4694808817471</v>
      </c>
      <c r="N207" s="135">
        <f ca="1">OFFSET('DeathsCases(m7)'!N207, DeathsDelay, 0)</f>
        <v>41.126707994101771</v>
      </c>
      <c r="O207" s="135">
        <f ca="1">OFFSET('DeathsCases(m7)'!O207, DeathsDelay, 0)</f>
        <v>6.6710077023420391</v>
      </c>
      <c r="P207" s="135">
        <f ca="1">OFFSET('DeathsCases(m7)'!P207, DeathsDelay, 0)</f>
        <v>14.98169246617946</v>
      </c>
      <c r="Q207" s="135">
        <f ca="1">OFFSET('DeathsCases(m7)'!Q207, DeathsDelay, 0)</f>
        <v>114.3180363350035</v>
      </c>
      <c r="R207" s="135">
        <f ca="1">OFFSET('DeathsCases(m7)'!R207, DeathsDelay, 0)</f>
        <v>10.67543673247245</v>
      </c>
      <c r="S207" s="135">
        <f ca="1">OFFSET('DeathsCases(m7)'!S207, DeathsDelay, 0)</f>
        <v>22.529615639870599</v>
      </c>
      <c r="T207" s="135">
        <f ca="1">OFFSET('DeathsCases(m7)'!T207, DeathsDelay, 0)</f>
        <v>113.0258961725084</v>
      </c>
      <c r="U207" s="135">
        <f ca="1">OFFSET('DeathsCases(m7)'!U207, DeathsDelay, 0)</f>
        <v>17.624389840870599</v>
      </c>
      <c r="V207" s="135">
        <f ca="1">OFFSET('DeathsCases(m7)'!V207, DeathsDelay, 0)</f>
        <v>22.90304600855481</v>
      </c>
      <c r="W207" s="135">
        <f ca="1">OFFSET('DeathsCases(m7)'!W207, DeathsDelay, 0)</f>
        <v>161.97958871308469</v>
      </c>
      <c r="X207" s="135">
        <f ca="1">OFFSET('DeathsCases(m7)'!X207, DeathsDelay, 0)</f>
        <v>38.594137154724073</v>
      </c>
      <c r="Y207" s="135">
        <f ca="1">OFFSET('DeathsCases(m7)'!Y207, DeathsDelay, 0)</f>
        <v>18.345475485690891</v>
      </c>
    </row>
    <row r="208" spans="1:25" x14ac:dyDescent="0.25">
      <c r="A208" s="111">
        <f>'DeathsCases(m7)'!A208</f>
        <v>44096</v>
      </c>
      <c r="B208" s="135">
        <f>'DeathsCases(m7)'!B208</f>
        <v>7852.0207614553146</v>
      </c>
      <c r="C208" s="135">
        <f>'DeathsCases(m7)'!C208</f>
        <v>1060.3481217132939</v>
      </c>
      <c r="D208" s="135">
        <f>'DeathsCases(m7)'!D208</f>
        <v>1286.656060855245</v>
      </c>
      <c r="E208" s="135">
        <f>'DeathsCases(m7)'!E208</f>
        <v>12088.97951082725</v>
      </c>
      <c r="F208" s="135">
        <f>'DeathsCases(m7)'!F208</f>
        <v>1488.1558805066741</v>
      </c>
      <c r="G208" s="135">
        <f>'DeathsCases(m7)'!G208</f>
        <v>3101.5770864221699</v>
      </c>
      <c r="H208" s="135">
        <f>'DeathsCases(m7)'!H208</f>
        <v>6596.0931871168068</v>
      </c>
      <c r="I208" s="135">
        <f>'DeathsCases(m7)'!I208</f>
        <v>2024.2346081815731</v>
      </c>
      <c r="J208" s="135">
        <f>'DeathsCases(m7)'!J208</f>
        <v>6456.8019706820724</v>
      </c>
      <c r="K208" s="135">
        <f>'DeathsCases(m7)'!K208</f>
        <v>7076.9105682186964</v>
      </c>
      <c r="L208" s="135">
        <f>'DeathsCases(m7)'!L208</f>
        <v>2834.8577753698341</v>
      </c>
      <c r="M208" s="135">
        <f>'DeathsCases(m7)'!M208</f>
        <v>3986.5515859775201</v>
      </c>
      <c r="N208" s="135">
        <f ca="1">OFFSET('DeathsCases(m7)'!N208, DeathsDelay, 0)</f>
        <v>50.339090584780671</v>
      </c>
      <c r="O208" s="135">
        <f ca="1">OFFSET('DeathsCases(m7)'!O208, DeathsDelay, 0)</f>
        <v>6.67100770234204</v>
      </c>
      <c r="P208" s="135">
        <f ca="1">OFFSET('DeathsCases(m7)'!P208, DeathsDelay, 0)</f>
        <v>16.161353290288059</v>
      </c>
      <c r="Q208" s="135">
        <f ca="1">OFFSET('DeathsCases(m7)'!Q208, DeathsDelay, 0)</f>
        <v>77.485620884821856</v>
      </c>
      <c r="R208" s="135">
        <f ca="1">OFFSET('DeathsCases(m7)'!R208, DeathsDelay, 0)</f>
        <v>14.23391564329664</v>
      </c>
      <c r="S208" s="135">
        <f ca="1">OFFSET('DeathsCases(m7)'!S208, DeathsDelay, 0)</f>
        <v>26.125892314779499</v>
      </c>
      <c r="T208" s="135">
        <f ca="1">OFFSET('DeathsCases(m7)'!T208, DeathsDelay, 0)</f>
        <v>112.8739504699527</v>
      </c>
      <c r="U208" s="135">
        <f ca="1">OFFSET('DeathsCases(m7)'!U208, DeathsDelay, 0)</f>
        <v>18.725914205924969</v>
      </c>
      <c r="V208" s="135">
        <f ca="1">OFFSET('DeathsCases(m7)'!V208, DeathsDelay, 0)</f>
        <v>28.47405719982493</v>
      </c>
      <c r="W208" s="135">
        <f ca="1">OFFSET('DeathsCases(m7)'!W208, DeathsDelay, 0)</f>
        <v>162.9949225328491</v>
      </c>
      <c r="X208" s="135">
        <f ca="1">OFFSET('DeathsCases(m7)'!X208, DeathsDelay, 0)</f>
        <v>39.085515848011887</v>
      </c>
      <c r="Y208" s="135">
        <f ca="1">OFFSET('DeathsCases(m7)'!Y208, DeathsDelay, 0)</f>
        <v>19.940734223577049</v>
      </c>
    </row>
    <row r="209" spans="1:25" x14ac:dyDescent="0.25">
      <c r="A209" s="111">
        <f>'DeathsCases(m7)'!A209</f>
        <v>44097</v>
      </c>
      <c r="B209" s="135">
        <f>'DeathsCases(m7)'!B209</f>
        <v>6810.0344877167399</v>
      </c>
      <c r="C209" s="135">
        <f>'DeathsCases(m7)'!C209</f>
        <v>1039.650892688079</v>
      </c>
      <c r="D209" s="135">
        <f>'DeathsCases(m7)'!D209</f>
        <v>1308.8336843484869</v>
      </c>
      <c r="E209" s="135">
        <f>'DeathsCases(m7)'!E209</f>
        <v>12103.651344367579</v>
      </c>
      <c r="F209" s="135">
        <f>'DeathsCases(m7)'!F209</f>
        <v>1552.2085009015091</v>
      </c>
      <c r="G209" s="135">
        <f>'DeathsCases(m7)'!G209</f>
        <v>3332.9022948935158</v>
      </c>
      <c r="H209" s="135">
        <f>'DeathsCases(m7)'!H209</f>
        <v>6587.8664126498616</v>
      </c>
      <c r="I209" s="135">
        <f>'DeathsCases(m7)'!I209</f>
        <v>2029.007880430142</v>
      </c>
      <c r="J209" s="135">
        <f>'DeathsCases(m7)'!J209</f>
        <v>6771.2546023670966</v>
      </c>
      <c r="K209" s="135">
        <f>'DeathsCases(m7)'!K209</f>
        <v>5830.7575267611601</v>
      </c>
      <c r="L209" s="135">
        <f>'DeathsCases(m7)'!L209</f>
        <v>2758.8143088670881</v>
      </c>
      <c r="M209" s="135">
        <f>'DeathsCases(m7)'!M209</f>
        <v>3917.1578308794719</v>
      </c>
      <c r="N209" s="135">
        <f ca="1">OFFSET('DeathsCases(m7)'!N209, DeathsDelay, 0)</f>
        <v>56.700021421201818</v>
      </c>
      <c r="O209" s="135">
        <f ca="1">OFFSET('DeathsCases(m7)'!O209, DeathsDelay, 0)</f>
        <v>6.1578532637003418</v>
      </c>
      <c r="P209" s="135">
        <f ca="1">OFFSET('DeathsCases(m7)'!P209, DeathsDelay, 0)</f>
        <v>16.043387207877199</v>
      </c>
      <c r="Q209" s="135">
        <f ca="1">OFFSET('DeathsCases(m7)'!Q209, DeathsDelay, 0)</f>
        <v>115.6935207294086</v>
      </c>
      <c r="R209" s="135">
        <f ca="1">OFFSET('DeathsCases(m7)'!R209, DeathsDelay, 0)</f>
        <v>12.098828296802131</v>
      </c>
      <c r="S209" s="135">
        <f ca="1">OFFSET('DeathsCases(m7)'!S209, DeathsDelay, 0)</f>
        <v>29.722168989688409</v>
      </c>
      <c r="T209" s="135">
        <f ca="1">OFFSET('DeathsCases(m7)'!T209, DeathsDelay, 0)</f>
        <v>109.57455807160029</v>
      </c>
      <c r="U209" s="135">
        <f ca="1">OFFSET('DeathsCases(m7)'!U209, DeathsDelay, 0)</f>
        <v>20.194613359330798</v>
      </c>
      <c r="V209" s="135">
        <f ca="1">OFFSET('DeathsCases(m7)'!V209, DeathsDelay, 0)</f>
        <v>35.283070878043972</v>
      </c>
      <c r="W209" s="135">
        <f ca="1">OFFSET('DeathsCases(m7)'!W209, DeathsDelay, 0)</f>
        <v>197.88856147208651</v>
      </c>
      <c r="X209" s="135">
        <f ca="1">OFFSET('DeathsCases(m7)'!X209, DeathsDelay, 0)</f>
        <v>39.357342359192401</v>
      </c>
      <c r="Y209" s="135">
        <f ca="1">OFFSET('DeathsCases(m7)'!Y209, DeathsDelay, 0)</f>
        <v>17.547846116747809</v>
      </c>
    </row>
    <row r="210" spans="1:25" x14ac:dyDescent="0.25">
      <c r="A210" s="111">
        <f>'DeathsCases(m7)'!A210</f>
        <v>44098</v>
      </c>
      <c r="B210" s="135">
        <f>'DeathsCases(m7)'!B210</f>
        <v>8750.7764201530954</v>
      </c>
      <c r="C210" s="135">
        <f>'DeathsCases(m7)'!C210</f>
        <v>1051.7955477359319</v>
      </c>
      <c r="D210" s="135">
        <f>'DeathsCases(m7)'!D210</f>
        <v>1332.780799077892</v>
      </c>
      <c r="E210" s="135">
        <f>'DeathsCases(m7)'!E210</f>
        <v>12006.14478396419</v>
      </c>
      <c r="F210" s="135">
        <f>'DeathsCases(m7)'!F210</f>
        <v>1710.9166603242679</v>
      </c>
      <c r="G210" s="135">
        <f>'DeathsCases(m7)'!G210</f>
        <v>3675.500534600279</v>
      </c>
      <c r="H210" s="135">
        <f>'DeathsCases(m7)'!H210</f>
        <v>6582.4397804157297</v>
      </c>
      <c r="I210" s="135">
        <f>'DeathsCases(m7)'!I210</f>
        <v>2050.671192942878</v>
      </c>
      <c r="J210" s="135">
        <f>'DeathsCases(m7)'!J210</f>
        <v>6680.2614195763517</v>
      </c>
      <c r="K210" s="135">
        <f>'DeathsCases(m7)'!K210</f>
        <v>6847.275902648641</v>
      </c>
      <c r="L210" s="135">
        <f>'DeathsCases(m7)'!L210</f>
        <v>2706.9790841581289</v>
      </c>
      <c r="M210" s="135">
        <f>'DeathsCases(m7)'!M210</f>
        <v>3958.634558064512</v>
      </c>
      <c r="N210" s="135">
        <f ca="1">OFFSET('DeathsCases(m7)'!N210, DeathsDelay, 0)</f>
        <v>52.97119989640322</v>
      </c>
      <c r="O210" s="135">
        <f ca="1">OFFSET('DeathsCases(m7)'!O210, DeathsDelay, 0)</f>
        <v>6.2433790034739589</v>
      </c>
      <c r="P210" s="135">
        <f ca="1">OFFSET('DeathsCases(m7)'!P210, DeathsDelay, 0)</f>
        <v>16.161353290288059</v>
      </c>
      <c r="Q210" s="135">
        <f ca="1">OFFSET('DeathsCases(m7)'!Q210, DeathsDelay, 0)</f>
        <v>130.67101746848661</v>
      </c>
      <c r="R210" s="135">
        <f ca="1">OFFSET('DeathsCases(m7)'!R210, DeathsDelay, 0)</f>
        <v>10.67543673247245</v>
      </c>
      <c r="S210" s="135">
        <f ca="1">OFFSET('DeathsCases(m7)'!S210, DeathsDelay, 0)</f>
        <v>31.731853013902199</v>
      </c>
      <c r="T210" s="135">
        <f ca="1">OFFSET('DeathsCases(m7)'!T210, DeathsDelay, 0)</f>
        <v>108.35899245115461</v>
      </c>
      <c r="U210" s="135">
        <f ca="1">OFFSET('DeathsCases(m7)'!U210, DeathsDelay, 0)</f>
        <v>20.928962936033709</v>
      </c>
      <c r="V210" s="135">
        <f ca="1">OFFSET('DeathsCases(m7)'!V210, DeathsDelay, 0)</f>
        <v>35.90207212151843</v>
      </c>
      <c r="W210" s="135">
        <f ca="1">OFFSET('DeathsCases(m7)'!W210, DeathsDelay, 0)</f>
        <v>164.8902123297427</v>
      </c>
      <c r="X210" s="135">
        <f ca="1">OFFSET('DeathsCases(m7)'!X210, DeathsDelay, 0)</f>
        <v>39.116880445455813</v>
      </c>
      <c r="Y210" s="135">
        <f ca="1">OFFSET('DeathsCases(m7)'!Y210, DeathsDelay, 0)</f>
        <v>15.154958009918561</v>
      </c>
    </row>
    <row r="211" spans="1:25" x14ac:dyDescent="0.25">
      <c r="A211" s="111">
        <f>'DeathsCases(m7)'!A211</f>
        <v>44099</v>
      </c>
      <c r="B211" s="135">
        <f>'DeathsCases(m7)'!B211</f>
        <v>9056.2107715226284</v>
      </c>
      <c r="C211" s="135">
        <f>'DeathsCases(m7)'!C211</f>
        <v>1066.078346278126</v>
      </c>
      <c r="D211" s="135">
        <f>'DeathsCases(m7)'!D211</f>
        <v>1333.3706294899459</v>
      </c>
      <c r="E211" s="135">
        <f>'DeathsCases(m7)'!E211</f>
        <v>11682.60028808023</v>
      </c>
      <c r="F211" s="135">
        <f>'DeathsCases(m7)'!F211</f>
        <v>1911.6148708947519</v>
      </c>
      <c r="G211" s="135">
        <f>'DeathsCases(m7)'!G211</f>
        <v>3945.3270580618259</v>
      </c>
      <c r="H211" s="135">
        <f>'DeathsCases(m7)'!H211</f>
        <v>6702.5202984926091</v>
      </c>
      <c r="I211" s="135">
        <f>'DeathsCases(m7)'!I211</f>
        <v>2093.9978179683499</v>
      </c>
      <c r="J211" s="135">
        <f>'DeathsCases(m7)'!J211</f>
        <v>7011.4270848351871</v>
      </c>
      <c r="K211" s="135">
        <f>'DeathsCases(m7)'!K211</f>
        <v>6580.378485893234</v>
      </c>
      <c r="L211" s="135">
        <f>'DeathsCases(m7)'!L211</f>
        <v>2668.8972354283219</v>
      </c>
      <c r="M211" s="135">
        <f>'DeathsCases(m7)'!M211</f>
        <v>3859.7285163155698</v>
      </c>
      <c r="N211" s="135">
        <f ca="1">OFFSET('DeathsCases(m7)'!N211, DeathsDelay, 0)</f>
        <v>51.43580279795674</v>
      </c>
      <c r="O211" s="135">
        <f ca="1">OFFSET('DeathsCases(m7)'!O211, DeathsDelay, 0)</f>
        <v>5.7302245648322616</v>
      </c>
      <c r="P211" s="135">
        <f ca="1">OFFSET('DeathsCases(m7)'!P211, DeathsDelay, 0)</f>
        <v>16.515251537520641</v>
      </c>
      <c r="Q211" s="135">
        <f ca="1">OFFSET('DeathsCases(m7)'!Q211, DeathsDelay, 0)</f>
        <v>130.51818586910829</v>
      </c>
      <c r="R211" s="135">
        <f ca="1">OFFSET('DeathsCases(m7)'!R211, DeathsDelay, 0)</f>
        <v>10.67543673247245</v>
      </c>
      <c r="S211" s="135">
        <f ca="1">OFFSET('DeathsCases(m7)'!S211, DeathsDelay, 0)</f>
        <v>35.116584002051759</v>
      </c>
      <c r="T211" s="135">
        <f ca="1">OFFSET('DeathsCases(m7)'!T211, DeathsDelay, 0)</f>
        <v>107.3821986490108</v>
      </c>
      <c r="U211" s="135">
        <f ca="1">OFFSET('DeathsCases(m7)'!U211, DeathsDelay, 0)</f>
        <v>25.70223518460265</v>
      </c>
      <c r="V211" s="135">
        <f ca="1">OFFSET('DeathsCases(m7)'!V211, DeathsDelay, 0)</f>
        <v>42.092084556263003</v>
      </c>
      <c r="W211" s="135">
        <f ca="1">OFFSET('DeathsCases(m7)'!W211, DeathsDelay, 0)</f>
        <v>140.21760050946719</v>
      </c>
      <c r="X211" s="135">
        <f ca="1">OFFSET('DeathsCases(m7)'!X211, DeathsDelay, 0)</f>
        <v>39.012331787309463</v>
      </c>
      <c r="Y211" s="135">
        <f ca="1">OFFSET('DeathsCases(m7)'!Y211, DeathsDelay, 0)</f>
        <v>13.5596992720324</v>
      </c>
    </row>
    <row r="212" spans="1:25" x14ac:dyDescent="0.25">
      <c r="A212" s="111">
        <f>'DeathsCases(m7)'!A212</f>
        <v>44100</v>
      </c>
      <c r="B212" s="135">
        <f>'DeathsCases(m7)'!B212</f>
        <v>9056.2107715226284</v>
      </c>
      <c r="C212" s="135">
        <f>'DeathsCases(m7)'!C212</f>
        <v>1034.3482968221149</v>
      </c>
      <c r="D212" s="135">
        <f>'DeathsCases(m7)'!D212</f>
        <v>1360.738760609265</v>
      </c>
      <c r="E212" s="135">
        <f>'DeathsCases(m7)'!E212</f>
        <v>11682.60028808023</v>
      </c>
      <c r="F212" s="135">
        <f>'DeathsCases(m7)'!F212</f>
        <v>1911.6148708947519</v>
      </c>
      <c r="G212" s="135">
        <f>'DeathsCases(m7)'!G212</f>
        <v>4116.5732914935179</v>
      </c>
      <c r="H212" s="135">
        <f>'DeathsCases(m7)'!H212</f>
        <v>6728.3727744560156</v>
      </c>
      <c r="I212" s="135">
        <f>'DeathsCases(m7)'!I212</f>
        <v>2100.9741389470282</v>
      </c>
      <c r="J212" s="135">
        <f>'DeathsCases(m7)'!J212</f>
        <v>7462.0599900845928</v>
      </c>
      <c r="K212" s="135">
        <f>'DeathsCases(m7)'!K212</f>
        <v>6422.0202544706426</v>
      </c>
      <c r="L212" s="135">
        <f>'DeathsCases(m7)'!L212</f>
        <v>2631.0349388806221</v>
      </c>
      <c r="M212" s="135">
        <f>'DeathsCases(m7)'!M212</f>
        <v>3780.7632087902052</v>
      </c>
      <c r="N212" s="135">
        <f ca="1">OFFSET('DeathsCases(m7)'!N212, DeathsDelay, 0)</f>
        <v>51.43580279795674</v>
      </c>
      <c r="O212" s="135">
        <f ca="1">OFFSET('DeathsCases(m7)'!O212, DeathsDelay, 0)</f>
        <v>6.1578532637003436</v>
      </c>
      <c r="P212" s="135">
        <f ca="1">OFFSET('DeathsCases(m7)'!P212, DeathsDelay, 0)</f>
        <v>17.694912361629239</v>
      </c>
      <c r="Q212" s="135">
        <f ca="1">OFFSET('DeathsCases(m7)'!Q212, DeathsDelay, 0)</f>
        <v>130.51818586910829</v>
      </c>
      <c r="R212" s="135">
        <f ca="1">OFFSET('DeathsCases(m7)'!R212, DeathsDelay, 0)</f>
        <v>10.67543673247245</v>
      </c>
      <c r="S212" s="135">
        <f ca="1">OFFSET('DeathsCases(m7)'!S212, DeathsDelay, 0)</f>
        <v>36.597403809367187</v>
      </c>
      <c r="T212" s="135">
        <f ca="1">OFFSET('DeathsCases(m7)'!T212, DeathsDelay, 0)</f>
        <v>106.2317526153747</v>
      </c>
      <c r="U212" s="135">
        <f ca="1">OFFSET('DeathsCases(m7)'!U212, DeathsDelay, 0)</f>
        <v>24.967885607899731</v>
      </c>
      <c r="V212" s="135">
        <f ca="1">OFFSET('DeathsCases(m7)'!V212, DeathsDelay, 0)</f>
        <v>43.330087043211918</v>
      </c>
      <c r="W212" s="135">
        <f ca="1">OFFSET('DeathsCases(m7)'!W212, DeathsDelay, 0)</f>
        <v>155.04147427802781</v>
      </c>
      <c r="X212" s="135">
        <f ca="1">OFFSET('DeathsCases(m7)'!X212, DeathsDelay, 0)</f>
        <v>38.05048413236306</v>
      </c>
      <c r="Y212" s="135">
        <f ca="1">OFFSET('DeathsCases(m7)'!Y212, DeathsDelay, 0)</f>
        <v>17.547846116747809</v>
      </c>
    </row>
    <row r="213" spans="1:25" x14ac:dyDescent="0.25">
      <c r="A213" s="111">
        <f>'DeathsCases(m7)'!A213</f>
        <v>44101</v>
      </c>
      <c r="B213" s="135">
        <f>'DeathsCases(m7)'!B213</f>
        <v>9056.2107715226284</v>
      </c>
      <c r="C213" s="135">
        <f>'DeathsCases(m7)'!C213</f>
        <v>1058.2955039587271</v>
      </c>
      <c r="D213" s="135">
        <f>'DeathsCases(m7)'!D213</f>
        <v>1381.8546893608091</v>
      </c>
      <c r="E213" s="135">
        <f>'DeathsCases(m7)'!E213</f>
        <v>11682.60028808023</v>
      </c>
      <c r="F213" s="135">
        <f>'DeathsCases(m7)'!F213</f>
        <v>1911.6148708947519</v>
      </c>
      <c r="G213" s="135">
        <f>'DeathsCases(m7)'!G213</f>
        <v>4306.2239996732724</v>
      </c>
      <c r="H213" s="135">
        <f>'DeathsCases(m7)'!H213</f>
        <v>6639.4411254030456</v>
      </c>
      <c r="I213" s="135">
        <f>'DeathsCases(m7)'!I213</f>
        <v>2102.4428381004332</v>
      </c>
      <c r="J213" s="135">
        <f>'DeathsCases(m7)'!J213</f>
        <v>7356.2107774504611</v>
      </c>
      <c r="K213" s="135">
        <f>'DeathsCases(m7)'!K213</f>
        <v>6351.9283764462389</v>
      </c>
      <c r="L213" s="135">
        <f>'DeathsCases(m7)'!L213</f>
        <v>3069.140863409983</v>
      </c>
      <c r="M213" s="135">
        <f>'DeathsCases(m7)'!M213</f>
        <v>3813.4660129168719</v>
      </c>
      <c r="N213" s="135">
        <f ca="1">OFFSET('DeathsCases(m7)'!N213, DeathsDelay, 0)</f>
        <v>51.43580279795674</v>
      </c>
      <c r="O213" s="135">
        <f ca="1">OFFSET('DeathsCases(m7)'!O213, DeathsDelay, 0)</f>
        <v>5.901276044379494</v>
      </c>
      <c r="P213" s="135">
        <f ca="1">OFFSET('DeathsCases(m7)'!P213, DeathsDelay, 0)</f>
        <v>17.812878444040091</v>
      </c>
      <c r="Q213" s="135">
        <f ca="1">OFFSET('DeathsCases(m7)'!Q213, DeathsDelay, 0)</f>
        <v>130.51818586910829</v>
      </c>
      <c r="R213" s="135">
        <f ca="1">OFFSET('DeathsCases(m7)'!R213, DeathsDelay, 0)</f>
        <v>10.67543673247245</v>
      </c>
      <c r="S213" s="135">
        <f ca="1">OFFSET('DeathsCases(m7)'!S213, DeathsDelay, 0)</f>
        <v>38.289769303441972</v>
      </c>
      <c r="T213" s="135">
        <f ca="1">OFFSET('DeathsCases(m7)'!T213, DeathsDelay, 0)</f>
        <v>107.7729161698683</v>
      </c>
      <c r="U213" s="135">
        <f ca="1">OFFSET('DeathsCases(m7)'!U213, DeathsDelay, 0)</f>
        <v>24.967885607899731</v>
      </c>
      <c r="V213" s="135">
        <f ca="1">OFFSET('DeathsCases(m7)'!V213, DeathsDelay, 0)</f>
        <v>51.996104451854329</v>
      </c>
      <c r="W213" s="135">
        <f ca="1">OFFSET('DeathsCases(m7)'!W213, DeathsDelay, 0)</f>
        <v>156.05680809779221</v>
      </c>
      <c r="X213" s="135">
        <f ca="1">OFFSET('DeathsCases(m7)'!X213, DeathsDelay, 0)</f>
        <v>32.619181341660322</v>
      </c>
      <c r="Y213" s="135">
        <f ca="1">OFFSET('DeathsCases(m7)'!Y213, DeathsDelay, 0)</f>
        <v>20.738363592520141</v>
      </c>
    </row>
    <row r="214" spans="1:25" x14ac:dyDescent="0.25">
      <c r="A214" s="111">
        <f>'DeathsCases(m7)'!A214</f>
        <v>44102</v>
      </c>
      <c r="B214" s="135">
        <f>'DeathsCases(m7)'!B214</f>
        <v>8648.4531706637699</v>
      </c>
      <c r="C214" s="135">
        <f>'DeathsCases(m7)'!C214</f>
        <v>1117.906944580938</v>
      </c>
      <c r="D214" s="135">
        <f>'DeathsCases(m7)'!D214</f>
        <v>1398.8418052279731</v>
      </c>
      <c r="E214" s="135">
        <f>'DeathsCases(m7)'!E214</f>
        <v>11737.161169058299</v>
      </c>
      <c r="F214" s="135">
        <f>'DeathsCases(m7)'!F214</f>
        <v>1911.6148708947519</v>
      </c>
      <c r="G214" s="135">
        <f>'DeathsCases(m7)'!G214</f>
        <v>4271.9535984182576</v>
      </c>
      <c r="H214" s="135">
        <f>'DeathsCases(m7)'!H214</f>
        <v>6223.7176832106352</v>
      </c>
      <c r="I214" s="135">
        <f>'DeathsCases(m7)'!I214</f>
        <v>2198.275457860163</v>
      </c>
      <c r="J214" s="135">
        <f>'DeathsCases(m7)'!J214</f>
        <v>7403.8738731979929</v>
      </c>
      <c r="K214" s="135">
        <f>'DeathsCases(m7)'!K214</f>
        <v>6343.2641945175828</v>
      </c>
      <c r="L214" s="135">
        <f>'DeathsCases(m7)'!L214</f>
        <v>3045.6487799244978</v>
      </c>
      <c r="M214" s="135">
        <f>'DeathsCases(m7)'!M214</f>
        <v>3807.8826073342711</v>
      </c>
      <c r="N214" s="135">
        <f ca="1">OFFSET('DeathsCases(m7)'!N214, DeathsDelay, 0)</f>
        <v>59.990158060730018</v>
      </c>
      <c r="O214" s="135">
        <f ca="1">OFFSET('DeathsCases(m7)'!O214, DeathsDelay, 0)</f>
        <v>7.3552136205309706</v>
      </c>
      <c r="P214" s="135">
        <f ca="1">OFFSET('DeathsCases(m7)'!P214, DeathsDelay, 0)</f>
        <v>17.812878444040091</v>
      </c>
      <c r="Q214" s="135">
        <f ca="1">OFFSET('DeathsCases(m7)'!Q214, DeathsDelay, 0)</f>
        <v>124.4049218939744</v>
      </c>
      <c r="R214" s="135">
        <f ca="1">OFFSET('DeathsCases(m7)'!R214, DeathsDelay, 0)</f>
        <v>10.67543673247245</v>
      </c>
      <c r="S214" s="135">
        <f ca="1">OFFSET('DeathsCases(m7)'!S214, DeathsDelay, 0)</f>
        <v>38.924406363720017</v>
      </c>
      <c r="T214" s="135">
        <f ca="1">OFFSET('DeathsCases(m7)'!T214, DeathsDelay, 0)</f>
        <v>110.89865633672849</v>
      </c>
      <c r="U214" s="135">
        <f ca="1">OFFSET('DeathsCases(m7)'!U214, DeathsDelay, 0)</f>
        <v>24.23353603119682</v>
      </c>
      <c r="V214" s="135">
        <f ca="1">OFFSET('DeathsCases(m7)'!V214, DeathsDelay, 0)</f>
        <v>56.329113156175538</v>
      </c>
      <c r="W214" s="135">
        <f ca="1">OFFSET('DeathsCases(m7)'!W214, DeathsDelay, 0)</f>
        <v>156.259874861745</v>
      </c>
      <c r="X214" s="135">
        <f ca="1">OFFSET('DeathsCases(m7)'!X214, DeathsDelay, 0)</f>
        <v>33.283065320889627</v>
      </c>
      <c r="Y214" s="135">
        <f ca="1">OFFSET('DeathsCases(m7)'!Y214, DeathsDelay, 0)</f>
        <v>22.3336223304063</v>
      </c>
    </row>
    <row r="215" spans="1:25" x14ac:dyDescent="0.25">
      <c r="A215" s="111">
        <f>'DeathsCases(m7)'!A215</f>
        <v>44103</v>
      </c>
      <c r="B215" s="135">
        <f>'DeathsCases(m7)'!B215</f>
        <v>8854.1963818555978</v>
      </c>
      <c r="C215" s="135">
        <f>'DeathsCases(m7)'!C215</f>
        <v>1116.880635703654</v>
      </c>
      <c r="D215" s="135">
        <f>'DeathsCases(m7)'!D215</f>
        <v>1429.0411223251531</v>
      </c>
      <c r="E215" s="135">
        <f>'DeathsCases(m7)'!E215</f>
        <v>10086.732727371529</v>
      </c>
      <c r="F215" s="135">
        <f>'DeathsCases(m7)'!F215</f>
        <v>2156.438219959457</v>
      </c>
      <c r="G215" s="135">
        <f>'DeathsCases(m7)'!G215</f>
        <v>4506.451992190995</v>
      </c>
      <c r="H215" s="135">
        <f>'DeathsCases(m7)'!H215</f>
        <v>6291.767651426655</v>
      </c>
      <c r="I215" s="135">
        <f>'DeathsCases(m7)'!I215</f>
        <v>2357.9964907930471</v>
      </c>
      <c r="J215" s="135">
        <f>'DeathsCases(m7)'!J215</f>
        <v>7359.3057836678327</v>
      </c>
      <c r="K215" s="135">
        <f>'DeathsCases(m7)'!K215</f>
        <v>6300.4171073235248</v>
      </c>
      <c r="L215" s="135">
        <f>'DeathsCases(m7)'!L215</f>
        <v>3030.6199103159611</v>
      </c>
      <c r="M215" s="135">
        <f>'DeathsCases(m7)'!M215</f>
        <v>3779.1679500523201</v>
      </c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</row>
    <row r="216" spans="1:25" x14ac:dyDescent="0.25">
      <c r="A216" s="111">
        <f>'DeathsCases(m7)'!A216</f>
        <v>44104</v>
      </c>
      <c r="B216" s="135">
        <f>'DeathsCases(m7)'!B216</f>
        <v>10194.04969269279</v>
      </c>
      <c r="C216" s="135">
        <f>'DeathsCases(m7)'!C216</f>
        <v>1187.781473975982</v>
      </c>
      <c r="D216" s="135">
        <f>'DeathsCases(m7)'!D216</f>
        <v>1453.813999631433</v>
      </c>
      <c r="E216" s="135">
        <f>'DeathsCases(m7)'!E216</f>
        <v>11558.959524183139</v>
      </c>
      <c r="F216" s="135">
        <f>'DeathsCases(m7)'!F216</f>
        <v>2211.2387951861492</v>
      </c>
      <c r="G216" s="135">
        <f>'DeathsCases(m7)'!G216</f>
        <v>4604.8207365340913</v>
      </c>
      <c r="H216" s="135">
        <f>'DeathsCases(m7)'!H216</f>
        <v>6356.2794554260199</v>
      </c>
      <c r="I216" s="135">
        <f>'DeathsCases(m7)'!I216</f>
        <v>2481.000044890784</v>
      </c>
      <c r="J216" s="135">
        <f>'DeathsCases(m7)'!J216</f>
        <v>7158.7493807821083</v>
      </c>
      <c r="K216" s="135">
        <f>'DeathsCases(m7)'!K216</f>
        <v>7431.2620713164806</v>
      </c>
      <c r="L216" s="135">
        <f>'DeathsCases(m7)'!L216</f>
        <v>3032.256096815951</v>
      </c>
      <c r="M216" s="135">
        <f>'DeathsCases(m7)'!M216</f>
        <v>3851.7522226261399</v>
      </c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</row>
    <row r="217" spans="1:25" x14ac:dyDescent="0.25">
      <c r="A217" s="111">
        <f>'DeathsCases(m7)'!A217</f>
        <v>44105</v>
      </c>
      <c r="B217" s="135">
        <f>'DeathsCases(m7)'!B217</f>
        <v>8561.8129058228606</v>
      </c>
      <c r="C217" s="135">
        <f>'DeathsCases(m7)'!C217</f>
        <v>1213.8668246069351</v>
      </c>
      <c r="D217" s="135">
        <f>'DeathsCases(m7)'!D217</f>
        <v>1543.704154428508</v>
      </c>
      <c r="E217" s="135">
        <f>'DeathsCases(m7)'!E217</f>
        <v>11370.365330550259</v>
      </c>
      <c r="F217" s="135">
        <f>'DeathsCases(m7)'!F217</f>
        <v>2367.1001714802492</v>
      </c>
      <c r="G217" s="135">
        <f>'DeathsCases(m7)'!G217</f>
        <v>4634.4371326803994</v>
      </c>
      <c r="H217" s="135">
        <f>'DeathsCases(m7)'!H217</f>
        <v>6369.672383779859</v>
      </c>
      <c r="I217" s="135">
        <f>'DeathsCases(m7)'!I217</f>
        <v>2637.783679516856</v>
      </c>
      <c r="J217" s="135">
        <f>'DeathsCases(m7)'!J217</f>
        <v>7608.144283544565</v>
      </c>
      <c r="K217" s="135">
        <f>'DeathsCases(m7)'!K217</f>
        <v>6409.8024041728122</v>
      </c>
      <c r="L217" s="135">
        <f>'DeathsCases(m7)'!L217</f>
        <v>3008.3771832953248</v>
      </c>
      <c r="M217" s="135">
        <f>'DeathsCases(m7)'!M217</f>
        <v>3884.455026752807</v>
      </c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</row>
    <row r="218" spans="1:25" x14ac:dyDescent="0.25">
      <c r="A218" s="111">
        <f>'DeathsCases(m7)'!A218</f>
        <v>44106</v>
      </c>
      <c r="B218" s="135">
        <f>'DeathsCases(m7)'!B218</f>
        <v>8161.4032767922808</v>
      </c>
      <c r="C218" s="135">
        <f>'DeathsCases(m7)'!C218</f>
        <v>1253.978396560761</v>
      </c>
      <c r="D218" s="135">
        <f>'DeathsCases(m7)'!D218</f>
        <v>1612.9502448036831</v>
      </c>
      <c r="E218" s="135">
        <f>'DeathsCases(m7)'!E218</f>
        <v>11225.633805938971</v>
      </c>
      <c r="F218" s="135">
        <f>'DeathsCases(m7)'!F218</f>
        <v>2391.297828073853</v>
      </c>
      <c r="G218" s="135">
        <f>'DeathsCases(m7)'!G218</f>
        <v>4644.4855528014687</v>
      </c>
      <c r="H218" s="135">
        <f>'DeathsCases(m7)'!H218</f>
        <v>6454.78368373999</v>
      </c>
      <c r="I218" s="135">
        <f>'DeathsCases(m7)'!I218</f>
        <v>2891.1342834793609</v>
      </c>
      <c r="J218" s="135">
        <f>'DeathsCases(m7)'!J218</f>
        <v>8206.7184859843655</v>
      </c>
      <c r="K218" s="135">
        <f>'DeathsCases(m7)'!K218</f>
        <v>5329.7918200893937</v>
      </c>
      <c r="L218" s="135">
        <f>'DeathsCases(m7)'!L218</f>
        <v>2977.6085132028552</v>
      </c>
      <c r="M218" s="135">
        <f>'DeathsCases(m7)'!M218</f>
        <v>3887.6455442285792</v>
      </c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</row>
    <row r="219" spans="1:25" x14ac:dyDescent="0.25">
      <c r="A219" s="111">
        <f>'DeathsCases(m7)'!A219</f>
        <v>44107</v>
      </c>
      <c r="B219" s="135">
        <f>'DeathsCases(m7)'!B219</f>
        <v>8161.4032767922808</v>
      </c>
      <c r="C219" s="135">
        <f>'DeathsCases(m7)'!C219</f>
        <v>1282.9716223440171</v>
      </c>
      <c r="D219" s="135">
        <f>'DeathsCases(m7)'!D219</f>
        <v>1727.849209071861</v>
      </c>
      <c r="E219" s="135">
        <f>'DeathsCases(m7)'!E219</f>
        <v>11225.633805938971</v>
      </c>
      <c r="F219" s="135">
        <f>'DeathsCases(m7)'!F219</f>
        <v>2391.297828073853</v>
      </c>
      <c r="G219" s="135">
        <f>'DeathsCases(m7)'!G219</f>
        <v>5366.9140730846393</v>
      </c>
      <c r="H219" s="135">
        <f>'DeathsCases(m7)'!H219</f>
        <v>6567.0498513997209</v>
      </c>
      <c r="I219" s="135">
        <f>'DeathsCases(m7)'!I219</f>
        <v>3157.703179822518</v>
      </c>
      <c r="J219" s="135">
        <f>'DeathsCases(m7)'!J219</f>
        <v>9173.5984282914687</v>
      </c>
      <c r="K219" s="135">
        <f>'DeathsCases(m7)'!K219</f>
        <v>6391.2556397317812</v>
      </c>
      <c r="L219" s="135">
        <f>'DeathsCases(m7)'!L219</f>
        <v>2910.8489675435048</v>
      </c>
      <c r="M219" s="135">
        <f>'DeathsCases(m7)'!M219</f>
        <v>4162.0300471449991</v>
      </c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</row>
    <row r="220" spans="1:25" x14ac:dyDescent="0.25">
      <c r="A220" s="111">
        <f>'DeathsCases(m7)'!A220</f>
        <v>44108</v>
      </c>
      <c r="B220" s="135">
        <f>'DeathsCases(m7)'!B220</f>
        <v>8161.4032767922808</v>
      </c>
      <c r="C220" s="135">
        <f>'DeathsCases(m7)'!C220</f>
        <v>1302.89911971127</v>
      </c>
      <c r="D220" s="135">
        <f>'DeathsCases(m7)'!D220</f>
        <v>1823.637667989479</v>
      </c>
      <c r="E220" s="135">
        <f>'DeathsCases(m7)'!E220</f>
        <v>11225.633805938971</v>
      </c>
      <c r="F220" s="135">
        <f>'DeathsCases(m7)'!F220</f>
        <v>2391.297828073853</v>
      </c>
      <c r="G220" s="135">
        <f>'DeathsCases(m7)'!G220</f>
        <v>7193.5053054082227</v>
      </c>
      <c r="H220" s="135">
        <f>'DeathsCases(m7)'!H220</f>
        <v>6547.1232578359859</v>
      </c>
      <c r="I220" s="135">
        <f>'DeathsCases(m7)'!I220</f>
        <v>3288.417404475636</v>
      </c>
      <c r="J220" s="135">
        <f>'DeathsCases(m7)'!J220</f>
        <v>9938.6839652258986</v>
      </c>
      <c r="K220" s="135">
        <f>'DeathsCases(m7)'!K220</f>
        <v>6192.8594113498129</v>
      </c>
      <c r="L220" s="135">
        <f>'DeathsCases(m7)'!L220</f>
        <v>2481.310805549238</v>
      </c>
      <c r="M220" s="135">
        <f>'DeathsCases(m7)'!M220</f>
        <v>4203.5067743300397</v>
      </c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</row>
    <row r="221" spans="1:25" x14ac:dyDescent="0.25">
      <c r="A221" s="111">
        <f>'DeathsCases(m7)'!A221</f>
        <v>44109</v>
      </c>
      <c r="B221" s="135">
        <f>'DeathsCases(m7)'!B221</f>
        <v>9142.6316939209009</v>
      </c>
      <c r="C221" s="135">
        <f>'DeathsCases(m7)'!C221</f>
        <v>1372.003917448352</v>
      </c>
      <c r="D221" s="135">
        <f>'DeathsCases(m7)'!D221</f>
        <v>1913.6457888689649</v>
      </c>
      <c r="E221" s="135">
        <f>'DeathsCases(m7)'!E221</f>
        <v>9956.3673731017952</v>
      </c>
      <c r="F221" s="135">
        <f>'DeathsCases(m7)'!F221</f>
        <v>2391.297828073853</v>
      </c>
      <c r="G221" s="135">
        <f>'DeathsCases(m7)'!G221</f>
        <v>8097.7573434610522</v>
      </c>
      <c r="H221" s="135">
        <f>'DeathsCases(m7)'!H221</f>
        <v>6682.6805310446134</v>
      </c>
      <c r="I221" s="135">
        <f>'DeathsCases(m7)'!I221</f>
        <v>3324.76770852243</v>
      </c>
      <c r="J221" s="135">
        <f>'DeathsCases(m7)'!J221</f>
        <v>10430.17095254462</v>
      </c>
      <c r="K221" s="135">
        <f>'DeathsCases(m7)'!K221</f>
        <v>6151.9414584133056</v>
      </c>
      <c r="L221" s="135">
        <f>'DeathsCases(m7)'!L221</f>
        <v>2501.4521045411311</v>
      </c>
      <c r="M221" s="135">
        <f>'DeathsCases(m7)'!M221</f>
        <v>4358.2468719049966</v>
      </c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</row>
    <row r="222" spans="1:25" x14ac:dyDescent="0.25"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</row>
    <row r="223" spans="1:25" x14ac:dyDescent="0.25"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</row>
    <row r="224" spans="1:25" x14ac:dyDescent="0.25"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spans="2:25" x14ac:dyDescent="0.25"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spans="2:25" x14ac:dyDescent="0.25"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spans="2:25" x14ac:dyDescent="0.25"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spans="2:25" x14ac:dyDescent="0.25"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spans="2:25" x14ac:dyDescent="0.25"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spans="2:25" x14ac:dyDescent="0.25"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spans="2:25" x14ac:dyDescent="0.25"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spans="2:25" x14ac:dyDescent="0.25"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spans="2:25" x14ac:dyDescent="0.25"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spans="2:25" x14ac:dyDescent="0.25"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spans="2:25" x14ac:dyDescent="0.25"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spans="2:25" x14ac:dyDescent="0.25"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spans="2:25" x14ac:dyDescent="0.25"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spans="2:25" x14ac:dyDescent="0.25"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spans="2:25" x14ac:dyDescent="0.25"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spans="2:25" x14ac:dyDescent="0.25"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spans="2:25" x14ac:dyDescent="0.25"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spans="2:25" x14ac:dyDescent="0.25"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spans="2:25" x14ac:dyDescent="0.25"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spans="2:25" x14ac:dyDescent="0.25"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spans="2:25" x14ac:dyDescent="0.25"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spans="2:25" x14ac:dyDescent="0.25"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spans="2:25" x14ac:dyDescent="0.25"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spans="2:25" x14ac:dyDescent="0.25"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spans="2:25" x14ac:dyDescent="0.25"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spans="2:25" x14ac:dyDescent="0.25"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spans="2:25" x14ac:dyDescent="0.25"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spans="2:25" x14ac:dyDescent="0.25"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spans="2:25" x14ac:dyDescent="0.25"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spans="2:25" x14ac:dyDescent="0.25"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spans="2:25" x14ac:dyDescent="0.25"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spans="2:25" x14ac:dyDescent="0.25"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spans="2:25" x14ac:dyDescent="0.25"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spans="2:25" x14ac:dyDescent="0.25"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spans="2:25" x14ac:dyDescent="0.25"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spans="2:25" x14ac:dyDescent="0.25"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spans="2:25" x14ac:dyDescent="0.25"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spans="2:25" x14ac:dyDescent="0.25"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spans="2:25" x14ac:dyDescent="0.25"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spans="2:25" x14ac:dyDescent="0.25"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spans="2:25" x14ac:dyDescent="0.25"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spans="2:25" x14ac:dyDescent="0.25"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spans="2:25" x14ac:dyDescent="0.25"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spans="2:25" x14ac:dyDescent="0.25"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spans="2:25" x14ac:dyDescent="0.25"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spans="2:25" x14ac:dyDescent="0.25"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spans="2:25" x14ac:dyDescent="0.25"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spans="2:25" x14ac:dyDescent="0.25"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spans="2:25" x14ac:dyDescent="0.25"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spans="2:25" x14ac:dyDescent="0.25"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spans="2:25" x14ac:dyDescent="0.25"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spans="2:25" x14ac:dyDescent="0.25"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spans="2:25" x14ac:dyDescent="0.25"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spans="2:25" x14ac:dyDescent="0.25"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spans="2:25" x14ac:dyDescent="0.25"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spans="2:25" x14ac:dyDescent="0.25"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spans="2:25" x14ac:dyDescent="0.25"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spans="2:25" x14ac:dyDescent="0.25"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spans="2:25" x14ac:dyDescent="0.25"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spans="2:25" x14ac:dyDescent="0.25"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spans="2:25" x14ac:dyDescent="0.25"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spans="2:25" x14ac:dyDescent="0.25"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spans="2:25" x14ac:dyDescent="0.25"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spans="2:25" x14ac:dyDescent="0.25"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spans="2:25" x14ac:dyDescent="0.25"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spans="2:25" x14ac:dyDescent="0.25"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spans="2:25" x14ac:dyDescent="0.25"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spans="2:25" x14ac:dyDescent="0.25"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spans="2:25" x14ac:dyDescent="0.25"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spans="2:25" x14ac:dyDescent="0.25"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spans="2:25" x14ac:dyDescent="0.25"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spans="2:25" x14ac:dyDescent="0.25"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spans="2:25" x14ac:dyDescent="0.25"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spans="2:25" x14ac:dyDescent="0.25"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spans="2:25" x14ac:dyDescent="0.25"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spans="2:25" x14ac:dyDescent="0.25"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spans="2:25" x14ac:dyDescent="0.25"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spans="2:25" x14ac:dyDescent="0.25"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spans="2:25" x14ac:dyDescent="0.25"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spans="2:25" x14ac:dyDescent="0.25"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spans="2:25" x14ac:dyDescent="0.25"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spans="2:25" x14ac:dyDescent="0.25"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spans="2:25" x14ac:dyDescent="0.25"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spans="2:25" x14ac:dyDescent="0.25"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spans="2:25" x14ac:dyDescent="0.25"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spans="2:25" x14ac:dyDescent="0.25"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spans="2:25" x14ac:dyDescent="0.25"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spans="2:25" x14ac:dyDescent="0.25"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spans="2:25" x14ac:dyDescent="0.25"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spans="2:25" x14ac:dyDescent="0.25"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spans="2:25" x14ac:dyDescent="0.25"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spans="2:25" x14ac:dyDescent="0.25"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spans="2:25" x14ac:dyDescent="0.25"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spans="2:25" x14ac:dyDescent="0.25"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spans="2:25" x14ac:dyDescent="0.25"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spans="2:25" x14ac:dyDescent="0.25"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spans="2:25" x14ac:dyDescent="0.25"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spans="2:25" x14ac:dyDescent="0.25"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spans="2:25" x14ac:dyDescent="0.25"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spans="2:25" x14ac:dyDescent="0.25"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spans="2:25" x14ac:dyDescent="0.25"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spans="2:25" x14ac:dyDescent="0.25"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spans="2:25" x14ac:dyDescent="0.25"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spans="2:25" x14ac:dyDescent="0.25"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spans="2:25" x14ac:dyDescent="0.25"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spans="2:25" x14ac:dyDescent="0.25"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spans="2:25" x14ac:dyDescent="0.25"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spans="2:25" x14ac:dyDescent="0.25"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spans="2:25" x14ac:dyDescent="0.25"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spans="2:25" x14ac:dyDescent="0.25"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spans="2:25" x14ac:dyDescent="0.25"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spans="2:25" x14ac:dyDescent="0.25"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spans="2:25" x14ac:dyDescent="0.25"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spans="2:25" x14ac:dyDescent="0.25"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spans="2:25" x14ac:dyDescent="0.25"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spans="2:25" x14ac:dyDescent="0.25"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spans="2:25" x14ac:dyDescent="0.25"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spans="2:25" x14ac:dyDescent="0.25"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spans="2:25" x14ac:dyDescent="0.25"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spans="2:25" x14ac:dyDescent="0.25"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spans="2:25" x14ac:dyDescent="0.25"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spans="2:25" x14ac:dyDescent="0.25"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spans="2:25" x14ac:dyDescent="0.25"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spans="2:25" x14ac:dyDescent="0.25"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spans="2:25" x14ac:dyDescent="0.25"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spans="2:25" x14ac:dyDescent="0.25"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spans="2:25" x14ac:dyDescent="0.25"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spans="2:25" x14ac:dyDescent="0.25"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spans="2:25" x14ac:dyDescent="0.25"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spans="2:25" x14ac:dyDescent="0.25"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spans="2:25" x14ac:dyDescent="0.25"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spans="2:25" x14ac:dyDescent="0.25"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spans="2:25" x14ac:dyDescent="0.25"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spans="2:25" x14ac:dyDescent="0.25"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spans="2:25" x14ac:dyDescent="0.25"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spans="2:25" x14ac:dyDescent="0.25"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spans="2:25" x14ac:dyDescent="0.25"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spans="2:25" x14ac:dyDescent="0.25"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spans="2:25" x14ac:dyDescent="0.25"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spans="2:25" x14ac:dyDescent="0.25"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spans="2:25" x14ac:dyDescent="0.25"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spans="2:25" x14ac:dyDescent="0.25"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spans="2:25" x14ac:dyDescent="0.25"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spans="2:25" x14ac:dyDescent="0.25"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spans="2:25" x14ac:dyDescent="0.25"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spans="2:25" x14ac:dyDescent="0.25"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spans="2:25" x14ac:dyDescent="0.25"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spans="2:25" x14ac:dyDescent="0.25"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spans="2:25" x14ac:dyDescent="0.25"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spans="2:25" x14ac:dyDescent="0.25"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spans="2:25" x14ac:dyDescent="0.25"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spans="2:25" x14ac:dyDescent="0.25"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spans="2:25" x14ac:dyDescent="0.25"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spans="2:25" x14ac:dyDescent="0.25"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spans="2:25" x14ac:dyDescent="0.25"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spans="2:25" x14ac:dyDescent="0.25"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spans="2:25" x14ac:dyDescent="0.25"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spans="2:25" x14ac:dyDescent="0.25"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spans="2:25" x14ac:dyDescent="0.25"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spans="2:25" x14ac:dyDescent="0.25"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spans="2:25" x14ac:dyDescent="0.25"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spans="2:25" x14ac:dyDescent="0.25"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spans="2:25" x14ac:dyDescent="0.25"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spans="2:25" x14ac:dyDescent="0.25"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spans="2:25" x14ac:dyDescent="0.25"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spans="2:25" x14ac:dyDescent="0.25"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spans="2:25" x14ac:dyDescent="0.25"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spans="2:25" x14ac:dyDescent="0.25"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spans="2:25" x14ac:dyDescent="0.25"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spans="2:25" x14ac:dyDescent="0.25"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spans="2:25" x14ac:dyDescent="0.25"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spans="2:25" x14ac:dyDescent="0.25"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spans="2:25" x14ac:dyDescent="0.25"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spans="2:25" x14ac:dyDescent="0.25"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spans="2:25" x14ac:dyDescent="0.25"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spans="2:25" x14ac:dyDescent="0.25"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spans="2:25" x14ac:dyDescent="0.25"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spans="2:25" x14ac:dyDescent="0.25"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spans="2:25" x14ac:dyDescent="0.25"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spans="2:25" x14ac:dyDescent="0.25"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spans="2:25" x14ac:dyDescent="0.25"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spans="2:25" x14ac:dyDescent="0.25"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spans="2:25" x14ac:dyDescent="0.25"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spans="2:25" x14ac:dyDescent="0.25"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spans="2:25" x14ac:dyDescent="0.25"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spans="2:25" x14ac:dyDescent="0.25"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spans="2:25" x14ac:dyDescent="0.25"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spans="2:25" x14ac:dyDescent="0.25"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spans="2:25" x14ac:dyDescent="0.25"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spans="2:25" x14ac:dyDescent="0.25"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spans="2:25" x14ac:dyDescent="0.25"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spans="2:25" x14ac:dyDescent="0.25"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spans="2:25" x14ac:dyDescent="0.25"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spans="2:25" x14ac:dyDescent="0.25"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spans="2:25" x14ac:dyDescent="0.25"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spans="2:25" x14ac:dyDescent="0.25"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spans="2:25" x14ac:dyDescent="0.25"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spans="2:25" x14ac:dyDescent="0.25"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spans="2:25" x14ac:dyDescent="0.25"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spans="2:25" x14ac:dyDescent="0.25"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spans="2:25" x14ac:dyDescent="0.25"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spans="2:25" x14ac:dyDescent="0.25"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spans="2:25" x14ac:dyDescent="0.25"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spans="2:25" x14ac:dyDescent="0.25"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spans="2:25" x14ac:dyDescent="0.25"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spans="2:25" x14ac:dyDescent="0.25"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spans="2:25" x14ac:dyDescent="0.25"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spans="2:25" x14ac:dyDescent="0.25"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spans="2:25" x14ac:dyDescent="0.25"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spans="2:25" x14ac:dyDescent="0.25"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spans="2:25" x14ac:dyDescent="0.25"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spans="2:25" x14ac:dyDescent="0.25"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spans="2:25" x14ac:dyDescent="0.25"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spans="2:25" x14ac:dyDescent="0.25"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spans="2:25" x14ac:dyDescent="0.25"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spans="2:25" x14ac:dyDescent="0.25"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spans="2:25" x14ac:dyDescent="0.25"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spans="2:25" x14ac:dyDescent="0.25"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spans="2:25" x14ac:dyDescent="0.25"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spans="2:25" x14ac:dyDescent="0.25"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spans="2:25" x14ac:dyDescent="0.25"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spans="2:25" x14ac:dyDescent="0.25"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spans="2:25" x14ac:dyDescent="0.25"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spans="2:25" x14ac:dyDescent="0.25"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spans="2:25" x14ac:dyDescent="0.25"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spans="2:25" x14ac:dyDescent="0.25"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spans="2:25" x14ac:dyDescent="0.25"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spans="2:25" x14ac:dyDescent="0.25"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spans="2:25" x14ac:dyDescent="0.25"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spans="2:25" x14ac:dyDescent="0.25"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spans="2:25" x14ac:dyDescent="0.25"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spans="2:25" x14ac:dyDescent="0.25"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spans="2:25" x14ac:dyDescent="0.25"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spans="2:25" x14ac:dyDescent="0.25"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spans="2:25" x14ac:dyDescent="0.25"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spans="2:25" x14ac:dyDescent="0.25"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spans="2:25" x14ac:dyDescent="0.25"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spans="2:25" x14ac:dyDescent="0.25"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spans="2:25" x14ac:dyDescent="0.25"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spans="2:25" x14ac:dyDescent="0.25"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spans="2:25" x14ac:dyDescent="0.25"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spans="2:25" x14ac:dyDescent="0.25"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spans="2:25" x14ac:dyDescent="0.25"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spans="2:25" x14ac:dyDescent="0.25"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spans="2:25" x14ac:dyDescent="0.25"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spans="2:25" x14ac:dyDescent="0.25"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DeathsCases(m7)</vt:lpstr>
      <vt:lpstr>Rebased Deaths</vt:lpstr>
      <vt:lpstr>UK Death v2019 predict</vt:lpstr>
      <vt:lpstr>UK Death v2019 err</vt:lpstr>
      <vt:lpstr>ONS Analysis 17-Apr-2020</vt:lpstr>
      <vt:lpstr>Pivot(m7)</vt:lpstr>
      <vt:lpstr>DeathsCases</vt:lpstr>
      <vt:lpstr>Pivot</vt:lpstr>
      <vt:lpstr>DeathsCasesSkew</vt:lpstr>
      <vt:lpstr>SkewPivot</vt:lpstr>
      <vt:lpstr>UK Pop by Age</vt:lpstr>
      <vt:lpstr>Config</vt:lpstr>
      <vt:lpstr>Adj Rebased Chart</vt:lpstr>
      <vt:lpstr>Chart(m7)</vt:lpstr>
      <vt:lpstr>Chart</vt:lpstr>
      <vt:lpstr>SkewChart</vt:lpstr>
      <vt:lpstr>day_offset</vt:lpstr>
      <vt:lpstr>DeathsDelay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2020-10-07T09:03:59Z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  <property fmtid="{D5CDD505-2E9C-101B-9397-08002B2CF9AE}" pid="3" name="ConnectionInfosStorage">
    <vt:lpwstr>WorkbookXmlParts</vt:lpwstr>
  </property>
</Properties>
</file>