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714d9e9cadfecd/Code/GitHub/covid-19/sheets/"/>
    </mc:Choice>
  </mc:AlternateContent>
  <xr:revisionPtr revIDLastSave="194" documentId="8_{3B642FBA-6B4E-4CD7-937F-A269EF27B4D0}" xr6:coauthVersionLast="45" xr6:coauthVersionMax="45" xr10:uidLastSave="{6B661108-0CCF-4C78-8E2C-92047EC5A917}"/>
  <bookViews>
    <workbookView minimized="1" xWindow="15" yWindow="15" windowWidth="28770" windowHeight="12000" tabRatio="699" activeTab="7" xr2:uid="{73C2FFD7-BF6E-46BC-AF21-3DD5EAC3E943}"/>
  </bookViews>
  <sheets>
    <sheet name="DeathsCases" sheetId="39" r:id="rId1"/>
    <sheet name="Rebased Deaths" sheetId="26" state="hidden" r:id="rId2"/>
    <sheet name="Adj Rebased Chart" sheetId="27" state="hidden" r:id="rId3"/>
    <sheet name="UK Death v2019 predict" sheetId="31" state="hidden" r:id="rId4"/>
    <sheet name="UK Death v2019 err" sheetId="32" state="hidden" r:id="rId5"/>
    <sheet name="ONS Analysis 17-Apr-2020" sheetId="34" state="hidden" r:id="rId6"/>
    <sheet name="Pivot" sheetId="40" r:id="rId7"/>
    <sheet name="Chart" sheetId="42" r:id="rId8"/>
    <sheet name="UK Pop by Age" sheetId="30" r:id="rId9"/>
    <sheet name="Config" sheetId="8" r:id="rId10"/>
  </sheets>
  <externalReferences>
    <externalReference r:id="rId11"/>
  </externalReferences>
  <definedNames>
    <definedName name="country_names">#REF!</definedName>
    <definedName name="day_offset">'Rebased Deaths'!$A$3:$A$45</definedName>
    <definedName name="pop_by_age">'UK Pop by Age'!$F$5:$G$11</definedName>
    <definedName name="rebase_adjustment">'Rebased Deaths'!$M$4:$N$24</definedName>
  </definedNames>
  <calcPr calcId="191029"/>
  <pivotCaches>
    <pivotCache cacheId="23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96" i="32" l="1"/>
  <c r="AB95" i="32"/>
  <c r="AB94" i="32"/>
  <c r="AB93" i="32"/>
  <c r="AB92" i="32"/>
  <c r="AB91" i="32"/>
  <c r="AB90" i="32"/>
  <c r="AB89" i="32"/>
  <c r="AB88" i="32"/>
  <c r="AB87" i="32"/>
  <c r="AB84" i="32"/>
  <c r="AB83" i="32"/>
  <c r="AB82" i="32"/>
  <c r="AB81" i="32"/>
  <c r="AB80" i="32"/>
  <c r="AB79" i="32"/>
  <c r="AB78" i="32"/>
  <c r="AB77" i="32"/>
  <c r="AB76" i="32"/>
  <c r="AB75" i="32"/>
  <c r="AB72" i="32"/>
  <c r="AB71" i="32"/>
  <c r="AB70" i="32"/>
  <c r="AB69" i="32"/>
  <c r="AB68" i="32"/>
  <c r="AB67" i="32"/>
  <c r="AB66" i="32"/>
  <c r="AB65" i="32"/>
  <c r="AB60" i="32"/>
  <c r="AB59" i="32"/>
  <c r="AB58" i="32"/>
  <c r="AB57" i="32"/>
  <c r="AB56" i="32"/>
  <c r="AB55" i="32"/>
  <c r="AB54" i="32"/>
  <c r="AB53" i="32"/>
  <c r="AB52" i="32"/>
  <c r="AB51" i="32"/>
  <c r="AA96" i="32"/>
  <c r="AA95" i="32"/>
  <c r="AA94" i="32"/>
  <c r="AA93" i="32"/>
  <c r="AA92" i="32"/>
  <c r="AA91" i="32"/>
  <c r="AA90" i="32"/>
  <c r="AA89" i="32"/>
  <c r="AA88" i="32"/>
  <c r="AA87" i="32"/>
  <c r="AA84" i="32"/>
  <c r="AA83" i="32"/>
  <c r="AA82" i="32"/>
  <c r="AA81" i="32"/>
  <c r="AA80" i="32"/>
  <c r="AA79" i="32"/>
  <c r="AA78" i="32"/>
  <c r="AA77" i="32"/>
  <c r="AA76" i="32"/>
  <c r="AA75" i="32"/>
  <c r="AA72" i="32"/>
  <c r="AA71" i="32"/>
  <c r="AA70" i="32"/>
  <c r="AA69" i="32"/>
  <c r="AA68" i="32"/>
  <c r="AA67" i="32"/>
  <c r="AA66" i="32"/>
  <c r="AA65" i="32"/>
  <c r="AA60" i="32"/>
  <c r="AA59" i="32"/>
  <c r="AA58" i="32"/>
  <c r="AA57" i="32"/>
  <c r="AA56" i="32"/>
  <c r="AA55" i="32"/>
  <c r="AA54" i="32"/>
  <c r="AA53" i="32"/>
  <c r="AA52" i="32"/>
  <c r="AA51" i="32"/>
  <c r="Z88" i="32" l="1"/>
  <c r="Z87" i="32"/>
  <c r="Z76" i="32"/>
  <c r="Z75" i="32"/>
  <c r="Z52" i="32"/>
  <c r="Z51" i="32"/>
  <c r="Z88" i="31"/>
  <c r="Z87" i="31"/>
  <c r="Z76" i="31"/>
  <c r="Z75" i="31"/>
  <c r="Z64" i="31"/>
  <c r="Z63" i="31"/>
  <c r="Z52" i="31"/>
  <c r="Z51" i="31"/>
  <c r="Z40" i="31"/>
  <c r="Z39" i="31"/>
  <c r="Z94" i="31" l="1"/>
  <c r="Z94" i="32" s="1"/>
  <c r="Z70" i="32"/>
  <c r="Y96" i="32"/>
  <c r="Y95" i="32"/>
  <c r="Y94" i="32"/>
  <c r="Y93" i="32"/>
  <c r="Y92" i="32"/>
  <c r="Y91" i="32"/>
  <c r="Y90" i="32"/>
  <c r="Y89" i="32"/>
  <c r="Y84" i="32"/>
  <c r="Y83" i="32"/>
  <c r="Y82" i="32"/>
  <c r="Y81" i="32"/>
  <c r="Y80" i="32"/>
  <c r="Y79" i="32"/>
  <c r="Y78" i="32"/>
  <c r="Y77" i="32"/>
  <c r="Y72" i="32"/>
  <c r="Y71" i="32"/>
  <c r="Y70" i="32"/>
  <c r="Y69" i="32"/>
  <c r="Y68" i="32"/>
  <c r="Y67" i="32"/>
  <c r="Y66" i="32"/>
  <c r="Y65" i="32"/>
  <c r="Y60" i="32"/>
  <c r="Y59" i="32"/>
  <c r="Y58" i="32"/>
  <c r="Y57" i="32"/>
  <c r="Y56" i="32"/>
  <c r="Y55" i="32"/>
  <c r="Y54" i="32"/>
  <c r="Y53" i="32"/>
  <c r="X96" i="32"/>
  <c r="X95" i="32"/>
  <c r="X94" i="32"/>
  <c r="X93" i="32"/>
  <c r="X92" i="32"/>
  <c r="X91" i="32"/>
  <c r="X90" i="32"/>
  <c r="X89" i="32"/>
  <c r="X84" i="32"/>
  <c r="X83" i="32"/>
  <c r="X82" i="32"/>
  <c r="X81" i="32"/>
  <c r="X80" i="32"/>
  <c r="X79" i="32"/>
  <c r="X78" i="32"/>
  <c r="X77" i="32"/>
  <c r="X72" i="32"/>
  <c r="X71" i="32"/>
  <c r="X70" i="32"/>
  <c r="X69" i="32"/>
  <c r="X68" i="32"/>
  <c r="X67" i="32"/>
  <c r="X66" i="32"/>
  <c r="X65" i="32"/>
  <c r="X60" i="32"/>
  <c r="X59" i="32"/>
  <c r="X58" i="32"/>
  <c r="X57" i="32"/>
  <c r="X56" i="32"/>
  <c r="X55" i="32"/>
  <c r="X54" i="32"/>
  <c r="X53" i="32"/>
  <c r="Z82" i="32" l="1"/>
  <c r="Z58" i="32"/>
  <c r="Z91" i="31"/>
  <c r="Z91" i="32" s="1"/>
  <c r="Z67" i="32"/>
  <c r="Z93" i="31"/>
  <c r="Z93" i="32" s="1"/>
  <c r="Z69" i="32"/>
  <c r="Z92" i="31"/>
  <c r="Z92" i="32" s="1"/>
  <c r="Z68" i="32"/>
  <c r="Z66" i="32"/>
  <c r="Z90" i="31"/>
  <c r="Z90" i="32" s="1"/>
  <c r="Z65" i="32"/>
  <c r="Z89" i="31"/>
  <c r="Z89" i="32" s="1"/>
  <c r="Z72" i="32"/>
  <c r="Z96" i="31"/>
  <c r="Z96" i="32" s="1"/>
  <c r="Z71" i="32"/>
  <c r="Z95" i="31"/>
  <c r="Z95" i="32" s="1"/>
  <c r="Z77" i="32" l="1"/>
  <c r="Z53" i="32"/>
  <c r="Z83" i="32"/>
  <c r="Z59" i="32"/>
  <c r="Z81" i="32"/>
  <c r="Z57" i="32"/>
  <c r="Z78" i="32"/>
  <c r="Z54" i="32"/>
  <c r="Z79" i="32"/>
  <c r="Z55" i="32"/>
  <c r="Z84" i="32"/>
  <c r="Z60" i="32"/>
  <c r="Z80" i="32"/>
  <c r="Z56" i="32"/>
  <c r="W92" i="32" l="1"/>
  <c r="W79" i="32"/>
  <c r="T96" i="32"/>
  <c r="T95" i="32"/>
  <c r="T94" i="32"/>
  <c r="T93" i="32"/>
  <c r="T92" i="32"/>
  <c r="T91" i="32"/>
  <c r="T90" i="32"/>
  <c r="T89" i="32"/>
  <c r="S96" i="32"/>
  <c r="S95" i="32"/>
  <c r="S94" i="32"/>
  <c r="S93" i="32"/>
  <c r="S92" i="32"/>
  <c r="S91" i="32"/>
  <c r="S90" i="32"/>
  <c r="S89" i="32"/>
  <c r="R96" i="32"/>
  <c r="R95" i="32"/>
  <c r="R94" i="32"/>
  <c r="R93" i="32"/>
  <c r="R92" i="32"/>
  <c r="R91" i="32"/>
  <c r="R90" i="32"/>
  <c r="R89" i="32"/>
  <c r="Q96" i="32"/>
  <c r="Q95" i="32"/>
  <c r="Q94" i="32"/>
  <c r="Q93" i="32"/>
  <c r="Q92" i="32"/>
  <c r="Q91" i="32"/>
  <c r="Q90" i="32"/>
  <c r="Q89" i="32"/>
  <c r="P96" i="32"/>
  <c r="P95" i="32"/>
  <c r="P94" i="32"/>
  <c r="P93" i="32"/>
  <c r="P92" i="32"/>
  <c r="P91" i="32"/>
  <c r="P90" i="32"/>
  <c r="P89" i="32"/>
  <c r="Q88" i="32"/>
  <c r="R88" i="32" s="1"/>
  <c r="S88" i="32" s="1"/>
  <c r="T88" i="32" s="1"/>
  <c r="U88" i="32" s="1"/>
  <c r="V88" i="32" s="1"/>
  <c r="W88" i="32" s="1"/>
  <c r="Q76" i="32"/>
  <c r="R76" i="32" s="1"/>
  <c r="S76" i="32" s="1"/>
  <c r="T76" i="32" s="1"/>
  <c r="U76" i="32" s="1"/>
  <c r="V76" i="32" s="1"/>
  <c r="W76" i="32" s="1"/>
  <c r="W96" i="32"/>
  <c r="V96" i="32"/>
  <c r="W95" i="32"/>
  <c r="V95" i="32"/>
  <c r="W94" i="32"/>
  <c r="V94" i="32"/>
  <c r="W93" i="32"/>
  <c r="V93" i="32"/>
  <c r="V92" i="32"/>
  <c r="W91" i="32"/>
  <c r="V91" i="32"/>
  <c r="W90" i="32"/>
  <c r="V90" i="32"/>
  <c r="W89" i="32"/>
  <c r="V89" i="32"/>
  <c r="P87" i="32"/>
  <c r="Q87" i="32" s="1"/>
  <c r="R87" i="32" s="1"/>
  <c r="S87" i="32" s="1"/>
  <c r="T87" i="32" s="1"/>
  <c r="U87" i="32" s="1"/>
  <c r="V87" i="32" s="1"/>
  <c r="W87" i="32" s="1"/>
  <c r="X87" i="32" s="1"/>
  <c r="Y87" i="32" s="1"/>
  <c r="P75" i="32"/>
  <c r="Q75" i="32" s="1"/>
  <c r="R75" i="32" s="1"/>
  <c r="S75" i="32" s="1"/>
  <c r="T75" i="32" s="1"/>
  <c r="U75" i="32" s="1"/>
  <c r="V75" i="32" s="1"/>
  <c r="W75" i="32" s="1"/>
  <c r="X75" i="32" s="1"/>
  <c r="Y75" i="32" s="1"/>
  <c r="P63" i="32"/>
  <c r="Q63" i="32" s="1"/>
  <c r="R63" i="32" s="1"/>
  <c r="S63" i="32" s="1"/>
  <c r="T63" i="32" s="1"/>
  <c r="U63" i="32" s="1"/>
  <c r="P51" i="32"/>
  <c r="Q51" i="32" s="1"/>
  <c r="R51" i="32" s="1"/>
  <c r="S51" i="32" s="1"/>
  <c r="T51" i="32" s="1"/>
  <c r="U51" i="32" s="1"/>
  <c r="V51" i="32" s="1"/>
  <c r="W51" i="32" s="1"/>
  <c r="U52" i="32"/>
  <c r="V52" i="32" s="1"/>
  <c r="W52" i="32" s="1"/>
  <c r="W83" i="32"/>
  <c r="W82" i="32"/>
  <c r="W81" i="32"/>
  <c r="W80" i="32"/>
  <c r="W78" i="32"/>
  <c r="W72" i="32"/>
  <c r="W71" i="32"/>
  <c r="W70" i="32"/>
  <c r="W69" i="32"/>
  <c r="W68" i="32"/>
  <c r="W67" i="32"/>
  <c r="W66" i="32"/>
  <c r="W65" i="32"/>
  <c r="W59" i="32"/>
  <c r="W58" i="32"/>
  <c r="W57" i="32"/>
  <c r="W56" i="32"/>
  <c r="W54" i="32"/>
  <c r="W53" i="32"/>
  <c r="V84" i="32"/>
  <c r="V83" i="32"/>
  <c r="V82" i="32"/>
  <c r="V81" i="32"/>
  <c r="V80" i="32"/>
  <c r="V79" i="32"/>
  <c r="V78" i="32"/>
  <c r="V77" i="32"/>
  <c r="V72" i="32"/>
  <c r="V71" i="32"/>
  <c r="V70" i="32"/>
  <c r="V69" i="32"/>
  <c r="V68" i="32"/>
  <c r="V67" i="32"/>
  <c r="V66" i="32"/>
  <c r="V65" i="32"/>
  <c r="V60" i="32"/>
  <c r="V59" i="32"/>
  <c r="V58" i="32"/>
  <c r="V57" i="32"/>
  <c r="V56" i="32"/>
  <c r="V55" i="32"/>
  <c r="V54" i="32"/>
  <c r="V53" i="32"/>
  <c r="V108" i="32"/>
  <c r="X51" i="32" l="1"/>
  <c r="Y51" i="32" s="1"/>
  <c r="AC51" i="32" s="1"/>
  <c r="AD51" i="32" s="1"/>
  <c r="AE51" i="32" s="1"/>
  <c r="AF51" i="32" s="1"/>
  <c r="AG51" i="32" s="1"/>
  <c r="AH51" i="32" s="1"/>
  <c r="AI51" i="32" s="1"/>
  <c r="AJ51" i="32" s="1"/>
  <c r="AK51" i="32" s="1"/>
  <c r="AL51" i="32" s="1"/>
  <c r="AM51" i="32" s="1"/>
  <c r="AN51" i="32" s="1"/>
  <c r="AO51" i="32" s="1"/>
  <c r="AP51" i="32" s="1"/>
  <c r="AQ51" i="32" s="1"/>
  <c r="AR51" i="32" s="1"/>
  <c r="AS51" i="32" s="1"/>
  <c r="AT51" i="32" s="1"/>
  <c r="AU51" i="32" s="1"/>
  <c r="AV51" i="32" s="1"/>
  <c r="AW51" i="32" s="1"/>
  <c r="AX51" i="32" s="1"/>
  <c r="AY51" i="32" s="1"/>
  <c r="AZ51" i="32" s="1"/>
  <c r="BA51" i="32" s="1"/>
  <c r="AC76" i="32"/>
  <c r="AD76" i="32" s="1"/>
  <c r="AE76" i="32" s="1"/>
  <c r="AF76" i="32" s="1"/>
  <c r="AG76" i="32" s="1"/>
  <c r="AH76" i="32" s="1"/>
  <c r="AI76" i="32" s="1"/>
  <c r="AJ76" i="32" s="1"/>
  <c r="AK76" i="32" s="1"/>
  <c r="AL76" i="32" s="1"/>
  <c r="AM76" i="32" s="1"/>
  <c r="AN76" i="32" s="1"/>
  <c r="AO76" i="32" s="1"/>
  <c r="AP76" i="32" s="1"/>
  <c r="AQ76" i="32" s="1"/>
  <c r="AR76" i="32" s="1"/>
  <c r="AS76" i="32" s="1"/>
  <c r="AT76" i="32" s="1"/>
  <c r="AU76" i="32" s="1"/>
  <c r="AV76" i="32" s="1"/>
  <c r="AW76" i="32" s="1"/>
  <c r="AX76" i="32" s="1"/>
  <c r="AY76" i="32" s="1"/>
  <c r="AZ76" i="32" s="1"/>
  <c r="BA76" i="32" s="1"/>
  <c r="X76" i="32"/>
  <c r="Y76" i="32" s="1"/>
  <c r="AC88" i="32"/>
  <c r="AD88" i="32" s="1"/>
  <c r="AE88" i="32" s="1"/>
  <c r="AF88" i="32" s="1"/>
  <c r="AG88" i="32" s="1"/>
  <c r="AH88" i="32" s="1"/>
  <c r="AI88" i="32" s="1"/>
  <c r="AJ88" i="32" s="1"/>
  <c r="AK88" i="32" s="1"/>
  <c r="AL88" i="32" s="1"/>
  <c r="AM88" i="32" s="1"/>
  <c r="AN88" i="32" s="1"/>
  <c r="AO88" i="32" s="1"/>
  <c r="AP88" i="32" s="1"/>
  <c r="AQ88" i="32" s="1"/>
  <c r="AR88" i="32" s="1"/>
  <c r="AS88" i="32" s="1"/>
  <c r="AT88" i="32" s="1"/>
  <c r="AU88" i="32" s="1"/>
  <c r="AV88" i="32" s="1"/>
  <c r="AW88" i="32" s="1"/>
  <c r="AX88" i="32" s="1"/>
  <c r="AY88" i="32" s="1"/>
  <c r="AZ88" i="32" s="1"/>
  <c r="BA88" i="32" s="1"/>
  <c r="X88" i="32"/>
  <c r="Y88" i="32" s="1"/>
  <c r="AC52" i="32"/>
  <c r="AD52" i="32" s="1"/>
  <c r="AE52" i="32" s="1"/>
  <c r="AF52" i="32" s="1"/>
  <c r="AG52" i="32" s="1"/>
  <c r="AH52" i="32" s="1"/>
  <c r="AI52" i="32" s="1"/>
  <c r="AJ52" i="32" s="1"/>
  <c r="AK52" i="32" s="1"/>
  <c r="AL52" i="32" s="1"/>
  <c r="AM52" i="32" s="1"/>
  <c r="AN52" i="32" s="1"/>
  <c r="AO52" i="32" s="1"/>
  <c r="AP52" i="32" s="1"/>
  <c r="AQ52" i="32" s="1"/>
  <c r="AR52" i="32" s="1"/>
  <c r="AS52" i="32" s="1"/>
  <c r="AT52" i="32" s="1"/>
  <c r="AU52" i="32" s="1"/>
  <c r="AV52" i="32" s="1"/>
  <c r="AW52" i="32" s="1"/>
  <c r="AX52" i="32" s="1"/>
  <c r="AY52" i="32" s="1"/>
  <c r="AZ52" i="32" s="1"/>
  <c r="BA52" i="32" s="1"/>
  <c r="X52" i="32"/>
  <c r="Y52" i="32" s="1"/>
  <c r="W55" i="32"/>
  <c r="W77" i="32"/>
  <c r="T84" i="32"/>
  <c r="T83" i="32"/>
  <c r="T82" i="32"/>
  <c r="T81" i="32"/>
  <c r="T80" i="32"/>
  <c r="T79" i="32"/>
  <c r="T78" i="32"/>
  <c r="T77" i="32"/>
  <c r="S84" i="32"/>
  <c r="S83" i="32"/>
  <c r="S82" i="32"/>
  <c r="S81" i="32"/>
  <c r="S80" i="32"/>
  <c r="S79" i="32"/>
  <c r="S78" i="32"/>
  <c r="S77" i="32"/>
  <c r="T72" i="32"/>
  <c r="T71" i="32"/>
  <c r="T70" i="32"/>
  <c r="T69" i="32"/>
  <c r="T68" i="32"/>
  <c r="T67" i="32"/>
  <c r="T66" i="32"/>
  <c r="T65" i="32"/>
  <c r="S72" i="32"/>
  <c r="S71" i="32"/>
  <c r="S70" i="32"/>
  <c r="S69" i="32"/>
  <c r="S68" i="32"/>
  <c r="S67" i="32"/>
  <c r="S66" i="32"/>
  <c r="S65" i="32"/>
  <c r="T60" i="32"/>
  <c r="T59" i="32"/>
  <c r="T58" i="32"/>
  <c r="T57" i="32"/>
  <c r="T56" i="32"/>
  <c r="T55" i="32"/>
  <c r="T54" i="32"/>
  <c r="T53" i="32"/>
  <c r="S60" i="32"/>
  <c r="S59" i="32"/>
  <c r="S58" i="32"/>
  <c r="S57" i="32"/>
  <c r="S56" i="32"/>
  <c r="S55" i="32"/>
  <c r="S54" i="32"/>
  <c r="S53" i="32"/>
  <c r="U96" i="31"/>
  <c r="U95" i="31"/>
  <c r="U94" i="31"/>
  <c r="U93" i="31"/>
  <c r="U92" i="31"/>
  <c r="U91" i="31"/>
  <c r="U90" i="31"/>
  <c r="U89" i="31"/>
  <c r="W84" i="32" l="1"/>
  <c r="W60" i="32"/>
  <c r="B56" i="34" l="1"/>
  <c r="B55" i="34"/>
  <c r="B54" i="34"/>
  <c r="B53" i="34"/>
  <c r="B52" i="34"/>
  <c r="B51" i="34"/>
  <c r="B50" i="34"/>
  <c r="B49" i="34"/>
  <c r="B46" i="34"/>
  <c r="B45" i="34"/>
  <c r="B44" i="34"/>
  <c r="B43" i="34"/>
  <c r="B42" i="34"/>
  <c r="B41" i="34"/>
  <c r="B40" i="34"/>
  <c r="B39" i="34"/>
  <c r="B38" i="34"/>
  <c r="B37" i="34"/>
  <c r="B36" i="34"/>
  <c r="B35" i="34"/>
  <c r="B34" i="34"/>
  <c r="B33" i="34"/>
  <c r="B32" i="34"/>
  <c r="B31" i="34"/>
  <c r="B30" i="34"/>
  <c r="B29" i="34"/>
  <c r="B28" i="34"/>
  <c r="B27" i="34"/>
  <c r="B26" i="34"/>
  <c r="B25" i="34"/>
  <c r="B24" i="34"/>
  <c r="B23" i="34"/>
  <c r="B22" i="34"/>
  <c r="B21" i="34"/>
  <c r="B20" i="34"/>
  <c r="B19" i="34"/>
  <c r="B18" i="34"/>
  <c r="B17" i="34"/>
  <c r="B16" i="34"/>
  <c r="B15" i="34"/>
  <c r="B14" i="34"/>
  <c r="B13" i="34"/>
  <c r="B12" i="34"/>
  <c r="B11" i="34"/>
  <c r="B10" i="34"/>
  <c r="B9" i="34"/>
  <c r="B8" i="34"/>
  <c r="B7" i="34"/>
  <c r="B6" i="34"/>
  <c r="B5" i="34"/>
  <c r="J50" i="34"/>
  <c r="J49" i="34"/>
  <c r="J48" i="34"/>
  <c r="J47" i="34"/>
  <c r="J46" i="34"/>
  <c r="J45" i="34"/>
  <c r="J44" i="34"/>
  <c r="J43" i="34"/>
  <c r="J42" i="34"/>
  <c r="F42" i="34" s="1"/>
  <c r="J41" i="34"/>
  <c r="J40" i="34"/>
  <c r="J39" i="34"/>
  <c r="J38" i="34"/>
  <c r="J37" i="34"/>
  <c r="J36" i="34"/>
  <c r="J35" i="34"/>
  <c r="J34" i="34"/>
  <c r="J33" i="34"/>
  <c r="J32" i="34"/>
  <c r="J31" i="34"/>
  <c r="J30" i="34"/>
  <c r="J29" i="34"/>
  <c r="J28" i="34"/>
  <c r="J27" i="34"/>
  <c r="J26" i="34"/>
  <c r="F26" i="34" s="1"/>
  <c r="J25" i="34"/>
  <c r="J24" i="34"/>
  <c r="J23" i="34"/>
  <c r="J22" i="34"/>
  <c r="J21" i="34"/>
  <c r="J20" i="34"/>
  <c r="J19" i="34"/>
  <c r="J18" i="34"/>
  <c r="J17" i="34"/>
  <c r="J16" i="34"/>
  <c r="J15" i="34"/>
  <c r="J14" i="34"/>
  <c r="J13" i="34"/>
  <c r="F13" i="34" s="1"/>
  <c r="J12" i="34"/>
  <c r="J11" i="34"/>
  <c r="J10" i="34"/>
  <c r="J9" i="34"/>
  <c r="J8" i="34"/>
  <c r="J7" i="34"/>
  <c r="J6" i="34"/>
  <c r="J5" i="34"/>
  <c r="J4" i="34"/>
  <c r="K50" i="34"/>
  <c r="K49" i="34"/>
  <c r="K48" i="34"/>
  <c r="K47" i="34"/>
  <c r="K46" i="34"/>
  <c r="K45" i="34"/>
  <c r="K44" i="34"/>
  <c r="K43" i="34"/>
  <c r="K42" i="34"/>
  <c r="K41" i="34"/>
  <c r="F41" i="34" s="1"/>
  <c r="K40" i="34"/>
  <c r="F40" i="34" s="1"/>
  <c r="K39" i="34"/>
  <c r="K38" i="34"/>
  <c r="F38" i="34"/>
  <c r="K37" i="34"/>
  <c r="K36" i="34"/>
  <c r="K35" i="34"/>
  <c r="K34" i="34"/>
  <c r="K33" i="34"/>
  <c r="F33" i="34" s="1"/>
  <c r="K32" i="34"/>
  <c r="K31" i="34"/>
  <c r="K30" i="34"/>
  <c r="K29" i="34"/>
  <c r="K28" i="34"/>
  <c r="K27" i="34"/>
  <c r="K26" i="34"/>
  <c r="K25" i="34"/>
  <c r="F25" i="34" s="1"/>
  <c r="K24" i="34"/>
  <c r="K23" i="34"/>
  <c r="K22" i="34"/>
  <c r="F22" i="34" s="1"/>
  <c r="K21" i="34"/>
  <c r="F21" i="34" s="1"/>
  <c r="K20" i="34"/>
  <c r="K19" i="34"/>
  <c r="K18" i="34"/>
  <c r="K17" i="34"/>
  <c r="F17" i="34"/>
  <c r="K16" i="34"/>
  <c r="F16" i="34" s="1"/>
  <c r="K15" i="34"/>
  <c r="K14" i="34"/>
  <c r="K13" i="34"/>
  <c r="K12" i="34"/>
  <c r="K11" i="34"/>
  <c r="K10" i="34"/>
  <c r="K9" i="34"/>
  <c r="K8" i="34"/>
  <c r="K7" i="34"/>
  <c r="K6" i="34"/>
  <c r="K5" i="34"/>
  <c r="F4" i="34"/>
  <c r="I4" i="34" s="1"/>
  <c r="R108" i="31"/>
  <c r="R59" i="32" l="1"/>
  <c r="R83" i="32"/>
  <c r="R66" i="32"/>
  <c r="R67" i="32"/>
  <c r="R68" i="32"/>
  <c r="F14" i="34"/>
  <c r="F30" i="34"/>
  <c r="F46" i="34"/>
  <c r="F39" i="34"/>
  <c r="F24" i="34"/>
  <c r="F32" i="34"/>
  <c r="G4" i="34"/>
  <c r="F10" i="34"/>
  <c r="F31" i="34"/>
  <c r="F18" i="34"/>
  <c r="F34" i="34"/>
  <c r="F27" i="34"/>
  <c r="F35" i="34"/>
  <c r="F43" i="34"/>
  <c r="F15" i="34"/>
  <c r="F19" i="34"/>
  <c r="F7" i="34"/>
  <c r="F6" i="34"/>
  <c r="F11" i="34"/>
  <c r="F8" i="34"/>
  <c r="F9" i="34"/>
  <c r="F5" i="34"/>
  <c r="F12" i="34"/>
  <c r="F20" i="34"/>
  <c r="F28" i="34"/>
  <c r="F36" i="34"/>
  <c r="F44" i="34"/>
  <c r="F29" i="34"/>
  <c r="F37" i="34"/>
  <c r="F45" i="34"/>
  <c r="F23" i="34"/>
  <c r="R70" i="32" l="1"/>
  <c r="R65" i="32"/>
  <c r="R71" i="32"/>
  <c r="R69" i="32"/>
  <c r="I5" i="34"/>
  <c r="G5" i="34"/>
  <c r="I8" i="34"/>
  <c r="G8" i="34"/>
  <c r="I9" i="34"/>
  <c r="G9" i="34"/>
  <c r="I6" i="34"/>
  <c r="G6" i="34"/>
  <c r="I7" i="34"/>
  <c r="G7" i="34"/>
  <c r="I10" i="34"/>
  <c r="G10" i="34"/>
  <c r="H139" i="32"/>
  <c r="D137" i="32"/>
  <c r="C137" i="32"/>
  <c r="B137" i="32"/>
  <c r="AW130" i="32"/>
  <c r="AC128" i="32"/>
  <c r="H127" i="32"/>
  <c r="AV125" i="32"/>
  <c r="D125" i="32"/>
  <c r="C125" i="32"/>
  <c r="B125" i="32"/>
  <c r="BA119" i="32"/>
  <c r="AZ119" i="32"/>
  <c r="AZ143" i="32" s="1"/>
  <c r="AY119" i="32"/>
  <c r="AX119" i="32"/>
  <c r="AX143" i="32" s="1"/>
  <c r="AW119" i="32"/>
  <c r="AW143" i="32" s="1"/>
  <c r="AV119" i="32"/>
  <c r="AV131" i="32" s="1"/>
  <c r="AU119" i="32"/>
  <c r="AT119" i="32"/>
  <c r="AS119" i="32"/>
  <c r="AS143" i="32" s="1"/>
  <c r="AR119" i="32"/>
  <c r="AR131" i="32" s="1"/>
  <c r="AQ119" i="32"/>
  <c r="AP119" i="32"/>
  <c r="AP143" i="32" s="1"/>
  <c r="AO119" i="32"/>
  <c r="AO143" i="32" s="1"/>
  <c r="AN119" i="32"/>
  <c r="AN131" i="32" s="1"/>
  <c r="AM119" i="32"/>
  <c r="AL119" i="32"/>
  <c r="AK119" i="32"/>
  <c r="AJ119" i="32"/>
  <c r="AJ131" i="32" s="1"/>
  <c r="AI119" i="32"/>
  <c r="AH119" i="32"/>
  <c r="AH143" i="32" s="1"/>
  <c r="AG119" i="32"/>
  <c r="AG143" i="32" s="1"/>
  <c r="AF119" i="32"/>
  <c r="AF131" i="32" s="1"/>
  <c r="AE119" i="32"/>
  <c r="AD119" i="32"/>
  <c r="AC119" i="32"/>
  <c r="AC143" i="32" s="1"/>
  <c r="AB119" i="32"/>
  <c r="AB131" i="32" s="1"/>
  <c r="AA119" i="32"/>
  <c r="Z119" i="32"/>
  <c r="Z143" i="32" s="1"/>
  <c r="Y119" i="32"/>
  <c r="Y143" i="32" s="1"/>
  <c r="X119" i="32"/>
  <c r="X131" i="32" s="1"/>
  <c r="W119" i="32"/>
  <c r="V119" i="32"/>
  <c r="U119" i="32"/>
  <c r="T119" i="32"/>
  <c r="T131" i="32" s="1"/>
  <c r="S119" i="32"/>
  <c r="R119" i="32"/>
  <c r="R143" i="32" s="1"/>
  <c r="Q119" i="32"/>
  <c r="Q143" i="32" s="1"/>
  <c r="P119" i="32"/>
  <c r="P131" i="32" s="1"/>
  <c r="O119" i="32"/>
  <c r="N119" i="32"/>
  <c r="M119" i="32"/>
  <c r="M143" i="32" s="1"/>
  <c r="L119" i="32"/>
  <c r="L143" i="32" s="1"/>
  <c r="K119" i="32"/>
  <c r="J119" i="32"/>
  <c r="J143" i="32" s="1"/>
  <c r="I119" i="32"/>
  <c r="I143" i="32" s="1"/>
  <c r="H119" i="32"/>
  <c r="H131" i="32" s="1"/>
  <c r="G119" i="32"/>
  <c r="F119" i="32"/>
  <c r="E119" i="32"/>
  <c r="D119" i="32"/>
  <c r="D143" i="32" s="1"/>
  <c r="C119" i="32"/>
  <c r="B119" i="32"/>
  <c r="B143" i="32" s="1"/>
  <c r="BA118" i="32"/>
  <c r="BA142" i="32" s="1"/>
  <c r="AZ118" i="32"/>
  <c r="AZ130" i="32" s="1"/>
  <c r="AY118" i="32"/>
  <c r="AX118" i="32"/>
  <c r="AW118" i="32"/>
  <c r="AW142" i="32" s="1"/>
  <c r="AV118" i="32"/>
  <c r="AV130" i="32" s="1"/>
  <c r="AU118" i="32"/>
  <c r="AT118" i="32"/>
  <c r="AT142" i="32" s="1"/>
  <c r="AS118" i="32"/>
  <c r="AS142" i="32" s="1"/>
  <c r="AR118" i="32"/>
  <c r="AR130" i="32" s="1"/>
  <c r="AQ118" i="32"/>
  <c r="AP118" i="32"/>
  <c r="AO118" i="32"/>
  <c r="AN118" i="32"/>
  <c r="AN142" i="32" s="1"/>
  <c r="AM118" i="32"/>
  <c r="AL118" i="32"/>
  <c r="AL142" i="32" s="1"/>
  <c r="AK118" i="32"/>
  <c r="AK142" i="32" s="1"/>
  <c r="AJ118" i="32"/>
  <c r="AJ130" i="32" s="1"/>
  <c r="AI118" i="32"/>
  <c r="AH118" i="32"/>
  <c r="AG118" i="32"/>
  <c r="AG142" i="32" s="1"/>
  <c r="AF118" i="32"/>
  <c r="AF130" i="32" s="1"/>
  <c r="AE118" i="32"/>
  <c r="AD118" i="32"/>
  <c r="AD142" i="32" s="1"/>
  <c r="AC118" i="32"/>
  <c r="AC142" i="32" s="1"/>
  <c r="AB118" i="32"/>
  <c r="AB130" i="32" s="1"/>
  <c r="AA118" i="32"/>
  <c r="Z118" i="32"/>
  <c r="Y118" i="32"/>
  <c r="X118" i="32"/>
  <c r="X130" i="32" s="1"/>
  <c r="W118" i="32"/>
  <c r="V118" i="32"/>
  <c r="V142" i="32" s="1"/>
  <c r="U118" i="32"/>
  <c r="U142" i="32" s="1"/>
  <c r="T118" i="32"/>
  <c r="T130" i="32" s="1"/>
  <c r="S118" i="32"/>
  <c r="R118" i="32"/>
  <c r="Q118" i="32"/>
  <c r="Q142" i="32" s="1"/>
  <c r="P118" i="32"/>
  <c r="P130" i="32" s="1"/>
  <c r="O118" i="32"/>
  <c r="N118" i="32"/>
  <c r="N142" i="32" s="1"/>
  <c r="M118" i="32"/>
  <c r="M142" i="32" s="1"/>
  <c r="L118" i="32"/>
  <c r="L130" i="32" s="1"/>
  <c r="K118" i="32"/>
  <c r="J118" i="32"/>
  <c r="I118" i="32"/>
  <c r="H118" i="32"/>
  <c r="H130" i="32" s="1"/>
  <c r="G118" i="32"/>
  <c r="F118" i="32"/>
  <c r="F142" i="32" s="1"/>
  <c r="E118" i="32"/>
  <c r="E142" i="32" s="1"/>
  <c r="D118" i="32"/>
  <c r="D130" i="32" s="1"/>
  <c r="C118" i="32"/>
  <c r="B118" i="32"/>
  <c r="BA117" i="32"/>
  <c r="BA129" i="32" s="1"/>
  <c r="AZ117" i="32"/>
  <c r="AZ141" i="32" s="1"/>
  <c r="AY117" i="32"/>
  <c r="AX117" i="32"/>
  <c r="AX141" i="32" s="1"/>
  <c r="AW117" i="32"/>
  <c r="AW141" i="32" s="1"/>
  <c r="AV117" i="32"/>
  <c r="AV141" i="32" s="1"/>
  <c r="AU117" i="32"/>
  <c r="AT117" i="32"/>
  <c r="AS117" i="32"/>
  <c r="AR117" i="32"/>
  <c r="AR141" i="32" s="1"/>
  <c r="AQ117" i="32"/>
  <c r="AP117" i="32"/>
  <c r="AP141" i="32" s="1"/>
  <c r="AO117" i="32"/>
  <c r="AO141" i="32" s="1"/>
  <c r="AN117" i="32"/>
  <c r="AN129" i="32" s="1"/>
  <c r="AM117" i="32"/>
  <c r="AM141" i="32" s="1"/>
  <c r="AL117" i="32"/>
  <c r="AK117" i="32"/>
  <c r="AJ117" i="32"/>
  <c r="AJ129" i="32" s="1"/>
  <c r="AI117" i="32"/>
  <c r="AH117" i="32"/>
  <c r="AH141" i="32" s="1"/>
  <c r="AG117" i="32"/>
  <c r="AG141" i="32" s="1"/>
  <c r="AF117" i="32"/>
  <c r="AF129" i="32" s="1"/>
  <c r="AE117" i="32"/>
  <c r="AE141" i="32" s="1"/>
  <c r="AD117" i="32"/>
  <c r="AC117" i="32"/>
  <c r="AB117" i="32"/>
  <c r="AB141" i="32" s="1"/>
  <c r="AA117" i="32"/>
  <c r="Z117" i="32"/>
  <c r="Z141" i="32" s="1"/>
  <c r="Y117" i="32"/>
  <c r="Y141" i="32" s="1"/>
  <c r="X117" i="32"/>
  <c r="X141" i="32" s="1"/>
  <c r="W117" i="32"/>
  <c r="W141" i="32" s="1"/>
  <c r="V117" i="32"/>
  <c r="U117" i="32"/>
  <c r="T117" i="32"/>
  <c r="T141" i="32" s="1"/>
  <c r="S117" i="32"/>
  <c r="R117" i="32"/>
  <c r="R141" i="32" s="1"/>
  <c r="Q117" i="32"/>
  <c r="Q141" i="32" s="1"/>
  <c r="P117" i="32"/>
  <c r="P129" i="32" s="1"/>
  <c r="O117" i="32"/>
  <c r="O141" i="32" s="1"/>
  <c r="N117" i="32"/>
  <c r="M117" i="32"/>
  <c r="L117" i="32"/>
  <c r="L129" i="32" s="1"/>
  <c r="K117" i="32"/>
  <c r="J117" i="32"/>
  <c r="J141" i="32" s="1"/>
  <c r="I117" i="32"/>
  <c r="I141" i="32" s="1"/>
  <c r="H117" i="32"/>
  <c r="H141" i="32" s="1"/>
  <c r="G117" i="32"/>
  <c r="G141" i="32" s="1"/>
  <c r="F117" i="32"/>
  <c r="E117" i="32"/>
  <c r="D117" i="32"/>
  <c r="D141" i="32" s="1"/>
  <c r="C117" i="32"/>
  <c r="B117" i="32"/>
  <c r="B141" i="32" s="1"/>
  <c r="BA116" i="32"/>
  <c r="BA140" i="32" s="1"/>
  <c r="AZ116" i="32"/>
  <c r="AZ140" i="32" s="1"/>
  <c r="AY116" i="32"/>
  <c r="AY140" i="32" s="1"/>
  <c r="AX116" i="32"/>
  <c r="AW116" i="32"/>
  <c r="AV116" i="32"/>
  <c r="AV128" i="32" s="1"/>
  <c r="AU116" i="32"/>
  <c r="AT116" i="32"/>
  <c r="AT140" i="32" s="1"/>
  <c r="AS116" i="32"/>
  <c r="AS140" i="32" s="1"/>
  <c r="AR116" i="32"/>
  <c r="AR128" i="32" s="1"/>
  <c r="AQ116" i="32"/>
  <c r="AQ140" i="32" s="1"/>
  <c r="AP116" i="32"/>
  <c r="AO116" i="32"/>
  <c r="AO128" i="32" s="1"/>
  <c r="AN116" i="32"/>
  <c r="AN140" i="32" s="1"/>
  <c r="AM116" i="32"/>
  <c r="AL116" i="32"/>
  <c r="AL140" i="32" s="1"/>
  <c r="AK116" i="32"/>
  <c r="AK140" i="32" s="1"/>
  <c r="AJ116" i="32"/>
  <c r="AJ140" i="32" s="1"/>
  <c r="AI116" i="32"/>
  <c r="AI140" i="32" s="1"/>
  <c r="AH116" i="32"/>
  <c r="AG116" i="32"/>
  <c r="AF116" i="32"/>
  <c r="AF140" i="32" s="1"/>
  <c r="AE116" i="32"/>
  <c r="AD116" i="32"/>
  <c r="AD140" i="32" s="1"/>
  <c r="AC116" i="32"/>
  <c r="AC140" i="32" s="1"/>
  <c r="AB116" i="32"/>
  <c r="AB128" i="32" s="1"/>
  <c r="AA116" i="32"/>
  <c r="AA140" i="32" s="1"/>
  <c r="Z116" i="32"/>
  <c r="Y116" i="32"/>
  <c r="X116" i="32"/>
  <c r="X128" i="32" s="1"/>
  <c r="W116" i="32"/>
  <c r="V116" i="32"/>
  <c r="V140" i="32" s="1"/>
  <c r="U116" i="32"/>
  <c r="U140" i="32" s="1"/>
  <c r="T116" i="32"/>
  <c r="T128" i="32" s="1"/>
  <c r="S116" i="32"/>
  <c r="S140" i="32" s="1"/>
  <c r="R116" i="32"/>
  <c r="Q116" i="32"/>
  <c r="P116" i="32"/>
  <c r="P140" i="32" s="1"/>
  <c r="O116" i="32"/>
  <c r="N116" i="32"/>
  <c r="N140" i="32" s="1"/>
  <c r="M116" i="32"/>
  <c r="M140" i="32" s="1"/>
  <c r="L116" i="32"/>
  <c r="L140" i="32" s="1"/>
  <c r="K116" i="32"/>
  <c r="K140" i="32" s="1"/>
  <c r="J116" i="32"/>
  <c r="I116" i="32"/>
  <c r="H116" i="32"/>
  <c r="H140" i="32" s="1"/>
  <c r="G116" i="32"/>
  <c r="F116" i="32"/>
  <c r="F140" i="32" s="1"/>
  <c r="E116" i="32"/>
  <c r="E140" i="32" s="1"/>
  <c r="D116" i="32"/>
  <c r="D128" i="32" s="1"/>
  <c r="C116" i="32"/>
  <c r="C140" i="32" s="1"/>
  <c r="B116" i="32"/>
  <c r="BA115" i="32"/>
  <c r="AZ115" i="32"/>
  <c r="AZ127" i="32" s="1"/>
  <c r="AY115" i="32"/>
  <c r="AX115" i="32"/>
  <c r="AX139" i="32" s="1"/>
  <c r="AW115" i="32"/>
  <c r="AW139" i="32" s="1"/>
  <c r="AV115" i="32"/>
  <c r="AV139" i="32" s="1"/>
  <c r="AU115" i="32"/>
  <c r="AU139" i="32" s="1"/>
  <c r="AT115" i="32"/>
  <c r="AS115" i="32"/>
  <c r="AR115" i="32"/>
  <c r="AR139" i="32" s="1"/>
  <c r="AQ115" i="32"/>
  <c r="AQ139" i="32" s="1"/>
  <c r="AP115" i="32"/>
  <c r="AP139" i="32" s="1"/>
  <c r="AO115" i="32"/>
  <c r="AO139" i="32" s="1"/>
  <c r="AN115" i="32"/>
  <c r="AN139" i="32" s="1"/>
  <c r="AM115" i="32"/>
  <c r="AM139" i="32" s="1"/>
  <c r="AL115" i="32"/>
  <c r="AL139" i="32" s="1"/>
  <c r="AK115" i="32"/>
  <c r="AJ115" i="32"/>
  <c r="AJ127" i="32" s="1"/>
  <c r="AI115" i="32"/>
  <c r="AI139" i="32" s="1"/>
  <c r="AH115" i="32"/>
  <c r="AH139" i="32" s="1"/>
  <c r="AG115" i="32"/>
  <c r="AG139" i="32" s="1"/>
  <c r="AF115" i="32"/>
  <c r="AF139" i="32" s="1"/>
  <c r="AE115" i="32"/>
  <c r="AE139" i="32" s="1"/>
  <c r="AD115" i="32"/>
  <c r="AD139" i="32" s="1"/>
  <c r="AC115" i="32"/>
  <c r="AC127" i="32" s="1"/>
  <c r="AB115" i="32"/>
  <c r="AB139" i="32" s="1"/>
  <c r="AA115" i="32"/>
  <c r="AA139" i="32" s="1"/>
  <c r="Z115" i="32"/>
  <c r="Z139" i="32" s="1"/>
  <c r="Y115" i="32"/>
  <c r="Y139" i="32" s="1"/>
  <c r="X115" i="32"/>
  <c r="X139" i="32" s="1"/>
  <c r="W115" i="32"/>
  <c r="W139" i="32" s="1"/>
  <c r="V115" i="32"/>
  <c r="V139" i="32" s="1"/>
  <c r="U115" i="32"/>
  <c r="T115" i="32"/>
  <c r="T139" i="32" s="1"/>
  <c r="S115" i="32"/>
  <c r="S139" i="32" s="1"/>
  <c r="R115" i="32"/>
  <c r="R139" i="32" s="1"/>
  <c r="Q115" i="32"/>
  <c r="Q139" i="32" s="1"/>
  <c r="P115" i="32"/>
  <c r="P139" i="32" s="1"/>
  <c r="O115" i="32"/>
  <c r="O139" i="32" s="1"/>
  <c r="N115" i="32"/>
  <c r="N139" i="32" s="1"/>
  <c r="M115" i="32"/>
  <c r="L115" i="32"/>
  <c r="L127" i="32" s="1"/>
  <c r="K115" i="32"/>
  <c r="K139" i="32" s="1"/>
  <c r="J115" i="32"/>
  <c r="J139" i="32" s="1"/>
  <c r="I115" i="32"/>
  <c r="I139" i="32" s="1"/>
  <c r="H115" i="32"/>
  <c r="G115" i="32"/>
  <c r="G139" i="32" s="1"/>
  <c r="F115" i="32"/>
  <c r="F139" i="32" s="1"/>
  <c r="E115" i="32"/>
  <c r="D115" i="32"/>
  <c r="D139" i="32" s="1"/>
  <c r="C115" i="32"/>
  <c r="C139" i="32" s="1"/>
  <c r="B115" i="32"/>
  <c r="B139" i="32" s="1"/>
  <c r="BA114" i="32"/>
  <c r="BA138" i="32" s="1"/>
  <c r="AZ114" i="32"/>
  <c r="AZ138" i="32" s="1"/>
  <c r="AY114" i="32"/>
  <c r="AY138" i="32" s="1"/>
  <c r="AX114" i="32"/>
  <c r="AX138" i="32" s="1"/>
  <c r="AW114" i="32"/>
  <c r="AV114" i="32"/>
  <c r="AV126" i="32" s="1"/>
  <c r="AU114" i="32"/>
  <c r="AU138" i="32" s="1"/>
  <c r="AT114" i="32"/>
  <c r="AT138" i="32" s="1"/>
  <c r="AS114" i="32"/>
  <c r="AS138" i="32" s="1"/>
  <c r="AR114" i="32"/>
  <c r="AR138" i="32" s="1"/>
  <c r="AQ114" i="32"/>
  <c r="AQ138" i="32" s="1"/>
  <c r="AP114" i="32"/>
  <c r="AP138" i="32" s="1"/>
  <c r="AO114" i="32"/>
  <c r="AN114" i="32"/>
  <c r="AN126" i="32" s="1"/>
  <c r="AM114" i="32"/>
  <c r="AM138" i="32" s="1"/>
  <c r="AL114" i="32"/>
  <c r="AL138" i="32" s="1"/>
  <c r="AK114" i="32"/>
  <c r="AK138" i="32" s="1"/>
  <c r="AJ114" i="32"/>
  <c r="AJ138" i="32" s="1"/>
  <c r="AI114" i="32"/>
  <c r="AI138" i="32" s="1"/>
  <c r="AH114" i="32"/>
  <c r="AH138" i="32" s="1"/>
  <c r="AG114" i="32"/>
  <c r="AF114" i="32"/>
  <c r="AF138" i="32" s="1"/>
  <c r="AE114" i="32"/>
  <c r="AE138" i="32" s="1"/>
  <c r="AD114" i="32"/>
  <c r="AD138" i="32" s="1"/>
  <c r="AC114" i="32"/>
  <c r="AC138" i="32" s="1"/>
  <c r="AB114" i="32"/>
  <c r="AB138" i="32" s="1"/>
  <c r="AA114" i="32"/>
  <c r="AA138" i="32" s="1"/>
  <c r="Z114" i="32"/>
  <c r="Z138" i="32" s="1"/>
  <c r="Y114" i="32"/>
  <c r="X114" i="32"/>
  <c r="X126" i="32" s="1"/>
  <c r="W114" i="32"/>
  <c r="W138" i="32" s="1"/>
  <c r="V114" i="32"/>
  <c r="V138" i="32" s="1"/>
  <c r="U114" i="32"/>
  <c r="U138" i="32" s="1"/>
  <c r="T114" i="32"/>
  <c r="T138" i="32" s="1"/>
  <c r="S114" i="32"/>
  <c r="S138" i="32" s="1"/>
  <c r="R114" i="32"/>
  <c r="R138" i="32" s="1"/>
  <c r="Q114" i="32"/>
  <c r="Q126" i="32" s="1"/>
  <c r="P114" i="32"/>
  <c r="P138" i="32" s="1"/>
  <c r="O114" i="32"/>
  <c r="O138" i="32" s="1"/>
  <c r="N114" i="32"/>
  <c r="N138" i="32" s="1"/>
  <c r="M114" i="32"/>
  <c r="M138" i="32" s="1"/>
  <c r="L114" i="32"/>
  <c r="L138" i="32" s="1"/>
  <c r="K114" i="32"/>
  <c r="K138" i="32" s="1"/>
  <c r="J114" i="32"/>
  <c r="J138" i="32" s="1"/>
  <c r="I114" i="32"/>
  <c r="H114" i="32"/>
  <c r="H138" i="32" s="1"/>
  <c r="G114" i="32"/>
  <c r="G138" i="32" s="1"/>
  <c r="F114" i="32"/>
  <c r="F138" i="32" s="1"/>
  <c r="E114" i="32"/>
  <c r="E138" i="32" s="1"/>
  <c r="D114" i="32"/>
  <c r="D138" i="32" s="1"/>
  <c r="C114" i="32"/>
  <c r="B114" i="32"/>
  <c r="B138" i="32" s="1"/>
  <c r="BA113" i="32"/>
  <c r="AZ113" i="32"/>
  <c r="AZ125" i="32" s="1"/>
  <c r="AY113" i="32"/>
  <c r="AY137" i="32" s="1"/>
  <c r="AX113" i="32"/>
  <c r="AX137" i="32" s="1"/>
  <c r="AW113" i="32"/>
  <c r="AW137" i="32" s="1"/>
  <c r="AV113" i="32"/>
  <c r="AU113" i="32"/>
  <c r="AT113" i="32"/>
  <c r="AT137" i="32" s="1"/>
  <c r="AS113" i="32"/>
  <c r="AR113" i="32"/>
  <c r="AR137" i="32" s="1"/>
  <c r="AQ113" i="32"/>
  <c r="AQ137" i="32" s="1"/>
  <c r="AP113" i="32"/>
  <c r="AP137" i="32" s="1"/>
  <c r="AO113" i="32"/>
  <c r="AO137" i="32" s="1"/>
  <c r="AN113" i="32"/>
  <c r="AN137" i="32" s="1"/>
  <c r="AM113" i="32"/>
  <c r="AL113" i="32"/>
  <c r="AL137" i="32" s="1"/>
  <c r="AK113" i="32"/>
  <c r="AJ113" i="32"/>
  <c r="AJ125" i="32" s="1"/>
  <c r="AI113" i="32"/>
  <c r="AI137" i="32" s="1"/>
  <c r="AH113" i="32"/>
  <c r="AH137" i="32" s="1"/>
  <c r="AG113" i="32"/>
  <c r="AG137" i="32" s="1"/>
  <c r="AF113" i="32"/>
  <c r="AE113" i="32"/>
  <c r="AD113" i="32"/>
  <c r="AD137" i="32" s="1"/>
  <c r="AC113" i="32"/>
  <c r="AB113" i="32"/>
  <c r="AB125" i="32" s="1"/>
  <c r="AA113" i="32"/>
  <c r="AA137" i="32" s="1"/>
  <c r="Z113" i="32"/>
  <c r="Z137" i="32" s="1"/>
  <c r="Y113" i="32"/>
  <c r="Y137" i="32" s="1"/>
  <c r="X113" i="32"/>
  <c r="X137" i="32" s="1"/>
  <c r="W113" i="32"/>
  <c r="V113" i="32"/>
  <c r="V137" i="32" s="1"/>
  <c r="U113" i="32"/>
  <c r="T113" i="32"/>
  <c r="T137" i="32" s="1"/>
  <c r="S113" i="32"/>
  <c r="R113" i="32"/>
  <c r="Q113" i="32"/>
  <c r="P113" i="32"/>
  <c r="P137" i="32" s="1"/>
  <c r="O113" i="32"/>
  <c r="N113" i="32"/>
  <c r="N137" i="32" s="1"/>
  <c r="M113" i="32"/>
  <c r="L113" i="32"/>
  <c r="L125" i="32" s="1"/>
  <c r="K113" i="32"/>
  <c r="J113" i="32"/>
  <c r="I113" i="32"/>
  <c r="H113" i="32"/>
  <c r="H125" i="32" s="1"/>
  <c r="G113" i="32"/>
  <c r="F113" i="32"/>
  <c r="F137" i="32" s="1"/>
  <c r="E113" i="32"/>
  <c r="BA108" i="32"/>
  <c r="AZ108" i="32"/>
  <c r="AY108" i="32"/>
  <c r="AX108" i="32"/>
  <c r="AW108" i="32"/>
  <c r="AV108" i="32"/>
  <c r="AU108" i="32"/>
  <c r="AT108" i="32"/>
  <c r="AS108" i="32"/>
  <c r="AR108" i="32"/>
  <c r="AQ108" i="32"/>
  <c r="AP108" i="32"/>
  <c r="AO108" i="32"/>
  <c r="AN108" i="32"/>
  <c r="AM108" i="32"/>
  <c r="AL108" i="32"/>
  <c r="AK108" i="32"/>
  <c r="AJ108" i="32"/>
  <c r="AI108" i="32"/>
  <c r="AH108" i="32"/>
  <c r="AG108" i="32"/>
  <c r="AF108" i="32"/>
  <c r="AE108" i="32"/>
  <c r="AD108" i="32"/>
  <c r="AC108" i="32"/>
  <c r="AB108" i="32"/>
  <c r="AA108" i="32"/>
  <c r="Z108" i="32"/>
  <c r="Y108" i="32"/>
  <c r="X108" i="32"/>
  <c r="W108" i="32"/>
  <c r="U108" i="32"/>
  <c r="T108" i="32"/>
  <c r="S108" i="32"/>
  <c r="R108" i="32"/>
  <c r="Q108" i="32"/>
  <c r="P108" i="32"/>
  <c r="O108" i="32"/>
  <c r="N108" i="32"/>
  <c r="M108" i="32"/>
  <c r="L108" i="32"/>
  <c r="K108" i="32"/>
  <c r="J108" i="32"/>
  <c r="I108" i="32"/>
  <c r="H108" i="32"/>
  <c r="G108" i="32"/>
  <c r="F108" i="32"/>
  <c r="E108" i="32"/>
  <c r="H93" i="32"/>
  <c r="E91" i="32"/>
  <c r="I90" i="32"/>
  <c r="D54" i="32"/>
  <c r="D66" i="32" s="1"/>
  <c r="D90" i="32" s="1"/>
  <c r="O47" i="32"/>
  <c r="O95" i="32" s="1"/>
  <c r="N47" i="32"/>
  <c r="N95" i="32" s="1"/>
  <c r="M47" i="32"/>
  <c r="M95" i="32" s="1"/>
  <c r="L47" i="32"/>
  <c r="L95" i="32" s="1"/>
  <c r="K47" i="32"/>
  <c r="K95" i="32" s="1"/>
  <c r="J47" i="32"/>
  <c r="J95" i="32" s="1"/>
  <c r="I47" i="32"/>
  <c r="I95" i="32" s="1"/>
  <c r="H47" i="32"/>
  <c r="H95" i="32" s="1"/>
  <c r="G47" i="32"/>
  <c r="G95" i="32" s="1"/>
  <c r="F47" i="32"/>
  <c r="F95" i="32" s="1"/>
  <c r="E47" i="32"/>
  <c r="E95" i="32" s="1"/>
  <c r="D47" i="32"/>
  <c r="D59" i="32" s="1"/>
  <c r="C47" i="32"/>
  <c r="C59" i="32" s="1"/>
  <c r="B47" i="32"/>
  <c r="B59" i="32" s="1"/>
  <c r="O46" i="32"/>
  <c r="O94" i="32" s="1"/>
  <c r="N46" i="32"/>
  <c r="N94" i="32" s="1"/>
  <c r="M46" i="32"/>
  <c r="M94" i="32" s="1"/>
  <c r="L46" i="32"/>
  <c r="L94" i="32" s="1"/>
  <c r="K46" i="32"/>
  <c r="K94" i="32" s="1"/>
  <c r="J46" i="32"/>
  <c r="J94" i="32" s="1"/>
  <c r="I46" i="32"/>
  <c r="I94" i="32" s="1"/>
  <c r="H46" i="32"/>
  <c r="H94" i="32" s="1"/>
  <c r="G46" i="32"/>
  <c r="G94" i="32" s="1"/>
  <c r="F46" i="32"/>
  <c r="F94" i="32" s="1"/>
  <c r="E46" i="32"/>
  <c r="E94" i="32" s="1"/>
  <c r="D46" i="32"/>
  <c r="D58" i="32" s="1"/>
  <c r="C46" i="32"/>
  <c r="C58" i="32" s="1"/>
  <c r="B46" i="32"/>
  <c r="B58" i="32" s="1"/>
  <c r="O45" i="32"/>
  <c r="O93" i="32" s="1"/>
  <c r="N45" i="32"/>
  <c r="N93" i="32" s="1"/>
  <c r="M45" i="32"/>
  <c r="M93" i="32" s="1"/>
  <c r="L45" i="32"/>
  <c r="L93" i="32" s="1"/>
  <c r="K45" i="32"/>
  <c r="K93" i="32" s="1"/>
  <c r="J45" i="32"/>
  <c r="J93" i="32" s="1"/>
  <c r="I45" i="32"/>
  <c r="I93" i="32" s="1"/>
  <c r="H45" i="32"/>
  <c r="G45" i="32"/>
  <c r="G93" i="32" s="1"/>
  <c r="F45" i="32"/>
  <c r="F93" i="32" s="1"/>
  <c r="E45" i="32"/>
  <c r="E93" i="32" s="1"/>
  <c r="D45" i="32"/>
  <c r="D57" i="32" s="1"/>
  <c r="C45" i="32"/>
  <c r="C57" i="32" s="1"/>
  <c r="C69" i="32" s="1"/>
  <c r="C93" i="32" s="1"/>
  <c r="B45" i="32"/>
  <c r="B57" i="32" s="1"/>
  <c r="O44" i="32"/>
  <c r="O92" i="32" s="1"/>
  <c r="N44" i="32"/>
  <c r="N92" i="32" s="1"/>
  <c r="M44" i="32"/>
  <c r="M92" i="32" s="1"/>
  <c r="L44" i="32"/>
  <c r="L92" i="32" s="1"/>
  <c r="K44" i="32"/>
  <c r="K92" i="32" s="1"/>
  <c r="J44" i="32"/>
  <c r="J92" i="32" s="1"/>
  <c r="I44" i="32"/>
  <c r="I92" i="32" s="1"/>
  <c r="H44" i="32"/>
  <c r="H92" i="32" s="1"/>
  <c r="G44" i="32"/>
  <c r="G92" i="32" s="1"/>
  <c r="F44" i="32"/>
  <c r="F92" i="32" s="1"/>
  <c r="E44" i="32"/>
  <c r="E92" i="32" s="1"/>
  <c r="D44" i="32"/>
  <c r="D56" i="32" s="1"/>
  <c r="C44" i="32"/>
  <c r="C56" i="32" s="1"/>
  <c r="B44" i="32"/>
  <c r="B56" i="32" s="1"/>
  <c r="O43" i="32"/>
  <c r="O91" i="32" s="1"/>
  <c r="N43" i="32"/>
  <c r="M43" i="32"/>
  <c r="M91" i="32" s="1"/>
  <c r="L43" i="32"/>
  <c r="L91" i="32" s="1"/>
  <c r="K43" i="32"/>
  <c r="K91" i="32" s="1"/>
  <c r="J43" i="32"/>
  <c r="J91" i="32" s="1"/>
  <c r="I43" i="32"/>
  <c r="I91" i="32" s="1"/>
  <c r="H43" i="32"/>
  <c r="H91" i="32" s="1"/>
  <c r="G43" i="32"/>
  <c r="G91" i="32" s="1"/>
  <c r="F43" i="32"/>
  <c r="F91" i="32" s="1"/>
  <c r="E43" i="32"/>
  <c r="D43" i="32"/>
  <c r="D55" i="32" s="1"/>
  <c r="C43" i="32"/>
  <c r="C55" i="32" s="1"/>
  <c r="B43" i="32"/>
  <c r="B55" i="32" s="1"/>
  <c r="O42" i="32"/>
  <c r="O90" i="32" s="1"/>
  <c r="N42" i="32"/>
  <c r="N90" i="32" s="1"/>
  <c r="M42" i="32"/>
  <c r="M90" i="32" s="1"/>
  <c r="L42" i="32"/>
  <c r="L90" i="32" s="1"/>
  <c r="K42" i="32"/>
  <c r="K90" i="32" s="1"/>
  <c r="J42" i="32"/>
  <c r="J90" i="32" s="1"/>
  <c r="I42" i="32"/>
  <c r="H42" i="32"/>
  <c r="H90" i="32" s="1"/>
  <c r="G42" i="32"/>
  <c r="G90" i="32" s="1"/>
  <c r="F42" i="32"/>
  <c r="F90" i="32" s="1"/>
  <c r="E42" i="32"/>
  <c r="E90" i="32" s="1"/>
  <c r="D42" i="32"/>
  <c r="C42" i="32"/>
  <c r="C54" i="32" s="1"/>
  <c r="B42" i="32"/>
  <c r="B54" i="32" s="1"/>
  <c r="O41" i="32"/>
  <c r="N41" i="32"/>
  <c r="N89" i="32" s="1"/>
  <c r="M41" i="32"/>
  <c r="M89" i="32" s="1"/>
  <c r="L41" i="32"/>
  <c r="L89" i="32" s="1"/>
  <c r="K41" i="32"/>
  <c r="K89" i="32" s="1"/>
  <c r="J41" i="32"/>
  <c r="J89" i="32" s="1"/>
  <c r="I41" i="32"/>
  <c r="H41" i="32"/>
  <c r="G41" i="32"/>
  <c r="F41" i="32"/>
  <c r="F89" i="32" s="1"/>
  <c r="E41" i="32"/>
  <c r="E89" i="32" s="1"/>
  <c r="D41" i="32"/>
  <c r="D53" i="32" s="1"/>
  <c r="C41" i="32"/>
  <c r="C53" i="32" s="1"/>
  <c r="B41" i="32"/>
  <c r="B53" i="32" s="1"/>
  <c r="BA36" i="32"/>
  <c r="AZ36" i="32"/>
  <c r="AY36" i="32"/>
  <c r="AX36" i="32"/>
  <c r="AW36" i="32"/>
  <c r="AV36" i="32"/>
  <c r="AU36" i="32"/>
  <c r="AT36" i="32"/>
  <c r="AS36" i="32"/>
  <c r="AR36" i="32"/>
  <c r="AQ36" i="32"/>
  <c r="AP36" i="32"/>
  <c r="AO36" i="32"/>
  <c r="AN36" i="32"/>
  <c r="AM36" i="32"/>
  <c r="AL36" i="32"/>
  <c r="AK36" i="32"/>
  <c r="AJ36" i="32"/>
  <c r="AI36" i="32"/>
  <c r="AH36" i="32"/>
  <c r="AG36" i="32"/>
  <c r="AF36" i="32"/>
  <c r="AE36" i="32"/>
  <c r="AD36" i="32"/>
  <c r="AC36" i="32"/>
  <c r="AB36" i="32"/>
  <c r="AA36" i="32"/>
  <c r="Z36" i="32"/>
  <c r="Y36" i="32"/>
  <c r="X36" i="32"/>
  <c r="W36" i="32"/>
  <c r="V36" i="32"/>
  <c r="U36" i="32"/>
  <c r="T36" i="32"/>
  <c r="S36" i="32"/>
  <c r="R36" i="32"/>
  <c r="Q36" i="32"/>
  <c r="P36" i="32"/>
  <c r="O36" i="32"/>
  <c r="N36" i="32"/>
  <c r="M36" i="32"/>
  <c r="L36" i="32"/>
  <c r="K36" i="32"/>
  <c r="J36" i="32"/>
  <c r="I36" i="32"/>
  <c r="H36" i="32"/>
  <c r="G36" i="32"/>
  <c r="F36" i="32"/>
  <c r="E36" i="32"/>
  <c r="AO141" i="31"/>
  <c r="AC140" i="31"/>
  <c r="Q139" i="31"/>
  <c r="D137" i="31"/>
  <c r="C137" i="31"/>
  <c r="B137" i="31"/>
  <c r="BA131" i="31"/>
  <c r="AS131" i="31"/>
  <c r="AO131" i="31"/>
  <c r="AK131" i="31"/>
  <c r="Y131" i="31"/>
  <c r="M131" i="31"/>
  <c r="I131" i="31"/>
  <c r="E131" i="31"/>
  <c r="AW130" i="31"/>
  <c r="AO130" i="31"/>
  <c r="AG130" i="31"/>
  <c r="AC130" i="31"/>
  <c r="Y130" i="31"/>
  <c r="M130" i="31"/>
  <c r="L130" i="31"/>
  <c r="I130" i="31"/>
  <c r="E130" i="31"/>
  <c r="BA129" i="31"/>
  <c r="AO129" i="31"/>
  <c r="AK129" i="31"/>
  <c r="AG129" i="31"/>
  <c r="AC129" i="31"/>
  <c r="U129" i="31"/>
  <c r="I129" i="31"/>
  <c r="E129" i="31"/>
  <c r="AW128" i="31"/>
  <c r="AS128" i="31"/>
  <c r="Y128" i="31"/>
  <c r="U128" i="31"/>
  <c r="M128" i="31"/>
  <c r="I128" i="31"/>
  <c r="AW127" i="31"/>
  <c r="AO127" i="31"/>
  <c r="AK127" i="31"/>
  <c r="Y127" i="31"/>
  <c r="U127" i="31"/>
  <c r="I127" i="31"/>
  <c r="E127" i="31"/>
  <c r="AS126" i="31"/>
  <c r="AO126" i="31"/>
  <c r="AC126" i="31"/>
  <c r="Y126" i="31"/>
  <c r="M126" i="31"/>
  <c r="I126" i="31"/>
  <c r="AS125" i="31"/>
  <c r="D125" i="31"/>
  <c r="C125" i="31"/>
  <c r="B125" i="31"/>
  <c r="AS120" i="31"/>
  <c r="AC120" i="31"/>
  <c r="M120" i="31"/>
  <c r="BA119" i="31"/>
  <c r="BA143" i="31" s="1"/>
  <c r="AZ119" i="31"/>
  <c r="AY119" i="31"/>
  <c r="AY143" i="31" s="1"/>
  <c r="AX119" i="31"/>
  <c r="AX143" i="31" s="1"/>
  <c r="AW119" i="31"/>
  <c r="AV119" i="31"/>
  <c r="AU119" i="31"/>
  <c r="AU143" i="31" s="1"/>
  <c r="AT119" i="31"/>
  <c r="AT143" i="31" s="1"/>
  <c r="AS119" i="31"/>
  <c r="AS143" i="31" s="1"/>
  <c r="AR119" i="31"/>
  <c r="AQ119" i="31"/>
  <c r="AP119" i="31"/>
  <c r="AP143" i="31" s="1"/>
  <c r="AO119" i="31"/>
  <c r="AO143" i="31" s="1"/>
  <c r="AN119" i="31"/>
  <c r="AM119" i="31"/>
  <c r="AM143" i="31" s="1"/>
  <c r="AL119" i="31"/>
  <c r="AK119" i="31"/>
  <c r="AK143" i="31" s="1"/>
  <c r="AJ119" i="31"/>
  <c r="AI119" i="31"/>
  <c r="AI143" i="31" s="1"/>
  <c r="AH119" i="31"/>
  <c r="AH143" i="31" s="1"/>
  <c r="AG119" i="31"/>
  <c r="AF119" i="31"/>
  <c r="AE119" i="31"/>
  <c r="AE143" i="31" s="1"/>
  <c r="AD119" i="31"/>
  <c r="AD143" i="31" s="1"/>
  <c r="AC119" i="31"/>
  <c r="AC143" i="31" s="1"/>
  <c r="AB119" i="31"/>
  <c r="AA119" i="31"/>
  <c r="Z119" i="31"/>
  <c r="Z143" i="31" s="1"/>
  <c r="Y119" i="31"/>
  <c r="Y143" i="31" s="1"/>
  <c r="X119" i="31"/>
  <c r="W119" i="31"/>
  <c r="W143" i="31" s="1"/>
  <c r="V119" i="31"/>
  <c r="U119" i="31"/>
  <c r="U143" i="31" s="1"/>
  <c r="T119" i="31"/>
  <c r="S119" i="31"/>
  <c r="S143" i="31" s="1"/>
  <c r="R119" i="31"/>
  <c r="R143" i="31" s="1"/>
  <c r="Q119" i="31"/>
  <c r="P119" i="31"/>
  <c r="O119" i="31"/>
  <c r="O143" i="31" s="1"/>
  <c r="N119" i="31"/>
  <c r="N143" i="31" s="1"/>
  <c r="M119" i="31"/>
  <c r="M143" i="31" s="1"/>
  <c r="L119" i="31"/>
  <c r="K119" i="31"/>
  <c r="J119" i="31"/>
  <c r="J143" i="31" s="1"/>
  <c r="I119" i="31"/>
  <c r="I143" i="31" s="1"/>
  <c r="H119" i="31"/>
  <c r="G119" i="31"/>
  <c r="G143" i="31" s="1"/>
  <c r="F119" i="31"/>
  <c r="E119" i="31"/>
  <c r="E143" i="31" s="1"/>
  <c r="D119" i="31"/>
  <c r="C119" i="31"/>
  <c r="C143" i="31" s="1"/>
  <c r="B119" i="31"/>
  <c r="B143" i="31" s="1"/>
  <c r="BA118" i="31"/>
  <c r="AZ118" i="31"/>
  <c r="AY118" i="31"/>
  <c r="AY142" i="31" s="1"/>
  <c r="AX118" i="31"/>
  <c r="AX142" i="31" s="1"/>
  <c r="AW118" i="31"/>
  <c r="AW142" i="31" s="1"/>
  <c r="AV118" i="31"/>
  <c r="AU118" i="31"/>
  <c r="AT118" i="31"/>
  <c r="AT142" i="31" s="1"/>
  <c r="AS118" i="31"/>
  <c r="AS142" i="31" s="1"/>
  <c r="AR118" i="31"/>
  <c r="AQ118" i="31"/>
  <c r="AQ142" i="31" s="1"/>
  <c r="AP118" i="31"/>
  <c r="AO118" i="31"/>
  <c r="AO142" i="31" s="1"/>
  <c r="AN118" i="31"/>
  <c r="AM118" i="31"/>
  <c r="AM142" i="31" s="1"/>
  <c r="AL118" i="31"/>
  <c r="AL142" i="31" s="1"/>
  <c r="AK118" i="31"/>
  <c r="AJ118" i="31"/>
  <c r="AI118" i="31"/>
  <c r="AI142" i="31" s="1"/>
  <c r="AH118" i="31"/>
  <c r="AH142" i="31" s="1"/>
  <c r="AG118" i="31"/>
  <c r="AG142" i="31" s="1"/>
  <c r="AF118" i="31"/>
  <c r="AE118" i="31"/>
  <c r="AD118" i="31"/>
  <c r="AD142" i="31" s="1"/>
  <c r="AC118" i="31"/>
  <c r="AC142" i="31" s="1"/>
  <c r="AB118" i="31"/>
  <c r="AA118" i="31"/>
  <c r="AA142" i="31" s="1"/>
  <c r="Z118" i="31"/>
  <c r="Y118" i="31"/>
  <c r="Y142" i="31" s="1"/>
  <c r="X118" i="31"/>
  <c r="W118" i="31"/>
  <c r="W142" i="31" s="1"/>
  <c r="V118" i="31"/>
  <c r="V142" i="31" s="1"/>
  <c r="U118" i="31"/>
  <c r="T118" i="31"/>
  <c r="S118" i="31"/>
  <c r="S142" i="31" s="1"/>
  <c r="R118" i="31"/>
  <c r="R142" i="31" s="1"/>
  <c r="Q118" i="31"/>
  <c r="Q142" i="31" s="1"/>
  <c r="P118" i="31"/>
  <c r="O118" i="31"/>
  <c r="N118" i="31"/>
  <c r="N142" i="31" s="1"/>
  <c r="M118" i="31"/>
  <c r="M142" i="31" s="1"/>
  <c r="L118" i="31"/>
  <c r="L142" i="31" s="1"/>
  <c r="K118" i="31"/>
  <c r="J118" i="31"/>
  <c r="J142" i="31" s="1"/>
  <c r="I118" i="31"/>
  <c r="I142" i="31" s="1"/>
  <c r="H118" i="31"/>
  <c r="G118" i="31"/>
  <c r="G142" i="31" s="1"/>
  <c r="F118" i="31"/>
  <c r="E118" i="31"/>
  <c r="E142" i="31" s="1"/>
  <c r="D118" i="31"/>
  <c r="D142" i="31" s="1"/>
  <c r="C118" i="31"/>
  <c r="C142" i="31" s="1"/>
  <c r="B118" i="31"/>
  <c r="B130" i="31" s="1"/>
  <c r="BA117" i="31"/>
  <c r="BA141" i="31" s="1"/>
  <c r="AZ117" i="31"/>
  <c r="AY117" i="31"/>
  <c r="AY141" i="31" s="1"/>
  <c r="AX117" i="31"/>
  <c r="AX141" i="31" s="1"/>
  <c r="AW117" i="31"/>
  <c r="AV117" i="31"/>
  <c r="AV141" i="31" s="1"/>
  <c r="AU117" i="31"/>
  <c r="AU141" i="31" s="1"/>
  <c r="AT117" i="31"/>
  <c r="AT141" i="31" s="1"/>
  <c r="AS117" i="31"/>
  <c r="AR117" i="31"/>
  <c r="AQ117" i="31"/>
  <c r="AQ141" i="31" s="1"/>
  <c r="AP117" i="31"/>
  <c r="AP141" i="31" s="1"/>
  <c r="AO117" i="31"/>
  <c r="AN117" i="31"/>
  <c r="AM117" i="31"/>
  <c r="AM141" i="31" s="1"/>
  <c r="AL117" i="31"/>
  <c r="AL141" i="31" s="1"/>
  <c r="AK117" i="31"/>
  <c r="AK141" i="31" s="1"/>
  <c r="AJ117" i="31"/>
  <c r="AJ129" i="31" s="1"/>
  <c r="AI117" i="31"/>
  <c r="AH117" i="31"/>
  <c r="AH141" i="31" s="1"/>
  <c r="AG117" i="31"/>
  <c r="AG141" i="31" s="1"/>
  <c r="AF117" i="31"/>
  <c r="AF141" i="31" s="1"/>
  <c r="AE117" i="31"/>
  <c r="AD117" i="31"/>
  <c r="AD129" i="31" s="1"/>
  <c r="AC117" i="31"/>
  <c r="AC141" i="31" s="1"/>
  <c r="AB117" i="31"/>
  <c r="AA117" i="31"/>
  <c r="AA141" i="31" s="1"/>
  <c r="Z117" i="31"/>
  <c r="Y117" i="31"/>
  <c r="Y129" i="31" s="1"/>
  <c r="X117" i="31"/>
  <c r="X141" i="31" s="1"/>
  <c r="W117" i="31"/>
  <c r="W141" i="31" s="1"/>
  <c r="V117" i="31"/>
  <c r="U117" i="31"/>
  <c r="U141" i="31" s="1"/>
  <c r="T117" i="31"/>
  <c r="T129" i="31" s="1"/>
  <c r="S117" i="31"/>
  <c r="S141" i="31" s="1"/>
  <c r="R117" i="31"/>
  <c r="R141" i="31" s="1"/>
  <c r="Q117" i="31"/>
  <c r="P117" i="31"/>
  <c r="P141" i="31" s="1"/>
  <c r="O117" i="31"/>
  <c r="O141" i="31" s="1"/>
  <c r="N117" i="31"/>
  <c r="N141" i="31" s="1"/>
  <c r="M117" i="31"/>
  <c r="L117" i="31"/>
  <c r="K117" i="31"/>
  <c r="K141" i="31" s="1"/>
  <c r="J117" i="31"/>
  <c r="J141" i="31" s="1"/>
  <c r="I117" i="31"/>
  <c r="I141" i="31" s="1"/>
  <c r="H117" i="31"/>
  <c r="G117" i="31"/>
  <c r="G141" i="31" s="1"/>
  <c r="F117" i="31"/>
  <c r="F141" i="31" s="1"/>
  <c r="E117" i="31"/>
  <c r="E141" i="31" s="1"/>
  <c r="D117" i="31"/>
  <c r="D129" i="31" s="1"/>
  <c r="C117" i="31"/>
  <c r="B117" i="31"/>
  <c r="B141" i="31" s="1"/>
  <c r="BA116" i="31"/>
  <c r="BA140" i="31" s="1"/>
  <c r="AZ116" i="31"/>
  <c r="AZ140" i="31" s="1"/>
  <c r="AY116" i="31"/>
  <c r="AX116" i="31"/>
  <c r="AX140" i="31" s="1"/>
  <c r="AW116" i="31"/>
  <c r="AW140" i="31" s="1"/>
  <c r="AV116" i="31"/>
  <c r="AU116" i="31"/>
  <c r="AU140" i="31" s="1"/>
  <c r="AT116" i="31"/>
  <c r="AS116" i="31"/>
  <c r="AS140" i="31" s="1"/>
  <c r="AR116" i="31"/>
  <c r="AR140" i="31" s="1"/>
  <c r="AQ116" i="31"/>
  <c r="AQ140" i="31" s="1"/>
  <c r="AP116" i="31"/>
  <c r="AO116" i="31"/>
  <c r="AO140" i="31" s="1"/>
  <c r="AN116" i="31"/>
  <c r="AN128" i="31" s="1"/>
  <c r="AM116" i="31"/>
  <c r="AM140" i="31" s="1"/>
  <c r="AL116" i="31"/>
  <c r="AL140" i="31" s="1"/>
  <c r="AK116" i="31"/>
  <c r="AJ116" i="31"/>
  <c r="AJ140" i="31" s="1"/>
  <c r="AI116" i="31"/>
  <c r="AI140" i="31" s="1"/>
  <c r="AH116" i="31"/>
  <c r="AH128" i="31" s="1"/>
  <c r="AG116" i="31"/>
  <c r="AF116" i="31"/>
  <c r="AE116" i="31"/>
  <c r="AE140" i="31" s="1"/>
  <c r="AD116" i="31"/>
  <c r="AD140" i="31" s="1"/>
  <c r="AC116" i="31"/>
  <c r="AC128" i="31" s="1"/>
  <c r="AB116" i="31"/>
  <c r="AA116" i="31"/>
  <c r="AA140" i="31" s="1"/>
  <c r="Z116" i="31"/>
  <c r="Z140" i="31" s="1"/>
  <c r="Y116" i="31"/>
  <c r="Y140" i="31" s="1"/>
  <c r="X116" i="31"/>
  <c r="X128" i="31" s="1"/>
  <c r="W116" i="31"/>
  <c r="V116" i="31"/>
  <c r="V140" i="31" s="1"/>
  <c r="U116" i="31"/>
  <c r="U140" i="31" s="1"/>
  <c r="T116" i="31"/>
  <c r="T140" i="31" s="1"/>
  <c r="S116" i="31"/>
  <c r="R116" i="31"/>
  <c r="R140" i="31" s="1"/>
  <c r="Q116" i="31"/>
  <c r="Q140" i="31" s="1"/>
  <c r="P116" i="31"/>
  <c r="O116" i="31"/>
  <c r="O140" i="31" s="1"/>
  <c r="N116" i="31"/>
  <c r="M116" i="31"/>
  <c r="M140" i="31" s="1"/>
  <c r="L116" i="31"/>
  <c r="L140" i="31" s="1"/>
  <c r="K116" i="31"/>
  <c r="K140" i="31" s="1"/>
  <c r="J116" i="31"/>
  <c r="I116" i="31"/>
  <c r="I140" i="31" s="1"/>
  <c r="H116" i="31"/>
  <c r="H128" i="31" s="1"/>
  <c r="G116" i="31"/>
  <c r="G140" i="31" s="1"/>
  <c r="F116" i="31"/>
  <c r="F140" i="31" s="1"/>
  <c r="E116" i="31"/>
  <c r="D116" i="31"/>
  <c r="D140" i="31" s="1"/>
  <c r="C116" i="31"/>
  <c r="C140" i="31" s="1"/>
  <c r="B116" i="31"/>
  <c r="B140" i="31" s="1"/>
  <c r="BA115" i="31"/>
  <c r="AZ115" i="31"/>
  <c r="AY115" i="31"/>
  <c r="AY139" i="31" s="1"/>
  <c r="AX115" i="31"/>
  <c r="AX139" i="31" s="1"/>
  <c r="AW115" i="31"/>
  <c r="AW139" i="31" s="1"/>
  <c r="AV115" i="31"/>
  <c r="AU115" i="31"/>
  <c r="AU139" i="31" s="1"/>
  <c r="AT115" i="31"/>
  <c r="AT139" i="31" s="1"/>
  <c r="AS115" i="31"/>
  <c r="AS139" i="31" s="1"/>
  <c r="AR115" i="31"/>
  <c r="AR127" i="31" s="1"/>
  <c r="AQ115" i="31"/>
  <c r="AP115" i="31"/>
  <c r="AP139" i="31" s="1"/>
  <c r="AO115" i="31"/>
  <c r="AO139" i="31" s="1"/>
  <c r="AN115" i="31"/>
  <c r="AN139" i="31" s="1"/>
  <c r="AM115" i="31"/>
  <c r="AL115" i="31"/>
  <c r="AL139" i="31" s="1"/>
  <c r="AK115" i="31"/>
  <c r="AK139" i="31" s="1"/>
  <c r="AJ115" i="31"/>
  <c r="AJ139" i="31" s="1"/>
  <c r="AI115" i="31"/>
  <c r="AH115" i="31"/>
  <c r="AH139" i="31" s="1"/>
  <c r="AG115" i="31"/>
  <c r="AG139" i="31" s="1"/>
  <c r="AF115" i="31"/>
  <c r="AF139" i="31" s="1"/>
  <c r="AE115" i="31"/>
  <c r="AD115" i="31"/>
  <c r="AD139" i="31" s="1"/>
  <c r="AC115" i="31"/>
  <c r="AC139" i="31" s="1"/>
  <c r="AB115" i="31"/>
  <c r="AB139" i="31" s="1"/>
  <c r="AA115" i="31"/>
  <c r="Z115" i="31"/>
  <c r="Z139" i="31" s="1"/>
  <c r="Y115" i="31"/>
  <c r="Y139" i="31" s="1"/>
  <c r="X115" i="31"/>
  <c r="X139" i="31" s="1"/>
  <c r="W115" i="31"/>
  <c r="V115" i="31"/>
  <c r="V139" i="31" s="1"/>
  <c r="U115" i="31"/>
  <c r="U139" i="31" s="1"/>
  <c r="T115" i="31"/>
  <c r="T139" i="31" s="1"/>
  <c r="S115" i="31"/>
  <c r="R115" i="31"/>
  <c r="R139" i="31" s="1"/>
  <c r="Q115" i="31"/>
  <c r="Q127" i="31" s="1"/>
  <c r="P115" i="31"/>
  <c r="P139" i="31" s="1"/>
  <c r="O115" i="31"/>
  <c r="N115" i="31"/>
  <c r="N139" i="31" s="1"/>
  <c r="M115" i="31"/>
  <c r="M139" i="31" s="1"/>
  <c r="L115" i="31"/>
  <c r="L127" i="31" s="1"/>
  <c r="K115" i="31"/>
  <c r="J115" i="31"/>
  <c r="J139" i="31" s="1"/>
  <c r="I115" i="31"/>
  <c r="I139" i="31" s="1"/>
  <c r="H115" i="31"/>
  <c r="H139" i="31" s="1"/>
  <c r="G115" i="31"/>
  <c r="F115" i="31"/>
  <c r="F139" i="31" s="1"/>
  <c r="E115" i="31"/>
  <c r="E139" i="31" s="1"/>
  <c r="D115" i="31"/>
  <c r="D139" i="31" s="1"/>
  <c r="C115" i="31"/>
  <c r="B115" i="31"/>
  <c r="B139" i="31" s="1"/>
  <c r="BA114" i="31"/>
  <c r="BA126" i="31" s="1"/>
  <c r="AZ114" i="31"/>
  <c r="AZ138" i="31" s="1"/>
  <c r="AY114" i="31"/>
  <c r="AX114" i="31"/>
  <c r="AX138" i="31" s="1"/>
  <c r="AW114" i="31"/>
  <c r="AW138" i="31" s="1"/>
  <c r="AV114" i="31"/>
  <c r="AV138" i="31" s="1"/>
  <c r="AU114" i="31"/>
  <c r="AT114" i="31"/>
  <c r="AT138" i="31" s="1"/>
  <c r="AS114" i="31"/>
  <c r="AS138" i="31" s="1"/>
  <c r="AR114" i="31"/>
  <c r="AR138" i="31" s="1"/>
  <c r="AQ114" i="31"/>
  <c r="AP114" i="31"/>
  <c r="AP138" i="31" s="1"/>
  <c r="AO114" i="31"/>
  <c r="AO138" i="31" s="1"/>
  <c r="AN114" i="31"/>
  <c r="AN138" i="31" s="1"/>
  <c r="AM114" i="31"/>
  <c r="AL114" i="31"/>
  <c r="AL138" i="31" s="1"/>
  <c r="AK114" i="31"/>
  <c r="AK138" i="31" s="1"/>
  <c r="AJ114" i="31"/>
  <c r="AJ138" i="31" s="1"/>
  <c r="AI114" i="31"/>
  <c r="AH114" i="31"/>
  <c r="AH138" i="31" s="1"/>
  <c r="AG114" i="31"/>
  <c r="AG138" i="31" s="1"/>
  <c r="AF114" i="31"/>
  <c r="AF138" i="31" s="1"/>
  <c r="AE114" i="31"/>
  <c r="AD114" i="31"/>
  <c r="AD138" i="31" s="1"/>
  <c r="AC114" i="31"/>
  <c r="AC138" i="31" s="1"/>
  <c r="AB114" i="31"/>
  <c r="AB138" i="31" s="1"/>
  <c r="AA114" i="31"/>
  <c r="Z114" i="31"/>
  <c r="Z138" i="31" s="1"/>
  <c r="Y114" i="31"/>
  <c r="Y138" i="31" s="1"/>
  <c r="X114" i="31"/>
  <c r="X138" i="31" s="1"/>
  <c r="W114" i="31"/>
  <c r="V114" i="31"/>
  <c r="V138" i="31" s="1"/>
  <c r="U114" i="31"/>
  <c r="U126" i="31" s="1"/>
  <c r="T114" i="31"/>
  <c r="T138" i="31" s="1"/>
  <c r="S114" i="31"/>
  <c r="R114" i="31"/>
  <c r="R138" i="31" s="1"/>
  <c r="Q114" i="31"/>
  <c r="Q138" i="31" s="1"/>
  <c r="P114" i="31"/>
  <c r="P138" i="31" s="1"/>
  <c r="O114" i="31"/>
  <c r="N114" i="31"/>
  <c r="N138" i="31" s="1"/>
  <c r="M114" i="31"/>
  <c r="M138" i="31" s="1"/>
  <c r="L114" i="31"/>
  <c r="L138" i="31" s="1"/>
  <c r="K114" i="31"/>
  <c r="J114" i="31"/>
  <c r="J126" i="31" s="1"/>
  <c r="I114" i="31"/>
  <c r="I138" i="31" s="1"/>
  <c r="H114" i="31"/>
  <c r="H138" i="31" s="1"/>
  <c r="G114" i="31"/>
  <c r="F114" i="31"/>
  <c r="F138" i="31" s="1"/>
  <c r="E114" i="31"/>
  <c r="E138" i="31" s="1"/>
  <c r="D114" i="31"/>
  <c r="D138" i="31" s="1"/>
  <c r="C114" i="31"/>
  <c r="B114" i="31"/>
  <c r="B138" i="31" s="1"/>
  <c r="BA113" i="31"/>
  <c r="BA137" i="31" s="1"/>
  <c r="AZ113" i="31"/>
  <c r="AZ137" i="31" s="1"/>
  <c r="AY113" i="31"/>
  <c r="AX113" i="31"/>
  <c r="AX137" i="31" s="1"/>
  <c r="AW113" i="31"/>
  <c r="AW137" i="31" s="1"/>
  <c r="AV113" i="31"/>
  <c r="AV137" i="31" s="1"/>
  <c r="AU113" i="31"/>
  <c r="AT113" i="31"/>
  <c r="AT137" i="31" s="1"/>
  <c r="AS113" i="31"/>
  <c r="AS137" i="31" s="1"/>
  <c r="AR113" i="31"/>
  <c r="AR137" i="31" s="1"/>
  <c r="AQ113" i="31"/>
  <c r="AP113" i="31"/>
  <c r="AP137" i="31" s="1"/>
  <c r="AO113" i="31"/>
  <c r="AO137" i="31" s="1"/>
  <c r="AN113" i="31"/>
  <c r="AN137" i="31" s="1"/>
  <c r="AM113" i="31"/>
  <c r="AL113" i="31"/>
  <c r="AL137" i="31" s="1"/>
  <c r="AK113" i="31"/>
  <c r="AK137" i="31" s="1"/>
  <c r="AJ113" i="31"/>
  <c r="AJ137" i="31" s="1"/>
  <c r="AI113" i="31"/>
  <c r="AH113" i="31"/>
  <c r="AH137" i="31" s="1"/>
  <c r="AG113" i="31"/>
  <c r="AG137" i="31" s="1"/>
  <c r="AF113" i="31"/>
  <c r="AF137" i="31" s="1"/>
  <c r="AE113" i="31"/>
  <c r="AD113" i="31"/>
  <c r="AD125" i="31" s="1"/>
  <c r="AC113" i="31"/>
  <c r="AC137" i="31" s="1"/>
  <c r="AB113" i="31"/>
  <c r="AB137" i="31" s="1"/>
  <c r="AA113" i="31"/>
  <c r="Z113" i="31"/>
  <c r="Z137" i="31" s="1"/>
  <c r="Y113" i="31"/>
  <c r="Y137" i="31" s="1"/>
  <c r="X113" i="31"/>
  <c r="X137" i="31" s="1"/>
  <c r="W113" i="31"/>
  <c r="V113" i="31"/>
  <c r="V137" i="31" s="1"/>
  <c r="U113" i="31"/>
  <c r="U137" i="31" s="1"/>
  <c r="T113" i="31"/>
  <c r="T125" i="31" s="1"/>
  <c r="S113" i="31"/>
  <c r="R113" i="31"/>
  <c r="R137" i="31" s="1"/>
  <c r="Q113" i="31"/>
  <c r="Q137" i="31" s="1"/>
  <c r="P113" i="31"/>
  <c r="P137" i="31" s="1"/>
  <c r="O113" i="31"/>
  <c r="N113" i="31"/>
  <c r="N137" i="31" s="1"/>
  <c r="M113" i="31"/>
  <c r="M137" i="31" s="1"/>
  <c r="L113" i="31"/>
  <c r="L137" i="31" s="1"/>
  <c r="K113" i="31"/>
  <c r="J113" i="31"/>
  <c r="J137" i="31" s="1"/>
  <c r="I113" i="31"/>
  <c r="I137" i="31" s="1"/>
  <c r="H113" i="31"/>
  <c r="H137" i="31" s="1"/>
  <c r="G113" i="31"/>
  <c r="F113" i="31"/>
  <c r="F137" i="31" s="1"/>
  <c r="E113" i="31"/>
  <c r="E137" i="31" s="1"/>
  <c r="BA108" i="31"/>
  <c r="AZ108" i="31"/>
  <c r="AY108" i="31"/>
  <c r="AX108" i="31"/>
  <c r="AW108" i="31"/>
  <c r="AV108" i="31"/>
  <c r="AU108" i="31"/>
  <c r="AT108" i="31"/>
  <c r="AS108" i="31"/>
  <c r="AR108" i="31"/>
  <c r="AQ108" i="31"/>
  <c r="AP108" i="31"/>
  <c r="AO108" i="31"/>
  <c r="AN108" i="31"/>
  <c r="AM108" i="31"/>
  <c r="AL108" i="31"/>
  <c r="AK108" i="31"/>
  <c r="AJ108" i="31"/>
  <c r="AI108" i="31"/>
  <c r="AH108" i="31"/>
  <c r="AG108" i="31"/>
  <c r="AF108" i="31"/>
  <c r="AE108" i="31"/>
  <c r="AD108" i="31"/>
  <c r="AC108" i="31"/>
  <c r="AB108" i="31"/>
  <c r="AA108" i="31"/>
  <c r="Z108" i="31"/>
  <c r="Y108" i="31"/>
  <c r="X108" i="31"/>
  <c r="W108" i="31"/>
  <c r="V108" i="31"/>
  <c r="U108" i="31"/>
  <c r="T108" i="31"/>
  <c r="S108" i="31"/>
  <c r="Q108" i="31"/>
  <c r="P108" i="31"/>
  <c r="O108" i="31"/>
  <c r="N108" i="31"/>
  <c r="M108" i="31"/>
  <c r="L108" i="31"/>
  <c r="K108" i="31"/>
  <c r="J108" i="31"/>
  <c r="I108" i="31"/>
  <c r="H108" i="31"/>
  <c r="G108" i="31"/>
  <c r="F108" i="31"/>
  <c r="E108" i="31"/>
  <c r="D59" i="31"/>
  <c r="C59" i="31"/>
  <c r="C83" i="31" s="1"/>
  <c r="B59" i="31"/>
  <c r="D57" i="31"/>
  <c r="D69" i="31" s="1"/>
  <c r="D93" i="31" s="1"/>
  <c r="D56" i="31"/>
  <c r="D80" i="31" s="1"/>
  <c r="C56" i="31"/>
  <c r="C68" i="31" s="1"/>
  <c r="C92" i="31" s="1"/>
  <c r="D55" i="31"/>
  <c r="D67" i="31" s="1"/>
  <c r="D91" i="31" s="1"/>
  <c r="B54" i="31"/>
  <c r="B78" i="31" s="1"/>
  <c r="D58" i="31"/>
  <c r="D82" i="31" s="1"/>
  <c r="C58" i="31"/>
  <c r="B58" i="31"/>
  <c r="C57" i="31"/>
  <c r="C81" i="31" s="1"/>
  <c r="B57" i="31"/>
  <c r="B56" i="31"/>
  <c r="B80" i="31" s="1"/>
  <c r="C55" i="31"/>
  <c r="B55" i="31"/>
  <c r="D54" i="31"/>
  <c r="C54" i="31"/>
  <c r="D53" i="31"/>
  <c r="C53" i="31"/>
  <c r="B53" i="31"/>
  <c r="BA36" i="31"/>
  <c r="AZ36" i="31"/>
  <c r="AY36" i="31"/>
  <c r="AX36" i="31"/>
  <c r="AW36" i="31"/>
  <c r="AV36" i="31"/>
  <c r="AU36" i="31"/>
  <c r="AT36" i="31"/>
  <c r="AS36" i="31"/>
  <c r="AR36" i="31"/>
  <c r="AQ36" i="31"/>
  <c r="AP36" i="31"/>
  <c r="AO36" i="31"/>
  <c r="AN36" i="31"/>
  <c r="AM36" i="31"/>
  <c r="AL36" i="31"/>
  <c r="AK36" i="31"/>
  <c r="AJ36" i="31"/>
  <c r="AI36" i="31"/>
  <c r="AH36" i="31"/>
  <c r="AG36" i="31"/>
  <c r="AF36" i="31"/>
  <c r="AE36" i="31"/>
  <c r="AD36" i="31"/>
  <c r="AC36" i="31"/>
  <c r="AB36" i="31"/>
  <c r="AA36" i="31"/>
  <c r="Z36" i="31"/>
  <c r="Y36" i="31"/>
  <c r="X36" i="31"/>
  <c r="W36" i="31"/>
  <c r="V36" i="31"/>
  <c r="U36" i="31"/>
  <c r="T36" i="31"/>
  <c r="S36" i="31"/>
  <c r="R36" i="31"/>
  <c r="Q36" i="31"/>
  <c r="P36" i="31"/>
  <c r="O36" i="31"/>
  <c r="N36" i="31"/>
  <c r="M36" i="31"/>
  <c r="L36" i="31"/>
  <c r="K36" i="31"/>
  <c r="J36" i="31"/>
  <c r="I36" i="31"/>
  <c r="H36" i="31"/>
  <c r="G36" i="31"/>
  <c r="F36" i="31"/>
  <c r="E36" i="31"/>
  <c r="C71" i="32" l="1"/>
  <c r="C95" i="32" s="1"/>
  <c r="C83" i="32"/>
  <c r="AJ143" i="32"/>
  <c r="D126" i="32"/>
  <c r="P127" i="32"/>
  <c r="AN128" i="32"/>
  <c r="AZ139" i="32"/>
  <c r="G48" i="32"/>
  <c r="G96" i="32" s="1"/>
  <c r="O48" i="32"/>
  <c r="O96" i="32" s="1"/>
  <c r="L120" i="32"/>
  <c r="L144" i="32" s="1"/>
  <c r="L126" i="32"/>
  <c r="X127" i="32"/>
  <c r="AY128" i="32"/>
  <c r="T140" i="32"/>
  <c r="H48" i="32"/>
  <c r="H96" i="32" s="1"/>
  <c r="T120" i="32"/>
  <c r="T126" i="32"/>
  <c r="AF127" i="32"/>
  <c r="I129" i="32"/>
  <c r="L141" i="32"/>
  <c r="I48" i="32"/>
  <c r="I96" i="32" s="1"/>
  <c r="H89" i="32"/>
  <c r="H120" i="32"/>
  <c r="H144" i="32" s="1"/>
  <c r="AF120" i="32"/>
  <c r="AV120" i="32"/>
  <c r="AB120" i="32"/>
  <c r="AB144" i="32" s="1"/>
  <c r="P125" i="32"/>
  <c r="AB126" i="32"/>
  <c r="AN127" i="32"/>
  <c r="T129" i="32"/>
  <c r="AF141" i="32"/>
  <c r="I89" i="32"/>
  <c r="AJ120" i="32"/>
  <c r="X125" i="32"/>
  <c r="AJ126" i="32"/>
  <c r="AW127" i="32"/>
  <c r="AE129" i="32"/>
  <c r="AB137" i="32"/>
  <c r="BA141" i="32"/>
  <c r="AR120" i="32"/>
  <c r="AF125" i="32"/>
  <c r="AR126" i="32"/>
  <c r="H128" i="32"/>
  <c r="AO129" i="32"/>
  <c r="AV137" i="32"/>
  <c r="X142" i="32"/>
  <c r="K48" i="32"/>
  <c r="K96" i="32" s="1"/>
  <c r="AB132" i="32"/>
  <c r="AZ120" i="32"/>
  <c r="AN125" i="32"/>
  <c r="AZ126" i="32"/>
  <c r="S128" i="32"/>
  <c r="Q130" i="32"/>
  <c r="AN138" i="32"/>
  <c r="AR142" i="32"/>
  <c r="R72" i="32"/>
  <c r="D79" i="31"/>
  <c r="C71" i="31"/>
  <c r="C95" i="31" s="1"/>
  <c r="C77" i="32"/>
  <c r="C65" i="32"/>
  <c r="C89" i="32" s="1"/>
  <c r="D79" i="32"/>
  <c r="D67" i="32"/>
  <c r="D91" i="32" s="1"/>
  <c r="B82" i="32"/>
  <c r="B70" i="32"/>
  <c r="B94" i="32" s="1"/>
  <c r="D65" i="32"/>
  <c r="D89" i="32" s="1"/>
  <c r="D77" i="32"/>
  <c r="B80" i="32"/>
  <c r="B68" i="32"/>
  <c r="B92" i="32" s="1"/>
  <c r="C82" i="32"/>
  <c r="C70" i="32"/>
  <c r="C94" i="32" s="1"/>
  <c r="B78" i="32"/>
  <c r="B66" i="32"/>
  <c r="B90" i="32" s="1"/>
  <c r="C68" i="32"/>
  <c r="C92" i="32" s="1"/>
  <c r="C80" i="32"/>
  <c r="D82" i="32"/>
  <c r="D70" i="32"/>
  <c r="D94" i="32" s="1"/>
  <c r="C66" i="32"/>
  <c r="C90" i="32" s="1"/>
  <c r="C78" i="32"/>
  <c r="D68" i="32"/>
  <c r="D92" i="32" s="1"/>
  <c r="D80" i="32"/>
  <c r="B71" i="32"/>
  <c r="B95" i="32" s="1"/>
  <c r="B83" i="32"/>
  <c r="B69" i="32"/>
  <c r="B93" i="32" s="1"/>
  <c r="B81" i="32"/>
  <c r="B67" i="32"/>
  <c r="B91" i="32" s="1"/>
  <c r="B79" i="32"/>
  <c r="D71" i="32"/>
  <c r="D95" i="32" s="1"/>
  <c r="D83" i="32"/>
  <c r="B65" i="32"/>
  <c r="B89" i="32" s="1"/>
  <c r="B77" i="32"/>
  <c r="C79" i="32"/>
  <c r="C67" i="32"/>
  <c r="C91" i="32" s="1"/>
  <c r="D69" i="32"/>
  <c r="D93" i="32" s="1"/>
  <c r="D81" i="32"/>
  <c r="J48" i="32"/>
  <c r="J96" i="32" s="1"/>
  <c r="G89" i="32"/>
  <c r="O89" i="32"/>
  <c r="N91" i="32"/>
  <c r="K137" i="32"/>
  <c r="K120" i="32"/>
  <c r="K125" i="32"/>
  <c r="S137" i="32"/>
  <c r="S120" i="32"/>
  <c r="S125" i="32"/>
  <c r="AZ144" i="32"/>
  <c r="AZ132" i="32"/>
  <c r="Q138" i="32"/>
  <c r="L48" i="32"/>
  <c r="L96" i="32" s="1"/>
  <c r="E125" i="32"/>
  <c r="E120" i="32"/>
  <c r="M125" i="32"/>
  <c r="M137" i="32"/>
  <c r="M120" i="32"/>
  <c r="U137" i="32"/>
  <c r="U125" i="32"/>
  <c r="U120" i="32"/>
  <c r="AC125" i="32"/>
  <c r="AC137" i="32"/>
  <c r="AC120" i="32"/>
  <c r="AK125" i="32"/>
  <c r="AK137" i="32"/>
  <c r="AK120" i="32"/>
  <c r="AS137" i="32"/>
  <c r="AS125" i="32"/>
  <c r="AS120" i="32"/>
  <c r="BA125" i="32"/>
  <c r="BA137" i="32"/>
  <c r="BA120" i="32"/>
  <c r="I138" i="32"/>
  <c r="I126" i="32"/>
  <c r="Y126" i="32"/>
  <c r="Y138" i="32"/>
  <c r="AG138" i="32"/>
  <c r="AG126" i="32"/>
  <c r="AO126" i="32"/>
  <c r="AO138" i="32"/>
  <c r="AW126" i="32"/>
  <c r="AW138" i="32"/>
  <c r="E139" i="32"/>
  <c r="E127" i="32"/>
  <c r="M127" i="32"/>
  <c r="M139" i="32"/>
  <c r="U139" i="32"/>
  <c r="U127" i="32"/>
  <c r="AK127" i="32"/>
  <c r="AK139" i="32"/>
  <c r="AS139" i="32"/>
  <c r="AS127" i="32"/>
  <c r="BA127" i="32"/>
  <c r="BA139" i="32"/>
  <c r="I140" i="32"/>
  <c r="I128" i="32"/>
  <c r="Q140" i="32"/>
  <c r="Q128" i="32"/>
  <c r="Y128" i="32"/>
  <c r="Y140" i="32"/>
  <c r="AG140" i="32"/>
  <c r="AG128" i="32"/>
  <c r="AW128" i="32"/>
  <c r="AW140" i="32"/>
  <c r="E141" i="32"/>
  <c r="E129" i="32"/>
  <c r="M129" i="32"/>
  <c r="M141" i="32"/>
  <c r="U141" i="32"/>
  <c r="U129" i="32"/>
  <c r="AC141" i="32"/>
  <c r="AC129" i="32"/>
  <c r="AK129" i="32"/>
  <c r="AK141" i="32"/>
  <c r="AS141" i="32"/>
  <c r="AS129" i="32"/>
  <c r="I130" i="32"/>
  <c r="I142" i="32"/>
  <c r="Y130" i="32"/>
  <c r="Y142" i="32"/>
  <c r="AO142" i="32"/>
  <c r="AO130" i="32"/>
  <c r="E143" i="32"/>
  <c r="E131" i="32"/>
  <c r="U131" i="32"/>
  <c r="U143" i="32"/>
  <c r="AK131" i="32"/>
  <c r="AK143" i="32"/>
  <c r="BA143" i="32"/>
  <c r="BA131" i="32"/>
  <c r="AG130" i="32"/>
  <c r="E48" i="32"/>
  <c r="E96" i="32" s="1"/>
  <c r="M48" i="32"/>
  <c r="M96" i="32" s="1"/>
  <c r="D78" i="32"/>
  <c r="C81" i="32"/>
  <c r="AC139" i="32"/>
  <c r="F48" i="32"/>
  <c r="F96" i="32" s="1"/>
  <c r="N48" i="32"/>
  <c r="N96" i="32" s="1"/>
  <c r="G137" i="32"/>
  <c r="G125" i="32"/>
  <c r="G120" i="32"/>
  <c r="O137" i="32"/>
  <c r="O125" i="32"/>
  <c r="O120" i="32"/>
  <c r="W137" i="32"/>
  <c r="W125" i="32"/>
  <c r="W120" i="32"/>
  <c r="AE137" i="32"/>
  <c r="AE125" i="32"/>
  <c r="AE120" i="32"/>
  <c r="AM137" i="32"/>
  <c r="AM125" i="32"/>
  <c r="AM120" i="32"/>
  <c r="AU137" i="32"/>
  <c r="AU125" i="32"/>
  <c r="AU120" i="32"/>
  <c r="C138" i="32"/>
  <c r="C126" i="32"/>
  <c r="T144" i="32"/>
  <c r="T132" i="32"/>
  <c r="M131" i="32"/>
  <c r="AF144" i="32"/>
  <c r="AF132" i="32"/>
  <c r="AV144" i="32"/>
  <c r="AV132" i="32"/>
  <c r="AC131" i="32"/>
  <c r="E137" i="32"/>
  <c r="I137" i="32"/>
  <c r="I120" i="32"/>
  <c r="I125" i="32"/>
  <c r="Q137" i="32"/>
  <c r="Q120" i="32"/>
  <c r="Q125" i="32"/>
  <c r="AJ132" i="32"/>
  <c r="AJ144" i="32"/>
  <c r="AS131" i="32"/>
  <c r="AO140" i="32"/>
  <c r="J137" i="32"/>
  <c r="J120" i="32"/>
  <c r="J125" i="32"/>
  <c r="R137" i="32"/>
  <c r="R120" i="32"/>
  <c r="R125" i="32"/>
  <c r="L132" i="32"/>
  <c r="AT139" i="32"/>
  <c r="AT127" i="32"/>
  <c r="B140" i="32"/>
  <c r="B128" i="32"/>
  <c r="J140" i="32"/>
  <c r="J128" i="32"/>
  <c r="R140" i="32"/>
  <c r="R128" i="32"/>
  <c r="Z140" i="32"/>
  <c r="Z128" i="32"/>
  <c r="AH140" i="32"/>
  <c r="AH128" i="32"/>
  <c r="AP140" i="32"/>
  <c r="AP128" i="32"/>
  <c r="AX140" i="32"/>
  <c r="AX128" i="32"/>
  <c r="F141" i="32"/>
  <c r="F129" i="32"/>
  <c r="N141" i="32"/>
  <c r="N129" i="32"/>
  <c r="V141" i="32"/>
  <c r="V129" i="32"/>
  <c r="AD141" i="32"/>
  <c r="AD129" i="32"/>
  <c r="AL141" i="32"/>
  <c r="AL129" i="32"/>
  <c r="AT141" i="32"/>
  <c r="AT129" i="32"/>
  <c r="B142" i="32"/>
  <c r="B130" i="32"/>
  <c r="J142" i="32"/>
  <c r="J130" i="32"/>
  <c r="R142" i="32"/>
  <c r="R130" i="32"/>
  <c r="Z142" i="32"/>
  <c r="Z130" i="32"/>
  <c r="AH142" i="32"/>
  <c r="AH130" i="32"/>
  <c r="AP142" i="32"/>
  <c r="AP130" i="32"/>
  <c r="AX142" i="32"/>
  <c r="AX130" i="32"/>
  <c r="F143" i="32"/>
  <c r="F131" i="32"/>
  <c r="N143" i="32"/>
  <c r="N131" i="32"/>
  <c r="V143" i="32"/>
  <c r="V131" i="32"/>
  <c r="AD143" i="32"/>
  <c r="AD131" i="32"/>
  <c r="AL143" i="32"/>
  <c r="AL131" i="32"/>
  <c r="AT143" i="32"/>
  <c r="AT131" i="32"/>
  <c r="Y125" i="32"/>
  <c r="AG125" i="32"/>
  <c r="AO125" i="32"/>
  <c r="AW125" i="32"/>
  <c r="E126" i="32"/>
  <c r="M126" i="32"/>
  <c r="U126" i="32"/>
  <c r="AC126" i="32"/>
  <c r="AK126" i="32"/>
  <c r="AS126" i="32"/>
  <c r="BA126" i="32"/>
  <c r="I127" i="32"/>
  <c r="Q127" i="32"/>
  <c r="Y127" i="32"/>
  <c r="AG127" i="32"/>
  <c r="AO127" i="32"/>
  <c r="AX127" i="32"/>
  <c r="AD128" i="32"/>
  <c r="AZ128" i="32"/>
  <c r="J129" i="32"/>
  <c r="AP129" i="32"/>
  <c r="E130" i="32"/>
  <c r="U130" i="32"/>
  <c r="AK130" i="32"/>
  <c r="BA130" i="32"/>
  <c r="Q131" i="32"/>
  <c r="AG131" i="32"/>
  <c r="AW131" i="32"/>
  <c r="H137" i="32"/>
  <c r="AZ137" i="32"/>
  <c r="L139" i="32"/>
  <c r="X140" i="32"/>
  <c r="AR140" i="32"/>
  <c r="AJ141" i="32"/>
  <c r="D142" i="32"/>
  <c r="AV142" i="32"/>
  <c r="P143" i="32"/>
  <c r="AU129" i="32"/>
  <c r="AU141" i="32"/>
  <c r="C130" i="32"/>
  <c r="C142" i="32"/>
  <c r="K130" i="32"/>
  <c r="K142" i="32"/>
  <c r="S130" i="32"/>
  <c r="S142" i="32"/>
  <c r="AA130" i="32"/>
  <c r="AA142" i="32"/>
  <c r="AI130" i="32"/>
  <c r="AI142" i="32"/>
  <c r="AQ130" i="32"/>
  <c r="AQ142" i="32"/>
  <c r="AY130" i="32"/>
  <c r="AY142" i="32"/>
  <c r="G131" i="32"/>
  <c r="G143" i="32"/>
  <c r="O131" i="32"/>
  <c r="O143" i="32"/>
  <c r="W131" i="32"/>
  <c r="W143" i="32"/>
  <c r="AE131" i="32"/>
  <c r="AE143" i="32"/>
  <c r="AM131" i="32"/>
  <c r="AM143" i="32"/>
  <c r="AU131" i="32"/>
  <c r="AU143" i="32"/>
  <c r="F120" i="32"/>
  <c r="N120" i="32"/>
  <c r="V120" i="32"/>
  <c r="AD120" i="32"/>
  <c r="AL120" i="32"/>
  <c r="AT120" i="32"/>
  <c r="Z125" i="32"/>
  <c r="AH125" i="32"/>
  <c r="AP125" i="32"/>
  <c r="AX125" i="32"/>
  <c r="F126" i="32"/>
  <c r="N126" i="32"/>
  <c r="V126" i="32"/>
  <c r="AD126" i="32"/>
  <c r="AL126" i="32"/>
  <c r="AT126" i="32"/>
  <c r="B127" i="32"/>
  <c r="J127" i="32"/>
  <c r="R127" i="32"/>
  <c r="Z127" i="32"/>
  <c r="AH127" i="32"/>
  <c r="AP127" i="32"/>
  <c r="K128" i="32"/>
  <c r="U128" i="32"/>
  <c r="AF128" i="32"/>
  <c r="AQ128" i="32"/>
  <c r="BA128" i="32"/>
  <c r="W129" i="32"/>
  <c r="AG129" i="32"/>
  <c r="AR129" i="32"/>
  <c r="F130" i="32"/>
  <c r="V130" i="32"/>
  <c r="AL130" i="32"/>
  <c r="B131" i="32"/>
  <c r="R131" i="32"/>
  <c r="AH131" i="32"/>
  <c r="AX131" i="32"/>
  <c r="L137" i="32"/>
  <c r="AF137" i="32"/>
  <c r="X138" i="32"/>
  <c r="AJ139" i="32"/>
  <c r="D140" i="32"/>
  <c r="AV140" i="32"/>
  <c r="P141" i="32"/>
  <c r="H142" i="32"/>
  <c r="AB142" i="32"/>
  <c r="T143" i="32"/>
  <c r="AN143" i="32"/>
  <c r="AA125" i="32"/>
  <c r="AI125" i="32"/>
  <c r="AQ125" i="32"/>
  <c r="AY125" i="32"/>
  <c r="G126" i="32"/>
  <c r="O126" i="32"/>
  <c r="W126" i="32"/>
  <c r="AE126" i="32"/>
  <c r="AM126" i="32"/>
  <c r="AU126" i="32"/>
  <c r="C127" i="32"/>
  <c r="K127" i="32"/>
  <c r="S127" i="32"/>
  <c r="AA127" i="32"/>
  <c r="AI127" i="32"/>
  <c r="AQ127" i="32"/>
  <c r="L128" i="32"/>
  <c r="V128" i="32"/>
  <c r="B129" i="32"/>
  <c r="X129" i="32"/>
  <c r="AH129" i="32"/>
  <c r="AN130" i="32"/>
  <c r="D131" i="32"/>
  <c r="AZ131" i="32"/>
  <c r="AJ137" i="32"/>
  <c r="AV138" i="32"/>
  <c r="AB140" i="32"/>
  <c r="AN141" i="32"/>
  <c r="AF142" i="32"/>
  <c r="AZ142" i="32"/>
  <c r="AR143" i="32"/>
  <c r="P120" i="32"/>
  <c r="X120" i="32"/>
  <c r="AN120" i="32"/>
  <c r="T125" i="32"/>
  <c r="AR125" i="32"/>
  <c r="H126" i="32"/>
  <c r="P126" i="32"/>
  <c r="AF126" i="32"/>
  <c r="D127" i="32"/>
  <c r="T127" i="32"/>
  <c r="AB127" i="32"/>
  <c r="AR127" i="32"/>
  <c r="C128" i="32"/>
  <c r="M128" i="32"/>
  <c r="AI128" i="32"/>
  <c r="AS128" i="32"/>
  <c r="D129" i="32"/>
  <c r="O129" i="32"/>
  <c r="Y129" i="32"/>
  <c r="AV129" i="32"/>
  <c r="L142" i="32"/>
  <c r="X143" i="32"/>
  <c r="Y120" i="32"/>
  <c r="AG120" i="32"/>
  <c r="AO120" i="32"/>
  <c r="AW120" i="32"/>
  <c r="N128" i="32"/>
  <c r="AJ128" i="32"/>
  <c r="AT128" i="32"/>
  <c r="Z129" i="32"/>
  <c r="AW129" i="32"/>
  <c r="M130" i="32"/>
  <c r="AC130" i="32"/>
  <c r="AS130" i="32"/>
  <c r="I131" i="32"/>
  <c r="Y131" i="32"/>
  <c r="AO131" i="32"/>
  <c r="P142" i="32"/>
  <c r="AJ142" i="32"/>
  <c r="AB143" i="32"/>
  <c r="AV143" i="32"/>
  <c r="AY127" i="32"/>
  <c r="AY139" i="32"/>
  <c r="G128" i="32"/>
  <c r="G140" i="32"/>
  <c r="O128" i="32"/>
  <c r="O140" i="32"/>
  <c r="W128" i="32"/>
  <c r="W140" i="32"/>
  <c r="AE128" i="32"/>
  <c r="AE140" i="32"/>
  <c r="AM128" i="32"/>
  <c r="AM140" i="32"/>
  <c r="AU128" i="32"/>
  <c r="AU140" i="32"/>
  <c r="C129" i="32"/>
  <c r="C141" i="32"/>
  <c r="K129" i="32"/>
  <c r="K141" i="32"/>
  <c r="S129" i="32"/>
  <c r="S141" i="32"/>
  <c r="AA129" i="32"/>
  <c r="AA141" i="32"/>
  <c r="AI129" i="32"/>
  <c r="AI141" i="32"/>
  <c r="AQ129" i="32"/>
  <c r="AQ141" i="32"/>
  <c r="AY129" i="32"/>
  <c r="AY141" i="32"/>
  <c r="G130" i="32"/>
  <c r="G142" i="32"/>
  <c r="O130" i="32"/>
  <c r="O142" i="32"/>
  <c r="W130" i="32"/>
  <c r="W142" i="32"/>
  <c r="AE130" i="32"/>
  <c r="AE142" i="32"/>
  <c r="AM130" i="32"/>
  <c r="AM142" i="32"/>
  <c r="AU130" i="32"/>
  <c r="AU142" i="32"/>
  <c r="C131" i="32"/>
  <c r="C143" i="32"/>
  <c r="K131" i="32"/>
  <c r="K143" i="32"/>
  <c r="S131" i="32"/>
  <c r="S143" i="32"/>
  <c r="AA131" i="32"/>
  <c r="AA143" i="32"/>
  <c r="AI131" i="32"/>
  <c r="AI143" i="32"/>
  <c r="AQ131" i="32"/>
  <c r="AQ143" i="32"/>
  <c r="AY131" i="32"/>
  <c r="AY143" i="32"/>
  <c r="Z120" i="32"/>
  <c r="AH120" i="32"/>
  <c r="AP120" i="32"/>
  <c r="AX120" i="32"/>
  <c r="F125" i="32"/>
  <c r="N125" i="32"/>
  <c r="V125" i="32"/>
  <c r="AD125" i="32"/>
  <c r="AL125" i="32"/>
  <c r="AT125" i="32"/>
  <c r="B126" i="32"/>
  <c r="J126" i="32"/>
  <c r="R126" i="32"/>
  <c r="Z126" i="32"/>
  <c r="AH126" i="32"/>
  <c r="AP126" i="32"/>
  <c r="AX126" i="32"/>
  <c r="F127" i="32"/>
  <c r="N127" i="32"/>
  <c r="V127" i="32"/>
  <c r="AD127" i="32"/>
  <c r="AL127" i="32"/>
  <c r="AU127" i="32"/>
  <c r="E128" i="32"/>
  <c r="P128" i="32"/>
  <c r="AA128" i="32"/>
  <c r="AK128" i="32"/>
  <c r="G129" i="32"/>
  <c r="Q129" i="32"/>
  <c r="AB129" i="32"/>
  <c r="AM129" i="32"/>
  <c r="AX129" i="32"/>
  <c r="N130" i="32"/>
  <c r="AD130" i="32"/>
  <c r="AT130" i="32"/>
  <c r="J131" i="32"/>
  <c r="Z131" i="32"/>
  <c r="AP131" i="32"/>
  <c r="H143" i="32"/>
  <c r="AA120" i="32"/>
  <c r="AI120" i="32"/>
  <c r="AQ120" i="32"/>
  <c r="AY120" i="32"/>
  <c r="K126" i="32"/>
  <c r="S126" i="32"/>
  <c r="AA126" i="32"/>
  <c r="AI126" i="32"/>
  <c r="AQ126" i="32"/>
  <c r="AY126" i="32"/>
  <c r="G127" i="32"/>
  <c r="O127" i="32"/>
  <c r="W127" i="32"/>
  <c r="AE127" i="32"/>
  <c r="AM127" i="32"/>
  <c r="AV127" i="32"/>
  <c r="F128" i="32"/>
  <c r="AL128" i="32"/>
  <c r="H129" i="32"/>
  <c r="R129" i="32"/>
  <c r="AZ129" i="32"/>
  <c r="L131" i="32"/>
  <c r="T142" i="32"/>
  <c r="AF143" i="32"/>
  <c r="D77" i="31"/>
  <c r="D65" i="31"/>
  <c r="D89" i="31" s="1"/>
  <c r="C66" i="31"/>
  <c r="C90" i="31" s="1"/>
  <c r="C78" i="31"/>
  <c r="B69" i="31"/>
  <c r="B93" i="31" s="1"/>
  <c r="B81" i="31"/>
  <c r="C79" i="31"/>
  <c r="C67" i="31"/>
  <c r="C91" i="31" s="1"/>
  <c r="B67" i="31"/>
  <c r="B91" i="31" s="1"/>
  <c r="B79" i="31"/>
  <c r="B82" i="31"/>
  <c r="B70" i="31"/>
  <c r="B94" i="31" s="1"/>
  <c r="B65" i="31"/>
  <c r="B89" i="31" s="1"/>
  <c r="B77" i="31"/>
  <c r="C70" i="31"/>
  <c r="C94" i="31" s="1"/>
  <c r="C82" i="31"/>
  <c r="D70" i="31"/>
  <c r="D94" i="31" s="1"/>
  <c r="C80" i="31"/>
  <c r="C69" i="31"/>
  <c r="C93" i="31" s="1"/>
  <c r="B83" i="31"/>
  <c r="B71" i="31"/>
  <c r="B95" i="31" s="1"/>
  <c r="B68" i="31"/>
  <c r="B92" i="31" s="1"/>
  <c r="D81" i="31"/>
  <c r="D71" i="31"/>
  <c r="D95" i="31" s="1"/>
  <c r="D83" i="31"/>
  <c r="D68" i="31"/>
  <c r="D92" i="31" s="1"/>
  <c r="C77" i="31"/>
  <c r="C65" i="31"/>
  <c r="C89" i="31" s="1"/>
  <c r="B66" i="31"/>
  <c r="B90" i="31" s="1"/>
  <c r="D78" i="31"/>
  <c r="D66" i="31"/>
  <c r="D90" i="31" s="1"/>
  <c r="BA139" i="31"/>
  <c r="BA127" i="31"/>
  <c r="AG140" i="31"/>
  <c r="AG128" i="31"/>
  <c r="M141" i="31"/>
  <c r="M129" i="31"/>
  <c r="AS141" i="31"/>
  <c r="AS129" i="31"/>
  <c r="N120" i="31"/>
  <c r="Y120" i="31"/>
  <c r="AJ120" i="31"/>
  <c r="AT120" i="31"/>
  <c r="N125" i="31"/>
  <c r="Y125" i="31"/>
  <c r="AJ125" i="31"/>
  <c r="AT125" i="31"/>
  <c r="E126" i="31"/>
  <c r="P126" i="31"/>
  <c r="Z126" i="31"/>
  <c r="AK126" i="31"/>
  <c r="AV126" i="31"/>
  <c r="F127" i="31"/>
  <c r="AB127" i="31"/>
  <c r="AL127" i="31"/>
  <c r="AX127" i="31"/>
  <c r="K128" i="31"/>
  <c r="V128" i="31"/>
  <c r="AI128" i="31"/>
  <c r="AU128" i="31"/>
  <c r="G129" i="31"/>
  <c r="S129" i="31"/>
  <c r="AF129" i="31"/>
  <c r="AQ129" i="31"/>
  <c r="D130" i="31"/>
  <c r="Q130" i="31"/>
  <c r="AD130" i="31"/>
  <c r="AS130" i="31"/>
  <c r="G131" i="31"/>
  <c r="U131" i="31"/>
  <c r="AI131" i="31"/>
  <c r="AX131" i="31"/>
  <c r="T137" i="31"/>
  <c r="J138" i="31"/>
  <c r="BA138" i="31"/>
  <c r="AR139" i="31"/>
  <c r="AH140" i="31"/>
  <c r="Y141" i="31"/>
  <c r="J140" i="31"/>
  <c r="J128" i="31"/>
  <c r="AP140" i="31"/>
  <c r="AP128" i="31"/>
  <c r="V141" i="31"/>
  <c r="V129" i="31"/>
  <c r="Z142" i="31"/>
  <c r="Z130" i="31"/>
  <c r="AP142" i="31"/>
  <c r="AP130" i="31"/>
  <c r="F143" i="31"/>
  <c r="F131" i="31"/>
  <c r="V143" i="31"/>
  <c r="V131" i="31"/>
  <c r="AL143" i="31"/>
  <c r="AL131" i="31"/>
  <c r="E120" i="31"/>
  <c r="P120" i="31"/>
  <c r="Z120" i="31"/>
  <c r="AK120" i="31"/>
  <c r="AV120" i="31"/>
  <c r="E125" i="31"/>
  <c r="P125" i="31"/>
  <c r="Z125" i="31"/>
  <c r="AK125" i="31"/>
  <c r="AV125" i="31"/>
  <c r="F126" i="31"/>
  <c r="Q126" i="31"/>
  <c r="AB126" i="31"/>
  <c r="AL126" i="31"/>
  <c r="AW126" i="31"/>
  <c r="H127" i="31"/>
  <c r="R127" i="31"/>
  <c r="AC127" i="31"/>
  <c r="AN127" i="31"/>
  <c r="AY127" i="31"/>
  <c r="L128" i="31"/>
  <c r="AJ128" i="31"/>
  <c r="AT129" i="31"/>
  <c r="R130" i="31"/>
  <c r="AT130" i="31"/>
  <c r="W131" i="31"/>
  <c r="AY131" i="31"/>
  <c r="AN140" i="31"/>
  <c r="AD141" i="31"/>
  <c r="G137" i="31"/>
  <c r="G125" i="31"/>
  <c r="G120" i="31"/>
  <c r="O137" i="31"/>
  <c r="O125" i="31"/>
  <c r="O120" i="31"/>
  <c r="W137" i="31"/>
  <c r="W125" i="31"/>
  <c r="W120" i="31"/>
  <c r="AE137" i="31"/>
  <c r="AE125" i="31"/>
  <c r="AE120" i="31"/>
  <c r="AM137" i="31"/>
  <c r="AM125" i="31"/>
  <c r="AM120" i="31"/>
  <c r="AU137" i="31"/>
  <c r="AU125" i="31"/>
  <c r="AU120" i="31"/>
  <c r="C138" i="31"/>
  <c r="C126" i="31"/>
  <c r="K138" i="31"/>
  <c r="K126" i="31"/>
  <c r="S138" i="31"/>
  <c r="S126" i="31"/>
  <c r="AA138" i="31"/>
  <c r="AA126" i="31"/>
  <c r="AI138" i="31"/>
  <c r="AI126" i="31"/>
  <c r="AQ138" i="31"/>
  <c r="AQ126" i="31"/>
  <c r="AY138" i="31"/>
  <c r="AY126" i="31"/>
  <c r="G139" i="31"/>
  <c r="G127" i="31"/>
  <c r="O139" i="31"/>
  <c r="O127" i="31"/>
  <c r="W139" i="31"/>
  <c r="W127" i="31"/>
  <c r="AE139" i="31"/>
  <c r="AE127" i="31"/>
  <c r="AM139" i="31"/>
  <c r="AM127" i="31"/>
  <c r="S140" i="31"/>
  <c r="S128" i="31"/>
  <c r="AY140" i="31"/>
  <c r="AY128" i="31"/>
  <c r="AE141" i="31"/>
  <c r="AE129" i="31"/>
  <c r="K142" i="31"/>
  <c r="K130" i="31"/>
  <c r="F120" i="31"/>
  <c r="Q120" i="31"/>
  <c r="AB120" i="31"/>
  <c r="AL120" i="31"/>
  <c r="AW120" i="31"/>
  <c r="F125" i="31"/>
  <c r="Q125" i="31"/>
  <c r="AB125" i="31"/>
  <c r="AL125" i="31"/>
  <c r="AW125" i="31"/>
  <c r="H126" i="31"/>
  <c r="R126" i="31"/>
  <c r="AN126" i="31"/>
  <c r="AX126" i="31"/>
  <c r="T127" i="31"/>
  <c r="AD127" i="31"/>
  <c r="B128" i="31"/>
  <c r="Z128" i="31"/>
  <c r="AL128" i="31"/>
  <c r="AX128" i="31"/>
  <c r="J129" i="31"/>
  <c r="W129" i="31"/>
  <c r="AH129" i="31"/>
  <c r="AU129" i="31"/>
  <c r="G130" i="31"/>
  <c r="S130" i="31"/>
  <c r="AH130" i="31"/>
  <c r="J131" i="31"/>
  <c r="AM131" i="31"/>
  <c r="AD137" i="31"/>
  <c r="U138" i="31"/>
  <c r="L139" i="31"/>
  <c r="AJ141" i="31"/>
  <c r="AV127" i="31"/>
  <c r="AV139" i="31"/>
  <c r="AB140" i="31"/>
  <c r="AB128" i="31"/>
  <c r="H129" i="31"/>
  <c r="H141" i="31"/>
  <c r="AN141" i="31"/>
  <c r="AN129" i="31"/>
  <c r="H120" i="31"/>
  <c r="R120" i="31"/>
  <c r="AC132" i="31"/>
  <c r="AC144" i="31"/>
  <c r="AN120" i="31"/>
  <c r="AX120" i="31"/>
  <c r="H125" i="31"/>
  <c r="R125" i="31"/>
  <c r="AC125" i="31"/>
  <c r="AN125" i="31"/>
  <c r="AX125" i="31"/>
  <c r="T126" i="31"/>
  <c r="AD126" i="31"/>
  <c r="AZ126" i="31"/>
  <c r="J127" i="31"/>
  <c r="AF127" i="31"/>
  <c r="AP127" i="31"/>
  <c r="C128" i="31"/>
  <c r="O128" i="31"/>
  <c r="AA128" i="31"/>
  <c r="AM128" i="31"/>
  <c r="AZ128" i="31"/>
  <c r="K129" i="31"/>
  <c r="X129" i="31"/>
  <c r="AV129" i="31"/>
  <c r="V130" i="31"/>
  <c r="AI130" i="31"/>
  <c r="AX130" i="31"/>
  <c r="Z131" i="31"/>
  <c r="H140" i="31"/>
  <c r="E128" i="31"/>
  <c r="E140" i="31"/>
  <c r="AK140" i="31"/>
  <c r="AK128" i="31"/>
  <c r="Q129" i="31"/>
  <c r="Q141" i="31"/>
  <c r="AW141" i="31"/>
  <c r="AW129" i="31"/>
  <c r="U142" i="31"/>
  <c r="U130" i="31"/>
  <c r="AK142" i="31"/>
  <c r="AK130" i="31"/>
  <c r="BA142" i="31"/>
  <c r="BA130" i="31"/>
  <c r="Q143" i="31"/>
  <c r="Q131" i="31"/>
  <c r="AG143" i="31"/>
  <c r="AG131" i="31"/>
  <c r="AW143" i="31"/>
  <c r="AW131" i="31"/>
  <c r="I120" i="31"/>
  <c r="T120" i="31"/>
  <c r="AD120" i="31"/>
  <c r="AO120" i="31"/>
  <c r="AZ120" i="31"/>
  <c r="I125" i="31"/>
  <c r="AO125" i="31"/>
  <c r="AZ125" i="31"/>
  <c r="AF126" i="31"/>
  <c r="AP126" i="31"/>
  <c r="V127" i="31"/>
  <c r="AG127" i="31"/>
  <c r="AS127" i="31"/>
  <c r="D128" i="31"/>
  <c r="Q128" i="31"/>
  <c r="AO128" i="31"/>
  <c r="BA128" i="31"/>
  <c r="N129" i="31"/>
  <c r="AL129" i="31"/>
  <c r="AX129" i="31"/>
  <c r="J130" i="31"/>
  <c r="W130" i="31"/>
  <c r="AL130" i="31"/>
  <c r="AY130" i="31"/>
  <c r="N131" i="31"/>
  <c r="AC131" i="31"/>
  <c r="AP131" i="31"/>
  <c r="D141" i="31"/>
  <c r="N128" i="31"/>
  <c r="N140" i="31"/>
  <c r="AT140" i="31"/>
  <c r="AT128" i="31"/>
  <c r="Z129" i="31"/>
  <c r="Z141" i="31"/>
  <c r="F142" i="31"/>
  <c r="F130" i="31"/>
  <c r="J120" i="31"/>
  <c r="U120" i="31"/>
  <c r="AF120" i="31"/>
  <c r="AP120" i="31"/>
  <c r="BA120" i="31"/>
  <c r="J125" i="31"/>
  <c r="U125" i="31"/>
  <c r="AF125" i="31"/>
  <c r="AP125" i="31"/>
  <c r="BA125" i="31"/>
  <c r="L126" i="31"/>
  <c r="V126" i="31"/>
  <c r="AG126" i="31"/>
  <c r="AR126" i="31"/>
  <c r="B127" i="31"/>
  <c r="M127" i="31"/>
  <c r="X127" i="31"/>
  <c r="AH127" i="31"/>
  <c r="AT127" i="31"/>
  <c r="F128" i="31"/>
  <c r="R128" i="31"/>
  <c r="AD128" i="31"/>
  <c r="AQ128" i="31"/>
  <c r="B129" i="31"/>
  <c r="O129" i="31"/>
  <c r="AA129" i="31"/>
  <c r="AM129" i="31"/>
  <c r="AY129" i="31"/>
  <c r="AM130" i="31"/>
  <c r="B131" i="31"/>
  <c r="O131" i="31"/>
  <c r="AD131" i="31"/>
  <c r="B142" i="31"/>
  <c r="K137" i="31"/>
  <c r="K120" i="31"/>
  <c r="K125" i="31"/>
  <c r="S137" i="31"/>
  <c r="S120" i="31"/>
  <c r="S125" i="31"/>
  <c r="AA137" i="31"/>
  <c r="AA120" i="31"/>
  <c r="AA125" i="31"/>
  <c r="AI137" i="31"/>
  <c r="AI120" i="31"/>
  <c r="AI125" i="31"/>
  <c r="AQ137" i="31"/>
  <c r="AQ120" i="31"/>
  <c r="AQ125" i="31"/>
  <c r="AY137" i="31"/>
  <c r="AY120" i="31"/>
  <c r="AY125" i="31"/>
  <c r="G138" i="31"/>
  <c r="G126" i="31"/>
  <c r="O138" i="31"/>
  <c r="O126" i="31"/>
  <c r="W138" i="31"/>
  <c r="W126" i="31"/>
  <c r="AE138" i="31"/>
  <c r="AE126" i="31"/>
  <c r="AM138" i="31"/>
  <c r="AM126" i="31"/>
  <c r="AU138" i="31"/>
  <c r="AU126" i="31"/>
  <c r="C139" i="31"/>
  <c r="C127" i="31"/>
  <c r="K139" i="31"/>
  <c r="K127" i="31"/>
  <c r="S139" i="31"/>
  <c r="S127" i="31"/>
  <c r="AA139" i="31"/>
  <c r="AA127" i="31"/>
  <c r="AI139" i="31"/>
  <c r="AI127" i="31"/>
  <c r="AQ139" i="31"/>
  <c r="AQ127" i="31"/>
  <c r="W140" i="31"/>
  <c r="W128" i="31"/>
  <c r="C141" i="31"/>
  <c r="C129" i="31"/>
  <c r="AI141" i="31"/>
  <c r="AI129" i="31"/>
  <c r="O142" i="31"/>
  <c r="O130" i="31"/>
  <c r="AE142" i="31"/>
  <c r="AE130" i="31"/>
  <c r="AU142" i="31"/>
  <c r="AU130" i="31"/>
  <c r="K143" i="31"/>
  <c r="K131" i="31"/>
  <c r="AA143" i="31"/>
  <c r="AA131" i="31"/>
  <c r="AQ143" i="31"/>
  <c r="AQ131" i="31"/>
  <c r="L120" i="31"/>
  <c r="V120" i="31"/>
  <c r="AG120" i="31"/>
  <c r="AR120" i="31"/>
  <c r="L125" i="31"/>
  <c r="V125" i="31"/>
  <c r="AG125" i="31"/>
  <c r="AR125" i="31"/>
  <c r="B126" i="31"/>
  <c r="X126" i="31"/>
  <c r="AH126" i="31"/>
  <c r="D127" i="31"/>
  <c r="N127" i="31"/>
  <c r="AJ127" i="31"/>
  <c r="AU127" i="31"/>
  <c r="G128" i="31"/>
  <c r="T128" i="31"/>
  <c r="AE128" i="31"/>
  <c r="AR128" i="31"/>
  <c r="P129" i="31"/>
  <c r="AA130" i="31"/>
  <c r="C131" i="31"/>
  <c r="R131" i="31"/>
  <c r="AE131" i="31"/>
  <c r="AT131" i="31"/>
  <c r="X140" i="31"/>
  <c r="AZ127" i="31"/>
  <c r="AZ139" i="31"/>
  <c r="P128" i="31"/>
  <c r="P140" i="31"/>
  <c r="AF128" i="31"/>
  <c r="AF140" i="31"/>
  <c r="AV128" i="31"/>
  <c r="AV140" i="31"/>
  <c r="L129" i="31"/>
  <c r="L141" i="31"/>
  <c r="AB129" i="31"/>
  <c r="AB141" i="31"/>
  <c r="AR129" i="31"/>
  <c r="AR141" i="31"/>
  <c r="M144" i="31"/>
  <c r="M132" i="31"/>
  <c r="X120" i="31"/>
  <c r="AH120" i="31"/>
  <c r="AS144" i="31"/>
  <c r="AS132" i="31"/>
  <c r="M125" i="31"/>
  <c r="X125" i="31"/>
  <c r="AH125" i="31"/>
  <c r="D126" i="31"/>
  <c r="N126" i="31"/>
  <c r="AJ126" i="31"/>
  <c r="AT126" i="31"/>
  <c r="P127" i="31"/>
  <c r="Z127" i="31"/>
  <c r="F129" i="31"/>
  <c r="R129" i="31"/>
  <c r="AP129" i="31"/>
  <c r="C130" i="31"/>
  <c r="N130" i="31"/>
  <c r="AQ130" i="31"/>
  <c r="S131" i="31"/>
  <c r="AH131" i="31"/>
  <c r="AU131" i="31"/>
  <c r="T141" i="31"/>
  <c r="T130" i="31"/>
  <c r="T142" i="31"/>
  <c r="AB130" i="31"/>
  <c r="AB142" i="31"/>
  <c r="AJ130" i="31"/>
  <c r="AJ142" i="31"/>
  <c r="AR130" i="31"/>
  <c r="AR142" i="31"/>
  <c r="AZ130" i="31"/>
  <c r="AZ142" i="31"/>
  <c r="H131" i="31"/>
  <c r="H143" i="31"/>
  <c r="P131" i="31"/>
  <c r="P143" i="31"/>
  <c r="X131" i="31"/>
  <c r="X143" i="31"/>
  <c r="AF131" i="31"/>
  <c r="AF143" i="31"/>
  <c r="AN131" i="31"/>
  <c r="AN143" i="31"/>
  <c r="AV131" i="31"/>
  <c r="AV143" i="31"/>
  <c r="AZ141" i="31"/>
  <c r="AZ129" i="31"/>
  <c r="H142" i="31"/>
  <c r="H130" i="31"/>
  <c r="P142" i="31"/>
  <c r="P130" i="31"/>
  <c r="X142" i="31"/>
  <c r="X130" i="31"/>
  <c r="AF142" i="31"/>
  <c r="AF130" i="31"/>
  <c r="AN142" i="31"/>
  <c r="AN130" i="31"/>
  <c r="AV142" i="31"/>
  <c r="AV130" i="31"/>
  <c r="D143" i="31"/>
  <c r="D131" i="31"/>
  <c r="L143" i="31"/>
  <c r="L131" i="31"/>
  <c r="T143" i="31"/>
  <c r="T131" i="31"/>
  <c r="AB143" i="31"/>
  <c r="AB131" i="31"/>
  <c r="AJ143" i="31"/>
  <c r="AJ131" i="31"/>
  <c r="AR143" i="31"/>
  <c r="AR131" i="31"/>
  <c r="AZ143" i="31"/>
  <c r="AZ131" i="31"/>
  <c r="G12" i="30"/>
  <c r="K5" i="30"/>
  <c r="G11" i="30"/>
  <c r="G10" i="30"/>
  <c r="G9" i="30"/>
  <c r="G8" i="30"/>
  <c r="G7" i="30"/>
  <c r="G6" i="30"/>
  <c r="G5" i="30"/>
  <c r="BA47" i="32"/>
  <c r="AZ47" i="32"/>
  <c r="AY47" i="32"/>
  <c r="AX47" i="32"/>
  <c r="AW47" i="32"/>
  <c r="AV47" i="32"/>
  <c r="AU47" i="32"/>
  <c r="AT47" i="32"/>
  <c r="AS47" i="32"/>
  <c r="AR47" i="32"/>
  <c r="AQ47" i="32"/>
  <c r="AP47" i="32"/>
  <c r="AO47" i="32"/>
  <c r="AN47" i="32"/>
  <c r="AM47" i="32"/>
  <c r="AL47" i="32"/>
  <c r="AK47" i="32"/>
  <c r="AJ47" i="32"/>
  <c r="AI47" i="32"/>
  <c r="AH47" i="32"/>
  <c r="AG47" i="32"/>
  <c r="AF47" i="32"/>
  <c r="AE47" i="32"/>
  <c r="AD47" i="32"/>
  <c r="AC47" i="32"/>
  <c r="AB47" i="32"/>
  <c r="AA47" i="32"/>
  <c r="Z47" i="32"/>
  <c r="Y47" i="32"/>
  <c r="X47" i="32"/>
  <c r="W47" i="32"/>
  <c r="V47" i="32"/>
  <c r="U47" i="32"/>
  <c r="T47" i="32"/>
  <c r="BA46" i="32"/>
  <c r="AZ46" i="32"/>
  <c r="AY46" i="32"/>
  <c r="AX46" i="32"/>
  <c r="AW46" i="32"/>
  <c r="AV46" i="32"/>
  <c r="AU46" i="32"/>
  <c r="AT46" i="32"/>
  <c r="AS46" i="32"/>
  <c r="AR46" i="32"/>
  <c r="AQ46" i="32"/>
  <c r="AP46" i="32"/>
  <c r="AO46" i="32"/>
  <c r="AN46" i="32"/>
  <c r="AM46" i="32"/>
  <c r="AL46" i="32"/>
  <c r="AK46" i="32"/>
  <c r="AJ46" i="32"/>
  <c r="AI46" i="32"/>
  <c r="AH46" i="32"/>
  <c r="AG46" i="32"/>
  <c r="AF46" i="32"/>
  <c r="AE46" i="32"/>
  <c r="AD46" i="32"/>
  <c r="AC46" i="32"/>
  <c r="AB46" i="32"/>
  <c r="AA46" i="32"/>
  <c r="Z46" i="32"/>
  <c r="Y46" i="32"/>
  <c r="X46" i="32"/>
  <c r="W46" i="32"/>
  <c r="V46" i="32"/>
  <c r="U46" i="32"/>
  <c r="T46" i="32"/>
  <c r="BA45" i="32"/>
  <c r="AZ45" i="32"/>
  <c r="AY45" i="32"/>
  <c r="AX45" i="32"/>
  <c r="AW45" i="32"/>
  <c r="AV45" i="32"/>
  <c r="AU45" i="32"/>
  <c r="AT45" i="32"/>
  <c r="AS45" i="32"/>
  <c r="AR45" i="32"/>
  <c r="AQ45" i="32"/>
  <c r="AP45" i="32"/>
  <c r="AO45" i="32"/>
  <c r="AN45" i="32"/>
  <c r="AM45" i="32"/>
  <c r="AL45" i="32"/>
  <c r="AK45" i="32"/>
  <c r="AJ45" i="32"/>
  <c r="AI45" i="32"/>
  <c r="AH45" i="32"/>
  <c r="AG45" i="32"/>
  <c r="AF45" i="32"/>
  <c r="AE45" i="32"/>
  <c r="AD45" i="32"/>
  <c r="AC45" i="32"/>
  <c r="AB45" i="32"/>
  <c r="AA45" i="32"/>
  <c r="Z45" i="32"/>
  <c r="Y45" i="32"/>
  <c r="X45" i="32"/>
  <c r="W45" i="32"/>
  <c r="V45" i="32"/>
  <c r="U45" i="32"/>
  <c r="T45" i="32"/>
  <c r="BA44" i="32"/>
  <c r="AZ44" i="32"/>
  <c r="AY44" i="32"/>
  <c r="AX44" i="32"/>
  <c r="AW44" i="32"/>
  <c r="AV44" i="32"/>
  <c r="AU44" i="32"/>
  <c r="AT44" i="32"/>
  <c r="AS44" i="32"/>
  <c r="AR44" i="32"/>
  <c r="AQ44" i="32"/>
  <c r="AP44" i="32"/>
  <c r="AO44" i="32"/>
  <c r="AN44" i="32"/>
  <c r="AM44" i="32"/>
  <c r="AL44" i="32"/>
  <c r="AK44" i="32"/>
  <c r="AJ44" i="32"/>
  <c r="AI44" i="32"/>
  <c r="AH44" i="32"/>
  <c r="AG44" i="32"/>
  <c r="AF44" i="32"/>
  <c r="AE44" i="32"/>
  <c r="AD44" i="32"/>
  <c r="AC44" i="32"/>
  <c r="AB44" i="32"/>
  <c r="AA44" i="32"/>
  <c r="Z44" i="32"/>
  <c r="Y44" i="32"/>
  <c r="X44" i="32"/>
  <c r="W44" i="32"/>
  <c r="V44" i="32"/>
  <c r="U44" i="32"/>
  <c r="T44" i="32"/>
  <c r="BA43" i="32"/>
  <c r="AZ43" i="32"/>
  <c r="AY43" i="32"/>
  <c r="AX43" i="32"/>
  <c r="AW43" i="32"/>
  <c r="AV43" i="32"/>
  <c r="AU43" i="32"/>
  <c r="AT43" i="32"/>
  <c r="AS43" i="32"/>
  <c r="AR43" i="32"/>
  <c r="AQ43" i="32"/>
  <c r="AP43" i="32"/>
  <c r="AO43" i="32"/>
  <c r="AN43" i="32"/>
  <c r="AM43" i="32"/>
  <c r="AL43" i="32"/>
  <c r="AK43" i="32"/>
  <c r="AJ43" i="32"/>
  <c r="AI43" i="32"/>
  <c r="AH43" i="32"/>
  <c r="AG43" i="32"/>
  <c r="AF43" i="32"/>
  <c r="AE43" i="32"/>
  <c r="AD43" i="32"/>
  <c r="AC43" i="32"/>
  <c r="AB43" i="32"/>
  <c r="AA43" i="32"/>
  <c r="Z43" i="32"/>
  <c r="Y43" i="32"/>
  <c r="X43" i="32"/>
  <c r="W43" i="32"/>
  <c r="V43" i="32"/>
  <c r="U43" i="32"/>
  <c r="T43" i="32"/>
  <c r="BA42" i="32"/>
  <c r="AZ42" i="32"/>
  <c r="AY42" i="32"/>
  <c r="AX42" i="32"/>
  <c r="AW42" i="32"/>
  <c r="AV42" i="32"/>
  <c r="AU42" i="32"/>
  <c r="AT42" i="32"/>
  <c r="AS42" i="32"/>
  <c r="AR42" i="32"/>
  <c r="AQ42" i="32"/>
  <c r="AP42" i="32"/>
  <c r="AO42" i="32"/>
  <c r="AN42" i="32"/>
  <c r="AM42" i="32"/>
  <c r="AL42" i="32"/>
  <c r="AK42" i="32"/>
  <c r="AJ42" i="32"/>
  <c r="AI42" i="32"/>
  <c r="AH42" i="32"/>
  <c r="AG42" i="32"/>
  <c r="AF42" i="32"/>
  <c r="AE42" i="32"/>
  <c r="AD42" i="32"/>
  <c r="AC42" i="32"/>
  <c r="AB42" i="32"/>
  <c r="AA42" i="32"/>
  <c r="Z42" i="32"/>
  <c r="Y42" i="32"/>
  <c r="X42" i="32"/>
  <c r="W42" i="32"/>
  <c r="V42" i="32"/>
  <c r="U42" i="32"/>
  <c r="T42" i="32"/>
  <c r="BA41" i="32"/>
  <c r="AZ41" i="32"/>
  <c r="AY41" i="32"/>
  <c r="AX41" i="32"/>
  <c r="AW41" i="32"/>
  <c r="AV41" i="32"/>
  <c r="AU41" i="32"/>
  <c r="AT41" i="32"/>
  <c r="AS41" i="32"/>
  <c r="AR41" i="32"/>
  <c r="AQ41" i="32"/>
  <c r="AP41" i="32"/>
  <c r="AO41" i="32"/>
  <c r="AN41" i="32"/>
  <c r="AM41" i="32"/>
  <c r="AL41" i="32"/>
  <c r="AK41" i="32"/>
  <c r="AJ41" i="32"/>
  <c r="AI41" i="32"/>
  <c r="AH41" i="32"/>
  <c r="AG41" i="32"/>
  <c r="AF41" i="32"/>
  <c r="AE41" i="32"/>
  <c r="AD41" i="32"/>
  <c r="AC41" i="32"/>
  <c r="AB41" i="32"/>
  <c r="AA41" i="32"/>
  <c r="Z41" i="32"/>
  <c r="Y41" i="32"/>
  <c r="X41" i="32"/>
  <c r="W41" i="32"/>
  <c r="V41" i="32"/>
  <c r="U41" i="32"/>
  <c r="T41" i="32"/>
  <c r="AR144" i="32" l="1"/>
  <c r="AR132" i="32"/>
  <c r="H132" i="32"/>
  <c r="AA48" i="32"/>
  <c r="AI48" i="32"/>
  <c r="M144" i="32"/>
  <c r="M132" i="32"/>
  <c r="AA144" i="32"/>
  <c r="AA132" i="32"/>
  <c r="Y144" i="32"/>
  <c r="Y132" i="32"/>
  <c r="AT132" i="32"/>
  <c r="AT144" i="32"/>
  <c r="AK144" i="32"/>
  <c r="AK132" i="32"/>
  <c r="AD132" i="32"/>
  <c r="AD144" i="32"/>
  <c r="J132" i="32"/>
  <c r="J144" i="32"/>
  <c r="O132" i="32"/>
  <c r="O144" i="32"/>
  <c r="BA144" i="32"/>
  <c r="BA132" i="32"/>
  <c r="AL132" i="32"/>
  <c r="AL144" i="32"/>
  <c r="V132" i="32"/>
  <c r="V144" i="32"/>
  <c r="AC144" i="32"/>
  <c r="AC132" i="32"/>
  <c r="S144" i="32"/>
  <c r="S132" i="32"/>
  <c r="AX132" i="32"/>
  <c r="AX144" i="32"/>
  <c r="AN144" i="32"/>
  <c r="AN132" i="32"/>
  <c r="N132" i="32"/>
  <c r="N144" i="32"/>
  <c r="I144" i="32"/>
  <c r="I132" i="32"/>
  <c r="AE132" i="32"/>
  <c r="AE144" i="32"/>
  <c r="E144" i="32"/>
  <c r="E132" i="32"/>
  <c r="AY144" i="32"/>
  <c r="AY132" i="32"/>
  <c r="AP132" i="32"/>
  <c r="AP144" i="32"/>
  <c r="AW144" i="32"/>
  <c r="AW132" i="32"/>
  <c r="X144" i="32"/>
  <c r="X132" i="32"/>
  <c r="F132" i="32"/>
  <c r="F144" i="32"/>
  <c r="G132" i="32"/>
  <c r="G144" i="32"/>
  <c r="AS144" i="32"/>
  <c r="AS132" i="32"/>
  <c r="Q144" i="32"/>
  <c r="Q132" i="32"/>
  <c r="AM132" i="32"/>
  <c r="AM144" i="32"/>
  <c r="AQ132" i="32"/>
  <c r="AQ144" i="32"/>
  <c r="AH132" i="32"/>
  <c r="AH144" i="32"/>
  <c r="AO144" i="32"/>
  <c r="AO132" i="32"/>
  <c r="P144" i="32"/>
  <c r="P132" i="32"/>
  <c r="AU132" i="32"/>
  <c r="AU144" i="32"/>
  <c r="U144" i="32"/>
  <c r="U132" i="32"/>
  <c r="K132" i="32"/>
  <c r="K144" i="32"/>
  <c r="AI132" i="32"/>
  <c r="AI144" i="32"/>
  <c r="Z132" i="32"/>
  <c r="Z144" i="32"/>
  <c r="AG144" i="32"/>
  <c r="AG132" i="32"/>
  <c r="R132" i="32"/>
  <c r="R144" i="32"/>
  <c r="W132" i="32"/>
  <c r="W144" i="32"/>
  <c r="AG144" i="31"/>
  <c r="AG132" i="31"/>
  <c r="V144" i="31"/>
  <c r="V132" i="31"/>
  <c r="AQ144" i="31"/>
  <c r="AQ132" i="31"/>
  <c r="AD144" i="31"/>
  <c r="AD132" i="31"/>
  <c r="AN144" i="31"/>
  <c r="AN132" i="31"/>
  <c r="AV144" i="31"/>
  <c r="AV132" i="31"/>
  <c r="AT144" i="31"/>
  <c r="AT132" i="31"/>
  <c r="L144" i="31"/>
  <c r="L132" i="31"/>
  <c r="S144" i="31"/>
  <c r="S132" i="31"/>
  <c r="T144" i="31"/>
  <c r="T132" i="31"/>
  <c r="AW144" i="31"/>
  <c r="AW132" i="31"/>
  <c r="AM132" i="31"/>
  <c r="AM144" i="31"/>
  <c r="AK144" i="31"/>
  <c r="AK132" i="31"/>
  <c r="AJ144" i="31"/>
  <c r="AJ132" i="31"/>
  <c r="BA144" i="31"/>
  <c r="BA132" i="31"/>
  <c r="I144" i="31"/>
  <c r="I132" i="31"/>
  <c r="AL144" i="31"/>
  <c r="AL132" i="31"/>
  <c r="O132" i="31"/>
  <c r="O144" i="31"/>
  <c r="Z144" i="31"/>
  <c r="Z132" i="31"/>
  <c r="Y144" i="31"/>
  <c r="Y132" i="31"/>
  <c r="AI144" i="31"/>
  <c r="AI132" i="31"/>
  <c r="AP144" i="31"/>
  <c r="AP132" i="31"/>
  <c r="R144" i="31"/>
  <c r="R132" i="31"/>
  <c r="AB144" i="31"/>
  <c r="AB132" i="31"/>
  <c r="P144" i="31"/>
  <c r="P132" i="31"/>
  <c r="N144" i="31"/>
  <c r="N132" i="31"/>
  <c r="K144" i="31"/>
  <c r="K132" i="31"/>
  <c r="AF144" i="31"/>
  <c r="AF132" i="31"/>
  <c r="H144" i="31"/>
  <c r="H132" i="31"/>
  <c r="Q144" i="31"/>
  <c r="Q132" i="31"/>
  <c r="AE132" i="31"/>
  <c r="AE144" i="31"/>
  <c r="E144" i="31"/>
  <c r="E132" i="31"/>
  <c r="AY144" i="31"/>
  <c r="AY132" i="31"/>
  <c r="U144" i="31"/>
  <c r="U132" i="31"/>
  <c r="F144" i="31"/>
  <c r="F132" i="31"/>
  <c r="G132" i="31"/>
  <c r="G144" i="31"/>
  <c r="AH144" i="31"/>
  <c r="AH132" i="31"/>
  <c r="AR144" i="31"/>
  <c r="AR132" i="31"/>
  <c r="AA144" i="31"/>
  <c r="AA132" i="31"/>
  <c r="J144" i="31"/>
  <c r="J132" i="31"/>
  <c r="AZ144" i="31"/>
  <c r="AZ132" i="31"/>
  <c r="AU132" i="31"/>
  <c r="AU144" i="31"/>
  <c r="X144" i="31"/>
  <c r="X132" i="31"/>
  <c r="AO144" i="31"/>
  <c r="AO132" i="31"/>
  <c r="AX144" i="31"/>
  <c r="AX132" i="31"/>
  <c r="W132" i="31"/>
  <c r="W144" i="31"/>
  <c r="AQ48" i="32"/>
  <c r="AY48" i="32"/>
  <c r="T48" i="32"/>
  <c r="AB48" i="32"/>
  <c r="AJ48" i="32"/>
  <c r="AR48" i="32"/>
  <c r="AZ48" i="32"/>
  <c r="U48" i="32"/>
  <c r="AC48" i="32"/>
  <c r="AK48" i="32"/>
  <c r="AS48" i="32"/>
  <c r="BA48" i="32"/>
  <c r="W48" i="32"/>
  <c r="AE48" i="32"/>
  <c r="AM48" i="32"/>
  <c r="AU48" i="32"/>
  <c r="Y48" i="32"/>
  <c r="AG48" i="32"/>
  <c r="AO48" i="32"/>
  <c r="AW48" i="32"/>
  <c r="V48" i="32"/>
  <c r="AD48" i="32"/>
  <c r="AL48" i="32"/>
  <c r="AT48" i="32"/>
  <c r="X48" i="32"/>
  <c r="AF48" i="32"/>
  <c r="AN48" i="32"/>
  <c r="AV48" i="32"/>
  <c r="Z48" i="32"/>
  <c r="AH48" i="32"/>
  <c r="AP48" i="32"/>
  <c r="AX48" i="32"/>
  <c r="B10" i="8"/>
  <c r="B9" i="8"/>
  <c r="B8" i="8"/>
  <c r="B7" i="8"/>
  <c r="A81" i="26"/>
  <c r="A80" i="26"/>
  <c r="A79" i="26"/>
  <c r="A78" i="26"/>
  <c r="A77" i="26"/>
  <c r="A76" i="26"/>
  <c r="A75" i="26"/>
  <c r="A74" i="26"/>
  <c r="A73" i="26"/>
  <c r="A72" i="26"/>
  <c r="A71" i="26"/>
  <c r="A70" i="26"/>
  <c r="A69" i="26"/>
  <c r="A68" i="26"/>
  <c r="A67" i="26"/>
  <c r="A66" i="26"/>
  <c r="A65" i="26"/>
  <c r="A64" i="26"/>
  <c r="A63" i="26"/>
  <c r="A62" i="26"/>
  <c r="A61" i="26"/>
  <c r="A60" i="26"/>
  <c r="A59" i="26"/>
  <c r="A58" i="26"/>
  <c r="A57" i="26"/>
  <c r="A56" i="26"/>
  <c r="A55" i="26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H2" i="26"/>
  <c r="G2" i="26"/>
  <c r="F2" i="26"/>
  <c r="E2" i="26"/>
  <c r="D2" i="26"/>
  <c r="C2" i="26"/>
  <c r="B2" i="26"/>
  <c r="H1" i="26"/>
  <c r="G1" i="26"/>
  <c r="F1" i="26"/>
  <c r="E1" i="26"/>
  <c r="D1" i="26"/>
  <c r="C1" i="26"/>
  <c r="B1" i="26"/>
  <c r="P41" i="32" l="1"/>
  <c r="P45" i="32"/>
  <c r="P47" i="32"/>
  <c r="P46" i="32"/>
  <c r="P44" i="32"/>
  <c r="P43" i="32"/>
  <c r="P42" i="32"/>
  <c r="F27" i="26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B29" i="26"/>
  <c r="C19" i="26"/>
  <c r="E40" i="26"/>
  <c r="G28" i="26"/>
  <c r="H23" i="26"/>
  <c r="H24" i="26" s="1"/>
  <c r="H25" i="26" s="1"/>
  <c r="H26" i="26" s="1"/>
  <c r="H27" i="26" s="1"/>
  <c r="H28" i="26" s="1"/>
  <c r="H29" i="26" s="1"/>
  <c r="H30" i="26" s="1"/>
  <c r="H31" i="26" s="1"/>
  <c r="H32" i="26" s="1"/>
  <c r="H33" i="26" s="1"/>
  <c r="H34" i="26" s="1"/>
  <c r="H35" i="26" s="1"/>
  <c r="H36" i="26" s="1"/>
  <c r="H37" i="26" s="1"/>
  <c r="H38" i="26" s="1"/>
  <c r="H39" i="26" s="1"/>
  <c r="H40" i="26" s="1"/>
  <c r="H41" i="26" s="1"/>
  <c r="H42" i="26" s="1"/>
  <c r="H43" i="26" s="1"/>
  <c r="H44" i="26" s="1"/>
  <c r="H45" i="26" s="1"/>
  <c r="H46" i="26" s="1"/>
  <c r="H47" i="26" s="1"/>
  <c r="H48" i="26" s="1"/>
  <c r="H49" i="26" s="1"/>
  <c r="H50" i="26" s="1"/>
  <c r="H51" i="26" s="1"/>
  <c r="H52" i="26" s="1"/>
  <c r="H53" i="26" s="1"/>
  <c r="H54" i="26" s="1"/>
  <c r="H55" i="26" s="1"/>
  <c r="H56" i="26" s="1"/>
  <c r="H57" i="26" s="1"/>
  <c r="H58" i="26" s="1"/>
  <c r="H59" i="26" s="1"/>
  <c r="H60" i="26" s="1"/>
  <c r="H61" i="26" s="1"/>
  <c r="H62" i="26" s="1"/>
  <c r="H63" i="26" s="1"/>
  <c r="H64" i="26" s="1"/>
  <c r="H65" i="26" s="1"/>
  <c r="H66" i="26" s="1"/>
  <c r="H67" i="26" s="1"/>
  <c r="H68" i="26" s="1"/>
  <c r="H69" i="26" s="1"/>
  <c r="H70" i="26" s="1"/>
  <c r="H71" i="26" s="1"/>
  <c r="H72" i="26" s="1"/>
  <c r="H73" i="26" s="1"/>
  <c r="H74" i="26" s="1"/>
  <c r="H75" i="26" s="1"/>
  <c r="H76" i="26" s="1"/>
  <c r="H77" i="26" s="1"/>
  <c r="H78" i="26" s="1"/>
  <c r="H79" i="26" s="1"/>
  <c r="H80" i="26" s="1"/>
  <c r="H81" i="26" s="1"/>
  <c r="D43" i="26"/>
  <c r="P48" i="32"/>
  <c r="D7" i="26"/>
  <c r="D9" i="26"/>
  <c r="D11" i="26"/>
  <c r="D13" i="26"/>
  <c r="D15" i="26"/>
  <c r="D18" i="26"/>
  <c r="D20" i="26"/>
  <c r="D22" i="26"/>
  <c r="E25" i="26"/>
  <c r="B28" i="26"/>
  <c r="E31" i="26"/>
  <c r="E33" i="26"/>
  <c r="E41" i="26"/>
  <c r="G5" i="26"/>
  <c r="G7" i="26"/>
  <c r="G9" i="26"/>
  <c r="G11" i="26"/>
  <c r="G1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C25" i="26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58" i="26" s="1"/>
  <c r="C59" i="26" s="1"/>
  <c r="C60" i="26" s="1"/>
  <c r="C61" i="26" s="1"/>
  <c r="C62" i="26" s="1"/>
  <c r="C63" i="26" s="1"/>
  <c r="C64" i="26" s="1"/>
  <c r="C65" i="26" s="1"/>
  <c r="C66" i="26" s="1"/>
  <c r="C67" i="26" s="1"/>
  <c r="C68" i="26" s="1"/>
  <c r="C69" i="26" s="1"/>
  <c r="C70" i="26" s="1"/>
  <c r="C71" i="26" s="1"/>
  <c r="C72" i="26" s="1"/>
  <c r="C73" i="26" s="1"/>
  <c r="C74" i="26" s="1"/>
  <c r="C75" i="26" s="1"/>
  <c r="C76" i="26" s="1"/>
  <c r="C77" i="26" s="1"/>
  <c r="C78" i="26" s="1"/>
  <c r="C79" i="26" s="1"/>
  <c r="C80" i="26" s="1"/>
  <c r="C81" i="26" s="1"/>
  <c r="E26" i="26"/>
  <c r="G27" i="26"/>
  <c r="D29" i="26"/>
  <c r="B31" i="26"/>
  <c r="B33" i="26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B58" i="26" s="1"/>
  <c r="B59" i="26" s="1"/>
  <c r="B60" i="26" s="1"/>
  <c r="B61" i="26" s="1"/>
  <c r="B62" i="26" s="1"/>
  <c r="B63" i="26" s="1"/>
  <c r="B64" i="26" s="1"/>
  <c r="B65" i="26" s="1"/>
  <c r="B66" i="26" s="1"/>
  <c r="B67" i="26" s="1"/>
  <c r="B68" i="26" s="1"/>
  <c r="B69" i="26" s="1"/>
  <c r="B70" i="26" s="1"/>
  <c r="B71" i="26" s="1"/>
  <c r="B72" i="26" s="1"/>
  <c r="B73" i="26" s="1"/>
  <c r="B74" i="26" s="1"/>
  <c r="B75" i="26" s="1"/>
  <c r="B76" i="26" s="1"/>
  <c r="B77" i="26" s="1"/>
  <c r="B78" i="26" s="1"/>
  <c r="B79" i="26" s="1"/>
  <c r="B80" i="26" s="1"/>
  <c r="B81" i="26" s="1"/>
  <c r="E35" i="26"/>
  <c r="D38" i="26"/>
  <c r="C5" i="26"/>
  <c r="C6" i="26"/>
  <c r="C8" i="26"/>
  <c r="C9" i="26"/>
  <c r="C10" i="26"/>
  <c r="C13" i="26"/>
  <c r="C16" i="26"/>
  <c r="C18" i="26"/>
  <c r="C20" i="26"/>
  <c r="C21" i="26"/>
  <c r="C22" i="26"/>
  <c r="C23" i="26"/>
  <c r="C24" i="26"/>
  <c r="D25" i="26"/>
  <c r="F26" i="26"/>
  <c r="E29" i="26"/>
  <c r="D31" i="26"/>
  <c r="D33" i="26"/>
  <c r="E38" i="26"/>
  <c r="D41" i="26"/>
  <c r="D44" i="26"/>
  <c r="C7" i="26"/>
  <c r="C11" i="26"/>
  <c r="C12" i="26"/>
  <c r="C14" i="26"/>
  <c r="C15" i="26"/>
  <c r="C17" i="26"/>
  <c r="D5" i="26"/>
  <c r="D6" i="26"/>
  <c r="D8" i="26"/>
  <c r="D10" i="26"/>
  <c r="D12" i="26"/>
  <c r="D14" i="26"/>
  <c r="D16" i="26"/>
  <c r="D17" i="26"/>
  <c r="D19" i="26"/>
  <c r="D21" i="26"/>
  <c r="D23" i="26"/>
  <c r="D24" i="26"/>
  <c r="G26" i="26"/>
  <c r="G29" i="26"/>
  <c r="G30" i="26" s="1"/>
  <c r="G31" i="26" s="1"/>
  <c r="G32" i="26" s="1"/>
  <c r="G33" i="26" s="1"/>
  <c r="G34" i="26" s="1"/>
  <c r="G35" i="26" s="1"/>
  <c r="G36" i="26" s="1"/>
  <c r="G37" i="26" s="1"/>
  <c r="G38" i="26" s="1"/>
  <c r="G39" i="26" s="1"/>
  <c r="G40" i="26" s="1"/>
  <c r="G41" i="26" s="1"/>
  <c r="G42" i="26" s="1"/>
  <c r="G43" i="26" s="1"/>
  <c r="G44" i="26" s="1"/>
  <c r="G45" i="26" s="1"/>
  <c r="G46" i="26" s="1"/>
  <c r="G47" i="26" s="1"/>
  <c r="G48" i="26" s="1"/>
  <c r="G49" i="26" s="1"/>
  <c r="G50" i="26" s="1"/>
  <c r="G51" i="26" s="1"/>
  <c r="G52" i="26" s="1"/>
  <c r="G53" i="26" s="1"/>
  <c r="G54" i="26" s="1"/>
  <c r="G55" i="26" s="1"/>
  <c r="G56" i="26" s="1"/>
  <c r="G57" i="26" s="1"/>
  <c r="G58" i="26" s="1"/>
  <c r="G59" i="26" s="1"/>
  <c r="G60" i="26" s="1"/>
  <c r="G61" i="26" s="1"/>
  <c r="G62" i="26" s="1"/>
  <c r="G63" i="26" s="1"/>
  <c r="G64" i="26" s="1"/>
  <c r="G65" i="26" s="1"/>
  <c r="G66" i="26" s="1"/>
  <c r="G67" i="26" s="1"/>
  <c r="G68" i="26" s="1"/>
  <c r="G69" i="26" s="1"/>
  <c r="G70" i="26" s="1"/>
  <c r="G71" i="26" s="1"/>
  <c r="G72" i="26" s="1"/>
  <c r="G73" i="26" s="1"/>
  <c r="G74" i="26" s="1"/>
  <c r="G75" i="26" s="1"/>
  <c r="G76" i="26" s="1"/>
  <c r="G77" i="26" s="1"/>
  <c r="G78" i="26" s="1"/>
  <c r="G79" i="26" s="1"/>
  <c r="G80" i="26" s="1"/>
  <c r="G81" i="26" s="1"/>
  <c r="D36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F25" i="26"/>
  <c r="D28" i="26"/>
  <c r="E36" i="26"/>
  <c r="D39" i="26"/>
  <c r="D45" i="26"/>
  <c r="D46" i="26" s="1"/>
  <c r="D47" i="26" s="1"/>
  <c r="D48" i="26" s="1"/>
  <c r="D49" i="26" s="1"/>
  <c r="D50" i="26" s="1"/>
  <c r="D51" i="26" s="1"/>
  <c r="D52" i="26" s="1"/>
  <c r="D53" i="26" s="1"/>
  <c r="D54" i="26" s="1"/>
  <c r="D55" i="26" s="1"/>
  <c r="D56" i="26" s="1"/>
  <c r="D57" i="26" s="1"/>
  <c r="D58" i="26" s="1"/>
  <c r="D59" i="26" s="1"/>
  <c r="D60" i="26" s="1"/>
  <c r="D61" i="26" s="1"/>
  <c r="D62" i="26" s="1"/>
  <c r="D63" i="26" s="1"/>
  <c r="D64" i="26" s="1"/>
  <c r="D65" i="26" s="1"/>
  <c r="D66" i="26" s="1"/>
  <c r="D67" i="26" s="1"/>
  <c r="D68" i="26" s="1"/>
  <c r="D69" i="26" s="1"/>
  <c r="D70" i="26" s="1"/>
  <c r="D71" i="26" s="1"/>
  <c r="D72" i="26" s="1"/>
  <c r="D73" i="26" s="1"/>
  <c r="D74" i="26" s="1"/>
  <c r="D75" i="26" s="1"/>
  <c r="D76" i="26" s="1"/>
  <c r="D77" i="26" s="1"/>
  <c r="D78" i="26" s="1"/>
  <c r="D79" i="26" s="1"/>
  <c r="D80" i="26" s="1"/>
  <c r="D81" i="26" s="1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G25" i="26"/>
  <c r="B27" i="26"/>
  <c r="E28" i="26"/>
  <c r="B30" i="26"/>
  <c r="B32" i="26"/>
  <c r="D34" i="26"/>
  <c r="E39" i="26"/>
  <c r="D42" i="26"/>
  <c r="G6" i="26"/>
  <c r="G8" i="26"/>
  <c r="G10" i="26"/>
  <c r="G12" i="26"/>
  <c r="G13" i="26"/>
  <c r="G15" i="26"/>
  <c r="G16" i="26"/>
  <c r="G17" i="26"/>
  <c r="G18" i="26"/>
  <c r="G19" i="26"/>
  <c r="G20" i="26"/>
  <c r="G21" i="26"/>
  <c r="G22" i="26"/>
  <c r="G23" i="26"/>
  <c r="G24" i="26"/>
  <c r="D27" i="26"/>
  <c r="D30" i="26"/>
  <c r="D32" i="26"/>
  <c r="E34" i="26"/>
  <c r="D37" i="26"/>
  <c r="E42" i="26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B26" i="26"/>
  <c r="E27" i="26"/>
  <c r="E30" i="26"/>
  <c r="E32" i="26"/>
  <c r="E37" i="26"/>
  <c r="D40" i="26"/>
  <c r="B25" i="26"/>
  <c r="D26" i="26"/>
  <c r="D35" i="26"/>
  <c r="R54" i="32" l="1"/>
  <c r="S42" i="32"/>
  <c r="R58" i="32"/>
  <c r="S46" i="32"/>
  <c r="R55" i="32"/>
  <c r="S43" i="32"/>
  <c r="S48" i="32"/>
  <c r="R57" i="32"/>
  <c r="S45" i="32"/>
  <c r="R56" i="32"/>
  <c r="S44" i="32"/>
  <c r="S41" i="32"/>
  <c r="Q46" i="32"/>
  <c r="R46" i="32"/>
  <c r="Q42" i="32"/>
  <c r="R42" i="32"/>
  <c r="Q43" i="32"/>
  <c r="R43" i="32"/>
  <c r="Q47" i="32"/>
  <c r="Q59" i="32"/>
  <c r="Q45" i="32"/>
  <c r="R45" i="32"/>
  <c r="P84" i="32"/>
  <c r="Q44" i="32"/>
  <c r="R44" i="32"/>
  <c r="Q41" i="32"/>
  <c r="R41" i="32"/>
  <c r="P55" i="32"/>
  <c r="P59" i="32"/>
  <c r="P67" i="32"/>
  <c r="P70" i="32"/>
  <c r="P71" i="32"/>
  <c r="P58" i="32"/>
  <c r="P56" i="32"/>
  <c r="P57" i="32"/>
  <c r="P68" i="32"/>
  <c r="P66" i="32"/>
  <c r="P69" i="32"/>
  <c r="P54" i="32"/>
  <c r="P53" i="32"/>
  <c r="P65" i="32"/>
  <c r="R53" i="32" l="1"/>
  <c r="S47" i="32"/>
  <c r="P60" i="32"/>
  <c r="R47" i="32"/>
  <c r="Q69" i="32"/>
  <c r="Q54" i="32"/>
  <c r="Q66" i="32"/>
  <c r="Q48" i="32"/>
  <c r="R48" i="32"/>
  <c r="Q56" i="32"/>
  <c r="Q55" i="32"/>
  <c r="Q68" i="32"/>
  <c r="Q67" i="32"/>
  <c r="Q58" i="32"/>
  <c r="Q53" i="32"/>
  <c r="Q70" i="32"/>
  <c r="Q65" i="32"/>
  <c r="Q71" i="32"/>
  <c r="Q57" i="32"/>
  <c r="P79" i="32"/>
  <c r="P80" i="32"/>
  <c r="P78" i="32"/>
  <c r="P82" i="32"/>
  <c r="P81" i="32"/>
  <c r="P83" i="32"/>
  <c r="P77" i="32"/>
  <c r="P72" i="32"/>
  <c r="R78" i="32" l="1"/>
  <c r="R80" i="32"/>
  <c r="R79" i="32"/>
  <c r="R81" i="32"/>
  <c r="R82" i="32"/>
  <c r="R77" i="32"/>
  <c r="R60" i="32"/>
  <c r="Q83" i="32"/>
  <c r="Q81" i="32"/>
  <c r="Q80" i="32"/>
  <c r="Q84" i="32"/>
  <c r="Q60" i="32"/>
  <c r="Q78" i="32"/>
  <c r="Q82" i="32"/>
  <c r="Q79" i="32"/>
  <c r="Q77" i="32"/>
  <c r="Q72" i="32"/>
  <c r="R84" i="32" l="1"/>
</calcChain>
</file>

<file path=xl/sharedStrings.xml><?xml version="1.0" encoding="utf-8"?>
<sst xmlns="http://schemas.openxmlformats.org/spreadsheetml/2006/main" count="362" uniqueCount="110">
  <si>
    <t>France</t>
  </si>
  <si>
    <t>Germany</t>
  </si>
  <si>
    <t>Italy</t>
  </si>
  <si>
    <t>Spain</t>
  </si>
  <si>
    <t>Sweden</t>
  </si>
  <si>
    <t>US</t>
  </si>
  <si>
    <t>Date</t>
  </si>
  <si>
    <t>Adjustment</t>
  </si>
  <si>
    <t>Days</t>
  </si>
  <si>
    <t>Col_Offset</t>
  </si>
  <si>
    <t>Rebase_Offset</t>
  </si>
  <si>
    <t>Update process:</t>
  </si>
  <si>
    <t>Main charts are "Adj Pop Chart/Mavg/Poly"</t>
  </si>
  <si>
    <t>Covid-19 Simple Analysis</t>
  </si>
  <si>
    <t>UK</t>
  </si>
  <si>
    <t>Run Pandas script to generate source data</t>
  </si>
  <si>
    <t>Copy pandas output data to Adj Daily Deaths sheet</t>
  </si>
  <si>
    <t>If not updated, check chart data range</t>
  </si>
  <si>
    <t>X-axis may need updating to extend to cover full range</t>
  </si>
  <si>
    <t>All data processing now done in Python Pandas script</t>
  </si>
  <si>
    <t>Deaths by age group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</si>
  <si>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</si>
  <si>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</si>
  <si>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</si>
  <si>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</si>
  <si>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</si>
  <si>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</si>
  <si>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</si>
  <si>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</si>
  <si>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</si>
  <si>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</si>
  <si>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</si>
  <si>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</si>
  <si>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</si>
  <si>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</si>
  <si>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</si>
  <si>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</si>
  <si>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</si>
  <si>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</si>
  <si>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</si>
  <si>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90+</t>
  </si>
  <si>
    <t>Under 1 year</t>
  </si>
  <si>
    <t>01-14</t>
  </si>
  <si>
    <t>15-44</t>
  </si>
  <si>
    <t>45-64</t>
  </si>
  <si>
    <t>65-74</t>
  </si>
  <si>
    <t>75-84</t>
  </si>
  <si>
    <t>85+</t>
  </si>
  <si>
    <t>Week</t>
  </si>
  <si>
    <t>&lt;1 year</t>
  </si>
  <si>
    <t>ending</t>
  </si>
  <si>
    <t>Figure 3: Population pyramid for UK, mid-2018, single year of age 0 to 89</t>
  </si>
  <si>
    <t>Age</t>
  </si>
  <si>
    <t>Population Male Mid-2018</t>
  </si>
  <si>
    <t>Population Female Mid-2018</t>
  </si>
  <si>
    <t>Check</t>
  </si>
  <si>
    <t>Death reporting groups</t>
  </si>
  <si>
    <t>Increased mortality risk 2019 vs. 2018</t>
  </si>
  <si>
    <t>2020 Death data</t>
  </si>
  <si>
    <t>2019 Death data</t>
  </si>
  <si>
    <t>Difference in recorded UK deaths 2019 - 2018 (i.e. increase Y-on-Y)</t>
  </si>
  <si>
    <t>Relative diff in recorded UK deaths 2019 - 2019 (i.e. increase Y-on-Y)</t>
  </si>
  <si>
    <t>(Weekly figures annualized for equivalent additional deaths as a proportion of the age group)</t>
  </si>
  <si>
    <t>TOTAL</t>
  </si>
  <si>
    <t>2019 Deaths Data for noise analysis</t>
  </si>
  <si>
    <t>Annual mortality risk (2020)</t>
  </si>
  <si>
    <t>2020 deaths normalized to 2019</t>
  </si>
  <si>
    <t>Chance of death in the next 12m based if this weekly rate were to continue)</t>
  </si>
  <si>
    <t>Absolute mortality increase annualised (2020 vs. 2019)</t>
  </si>
  <si>
    <t>Relative mortality risk increase (2020 vs. 2019)</t>
  </si>
  <si>
    <t xml:space="preserve">UK deaths (2020 vs. 2019) </t>
  </si>
  <si>
    <t>Increase Y-on-Y (negative numbers green in parentheses)</t>
  </si>
  <si>
    <t>UK Hospital Deaths (mavg 5)</t>
  </si>
  <si>
    <t>W/e</t>
  </si>
  <si>
    <t>Weekly Hospital Deaths</t>
  </si>
  <si>
    <t>UpperB</t>
  </si>
  <si>
    <t>LowerB</t>
  </si>
  <si>
    <t>Covid-19 Deaths</t>
  </si>
  <si>
    <t>Total Deaths</t>
  </si>
  <si>
    <t>Non Covid-19 Deaths</t>
  </si>
  <si>
    <t>Covid-19 proportion (RH axis)</t>
  </si>
  <si>
    <t>Week ending</t>
  </si>
  <si>
    <t>Death difference to 2019, weekly</t>
  </si>
  <si>
    <t>Red = overestimate, Green = underestimate</t>
  </si>
  <si>
    <t>France-Cases</t>
  </si>
  <si>
    <t>Germany-Cases</t>
  </si>
  <si>
    <t>Italy-Cases</t>
  </si>
  <si>
    <t>Spain-Cases</t>
  </si>
  <si>
    <t>Sweden-Cases</t>
  </si>
  <si>
    <t>UK-Cases</t>
  </si>
  <si>
    <t>US-Cases</t>
  </si>
  <si>
    <t>New York-Cases</t>
  </si>
  <si>
    <t>Belgium-Cases</t>
  </si>
  <si>
    <t>Brazil-Cases</t>
  </si>
  <si>
    <t>France-Deaths</t>
  </si>
  <si>
    <t>Germany-Deaths</t>
  </si>
  <si>
    <t>Italy-Deaths</t>
  </si>
  <si>
    <t>Spain-Deaths</t>
  </si>
  <si>
    <t>Sweden-Deaths</t>
  </si>
  <si>
    <t>UK-Deaths</t>
  </si>
  <si>
    <t>US-Deaths</t>
  </si>
  <si>
    <t>New York-Deaths</t>
  </si>
  <si>
    <t>Belgium-Deaths</t>
  </si>
  <si>
    <t>Brazil-Deaths</t>
  </si>
  <si>
    <t>Row Labels</t>
  </si>
  <si>
    <t>(blank)</t>
  </si>
  <si>
    <t>Sum of UK-Cases</t>
  </si>
  <si>
    <t>Sum of UK-Deaths</t>
  </si>
  <si>
    <t>India-Cases</t>
  </si>
  <si>
    <t>India-Deaths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</si>
</sst>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yyyy\-mm\-dd;@"/>
    <numFmt numFmtId="165" formatCode="yyyy\-mm\-dd\ hh:mm:ss"/>
    <numFmt numFmtId="166" formatCode="General_)"/>
    <numFmt numFmtId="167" formatCode="[Color9]#,##0_ ;[Color10]\(#,##0\)"/>
    <numFmt numFmtId="168" formatCode="[Color9]\+#,##0_ %;[Color10]\-#,##0%"/>
    <numFmt numFmtId="169" formatCode="[Color9]\+0.000%;[Color10]\-0.000%"/>
    <numFmt numFmtId="170" formatCode="[Color9]0.000%;[Color10]\-0.000%"/>
    <numFmt numFmtId="171" formatCode="_-* #,##0_-;\-* #,##0_-;_-* &quot;-&quot;??_-;_-@_-"/>
    <numFmt numFmtId="173" formatCode="[Color9]0.000%;[Color10]0.000%"/>
    <numFmt numFmtId="177" formatCode="_-* #,##0.00_-;\-* #,##0.00_-;_-* &quot;-&quot;??_-;_-@_-"/>
    <numFmt numFmtId="179" formatCode="yyyy\-mm\-dd"/>
  </numFmts>
  <fonts count="24">
    <font>
      <sz val="11"/>
      <color theme="1"/>
      <name val="Calibri"/>
      <family val="2"/>
      <scheme val="minor"/>
    </font>
    <font>
      <sz val="11"/>
      <name val="Calibri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Helv"/>
    </font>
    <font>
      <u/>
      <sz val="7.5"/>
      <color indexed="12"/>
      <name val="Helv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292929"/>
      <name val="Arial"/>
      <family val="2"/>
    </font>
    <font>
      <i/>
      <sz val="11"/>
      <color theme="1"/>
      <name val="Calibri"/>
      <family val="2"/>
      <scheme val="minor"/>
    </font>
    <font>
      <i/>
      <sz val="10"/>
      <name val="Arial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9.5"/>
      <color rgb="FF000000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 style="medium">
        <color rgb="FF002060"/>
      </right>
      <top/>
      <bottom/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 style="thin">
        <color indexed="64"/>
      </top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256">
    <xf numFmtId="0" fontId="0" fillId="0" borderId="0"/>
    <xf numFmtId="0" fontId="5" fillId="0" borderId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166" fontId="9" fillId="0" borderId="0"/>
    <xf numFmtId="166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12" fillId="0" borderId="0" applyNumberFormat="0" applyFill="0" applyBorder="0" applyAlignment="0" applyProtection="0"/>
    <xf numFmtId="0" fontId="11" fillId="0" borderId="0"/>
    <xf numFmtId="0" fontId="13" fillId="0" borderId="0" applyNumberForma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6" fillId="0" borderId="0"/>
    <xf numFmtId="0" fontId="4" fillId="0" borderId="0"/>
    <xf numFmtId="0" fontId="4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6" fillId="0" borderId="0"/>
    <xf numFmtId="43" fontId="6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/>
    <xf numFmtId="0" fontId="12" fillId="0" borderId="0" applyNumberFormat="0" applyFill="0" applyBorder="0" applyAlignment="0" applyProtection="0"/>
    <xf numFmtId="0" fontId="6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6" fillId="0" borderId="0"/>
    <xf numFmtId="0" fontId="4" fillId="3" borderId="19" applyNumberFormat="0" applyFont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" borderId="19" applyNumberFormat="0" applyFont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0" fontId="23" fillId="0" borderId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6" fillId="0" borderId="0" applyFont="0" applyFill="0" applyBorder="0" applyAlignment="0" applyProtection="0"/>
  </cellStyleXfs>
  <cellXfs count="128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top"/>
    </xf>
    <xf numFmtId="14" fontId="0" fillId="0" borderId="0" xfId="0" applyNumberFormat="1"/>
    <xf numFmtId="1" fontId="2" fillId="0" borderId="1" xfId="0" applyNumberFormat="1" applyFont="1" applyBorder="1" applyAlignment="1">
      <alignment horizontal="center" vertical="top"/>
    </xf>
    <xf numFmtId="0" fontId="3" fillId="0" borderId="0" xfId="0" applyFont="1"/>
    <xf numFmtId="165" fontId="2" fillId="0" borderId="1" xfId="0" applyNumberFormat="1" applyFont="1" applyBorder="1" applyAlignment="1">
      <alignment horizontal="center" vertical="top"/>
    </xf>
    <xf numFmtId="3" fontId="6" fillId="0" borderId="0" xfId="5" applyNumberFormat="1" applyFont="1" applyFill="1" applyAlignment="1">
      <alignment horizontal="right"/>
    </xf>
    <xf numFmtId="0" fontId="14" fillId="0" borderId="8" xfId="0" applyFont="1" applyBorder="1"/>
    <xf numFmtId="16" fontId="6" fillId="0" borderId="6" xfId="10" applyNumberFormat="1" applyFon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3" xfId="0" applyBorder="1"/>
    <xf numFmtId="0" fontId="14" fillId="0" borderId="0" xfId="0" applyFont="1"/>
    <xf numFmtId="3" fontId="0" fillId="0" borderId="0" xfId="0" applyNumberFormat="1"/>
    <xf numFmtId="166" fontId="6" fillId="0" borderId="5" xfId="10" quotePrefix="1" applyFont="1" applyBorder="1" applyAlignment="1">
      <alignment wrapText="1"/>
    </xf>
    <xf numFmtId="0" fontId="0" fillId="0" borderId="5" xfId="0" applyBorder="1"/>
    <xf numFmtId="166" fontId="6" fillId="0" borderId="5" xfId="10" applyFont="1" applyBorder="1" applyAlignment="1">
      <alignment wrapText="1"/>
    </xf>
    <xf numFmtId="0" fontId="0" fillId="0" borderId="0" xfId="0" applyBorder="1"/>
    <xf numFmtId="166" fontId="7" fillId="0" borderId="5" xfId="10" applyFont="1" applyBorder="1" applyAlignment="1">
      <alignment horizontal="right" wrapText="1"/>
    </xf>
    <xf numFmtId="3" fontId="6" fillId="0" borderId="0" xfId="12" applyNumberFormat="1" applyBorder="1" applyAlignment="1">
      <alignment horizontal="right"/>
    </xf>
    <xf numFmtId="166" fontId="7" fillId="0" borderId="5" xfId="10" applyFont="1" applyBorder="1" applyAlignment="1">
      <alignment wrapText="1"/>
    </xf>
    <xf numFmtId="0" fontId="0" fillId="0" borderId="7" xfId="0" applyBorder="1"/>
    <xf numFmtId="16" fontId="6" fillId="0" borderId="0" xfId="10" applyNumberFormat="1" applyFont="1" applyBorder="1" applyAlignment="1">
      <alignment horizontal="center" vertical="top"/>
    </xf>
    <xf numFmtId="16" fontId="6" fillId="0" borderId="0" xfId="10" applyNumberFormat="1" applyFont="1" applyFill="1" applyBorder="1" applyAlignment="1">
      <alignment horizontal="center" vertical="top"/>
    </xf>
    <xf numFmtId="3" fontId="6" fillId="0" borderId="0" xfId="5" applyNumberFormat="1" applyFont="1" applyBorder="1" applyAlignment="1">
      <alignment horizontal="right"/>
    </xf>
    <xf numFmtId="16" fontId="6" fillId="0" borderId="0" xfId="10" applyNumberFormat="1" applyFont="1" applyAlignment="1">
      <alignment horizontal="right"/>
    </xf>
    <xf numFmtId="3" fontId="6" fillId="0" borderId="0" xfId="5" applyNumberFormat="1" applyFont="1" applyAlignment="1">
      <alignment horizontal="right"/>
    </xf>
    <xf numFmtId="166" fontId="7" fillId="0" borderId="0" xfId="10" applyFont="1" applyAlignment="1"/>
    <xf numFmtId="167" fontId="0" fillId="0" borderId="0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6" fontId="6" fillId="0" borderId="9" xfId="10" applyFont="1" applyBorder="1" applyAlignment="1">
      <alignment wrapText="1"/>
    </xf>
    <xf numFmtId="167" fontId="0" fillId="0" borderId="4" xfId="0" applyNumberFormat="1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166" fontId="6" fillId="0" borderId="0" xfId="10" applyFont="1" applyBorder="1" applyAlignment="1">
      <alignment wrapText="1"/>
    </xf>
    <xf numFmtId="168" fontId="0" fillId="0" borderId="0" xfId="0" applyNumberFormat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0" fontId="0" fillId="0" borderId="4" xfId="0" applyBorder="1"/>
    <xf numFmtId="166" fontId="15" fillId="0" borderId="0" xfId="10" applyFont="1"/>
    <xf numFmtId="166" fontId="11" fillId="0" borderId="0" xfId="10" applyFont="1"/>
    <xf numFmtId="0" fontId="16" fillId="0" borderId="0" xfId="10" applyNumberFormat="1" applyFont="1"/>
    <xf numFmtId="0" fontId="17" fillId="0" borderId="0" xfId="0" applyFont="1"/>
    <xf numFmtId="166" fontId="7" fillId="0" borderId="11" xfId="10" applyFont="1" applyBorder="1" applyAlignment="1">
      <alignment horizontal="right" wrapText="1"/>
    </xf>
    <xf numFmtId="3" fontId="11" fillId="0" borderId="0" xfId="10" applyNumberFormat="1" applyFont="1" applyAlignment="1">
      <alignment wrapText="1"/>
    </xf>
    <xf numFmtId="3" fontId="6" fillId="0" borderId="0" xfId="31" applyNumberFormat="1" applyFont="1" applyBorder="1" applyAlignment="1">
      <alignment horizontal="right" wrapText="1"/>
    </xf>
    <xf numFmtId="3" fontId="11" fillId="0" borderId="0" xfId="0" applyNumberFormat="1" applyFont="1"/>
    <xf numFmtId="166" fontId="6" fillId="0" borderId="8" xfId="10" quotePrefix="1" applyFont="1" applyBorder="1" applyAlignment="1">
      <alignment wrapText="1"/>
    </xf>
    <xf numFmtId="3" fontId="0" fillId="0" borderId="7" xfId="0" applyNumberFormat="1" applyBorder="1"/>
    <xf numFmtId="3" fontId="0" fillId="0" borderId="6" xfId="0" applyNumberFormat="1" applyBorder="1"/>
    <xf numFmtId="3" fontId="0" fillId="0" borderId="10" xfId="0" applyNumberFormat="1" applyBorder="1"/>
    <xf numFmtId="169" fontId="0" fillId="0" borderId="0" xfId="0" applyNumberFormat="1" applyBorder="1" applyAlignment="1">
      <alignment horizontal="center"/>
    </xf>
    <xf numFmtId="0" fontId="7" fillId="0" borderId="0" xfId="10" applyNumberFormat="1" applyFont="1" applyFill="1" applyAlignment="1"/>
    <xf numFmtId="0" fontId="6" fillId="0" borderId="0" xfId="5" applyNumberFormat="1" applyFont="1" applyFill="1" applyAlignment="1">
      <alignment horizontal="right"/>
    </xf>
    <xf numFmtId="166" fontId="6" fillId="0" borderId="8" xfId="10" quotePrefix="1" applyFont="1" applyFill="1" applyBorder="1" applyAlignment="1">
      <alignment wrapText="1"/>
    </xf>
    <xf numFmtId="168" fontId="0" fillId="0" borderId="3" xfId="0" applyNumberForma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168" fontId="0" fillId="0" borderId="10" xfId="0" applyNumberFormat="1" applyBorder="1" applyAlignment="1">
      <alignment horizontal="center"/>
    </xf>
    <xf numFmtId="169" fontId="0" fillId="0" borderId="4" xfId="0" applyNumberFormat="1" applyBorder="1" applyAlignment="1">
      <alignment horizontal="center"/>
    </xf>
    <xf numFmtId="166" fontId="6" fillId="0" borderId="9" xfId="10" applyFont="1" applyFill="1" applyBorder="1" applyAlignment="1">
      <alignment wrapText="1"/>
    </xf>
    <xf numFmtId="166" fontId="6" fillId="0" borderId="12" xfId="10" applyFont="1" applyBorder="1" applyAlignment="1">
      <alignment wrapText="1"/>
    </xf>
    <xf numFmtId="168" fontId="0" fillId="0" borderId="2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7" fontId="0" fillId="0" borderId="13" xfId="0" applyNumberFormat="1" applyBorder="1" applyAlignment="1">
      <alignment horizontal="center"/>
    </xf>
    <xf numFmtId="169" fontId="0" fillId="0" borderId="2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69" fontId="0" fillId="0" borderId="6" xfId="0" applyNumberFormat="1" applyBorder="1" applyAlignment="1">
      <alignment horizontal="center"/>
    </xf>
    <xf numFmtId="169" fontId="0" fillId="0" borderId="10" xfId="0" applyNumberFormat="1" applyBorder="1" applyAlignment="1">
      <alignment horizontal="center"/>
    </xf>
    <xf numFmtId="166" fontId="6" fillId="0" borderId="12" xfId="10" applyFont="1" applyFill="1" applyBorder="1" applyAlignment="1">
      <alignment wrapText="1"/>
    </xf>
    <xf numFmtId="0" fontId="0" fillId="0" borderId="2" xfId="0" applyBorder="1"/>
    <xf numFmtId="169" fontId="0" fillId="0" borderId="13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170" fontId="0" fillId="0" borderId="4" xfId="0" applyNumberFormat="1" applyBorder="1" applyAlignment="1">
      <alignment horizontal="center"/>
    </xf>
    <xf numFmtId="0" fontId="0" fillId="0" borderId="14" xfId="0" applyBorder="1" applyAlignment="1">
      <alignment horizontal="center" vertical="top"/>
    </xf>
    <xf numFmtId="16" fontId="6" fillId="0" borderId="15" xfId="10" applyNumberFormat="1" applyFont="1" applyBorder="1" applyAlignment="1">
      <alignment horizontal="center" vertical="top"/>
    </xf>
    <xf numFmtId="169" fontId="0" fillId="0" borderId="17" xfId="0" applyNumberFormat="1" applyBorder="1" applyAlignment="1">
      <alignment horizontal="center"/>
    </xf>
    <xf numFmtId="170" fontId="0" fillId="2" borderId="15" xfId="0" applyNumberFormat="1" applyFill="1" applyBorder="1" applyAlignment="1">
      <alignment horizontal="center"/>
    </xf>
    <xf numFmtId="170" fontId="0" fillId="2" borderId="18" xfId="0" applyNumberFormat="1" applyFill="1" applyBorder="1" applyAlignment="1">
      <alignment horizontal="center"/>
    </xf>
    <xf numFmtId="0" fontId="18" fillId="0" borderId="14" xfId="0" applyFont="1" applyBorder="1" applyAlignment="1">
      <alignment horizontal="center" vertical="top"/>
    </xf>
    <xf numFmtId="16" fontId="19" fillId="0" borderId="15" xfId="10" applyNumberFormat="1" applyFont="1" applyBorder="1" applyAlignment="1">
      <alignment horizontal="center" vertical="top"/>
    </xf>
    <xf numFmtId="167" fontId="18" fillId="0" borderId="15" xfId="0" applyNumberFormat="1" applyFont="1" applyBorder="1" applyAlignment="1">
      <alignment horizontal="center"/>
    </xf>
    <xf numFmtId="167" fontId="18" fillId="0" borderId="16" xfId="0" applyNumberFormat="1" applyFont="1" applyBorder="1" applyAlignment="1">
      <alignment horizontal="center"/>
    </xf>
    <xf numFmtId="168" fontId="18" fillId="0" borderId="15" xfId="0" applyNumberFormat="1" applyFont="1" applyBorder="1" applyAlignment="1">
      <alignment horizontal="center"/>
    </xf>
    <xf numFmtId="168" fontId="18" fillId="0" borderId="17" xfId="0" applyNumberFormat="1" applyFont="1" applyBorder="1" applyAlignment="1">
      <alignment horizontal="center"/>
    </xf>
    <xf numFmtId="169" fontId="18" fillId="0" borderId="15" xfId="0" applyNumberFormat="1" applyFont="1" applyBorder="1" applyAlignment="1">
      <alignment horizontal="center"/>
    </xf>
    <xf numFmtId="169" fontId="18" fillId="0" borderId="17" xfId="0" applyNumberFormat="1" applyFont="1" applyBorder="1" applyAlignment="1">
      <alignment horizontal="center"/>
    </xf>
    <xf numFmtId="167" fontId="0" fillId="0" borderId="16" xfId="0" applyNumberFormat="1" applyBorder="1" applyAlignment="1">
      <alignment horizontal="center"/>
    </xf>
    <xf numFmtId="167" fontId="18" fillId="0" borderId="18" xfId="0" applyNumberFormat="1" applyFont="1" applyBorder="1" applyAlignment="1">
      <alignment horizontal="center"/>
    </xf>
    <xf numFmtId="0" fontId="5" fillId="0" borderId="0" xfId="1"/>
    <xf numFmtId="166" fontId="6" fillId="0" borderId="0" xfId="10" applyFont="1" applyAlignment="1">
      <alignment wrapText="1"/>
    </xf>
    <xf numFmtId="166" fontId="6" fillId="0" borderId="0" xfId="10" applyFont="1" applyFill="1" applyAlignment="1">
      <alignment wrapText="1"/>
    </xf>
    <xf numFmtId="166" fontId="7" fillId="0" borderId="0" xfId="10" applyFont="1" applyFill="1" applyAlignment="1">
      <alignment wrapText="1"/>
    </xf>
    <xf numFmtId="166" fontId="6" fillId="0" borderId="0" xfId="10" quotePrefix="1" applyFont="1" applyFill="1" applyAlignment="1">
      <alignment wrapText="1"/>
    </xf>
    <xf numFmtId="0" fontId="5" fillId="0" borderId="0" xfId="1" applyAlignment="1">
      <alignment horizontal="left"/>
    </xf>
    <xf numFmtId="166" fontId="6" fillId="0" borderId="3" xfId="10" quotePrefix="1" applyFont="1" applyBorder="1" applyAlignment="1">
      <alignment horizontal="right"/>
    </xf>
    <xf numFmtId="166" fontId="7" fillId="0" borderId="0" xfId="10" applyFont="1" applyAlignment="1">
      <alignment wrapText="1"/>
    </xf>
    <xf numFmtId="166" fontId="6" fillId="0" borderId="0" xfId="10" quotePrefix="1" applyFont="1" applyAlignment="1">
      <alignment wrapText="1"/>
    </xf>
    <xf numFmtId="3" fontId="5" fillId="0" borderId="0" xfId="1" applyNumberFormat="1"/>
    <xf numFmtId="3" fontId="6" fillId="0" borderId="0" xfId="12" applyNumberFormat="1" applyAlignment="1">
      <alignment horizontal="right"/>
    </xf>
    <xf numFmtId="166" fontId="6" fillId="0" borderId="3" xfId="10" quotePrefix="1" applyFont="1" applyBorder="1" applyAlignment="1">
      <alignment horizontal="center"/>
    </xf>
    <xf numFmtId="166" fontId="7" fillId="0" borderId="8" xfId="10" applyFont="1" applyBorder="1" applyAlignment="1">
      <alignment horizontal="center" wrapText="1"/>
    </xf>
    <xf numFmtId="166" fontId="6" fillId="0" borderId="7" xfId="10" quotePrefix="1" applyFont="1" applyBorder="1" applyAlignment="1">
      <alignment horizontal="center"/>
    </xf>
    <xf numFmtId="166" fontId="6" fillId="0" borderId="5" xfId="10" quotePrefix="1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6" fontId="6" fillId="0" borderId="5" xfId="10" applyFont="1" applyBorder="1" applyAlignment="1">
      <alignment horizontal="center" wrapText="1"/>
    </xf>
    <xf numFmtId="166" fontId="6" fillId="0" borderId="12" xfId="1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166" fontId="7" fillId="0" borderId="0" xfId="10" applyFont="1" applyBorder="1" applyAlignment="1">
      <alignment horizontal="right" wrapText="1"/>
    </xf>
    <xf numFmtId="0" fontId="18" fillId="0" borderId="0" xfId="0" applyFont="1"/>
    <xf numFmtId="164" fontId="0" fillId="0" borderId="0" xfId="0" applyNumberFormat="1"/>
    <xf numFmtId="168" fontId="0" fillId="0" borderId="17" xfId="0" applyNumberFormat="1" applyBorder="1" applyAlignment="1">
      <alignment horizontal="center"/>
    </xf>
    <xf numFmtId="166" fontId="6" fillId="0" borderId="0" xfId="10" quotePrefix="1" applyFont="1" applyBorder="1" applyAlignment="1">
      <alignment wrapText="1"/>
    </xf>
    <xf numFmtId="0" fontId="2" fillId="0" borderId="0" xfId="0" applyFont="1" applyBorder="1" applyAlignment="1">
      <alignment horizontal="center" vertical="top"/>
    </xf>
    <xf numFmtId="171" fontId="0" fillId="0" borderId="0" xfId="0" applyNumberFormat="1"/>
    <xf numFmtId="9" fontId="0" fillId="0" borderId="0" xfId="0" applyNumberFormat="1"/>
    <xf numFmtId="171" fontId="11" fillId="0" borderId="0" xfId="138" applyNumberFormat="1" applyFont="1" applyAlignment="1">
      <alignment horizontal="right" indent="1"/>
    </xf>
    <xf numFmtId="171" fontId="11" fillId="0" borderId="0" xfId="138" applyNumberFormat="1" applyFont="1"/>
    <xf numFmtId="166" fontId="18" fillId="0" borderId="14" xfId="0" applyNumberFormat="1" applyFont="1" applyBorder="1" applyAlignment="1">
      <alignment horizontal="center" vertical="top"/>
    </xf>
    <xf numFmtId="173" fontId="0" fillId="0" borderId="17" xfId="0" applyNumberFormat="1" applyBorder="1" applyAlignment="1">
      <alignment horizontal="center"/>
    </xf>
    <xf numFmtId="0" fontId="0" fillId="0" borderId="0" xfId="0" applyNumberFormat="1"/>
    <xf numFmtId="179" fontId="2" fillId="0" borderId="1" xfId="0" applyNumberFormat="1" applyFont="1" applyBorder="1" applyAlignment="1">
      <alignment horizontal="center" vertical="top"/>
    </xf>
    <xf numFmtId="164" fontId="0" fillId="0" borderId="0" xfId="0" applyNumberFormat="1" applyAlignment="1">
      <alignment horizontal="left"/>
    </xf>
    <xf numFmtId="0" fontId="2" fillId="0" borderId="20" xfId="0" applyFont="1" applyFill="1" applyBorder="1" applyAlignment="1">
      <alignment horizontal="center" vertical="top"/>
    </xf>
    <xf numFmtId="0" fontId="0" fillId="0" borderId="0" xfId="0" pivotButton="1"/>
  </cellXfs>
  <cellStyles count="1256">
    <cellStyle name="Comma 10" xfId="218" xr:uid="{06391942-BC4E-49FD-AA28-78267AC0D067}"/>
    <cellStyle name="Comma 11" xfId="366" xr:uid="{873A7B45-CCA3-4D4D-A396-2D838B59EBD6}"/>
    <cellStyle name="Comma 12" xfId="516" xr:uid="{891A305D-B472-4F6B-BCEF-B453A8237327}"/>
    <cellStyle name="Comma 13" xfId="664" xr:uid="{CDF48294-A831-41CE-851B-C9636E5BC4A4}"/>
    <cellStyle name="Comma 14" xfId="812" xr:uid="{B208FE6A-6ECC-401E-9C3B-B4C8CEA8DEFE}"/>
    <cellStyle name="Comma 15" xfId="960" xr:uid="{20711224-25CD-483B-96E7-C11EB2759865}"/>
    <cellStyle name="Comma 16" xfId="1108" xr:uid="{34701A87-5F1D-4848-9DBD-BD9BD407B804}"/>
    <cellStyle name="Comma 2" xfId="3" xr:uid="{B645A2AB-35F7-46F1-B893-8C183BC53542}"/>
    <cellStyle name="Comma 2 10" xfId="104" xr:uid="{FD45618F-AF8F-4BD2-B819-D9A87046727D}"/>
    <cellStyle name="Comma 2 10 2" xfId="270" xr:uid="{0B761BCE-1411-4150-8AE4-4210FCCB6C34}"/>
    <cellStyle name="Comma 2 10 3" xfId="418" xr:uid="{66DFD5EA-1A7E-4F76-A83B-AE1A438B8F64}"/>
    <cellStyle name="Comma 2 10 4" xfId="568" xr:uid="{4927A8E5-5D5F-40F7-B60B-DF899E0799CD}"/>
    <cellStyle name="Comma 2 10 5" xfId="716" xr:uid="{30C4DE8B-5BE5-4BFB-902F-CD1B2B21FA99}"/>
    <cellStyle name="Comma 2 10 6" xfId="864" xr:uid="{83F6204C-EFDE-4C31-B158-0C93F022CB92}"/>
    <cellStyle name="Comma 2 10 7" xfId="1012" xr:uid="{FC4C084E-CDAD-44EB-9051-80A0DBBB1AA8}"/>
    <cellStyle name="Comma 2 10 8" xfId="1160" xr:uid="{F011CF17-A62A-486C-A366-BD212243F406}"/>
    <cellStyle name="Comma 2 11" xfId="219" xr:uid="{1CBFD315-39EE-43FF-BC81-2C08ED81B328}"/>
    <cellStyle name="Comma 2 12" xfId="367" xr:uid="{E84B58DA-E3FC-489C-8E8F-EA5AD698ADA0}"/>
    <cellStyle name="Comma 2 13" xfId="517" xr:uid="{2898A127-C322-45AA-88DF-EB5CCE82C11E}"/>
    <cellStyle name="Comma 2 14" xfId="665" xr:uid="{3B35A3E8-2025-4E92-A407-FB207CD95C67}"/>
    <cellStyle name="Comma 2 15" xfId="813" xr:uid="{6A1AF6E7-DCC3-4504-A71A-032D3BACCD7A}"/>
    <cellStyle name="Comma 2 16" xfId="961" xr:uid="{20C39008-25C8-44EC-9304-F04868E7A452}"/>
    <cellStyle name="Comma 2 17" xfId="1109" xr:uid="{4B6C03FB-FE7C-4472-91EB-19686157446C}"/>
    <cellStyle name="Comma 2 2" xfId="4" xr:uid="{798CB0EE-60E5-4381-9FDE-4D0FF86C10A5}"/>
    <cellStyle name="Comma 2 2 10" xfId="368" xr:uid="{CF7863A6-096E-41A2-AED4-8B6DFED36E33}"/>
    <cellStyle name="Comma 2 2 11" xfId="518" xr:uid="{00664AF1-B774-448D-9EC8-AB61D05D04ED}"/>
    <cellStyle name="Comma 2 2 12" xfId="666" xr:uid="{B5E81ED1-B376-4362-A5D0-15F222989A61}"/>
    <cellStyle name="Comma 2 2 13" xfId="814" xr:uid="{4C6E7CD6-89BD-479C-BF97-660310900D9E}"/>
    <cellStyle name="Comma 2 2 14" xfId="962" xr:uid="{CE17A517-DEAD-4C42-B356-8F9A50345A67}"/>
    <cellStyle name="Comma 2 2 15" xfId="1110" xr:uid="{130EA0DB-1240-4BB1-90DC-096D400E8E51}"/>
    <cellStyle name="Comma 2 2 2" xfId="26" xr:uid="{E818BE3A-E396-4051-891F-094621BC18A4}"/>
    <cellStyle name="Comma 2 2 2 10" xfId="821" xr:uid="{1884754C-A876-415A-99A5-A14627CC3196}"/>
    <cellStyle name="Comma 2 2 2 11" xfId="969" xr:uid="{4C6AFF29-26CA-4B94-99DF-785381EE2A3C}"/>
    <cellStyle name="Comma 2 2 2 12" xfId="1117" xr:uid="{FD449F52-A557-487D-BB27-1E15547F5D0A}"/>
    <cellStyle name="Comma 2 2 2 2" xfId="55" xr:uid="{639063A7-E60D-4B11-8E54-B279CA515038}"/>
    <cellStyle name="Comma 2 2 2 2 10" xfId="1130" xr:uid="{DF47AEE3-D1F5-4631-B508-31BE9F48120F}"/>
    <cellStyle name="Comma 2 2 2 2 2" xfId="125" xr:uid="{585E6EB2-5452-451D-B914-0CAD6CF07BCB}"/>
    <cellStyle name="Comma 2 2 2 2 2 2" xfId="337" xr:uid="{9BECB16B-CCED-4491-9BF1-39C4F93D7ED2}"/>
    <cellStyle name="Comma 2 2 2 2 2 3" xfId="485" xr:uid="{3F5327D3-B8D8-4C04-89C5-6C042901A3A7}"/>
    <cellStyle name="Comma 2 2 2 2 2 4" xfId="635" xr:uid="{9C3E3FCE-4D96-4096-A8CA-9B7A407FDFA2}"/>
    <cellStyle name="Comma 2 2 2 2 2 5" xfId="783" xr:uid="{61440DE1-6D24-493D-8048-F55DAE153858}"/>
    <cellStyle name="Comma 2 2 2 2 2 6" xfId="931" xr:uid="{5CCBDD48-4671-405B-8E9D-CA724EDEE8B7}"/>
    <cellStyle name="Comma 2 2 2 2 2 7" xfId="1079" xr:uid="{F2A97D73-34FB-4535-9105-77989BAD1D48}"/>
    <cellStyle name="Comma 2 2 2 2 2 8" xfId="1227" xr:uid="{198AB65B-C5AF-4EAE-977D-4E9ECDAD63EF}"/>
    <cellStyle name="Comma 2 2 2 2 3" xfId="172" xr:uid="{257C7D14-9CC8-491A-A077-A44561681DE7}"/>
    <cellStyle name="Comma 2 2 2 2 3 2" xfId="290" xr:uid="{A5F67EDF-3E95-4826-8906-C3C5FA59DCDE}"/>
    <cellStyle name="Comma 2 2 2 2 3 3" xfId="438" xr:uid="{1DCB2338-6995-4FAC-B072-542E66D09A39}"/>
    <cellStyle name="Comma 2 2 2 2 3 4" xfId="588" xr:uid="{5FFE1488-DADF-41FB-882F-2B8F1771DE79}"/>
    <cellStyle name="Comma 2 2 2 2 3 5" xfId="736" xr:uid="{FB76D12C-DCCD-441A-B461-FB215D71F9FD}"/>
    <cellStyle name="Comma 2 2 2 2 3 6" xfId="884" xr:uid="{E6A673F8-40CE-40F1-B064-7AE18078BAB8}"/>
    <cellStyle name="Comma 2 2 2 2 3 7" xfId="1032" xr:uid="{955F8D05-50E0-4A90-8E87-2190CFD17805}"/>
    <cellStyle name="Comma 2 2 2 2 3 8" xfId="1180" xr:uid="{BFB990A7-5BF3-476D-83F7-DA414BF2B6B1}"/>
    <cellStyle name="Comma 2 2 2 2 4" xfId="240" xr:uid="{1CA15C9B-7BEC-43BF-B63B-B140D8462D2C}"/>
    <cellStyle name="Comma 2 2 2 2 5" xfId="388" xr:uid="{DE5E8A5C-A002-4FCD-88B2-3F32F29FC1CF}"/>
    <cellStyle name="Comma 2 2 2 2 6" xfId="538" xr:uid="{5DDFB192-5B67-4D76-9CD8-814AFF3E3674}"/>
    <cellStyle name="Comma 2 2 2 2 7" xfId="686" xr:uid="{8E518A03-336E-4493-B1D4-C626D6971FCC}"/>
    <cellStyle name="Comma 2 2 2 2 8" xfId="834" xr:uid="{301DD749-949D-489E-86D1-0E77B47B9BB3}"/>
    <cellStyle name="Comma 2 2 2 2 9" xfId="982" xr:uid="{0377F8BB-A054-4034-9287-154E77A765F2}"/>
    <cellStyle name="Comma 2 2 2 3" xfId="87" xr:uid="{C6A654E2-E993-4F7F-99B2-A1E6B0D771AC}"/>
    <cellStyle name="Comma 2 2 2 3 10" xfId="1143" xr:uid="{E3A769E3-0B31-4906-A644-ABA6B8664DA2}"/>
    <cellStyle name="Comma 2 2 2 3 2" xfId="138" xr:uid="{763C57B1-C1A9-42FE-AD35-9094E77E2555}"/>
    <cellStyle name="Comma 2 2 2 3 2 2" xfId="350" xr:uid="{72930370-7DFF-4E6C-ACAB-2CA89A6DC557}"/>
    <cellStyle name="Comma 2 2 2 3 2 3" xfId="498" xr:uid="{CC07451F-5D58-46B3-9AE5-6D400FA328C2}"/>
    <cellStyle name="Comma 2 2 2 3 2 4" xfId="648" xr:uid="{BDDED9D1-A382-4C8E-AB48-80FF3EA055E3}"/>
    <cellStyle name="Comma 2 2 2 3 2 5" xfId="796" xr:uid="{A043817E-BE7A-426B-8EEA-FB519DCA08C8}"/>
    <cellStyle name="Comma 2 2 2 3 2 6" xfId="944" xr:uid="{8A36E23A-C344-40A4-AC73-1068CD5F09C4}"/>
    <cellStyle name="Comma 2 2 2 3 2 7" xfId="1092" xr:uid="{439507C2-25BF-4D1B-A134-A21788115BCE}"/>
    <cellStyle name="Comma 2 2 2 3 2 8" xfId="1240" xr:uid="{63DB1A58-1391-4C8B-A153-93E1332E0542}"/>
    <cellStyle name="Comma 2 2 2 3 3" xfId="185" xr:uid="{96565282-72A1-4D17-BBC9-10F72EF3FFEA}"/>
    <cellStyle name="Comma 2 2 2 3 3 2" xfId="303" xr:uid="{FC6B526D-E3EC-4C61-9A47-B3F4426B5590}"/>
    <cellStyle name="Comma 2 2 2 3 3 3" xfId="451" xr:uid="{4E12B8B1-6C44-4B53-9FB3-0EBF891E1318}"/>
    <cellStyle name="Comma 2 2 2 3 3 4" xfId="601" xr:uid="{B822BF87-B4B8-4E60-B137-E627ECA5FB34}"/>
    <cellStyle name="Comma 2 2 2 3 3 5" xfId="749" xr:uid="{3050110C-7BB0-41B2-9E16-D4681D7E8FDD}"/>
    <cellStyle name="Comma 2 2 2 3 3 6" xfId="897" xr:uid="{171E939C-0DE7-4F40-8538-B30F6EB181F4}"/>
    <cellStyle name="Comma 2 2 2 3 3 7" xfId="1045" xr:uid="{F7D2CB6E-1388-4ADE-8C84-5943BBA65298}"/>
    <cellStyle name="Comma 2 2 2 3 3 8" xfId="1193" xr:uid="{A1DD636A-DD68-4529-9E66-3BF2FCBAA159}"/>
    <cellStyle name="Comma 2 2 2 3 4" xfId="253" xr:uid="{F91E3B0B-3E62-4F91-B6E4-4A8E9893378E}"/>
    <cellStyle name="Comma 2 2 2 3 5" xfId="401" xr:uid="{E5D36616-E3E7-4BC7-B9E9-C1DDD3873124}"/>
    <cellStyle name="Comma 2 2 2 3 6" xfId="551" xr:uid="{9085BD14-D7AF-414A-BFAC-27EE2A67075F}"/>
    <cellStyle name="Comma 2 2 2 3 7" xfId="699" xr:uid="{7714AFD8-4899-41E3-A6C5-A1A1065D9DC1}"/>
    <cellStyle name="Comma 2 2 2 3 8" xfId="847" xr:uid="{3CC29EF0-7065-4E96-A7DC-F2861F7960B0}"/>
    <cellStyle name="Comma 2 2 2 3 9" xfId="995" xr:uid="{17E9D89D-095D-4A2D-9FDD-1A76411E16C1}"/>
    <cellStyle name="Comma 2 2 2 4" xfId="41" xr:uid="{01F81625-6767-4545-A2A4-85D23599815C}"/>
    <cellStyle name="Comma 2 2 2 4 2" xfId="207" xr:uid="{B72578E3-E562-4FDE-9DC1-1252288520FF}"/>
    <cellStyle name="Comma 2 2 2 4 3" xfId="324" xr:uid="{4D1D1216-8421-46E0-8B26-46399E21059F}"/>
    <cellStyle name="Comma 2 2 2 4 4" xfId="472" xr:uid="{4CA0419E-A2FE-4141-9884-D574CA46208D}"/>
    <cellStyle name="Comma 2 2 2 4 5" xfId="622" xr:uid="{827C4E61-BBD0-4FED-9FED-66392BCAAFB0}"/>
    <cellStyle name="Comma 2 2 2 4 6" xfId="770" xr:uid="{5E3E682B-80C7-40DD-A8DA-AA494DBF665C}"/>
    <cellStyle name="Comma 2 2 2 4 7" xfId="918" xr:uid="{6DC1D46D-FB53-4131-9C19-999F3824885E}"/>
    <cellStyle name="Comma 2 2 2 4 8" xfId="1066" xr:uid="{B0895979-739C-4E66-A721-0C0D59C22555}"/>
    <cellStyle name="Comma 2 2 2 4 9" xfId="1214" xr:uid="{3B1EE83A-18E1-44E9-AF17-35503BF47AF8}"/>
    <cellStyle name="Comma 2 2 2 5" xfId="112" xr:uid="{0BF003CA-637E-4D05-AB0E-FCF12154B556}"/>
    <cellStyle name="Comma 2 2 2 5 2" xfId="277" xr:uid="{29081E44-157C-42AF-8DB3-6FC54B8DD458}"/>
    <cellStyle name="Comma 2 2 2 5 3" xfId="425" xr:uid="{197AEEF3-50E6-497C-83E5-147C25C9E861}"/>
    <cellStyle name="Comma 2 2 2 5 4" xfId="575" xr:uid="{8581FED5-3944-4C25-9C88-6FF4E48C0B17}"/>
    <cellStyle name="Comma 2 2 2 5 5" xfId="723" xr:uid="{DA772217-5D6B-432E-849C-A565C769A8C3}"/>
    <cellStyle name="Comma 2 2 2 5 6" xfId="871" xr:uid="{BC7F2567-9DB1-4ACE-ACE5-D1C52E3AB60A}"/>
    <cellStyle name="Comma 2 2 2 5 7" xfId="1019" xr:uid="{42B17433-AE84-4FC4-A0ED-6D63EB9533F6}"/>
    <cellStyle name="Comma 2 2 2 5 8" xfId="1167" xr:uid="{91948968-4AB7-4262-B007-975FE56F21C0}"/>
    <cellStyle name="Comma 2 2 2 6" xfId="227" xr:uid="{66F64F1A-8405-480F-AABB-38227B48AF71}"/>
    <cellStyle name="Comma 2 2 2 7" xfId="375" xr:uid="{C0BCD999-460B-40E2-8C8F-428ED80CFCF8}"/>
    <cellStyle name="Comma 2 2 2 8" xfId="525" xr:uid="{2E558E78-4A97-4ABB-81D5-3D194584629A}"/>
    <cellStyle name="Comma 2 2 2 9" xfId="673" xr:uid="{B7E97DF7-0537-4975-BA8B-7C32E61F84C5}"/>
    <cellStyle name="Comma 2 2 3" xfId="47" xr:uid="{465DC0F0-DEB9-4B97-AC81-07C2E65EB2BF}"/>
    <cellStyle name="Comma 2 2 3 10" xfId="975" xr:uid="{33652CAA-4E3C-4087-B758-DF7316128209}"/>
    <cellStyle name="Comma 2 2 3 11" xfId="1123" xr:uid="{1AB8AD33-A18B-48BE-BBEA-430272224F14}"/>
    <cellStyle name="Comma 2 2 3 2" xfId="91" xr:uid="{93B40C08-A621-4C93-8A88-493C0545991F}"/>
    <cellStyle name="Comma 2 2 3 2 2" xfId="142" xr:uid="{B7499359-6CC5-4B39-BC8B-63F96E00CF26}"/>
    <cellStyle name="Comma 2 2 3 2 2 2" xfId="354" xr:uid="{1D29114E-4518-4856-8128-B460600BA4BE}"/>
    <cellStyle name="Comma 2 2 3 2 2 3" xfId="502" xr:uid="{EB542AA3-C7E4-4943-A3CC-2B8646025D7C}"/>
    <cellStyle name="Comma 2 2 3 2 2 4" xfId="652" xr:uid="{F2FE6EB6-A2D9-4AC6-89C7-ED4ABB0D5C6C}"/>
    <cellStyle name="Comma 2 2 3 2 2 5" xfId="800" xr:uid="{43B1AFFE-C7B3-40C1-848B-C48B6DAD34FB}"/>
    <cellStyle name="Comma 2 2 3 2 2 6" xfId="948" xr:uid="{9BA5475A-8B2C-4A09-8825-6C93994AC7B7}"/>
    <cellStyle name="Comma 2 2 3 2 2 7" xfId="1096" xr:uid="{84A7B724-0649-4753-98A6-CA03DEACC43A}"/>
    <cellStyle name="Comma 2 2 3 2 2 8" xfId="1244" xr:uid="{44532303-A256-4E8E-8AEE-BDEE236CDFE7}"/>
    <cellStyle name="Comma 2 2 3 2 3" xfId="257" xr:uid="{06082B85-3ACE-4AE4-AAF3-507ECF034D69}"/>
    <cellStyle name="Comma 2 2 3 2 4" xfId="405" xr:uid="{A7EF6021-B643-41AC-AF82-FCE4D3674457}"/>
    <cellStyle name="Comma 2 2 3 2 5" xfId="555" xr:uid="{C4DBD913-7235-43E3-9F47-4350D31C099F}"/>
    <cellStyle name="Comma 2 2 3 2 6" xfId="703" xr:uid="{2797C8C2-B4A5-438D-ABCC-06CD8F955B50}"/>
    <cellStyle name="Comma 2 2 3 2 7" xfId="851" xr:uid="{95B65112-B869-4634-989A-F6133E48BCFD}"/>
    <cellStyle name="Comma 2 2 3 2 8" xfId="999" xr:uid="{23B5C5E2-8A74-4595-8A0D-288B8C8F8482}"/>
    <cellStyle name="Comma 2 2 3 2 9" xfId="1147" xr:uid="{9ADCF6A9-B33A-401A-88FE-B2C6CF7A8110}"/>
    <cellStyle name="Comma 2 2 3 3" xfId="118" xr:uid="{68151194-27BD-47FC-84E1-C3EFF190FE8F}"/>
    <cellStyle name="Comma 2 2 3 3 2" xfId="330" xr:uid="{D3EF6416-0D76-4C48-A281-328263305997}"/>
    <cellStyle name="Comma 2 2 3 3 3" xfId="478" xr:uid="{46C4B1EA-B57E-4254-A0DD-2972B3471400}"/>
    <cellStyle name="Comma 2 2 3 3 4" xfId="628" xr:uid="{5C6B393A-054A-411C-ACB6-C869FDB3C260}"/>
    <cellStyle name="Comma 2 2 3 3 5" xfId="776" xr:uid="{FD04DF3D-53CA-4925-8D56-DEE65BAB04D0}"/>
    <cellStyle name="Comma 2 2 3 3 6" xfId="924" xr:uid="{18B96107-7C8F-4B66-B39A-065394D4C06E}"/>
    <cellStyle name="Comma 2 2 3 3 7" xfId="1072" xr:uid="{841F764F-8AD6-4BEB-9E59-87975FED1E25}"/>
    <cellStyle name="Comma 2 2 3 3 8" xfId="1220" xr:uid="{E2A6A43F-C39B-42D6-B886-F4CA0845DA1A}"/>
    <cellStyle name="Comma 2 2 3 4" xfId="164" xr:uid="{428906D8-A2E7-49A4-BB5D-77712EF3C82C}"/>
    <cellStyle name="Comma 2 2 3 4 2" xfId="283" xr:uid="{468DD450-71AF-4A80-9422-8812068A69C4}"/>
    <cellStyle name="Comma 2 2 3 4 3" xfId="431" xr:uid="{45B271F0-BD8B-4343-80EC-7E526B800E06}"/>
    <cellStyle name="Comma 2 2 3 4 4" xfId="581" xr:uid="{F359632C-8208-4086-A8DB-336CAB06D967}"/>
    <cellStyle name="Comma 2 2 3 4 5" xfId="729" xr:uid="{164EC752-946C-42E2-B694-F086FD0E6DF4}"/>
    <cellStyle name="Comma 2 2 3 4 6" xfId="877" xr:uid="{788CAB61-03A7-4983-90B7-D840FD265D38}"/>
    <cellStyle name="Comma 2 2 3 4 7" xfId="1025" xr:uid="{83EFD674-4F12-43FC-B996-39706FCA0D30}"/>
    <cellStyle name="Comma 2 2 3 4 8" xfId="1173" xr:uid="{812FC4C0-5828-4A6D-B0E1-304739B15850}"/>
    <cellStyle name="Comma 2 2 3 5" xfId="233" xr:uid="{58AF5DAA-A3F8-46B0-9EC0-4C3EE6C0F34A}"/>
    <cellStyle name="Comma 2 2 3 6" xfId="381" xr:uid="{C494EBEE-EF94-4433-A121-F5257242BA03}"/>
    <cellStyle name="Comma 2 2 3 7" xfId="531" xr:uid="{8CB55523-DD58-4379-9930-F739E1BDE31B}"/>
    <cellStyle name="Comma 2 2 3 8" xfId="679" xr:uid="{90ECDCD7-11EA-4653-AD0F-9044F5913198}"/>
    <cellStyle name="Comma 2 2 3 9" xfId="827" xr:uid="{854B4829-1D7A-4AEE-82DC-150E6B04E6EC}"/>
    <cellStyle name="Comma 2 2 4" xfId="96" xr:uid="{340D0A0E-84C6-4E94-910C-DCE76E1B9C99}"/>
    <cellStyle name="Comma 2 2 4 10" xfId="1151" xr:uid="{4096E7FA-A6A5-4B91-AAB0-576B16B12925}"/>
    <cellStyle name="Comma 2 2 4 2" xfId="146" xr:uid="{4EC805D0-C1FF-4B74-BD14-FD109B08272F}"/>
    <cellStyle name="Comma 2 2 4 2 2" xfId="358" xr:uid="{AC61BC50-B458-4261-AE87-FD8D132DF2F6}"/>
    <cellStyle name="Comma 2 2 4 2 3" xfId="506" xr:uid="{DDD80BCB-7D4F-4FD7-A5C4-C235F395A797}"/>
    <cellStyle name="Comma 2 2 4 2 4" xfId="656" xr:uid="{62621B8C-645A-45C1-A055-AE51FF383A8C}"/>
    <cellStyle name="Comma 2 2 4 2 5" xfId="804" xr:uid="{D1853F12-FEED-4B0C-BCB8-52F9C61AE754}"/>
    <cellStyle name="Comma 2 2 4 2 6" xfId="952" xr:uid="{6609E84B-E99D-4A66-A9EC-E5D2E311BA82}"/>
    <cellStyle name="Comma 2 2 4 2 7" xfId="1100" xr:uid="{7AC626C5-6AA4-46B5-9859-F993D0370B0B}"/>
    <cellStyle name="Comma 2 2 4 2 8" xfId="1248" xr:uid="{D788ECCD-9C81-496E-BD41-65217155D2E7}"/>
    <cellStyle name="Comma 2 2 4 3" xfId="178" xr:uid="{95EAA012-248B-4C3C-9455-2B0C8253CA42}"/>
    <cellStyle name="Comma 2 2 4 3 2" xfId="296" xr:uid="{5D41F5E2-8FB1-4C46-89B5-7C30D156FAF3}"/>
    <cellStyle name="Comma 2 2 4 3 3" xfId="444" xr:uid="{3D68A009-4B66-414C-8604-2A9C08E665E3}"/>
    <cellStyle name="Comma 2 2 4 3 4" xfId="594" xr:uid="{BB63AE5A-1C38-4C03-89E6-5FD0C6F90C20}"/>
    <cellStyle name="Comma 2 2 4 3 5" xfId="742" xr:uid="{FCF571DE-5750-41A8-B57B-E2AC7AD8E1A7}"/>
    <cellStyle name="Comma 2 2 4 3 6" xfId="890" xr:uid="{3C3862F0-8FB7-468A-98CD-5F5C3754A452}"/>
    <cellStyle name="Comma 2 2 4 3 7" xfId="1038" xr:uid="{F5F27CC6-067B-4F0C-9124-592A4AAE7A9D}"/>
    <cellStyle name="Comma 2 2 4 3 8" xfId="1186" xr:uid="{57648B73-0C01-4E41-80B6-4670BD7A90ED}"/>
    <cellStyle name="Comma 2 2 4 4" xfId="261" xr:uid="{30F55882-41DD-4D29-B1C8-60CB0520C2D6}"/>
    <cellStyle name="Comma 2 2 4 5" xfId="409" xr:uid="{9D169563-A8CD-4622-B685-C5BD8D85C0A7}"/>
    <cellStyle name="Comma 2 2 4 6" xfId="559" xr:uid="{AE626282-D661-405F-924A-469A273980F3}"/>
    <cellStyle name="Comma 2 2 4 7" xfId="707" xr:uid="{498DCF37-66D6-4E82-9EE2-2D9E3CAEDBE2}"/>
    <cellStyle name="Comma 2 2 4 8" xfId="855" xr:uid="{23A5E9A3-0481-4BEF-83CB-9502272129F2}"/>
    <cellStyle name="Comma 2 2 4 9" xfId="1003" xr:uid="{63B9CCB8-A459-4A31-A3F0-DCCB845F0EF7}"/>
    <cellStyle name="Comma 2 2 5" xfId="100" xr:uid="{FEB208ED-ADDD-4588-ABEF-CA4E82B31E5A}"/>
    <cellStyle name="Comma 2 2 5 10" xfId="1155" xr:uid="{A85736CA-4BF6-43C4-9131-F9F4E4F677E0}"/>
    <cellStyle name="Comma 2 2 5 2" xfId="150" xr:uid="{8290B217-8160-44CF-AA12-4E702308DDA2}"/>
    <cellStyle name="Comma 2 2 5 2 2" xfId="362" xr:uid="{5C78E2A5-12CF-4E5B-8C72-B79C9306F271}"/>
    <cellStyle name="Comma 2 2 5 2 3" xfId="510" xr:uid="{1F77B7BC-05F1-4D5E-9A36-F2B614F63096}"/>
    <cellStyle name="Comma 2 2 5 2 4" xfId="660" xr:uid="{33D44584-7D0D-4A9A-BD6D-D468A9C08F51}"/>
    <cellStyle name="Comma 2 2 5 2 5" xfId="808" xr:uid="{B3E230EF-CBF2-4E04-AD13-1DFE52B2EF89}"/>
    <cellStyle name="Comma 2 2 5 2 6" xfId="956" xr:uid="{AAF4A647-3E02-4420-8EE4-98136E037C4A}"/>
    <cellStyle name="Comma 2 2 5 2 7" xfId="1104" xr:uid="{3D8D5685-B49D-47EC-935D-3A9693196A00}"/>
    <cellStyle name="Comma 2 2 5 2 8" xfId="1252" xr:uid="{0067CEFD-102E-44D8-9DA1-3CD67D2CD6B2}"/>
    <cellStyle name="Comma 2 2 5 3" xfId="190" xr:uid="{14A9D5B5-C199-413B-8A91-6975FCC45798}"/>
    <cellStyle name="Comma 2 2 5 3 2" xfId="309" xr:uid="{7884B87D-FAF0-4882-9D4B-508FE9E31A7F}"/>
    <cellStyle name="Comma 2 2 5 3 3" xfId="457" xr:uid="{E64E872E-4171-466D-9E53-9940DCBC1DF1}"/>
    <cellStyle name="Comma 2 2 5 3 4" xfId="607" xr:uid="{04D025A8-25CD-4908-8818-E6B5C2B8E8CC}"/>
    <cellStyle name="Comma 2 2 5 3 5" xfId="755" xr:uid="{AB6E74A5-F707-4684-866A-E6E0931F11D1}"/>
    <cellStyle name="Comma 2 2 5 3 6" xfId="903" xr:uid="{F5233E38-DA2C-4493-9A62-E895F4EF9A9C}"/>
    <cellStyle name="Comma 2 2 5 3 7" xfId="1051" xr:uid="{5B4F3D04-159C-4E90-B664-BE4725EDBB70}"/>
    <cellStyle name="Comma 2 2 5 3 8" xfId="1199" xr:uid="{EC3A606D-B3A9-4C6C-8D34-23BF3ACE90C2}"/>
    <cellStyle name="Comma 2 2 5 4" xfId="265" xr:uid="{1D66286F-03BA-457F-94A5-406A059D5813}"/>
    <cellStyle name="Comma 2 2 5 5" xfId="413" xr:uid="{F8E8D8C1-0401-4DDB-9DB1-AC53CBCED076}"/>
    <cellStyle name="Comma 2 2 5 6" xfId="563" xr:uid="{E5109FA1-D02D-40FE-98BD-CF6A72B11D39}"/>
    <cellStyle name="Comma 2 2 5 7" xfId="711" xr:uid="{75C7F9A5-F453-4F36-98D0-F833E394E59B}"/>
    <cellStyle name="Comma 2 2 5 8" xfId="859" xr:uid="{09539257-1F75-4F77-989A-DA5148D38B00}"/>
    <cellStyle name="Comma 2 2 5 9" xfId="1007" xr:uid="{9E2EB6D6-6A70-4B5D-8FA8-23E24160BDBD}"/>
    <cellStyle name="Comma 2 2 6" xfId="78" xr:uid="{9C15C42A-9381-471F-AD40-7E760BD588C5}"/>
    <cellStyle name="Comma 2 2 6 2" xfId="134" xr:uid="{EE19F716-3FC0-44B6-8EE2-825B018D081B}"/>
    <cellStyle name="Comma 2 2 6 2 2" xfId="346" xr:uid="{F129C627-3053-4E84-92B3-5E0CD0B9C054}"/>
    <cellStyle name="Comma 2 2 6 2 3" xfId="494" xr:uid="{93F7765D-038C-4DEA-ACDA-DA85997B829E}"/>
    <cellStyle name="Comma 2 2 6 2 4" xfId="644" xr:uid="{BBD45E89-29EC-4D59-8223-6B7848966681}"/>
    <cellStyle name="Comma 2 2 6 2 5" xfId="792" xr:uid="{22920AAA-9F52-4D3E-A064-250973AEE96F}"/>
    <cellStyle name="Comma 2 2 6 2 6" xfId="940" xr:uid="{8EA5380A-1F44-484B-AB68-1A6667DD68A0}"/>
    <cellStyle name="Comma 2 2 6 2 7" xfId="1088" xr:uid="{1A4003FE-710B-408F-899A-3E4BA8E4832D}"/>
    <cellStyle name="Comma 2 2 6 2 8" xfId="1236" xr:uid="{8BFDF031-AD13-4237-AEB8-82BC0F3CB163}"/>
    <cellStyle name="Comma 2 2 6 3" xfId="249" xr:uid="{E1E30B18-096A-4EA2-A71A-EEB7C63826D0}"/>
    <cellStyle name="Comma 2 2 6 4" xfId="397" xr:uid="{35BFBFBC-1AD6-4095-AEB2-2989124971FA}"/>
    <cellStyle name="Comma 2 2 6 5" xfId="547" xr:uid="{4C6F5736-9F5B-4C02-A29C-EC25A2943CB7}"/>
    <cellStyle name="Comma 2 2 6 6" xfId="695" xr:uid="{5FDFDF28-8E58-4EDB-ABEF-C236542A6A43}"/>
    <cellStyle name="Comma 2 2 6 7" xfId="843" xr:uid="{E7A88C99-CD6C-4914-83BD-415F0718B627}"/>
    <cellStyle name="Comma 2 2 6 8" xfId="991" xr:uid="{7E715BBB-A89E-409B-8BBF-95BFEF1D51A6}"/>
    <cellStyle name="Comma 2 2 6 9" xfId="1139" xr:uid="{AEAFE07C-138E-4834-9803-4EBF510A3A61}"/>
    <cellStyle name="Comma 2 2 7" xfId="34" xr:uid="{C482A225-D85F-4C48-8120-4ACFA6490202}"/>
    <cellStyle name="Comma 2 2 7 2" xfId="200" xr:uid="{8660C35C-864E-4D58-8F66-173F70D09677}"/>
    <cellStyle name="Comma 2 2 7 3" xfId="317" xr:uid="{031A08AE-D009-4C7F-AA86-3AEB4B8256FD}"/>
    <cellStyle name="Comma 2 2 7 4" xfId="465" xr:uid="{6561D79C-EB82-4938-8AEA-6F205914F8D5}"/>
    <cellStyle name="Comma 2 2 7 5" xfId="615" xr:uid="{C8B237FD-727D-4D5E-AC71-9BBCF775B9F8}"/>
    <cellStyle name="Comma 2 2 7 6" xfId="763" xr:uid="{58512933-9528-4B4A-9F05-7FC4B8A1D889}"/>
    <cellStyle name="Comma 2 2 7 7" xfId="911" xr:uid="{FD8CA3F4-D116-45B8-847C-8B4707C84C8B}"/>
    <cellStyle name="Comma 2 2 7 8" xfId="1059" xr:uid="{40AA99B7-318D-4AD9-94A1-7631CEC71E3B}"/>
    <cellStyle name="Comma 2 2 7 9" xfId="1207" xr:uid="{43E1E7A4-FB8B-4EAC-AFB9-F5255B038452}"/>
    <cellStyle name="Comma 2 2 8" xfId="105" xr:uid="{7ABD9D4E-1EFE-4D5E-A0E6-061FF44D8503}"/>
    <cellStyle name="Comma 2 2 8 2" xfId="271" xr:uid="{A8320BF8-7F33-4EB8-852E-B4804A47434B}"/>
    <cellStyle name="Comma 2 2 8 3" xfId="419" xr:uid="{BE609E7F-F172-483D-B861-1A6701FA32A4}"/>
    <cellStyle name="Comma 2 2 8 4" xfId="569" xr:uid="{CE9971B5-F615-4C03-8A43-E129BE2A4F4D}"/>
    <cellStyle name="Comma 2 2 8 5" xfId="717" xr:uid="{5AB535A0-8D73-4BFB-89E0-C1C202D6B709}"/>
    <cellStyle name="Comma 2 2 8 6" xfId="865" xr:uid="{501A5D0D-D8FF-447B-94E0-76DFDFA79276}"/>
    <cellStyle name="Comma 2 2 8 7" xfId="1013" xr:uid="{466BDF9E-4FA1-4662-9DC1-AF5F8B155F02}"/>
    <cellStyle name="Comma 2 2 8 8" xfId="1161" xr:uid="{03BBEEA3-3D83-4141-86CA-49F42AE04A50}"/>
    <cellStyle name="Comma 2 2 9" xfId="220" xr:uid="{A794B763-2434-4020-AD97-ECBFC9B9EC57}"/>
    <cellStyle name="Comma 2 3" xfId="25" xr:uid="{63EF529E-5063-4878-8DBC-281ABDE0676E}"/>
    <cellStyle name="Comma 2 3 10" xfId="820" xr:uid="{8215D4AA-9629-482A-8FC1-557CD8BC6E67}"/>
    <cellStyle name="Comma 2 3 11" xfId="968" xr:uid="{12A135D9-A69A-45E8-9F5A-B7A31F1B5ED5}"/>
    <cellStyle name="Comma 2 3 12" xfId="1116" xr:uid="{09CB3FD8-AD20-4D44-ABC2-A6FD50D9C452}"/>
    <cellStyle name="Comma 2 3 2" xfId="54" xr:uid="{71E01FBC-054D-4E15-8EF1-622C055BF360}"/>
    <cellStyle name="Comma 2 3 2 10" xfId="1129" xr:uid="{AEA9372A-DFAB-413E-BF4D-64C69E530D08}"/>
    <cellStyle name="Comma 2 3 2 2" xfId="124" xr:uid="{0BB9E107-A585-44E2-8364-0229957EE134}"/>
    <cellStyle name="Comma 2 3 2 2 2" xfId="336" xr:uid="{B58E8E7C-A5D8-458E-A90C-70D9C24ACD92}"/>
    <cellStyle name="Comma 2 3 2 2 3" xfId="484" xr:uid="{B21656C9-75A3-4C17-AD13-A5D207BE2E6B}"/>
    <cellStyle name="Comma 2 3 2 2 4" xfId="634" xr:uid="{B0574342-A122-4603-8EE1-D39A2A6E4422}"/>
    <cellStyle name="Comma 2 3 2 2 5" xfId="782" xr:uid="{049F0C91-D978-41D9-A9AB-4177869B939F}"/>
    <cellStyle name="Comma 2 3 2 2 6" xfId="930" xr:uid="{93591693-F93D-40B9-86B0-FEBDEC863F35}"/>
    <cellStyle name="Comma 2 3 2 2 7" xfId="1078" xr:uid="{FBE2B71E-D9BE-4DC5-B05F-64E58298EFCF}"/>
    <cellStyle name="Comma 2 3 2 2 8" xfId="1226" xr:uid="{988B9EE1-57D9-4DB7-8D4D-B4C2362D741C}"/>
    <cellStyle name="Comma 2 3 2 3" xfId="171" xr:uid="{66F505A1-0286-45A0-AA9A-309B4C0A922C}"/>
    <cellStyle name="Comma 2 3 2 3 2" xfId="289" xr:uid="{C31BF944-5801-4222-BF5A-AB27270AFDCE}"/>
    <cellStyle name="Comma 2 3 2 3 3" xfId="437" xr:uid="{224999EC-6766-4884-9B4F-559B8B8A8962}"/>
    <cellStyle name="Comma 2 3 2 3 4" xfId="587" xr:uid="{4536815F-0015-4CCB-9DE7-30F7F22AB532}"/>
    <cellStyle name="Comma 2 3 2 3 5" xfId="735" xr:uid="{A429F6C6-F340-434A-B65D-AA26237DC7AD}"/>
    <cellStyle name="Comma 2 3 2 3 6" xfId="883" xr:uid="{BA0135FA-0F85-4BA8-9599-CA9E20F236B3}"/>
    <cellStyle name="Comma 2 3 2 3 7" xfId="1031" xr:uid="{4AAB1D4B-AC4B-429F-8286-657A37B91FC9}"/>
    <cellStyle name="Comma 2 3 2 3 8" xfId="1179" xr:uid="{2D3651F9-DA64-4417-93E0-5D08963C2BD5}"/>
    <cellStyle name="Comma 2 3 2 4" xfId="239" xr:uid="{15ECD3A7-BCE8-4E4E-ABB0-2642C777913A}"/>
    <cellStyle name="Comma 2 3 2 5" xfId="387" xr:uid="{E8947769-B8D7-4CCA-A296-838D86DFF40B}"/>
    <cellStyle name="Comma 2 3 2 6" xfId="537" xr:uid="{18A52292-F953-4741-B5A0-1C379C68F2D8}"/>
    <cellStyle name="Comma 2 3 2 7" xfId="685" xr:uid="{AD6C1127-B6F5-4202-ABF2-E94A66EDA4ED}"/>
    <cellStyle name="Comma 2 3 2 8" xfId="833" xr:uid="{50366C84-9E5B-4674-9D27-626CAF6D3512}"/>
    <cellStyle name="Comma 2 3 2 9" xfId="981" xr:uid="{D9657B99-6170-4C7F-ADC3-C5D9D101B0B9}"/>
    <cellStyle name="Comma 2 3 3" xfId="77" xr:uid="{E52DB6BA-5A17-4F53-82C9-510926EE0149}"/>
    <cellStyle name="Comma 2 3 3 10" xfId="1138" xr:uid="{64BEE7D2-75F4-44B8-89CF-DF22DF2A0A4E}"/>
    <cellStyle name="Comma 2 3 3 2" xfId="133" xr:uid="{C3207251-15B1-4B36-A1AD-8948939AE9F0}"/>
    <cellStyle name="Comma 2 3 3 2 2" xfId="345" xr:uid="{433487F2-4D9C-479D-889C-CA56E7CB7F4C}"/>
    <cellStyle name="Comma 2 3 3 2 3" xfId="493" xr:uid="{4EA11A0F-E7FA-41DE-A5F4-19066F9DEDA2}"/>
    <cellStyle name="Comma 2 3 3 2 4" xfId="643" xr:uid="{93C4BABD-188F-4C66-9213-BB9E617CDE98}"/>
    <cellStyle name="Comma 2 3 3 2 5" xfId="791" xr:uid="{E484A77B-015F-466B-8D47-CA06119299E5}"/>
    <cellStyle name="Comma 2 3 3 2 6" xfId="939" xr:uid="{DBEB1C04-8F15-4359-B174-E11A4F25C71E}"/>
    <cellStyle name="Comma 2 3 3 2 7" xfId="1087" xr:uid="{7C404909-DA9F-4AF7-A379-B9895E42B2B5}"/>
    <cellStyle name="Comma 2 3 3 2 8" xfId="1235" xr:uid="{D661925C-CFE1-4795-B902-2A2A70E09B67}"/>
    <cellStyle name="Comma 2 3 3 3" xfId="184" xr:uid="{600729A1-1B18-4DAB-A80B-E510CC150D17}"/>
    <cellStyle name="Comma 2 3 3 3 2" xfId="302" xr:uid="{762DA795-CCC2-48B5-B021-4339BD777E7A}"/>
    <cellStyle name="Comma 2 3 3 3 3" xfId="450" xr:uid="{C0744592-F039-4A09-84B5-A44FEA91A069}"/>
    <cellStyle name="Comma 2 3 3 3 4" xfId="600" xr:uid="{768E5C4E-DAF7-41AD-875F-C34A0321E7BC}"/>
    <cellStyle name="Comma 2 3 3 3 5" xfId="748" xr:uid="{728B3025-ACC4-47F7-89F8-33118D431970}"/>
    <cellStyle name="Comma 2 3 3 3 6" xfId="896" xr:uid="{FE22EBA9-93CC-4A48-A38E-4CDB419A02C1}"/>
    <cellStyle name="Comma 2 3 3 3 7" xfId="1044" xr:uid="{C4966272-0768-43F5-B77B-070BB187DA04}"/>
    <cellStyle name="Comma 2 3 3 3 8" xfId="1192" xr:uid="{73942034-DF7B-48E0-9120-4F4921F99D24}"/>
    <cellStyle name="Comma 2 3 3 4" xfId="248" xr:uid="{6E001A30-32F0-4BB1-B57F-E9B640B1CAA0}"/>
    <cellStyle name="Comma 2 3 3 5" xfId="396" xr:uid="{0415C1B7-6044-4E21-B76F-AF805A94DF2B}"/>
    <cellStyle name="Comma 2 3 3 6" xfId="546" xr:uid="{8F9B65AC-85AD-4C81-B23C-0DB92C7ECDE1}"/>
    <cellStyle name="Comma 2 3 3 7" xfId="694" xr:uid="{4741FA09-1E21-49F2-A7E2-285226A75274}"/>
    <cellStyle name="Comma 2 3 3 8" xfId="842" xr:uid="{95171CD4-5A48-4C1A-9A6C-299B680BB8C4}"/>
    <cellStyle name="Comma 2 3 3 9" xfId="990" xr:uid="{726DB939-5F3C-40D3-A2EA-8282AB987F02}"/>
    <cellStyle name="Comma 2 3 4" xfId="40" xr:uid="{C303486F-EEEB-43A0-8588-432A258761F8}"/>
    <cellStyle name="Comma 2 3 4 2" xfId="206" xr:uid="{554417E5-DDF8-4B09-8700-3E4523819F5E}"/>
    <cellStyle name="Comma 2 3 4 3" xfId="323" xr:uid="{63571F04-FAA6-4E6D-8519-777628A1D060}"/>
    <cellStyle name="Comma 2 3 4 4" xfId="471" xr:uid="{78A9047F-28F7-41C7-AF3A-928670DAA5E3}"/>
    <cellStyle name="Comma 2 3 4 5" xfId="621" xr:uid="{9F825E9B-CCBF-4E86-B7F1-62B21EB06E6B}"/>
    <cellStyle name="Comma 2 3 4 6" xfId="769" xr:uid="{87298F9C-08E3-4D53-B9B2-74BF4FF31BB6}"/>
    <cellStyle name="Comma 2 3 4 7" xfId="917" xr:uid="{FD75C4E8-B321-4A83-91DD-D04D79EE307B}"/>
    <cellStyle name="Comma 2 3 4 8" xfId="1065" xr:uid="{E9463919-3749-4641-8066-FCE4BDE1374E}"/>
    <cellStyle name="Comma 2 3 4 9" xfId="1213" xr:uid="{35B9FA16-C080-4760-B159-1A59B57598D7}"/>
    <cellStyle name="Comma 2 3 5" xfId="111" xr:uid="{833B5721-3CFB-43B9-B112-6DBAA63FA292}"/>
    <cellStyle name="Comma 2 3 5 2" xfId="276" xr:uid="{5334783D-96F2-4155-BF5D-03CEDA933A69}"/>
    <cellStyle name="Comma 2 3 5 3" xfId="424" xr:uid="{8FAFC27C-E150-4D71-A952-231A819FDC08}"/>
    <cellStyle name="Comma 2 3 5 4" xfId="574" xr:uid="{F10F284D-D520-4C99-9B1F-DD860C96F38B}"/>
    <cellStyle name="Comma 2 3 5 5" xfId="722" xr:uid="{68D83EFC-024B-4A11-A1A6-E23ACC111000}"/>
    <cellStyle name="Comma 2 3 5 6" xfId="870" xr:uid="{AF661AD5-4A07-4096-BB34-A59CE540E047}"/>
    <cellStyle name="Comma 2 3 5 7" xfId="1018" xr:uid="{6025BEFB-7246-4C4D-A16C-BBAAF47C7A82}"/>
    <cellStyle name="Comma 2 3 5 8" xfId="1166" xr:uid="{53035D07-53C0-440D-BB6A-038CDD0BDB02}"/>
    <cellStyle name="Comma 2 3 6" xfId="226" xr:uid="{ECE518EE-0636-4270-BC2A-20E8118A06B3}"/>
    <cellStyle name="Comma 2 3 7" xfId="374" xr:uid="{4B808401-F554-4384-9DF3-0BCDEED057CE}"/>
    <cellStyle name="Comma 2 3 8" xfId="524" xr:uid="{6EBFBCD2-4672-4A13-8332-386C80F93093}"/>
    <cellStyle name="Comma 2 3 9" xfId="672" xr:uid="{6E99DE59-D9D0-4D43-8E5B-5662BF5335D1}"/>
    <cellStyle name="Comma 2 4" xfId="46" xr:uid="{C03159B1-88ED-45EC-A134-48C43FECBA4B}"/>
    <cellStyle name="Comma 2 4 10" xfId="974" xr:uid="{171ECF1A-DBA7-44CD-BBE8-B86360632D11}"/>
    <cellStyle name="Comma 2 4 11" xfId="1122" xr:uid="{B63BCB95-50B3-4453-BE2F-D38F5CB1E704}"/>
    <cellStyle name="Comma 2 4 2" xfId="86" xr:uid="{061E3255-86BA-4F26-BE1B-D27E9D827EC3}"/>
    <cellStyle name="Comma 2 4 2 2" xfId="137" xr:uid="{F7530D9D-2463-4338-9AF2-529343D31154}"/>
    <cellStyle name="Comma 2 4 2 2 2" xfId="349" xr:uid="{83E26A72-2A76-47F8-B340-36BE5647D4CB}"/>
    <cellStyle name="Comma 2 4 2 2 3" xfId="497" xr:uid="{01CDB5C3-68B8-429A-ACEF-7C22A8A784E7}"/>
    <cellStyle name="Comma 2 4 2 2 4" xfId="647" xr:uid="{567C7FFA-7C2B-46CA-A27A-8D1A766344C5}"/>
    <cellStyle name="Comma 2 4 2 2 5" xfId="795" xr:uid="{5A3EB4ED-35C7-48D1-B955-396B096AF492}"/>
    <cellStyle name="Comma 2 4 2 2 6" xfId="943" xr:uid="{5B2472E1-C8E7-4F12-ACF0-F407CE235FD6}"/>
    <cellStyle name="Comma 2 4 2 2 7" xfId="1091" xr:uid="{B6418884-A564-491B-A86C-18C01F453D7B}"/>
    <cellStyle name="Comma 2 4 2 2 8" xfId="1239" xr:uid="{108CAFDA-A05D-4267-8154-910DE26CA06D}"/>
    <cellStyle name="Comma 2 4 2 3" xfId="252" xr:uid="{085934AB-0A2D-4784-B03E-21ABD3C77880}"/>
    <cellStyle name="Comma 2 4 2 4" xfId="400" xr:uid="{804F822A-A5AF-4862-92D9-A8097BF78168}"/>
    <cellStyle name="Comma 2 4 2 5" xfId="550" xr:uid="{9EC12505-7F52-4997-ACA2-366FABAB2162}"/>
    <cellStyle name="Comma 2 4 2 6" xfId="698" xr:uid="{A1D7002C-0568-44E3-A890-88F19E0C16F2}"/>
    <cellStyle name="Comma 2 4 2 7" xfId="846" xr:uid="{208F5AC1-E2D0-4E34-A559-9817B6285998}"/>
    <cellStyle name="Comma 2 4 2 8" xfId="994" xr:uid="{F3F50BBF-BC02-4EF6-BB36-78EB140902BD}"/>
    <cellStyle name="Comma 2 4 2 9" xfId="1142" xr:uid="{806BE3E5-0BA6-473D-B7B4-0069AC399588}"/>
    <cellStyle name="Comma 2 4 3" xfId="117" xr:uid="{3507BC80-7070-4F79-987F-32D77C6D3973}"/>
    <cellStyle name="Comma 2 4 3 2" xfId="329" xr:uid="{A4FF8A12-349C-41AD-991E-9741412BD451}"/>
    <cellStyle name="Comma 2 4 3 3" xfId="477" xr:uid="{A00FA145-ED49-443C-A26D-2DB8B6DDF1B5}"/>
    <cellStyle name="Comma 2 4 3 4" xfId="627" xr:uid="{D4D6CF9E-610E-4F6F-B7B2-14727101DA76}"/>
    <cellStyle name="Comma 2 4 3 5" xfId="775" xr:uid="{8EE437D5-CAB5-4C42-B9CA-2843CA030A4A}"/>
    <cellStyle name="Comma 2 4 3 6" xfId="923" xr:uid="{564F7FC9-DC10-402D-919E-F40AF0281B76}"/>
    <cellStyle name="Comma 2 4 3 7" xfId="1071" xr:uid="{7A09DCC0-8D9A-436A-980A-B67A18216583}"/>
    <cellStyle name="Comma 2 4 3 8" xfId="1219" xr:uid="{B4751AB4-9372-4495-A6A7-BF5A8A3DB246}"/>
    <cellStyle name="Comma 2 4 4" xfId="163" xr:uid="{F4AE5A43-0261-490C-B58F-C31965AD1CCE}"/>
    <cellStyle name="Comma 2 4 4 2" xfId="282" xr:uid="{7AB246B2-713E-44C2-8595-CFF210FE9C77}"/>
    <cellStyle name="Comma 2 4 4 3" xfId="430" xr:uid="{775CECF0-4DE2-4526-85DC-EE011D11A199}"/>
    <cellStyle name="Comma 2 4 4 4" xfId="580" xr:uid="{26697540-2D7B-409F-A855-D315DADE27C1}"/>
    <cellStyle name="Comma 2 4 4 5" xfId="728" xr:uid="{FEB1CA3C-581D-412F-8EB2-BD347F8890DB}"/>
    <cellStyle name="Comma 2 4 4 6" xfId="876" xr:uid="{36C81298-ED35-4F28-B474-F43747CEF4BC}"/>
    <cellStyle name="Comma 2 4 4 7" xfId="1024" xr:uid="{8DD0D668-CAD8-4C16-B103-AAC4419A7517}"/>
    <cellStyle name="Comma 2 4 4 8" xfId="1172" xr:uid="{2D3ECB31-0984-457A-9F7E-FB9B6E42F55E}"/>
    <cellStyle name="Comma 2 4 5" xfId="232" xr:uid="{47A2BD4F-65E9-4D62-82A3-40FD66D0481F}"/>
    <cellStyle name="Comma 2 4 6" xfId="380" xr:uid="{26AF9D7F-EEE1-4898-8EF3-E76DCBEF1502}"/>
    <cellStyle name="Comma 2 4 7" xfId="530" xr:uid="{3EBCB149-F2AB-4803-8492-4F36711214AC}"/>
    <cellStyle name="Comma 2 4 8" xfId="678" xr:uid="{162B5646-6EF4-49BC-B990-7EC2D3950FDB}"/>
    <cellStyle name="Comma 2 4 9" xfId="826" xr:uid="{6B5878F9-E9D7-4F0F-AD60-F9A90C98701C}"/>
    <cellStyle name="Comma 2 5" xfId="90" xr:uid="{88E5E0A1-DE0E-4C9E-867B-40ADEC195D8D}"/>
    <cellStyle name="Comma 2 5 10" xfId="1146" xr:uid="{4B0B08D9-96C2-4247-B62B-F4E7444BFBE2}"/>
    <cellStyle name="Comma 2 5 2" xfId="141" xr:uid="{D792877F-C0F7-4AA1-8840-192BE2C073C2}"/>
    <cellStyle name="Comma 2 5 2 2" xfId="353" xr:uid="{1B3B3B2E-65FE-47D6-9A30-A56213145468}"/>
    <cellStyle name="Comma 2 5 2 3" xfId="501" xr:uid="{55D67967-C02C-4EC9-9A10-8C93CF8C949D}"/>
    <cellStyle name="Comma 2 5 2 4" xfId="651" xr:uid="{3767FA48-98ED-4BB7-91E3-06D42F4A673C}"/>
    <cellStyle name="Comma 2 5 2 5" xfId="799" xr:uid="{E73A84F7-5C39-40C9-A93C-62A9A548DF03}"/>
    <cellStyle name="Comma 2 5 2 6" xfId="947" xr:uid="{CD2343EF-6B83-4C75-B6B6-D2A67B526911}"/>
    <cellStyle name="Comma 2 5 2 7" xfId="1095" xr:uid="{B8E9B3C2-99EE-40B9-BB02-48C3CD5B6144}"/>
    <cellStyle name="Comma 2 5 2 8" xfId="1243" xr:uid="{968E5AED-658E-4FF9-B856-0957290B354E}"/>
    <cellStyle name="Comma 2 5 3" xfId="177" xr:uid="{5603F53D-DCEF-4401-A22F-F406A877633C}"/>
    <cellStyle name="Comma 2 5 3 2" xfId="295" xr:uid="{E2529CC1-2EBE-467A-A1BA-AE2C2D7395C4}"/>
    <cellStyle name="Comma 2 5 3 3" xfId="443" xr:uid="{C40A26C9-C818-4C5B-B596-9088F55F7014}"/>
    <cellStyle name="Comma 2 5 3 4" xfId="593" xr:uid="{739B5152-6D3F-4AAB-9BE2-2F54843197A4}"/>
    <cellStyle name="Comma 2 5 3 5" xfId="741" xr:uid="{BD85D617-58A3-4DF0-A30B-28733E29EFF8}"/>
    <cellStyle name="Comma 2 5 3 6" xfId="889" xr:uid="{C67A83DC-F6C2-4811-AC03-F8A327AD509A}"/>
    <cellStyle name="Comma 2 5 3 7" xfId="1037" xr:uid="{2A83BD03-0F31-4FFB-BA16-CB80BD1300D9}"/>
    <cellStyle name="Comma 2 5 3 8" xfId="1185" xr:uid="{62676C1B-667F-465D-B481-BCB16CC40453}"/>
    <cellStyle name="Comma 2 5 4" xfId="256" xr:uid="{37622B03-F27A-402C-A1F8-E9CB8F80E103}"/>
    <cellStyle name="Comma 2 5 5" xfId="404" xr:uid="{3AFFB52C-8A95-44A8-B6BE-922E00C47722}"/>
    <cellStyle name="Comma 2 5 6" xfId="554" xr:uid="{479559E8-A38E-494A-807D-356B80C7F572}"/>
    <cellStyle name="Comma 2 5 7" xfId="702" xr:uid="{FBD2C92C-1575-4623-8918-FF84BAB1E27A}"/>
    <cellStyle name="Comma 2 5 8" xfId="850" xr:uid="{21A1E161-6A74-4539-9763-132A89795110}"/>
    <cellStyle name="Comma 2 5 9" xfId="998" xr:uid="{5D47DD77-212E-4C60-932D-9C27ED1B58F7}"/>
    <cellStyle name="Comma 2 6" xfId="95" xr:uid="{24585B64-C0EF-4638-96D9-652633535E5D}"/>
    <cellStyle name="Comma 2 6 10" xfId="1150" xr:uid="{AACC1B95-DFE5-405C-92CB-79135546B020}"/>
    <cellStyle name="Comma 2 6 2" xfId="145" xr:uid="{EEC077ED-AD7D-4FC1-A8C6-AD3468DA572D}"/>
    <cellStyle name="Comma 2 6 2 2" xfId="357" xr:uid="{30D4A9EB-FE2B-41A0-A6BB-5611F69270CB}"/>
    <cellStyle name="Comma 2 6 2 3" xfId="505" xr:uid="{5FEF76B7-F894-4C7A-B0D1-D764061E0292}"/>
    <cellStyle name="Comma 2 6 2 4" xfId="655" xr:uid="{81ABB3D7-3659-4535-8A8E-94B4C23A3E43}"/>
    <cellStyle name="Comma 2 6 2 5" xfId="803" xr:uid="{C515F0DA-7CA4-403A-94F5-E6D21050D737}"/>
    <cellStyle name="Comma 2 6 2 6" xfId="951" xr:uid="{8CAC7B4F-EE69-4285-9823-F0756AAD5854}"/>
    <cellStyle name="Comma 2 6 2 7" xfId="1099" xr:uid="{5B35604A-00A9-48EA-8BAE-DC512DC475E3}"/>
    <cellStyle name="Comma 2 6 2 8" xfId="1247" xr:uid="{36FC6900-EF31-46A0-A993-781E60C7372E}"/>
    <cellStyle name="Comma 2 6 3" xfId="189" xr:uid="{C79883F3-8BA1-4E6E-BBDC-4DF1EF8E5AB4}"/>
    <cellStyle name="Comma 2 6 3 2" xfId="308" xr:uid="{870C4785-3D45-41D7-8745-C8F3B28C6EDA}"/>
    <cellStyle name="Comma 2 6 3 3" xfId="456" xr:uid="{D45B48D8-B054-4965-81F9-8F1DF0F1046A}"/>
    <cellStyle name="Comma 2 6 3 4" xfId="606" xr:uid="{CC2A0E94-4DA2-4CC6-AA9C-7850054FEDAB}"/>
    <cellStyle name="Comma 2 6 3 5" xfId="754" xr:uid="{28C7DDE5-BDF1-4041-9BDC-7F4DCC257DA7}"/>
    <cellStyle name="Comma 2 6 3 6" xfId="902" xr:uid="{F4D28167-DB36-4CE5-9C9E-DBC677E754D2}"/>
    <cellStyle name="Comma 2 6 3 7" xfId="1050" xr:uid="{A9DC0387-D688-4D54-BE25-8E31D22BFCC6}"/>
    <cellStyle name="Comma 2 6 3 8" xfId="1198" xr:uid="{543A9A3B-6564-4D78-B707-2C570B8433FE}"/>
    <cellStyle name="Comma 2 6 4" xfId="260" xr:uid="{594D93E4-D636-4821-8C26-E679B11042A3}"/>
    <cellStyle name="Comma 2 6 5" xfId="408" xr:uid="{ED5BE816-242C-46A4-9EDA-9A4578609664}"/>
    <cellStyle name="Comma 2 6 6" xfId="558" xr:uid="{39036B16-F34C-4279-9B17-618A9DB06847}"/>
    <cellStyle name="Comma 2 6 7" xfId="706" xr:uid="{30277FF8-09C2-430E-ABCA-026815C9D2CE}"/>
    <cellStyle name="Comma 2 6 8" xfId="854" xr:uid="{21DBC065-62FB-40CD-8A09-0937CFA6BC4C}"/>
    <cellStyle name="Comma 2 6 9" xfId="1002" xr:uid="{7F5AAD5B-71D4-4D26-AA4E-4FBC9ABF0DC7}"/>
    <cellStyle name="Comma 2 7" xfId="99" xr:uid="{82E8B73C-164A-4307-BE1D-D556703C0842}"/>
    <cellStyle name="Comma 2 7 2" xfId="149" xr:uid="{9B730DCC-A9E7-4978-A944-DF127C70B253}"/>
    <cellStyle name="Comma 2 7 2 2" xfId="361" xr:uid="{689FEF05-65EB-46E7-B41A-0C7FFA947673}"/>
    <cellStyle name="Comma 2 7 2 3" xfId="509" xr:uid="{23134C51-882F-4E6A-A295-7AFB34A0A6FA}"/>
    <cellStyle name="Comma 2 7 2 4" xfId="659" xr:uid="{68ABAA73-F435-41EE-89D2-065026656F04}"/>
    <cellStyle name="Comma 2 7 2 5" xfId="807" xr:uid="{1D0D06EB-4ECB-4E09-9CB4-890107847215}"/>
    <cellStyle name="Comma 2 7 2 6" xfId="955" xr:uid="{3C8F6D75-21C6-4A2B-B629-CE9349CAB7A9}"/>
    <cellStyle name="Comma 2 7 2 7" xfId="1103" xr:uid="{08FCFD97-98D6-44EA-A3EE-7788EC29DA63}"/>
    <cellStyle name="Comma 2 7 2 8" xfId="1251" xr:uid="{30314690-552E-44D9-99EB-FF496F2E428F}"/>
    <cellStyle name="Comma 2 7 3" xfId="264" xr:uid="{416FC829-A5AF-4469-BA4A-E1C7B09EF757}"/>
    <cellStyle name="Comma 2 7 4" xfId="412" xr:uid="{A0841FD3-C3C0-4D33-9A79-8FE847A2214D}"/>
    <cellStyle name="Comma 2 7 5" xfId="562" xr:uid="{F7BC3B55-A0A8-4FB8-AD84-33D253DCF434}"/>
    <cellStyle name="Comma 2 7 6" xfId="710" xr:uid="{C756A22A-BA8E-46C8-AEA6-CA6E7D920E6E}"/>
    <cellStyle name="Comma 2 7 7" xfId="858" xr:uid="{F2CAB918-76A8-4629-A83B-9C66CAA29DE3}"/>
    <cellStyle name="Comma 2 7 8" xfId="1006" xr:uid="{41FDAFAE-AA82-4432-B635-2BB9A4ADF49B}"/>
    <cellStyle name="Comma 2 7 9" xfId="1154" xr:uid="{F155EF3A-AD3F-4FA6-9FA4-5357184D942B}"/>
    <cellStyle name="Comma 2 8" xfId="68" xr:uid="{C353877C-E28A-4A38-A17D-8A23BB2A400A}"/>
    <cellStyle name="Comma 2 8 2" xfId="130" xr:uid="{FE6CA122-E7C6-46A6-B6EB-46F7E376C7C9}"/>
    <cellStyle name="Comma 2 8 2 2" xfId="342" xr:uid="{D66C67BB-B60C-4ADC-8D59-1A99B91D9970}"/>
    <cellStyle name="Comma 2 8 2 3" xfId="490" xr:uid="{397810EC-3183-4966-9254-8E6D218939D0}"/>
    <cellStyle name="Comma 2 8 2 4" xfId="640" xr:uid="{C27C95E7-5FBA-4878-B2B0-A5F051C7D558}"/>
    <cellStyle name="Comma 2 8 2 5" xfId="788" xr:uid="{8DE0D43D-8293-4D16-9F62-8F9020436DAA}"/>
    <cellStyle name="Comma 2 8 2 6" xfId="936" xr:uid="{D6F38211-AB0D-4F4A-AAD9-03086E42A59E}"/>
    <cellStyle name="Comma 2 8 2 7" xfId="1084" xr:uid="{634D59D2-6524-4A23-AA22-B884E70490FC}"/>
    <cellStyle name="Comma 2 8 2 8" xfId="1232" xr:uid="{F42AC2BE-3705-416F-BD73-37F9A6C157E9}"/>
    <cellStyle name="Comma 2 8 3" xfId="245" xr:uid="{F2BF2114-EAF2-4FCE-B554-3D3DCA29AB57}"/>
    <cellStyle name="Comma 2 8 4" xfId="393" xr:uid="{568A99B1-6A2F-493B-9740-7A3201BD479B}"/>
    <cellStyle name="Comma 2 8 5" xfId="543" xr:uid="{AB4EAE16-C26D-4FA6-8FBB-746AEF25FD7A}"/>
    <cellStyle name="Comma 2 8 6" xfId="691" xr:uid="{217E8FE9-CBFC-4343-99D6-173CD3D7AE2F}"/>
    <cellStyle name="Comma 2 8 7" xfId="839" xr:uid="{D6BCAC03-399B-4A6F-A307-5DF16493773D}"/>
    <cellStyle name="Comma 2 8 8" xfId="987" xr:uid="{81158C0C-A144-44B5-A5E0-249EBBBB2731}"/>
    <cellStyle name="Comma 2 8 9" xfId="1135" xr:uid="{10EF0117-6FDA-4EFD-9295-77DE3E57623B}"/>
    <cellStyle name="Comma 2 9" xfId="33" xr:uid="{334E176A-BD43-4A8D-80EB-E3AB4C2B48F4}"/>
    <cellStyle name="Comma 2 9 2" xfId="199" xr:uid="{F190411F-D564-4C6F-A863-893F03DD505C}"/>
    <cellStyle name="Comma 2 9 3" xfId="316" xr:uid="{C51E35F4-B93F-4984-8585-9331ED5A6AAC}"/>
    <cellStyle name="Comma 2 9 4" xfId="464" xr:uid="{3EACAAF0-AF62-41D0-8DA8-0F88CD42C130}"/>
    <cellStyle name="Comma 2 9 5" xfId="614" xr:uid="{6022AB4B-2232-4DC7-B3F9-6BA58DB21C7B}"/>
    <cellStyle name="Comma 2 9 6" xfId="762" xr:uid="{2DD21A54-3C71-4DE2-A7CC-B021B522AE0C}"/>
    <cellStyle name="Comma 2 9 7" xfId="910" xr:uid="{512C5052-C25B-44D6-B224-F47A37988AF3}"/>
    <cellStyle name="Comma 2 9 8" xfId="1058" xr:uid="{64AEFCB8-F466-43BF-BF1C-35AB60B6E19B}"/>
    <cellStyle name="Comma 2 9 9" xfId="1206" xr:uid="{CD991708-E346-4E9B-8348-59297C9DA786}"/>
    <cellStyle name="Comma 3" xfId="5" xr:uid="{DA644861-B0C8-4E6C-91EF-6DBC5D5047E6}"/>
    <cellStyle name="Comma 3 10" xfId="35" xr:uid="{266FAE95-0705-48FF-B4D6-439922710BA3}"/>
    <cellStyle name="Comma 3 10 2" xfId="201" xr:uid="{87E130CA-C0FD-4207-ACF2-7A61A512F133}"/>
    <cellStyle name="Comma 3 10 3" xfId="318" xr:uid="{0A4055BA-4300-4242-83C4-666369EAEF83}"/>
    <cellStyle name="Comma 3 10 4" xfId="466" xr:uid="{A33097FC-D00A-4CD4-A25E-E0F577A2E81B}"/>
    <cellStyle name="Comma 3 10 5" xfId="616" xr:uid="{7B02B07A-1C00-484F-B1E2-64B18BC8A6DB}"/>
    <cellStyle name="Comma 3 10 6" xfId="764" xr:uid="{63D2109D-5718-42A4-B787-8577A1273D90}"/>
    <cellStyle name="Comma 3 10 7" xfId="912" xr:uid="{73C2663A-96EC-4CC4-9C8E-0744574348CF}"/>
    <cellStyle name="Comma 3 10 8" xfId="1060" xr:uid="{E707D5CC-D081-4A4E-AD64-E9AA326AEBEF}"/>
    <cellStyle name="Comma 3 10 9" xfId="1208" xr:uid="{A0EC7B5F-6B42-494F-AD82-743CDB252786}"/>
    <cellStyle name="Comma 3 11" xfId="106" xr:uid="{F4653F08-E74C-438E-B5FF-00CC77909B00}"/>
    <cellStyle name="Comma 3 11 2" xfId="272" xr:uid="{51A32ADC-80B8-4008-B528-94BC5DDFA1CB}"/>
    <cellStyle name="Comma 3 11 3" xfId="420" xr:uid="{38BF4DD6-1CB7-4B78-8345-57D8D2928322}"/>
    <cellStyle name="Comma 3 11 4" xfId="570" xr:uid="{0F917507-333B-4794-9FAB-D49B249A4DE7}"/>
    <cellStyle name="Comma 3 11 5" xfId="718" xr:uid="{46713E8D-1B9A-4632-A090-9F0F9B753B7E}"/>
    <cellStyle name="Comma 3 11 6" xfId="866" xr:uid="{23FAFE08-394E-4B49-BDDF-82749954BF67}"/>
    <cellStyle name="Comma 3 11 7" xfId="1014" xr:uid="{4B3E06E0-B3F5-4854-AB8E-AF6462869CE6}"/>
    <cellStyle name="Comma 3 11 8" xfId="1162" xr:uid="{6DB00255-6918-44CC-A573-D4C685BDEDD3}"/>
    <cellStyle name="Comma 3 12" xfId="221" xr:uid="{7B80455F-11E5-4109-9E2F-0925FD617F21}"/>
    <cellStyle name="Comma 3 13" xfId="369" xr:uid="{7E47E1A0-AEFE-47E4-8C73-96CC2F183787}"/>
    <cellStyle name="Comma 3 14" xfId="519" xr:uid="{AA12FE5D-1233-43CF-AF74-55623B7BA93F}"/>
    <cellStyle name="Comma 3 15" xfId="667" xr:uid="{6EEF4E01-1110-4FE6-9F09-AF57F3280FB4}"/>
    <cellStyle name="Comma 3 16" xfId="815" xr:uid="{843EB4AB-B7CC-41EA-87FC-656CBE236A3D}"/>
    <cellStyle name="Comma 3 17" xfId="963" xr:uid="{D4E03A96-A342-49A5-8E9D-06FD581F7A42}"/>
    <cellStyle name="Comma 3 18" xfId="1111" xr:uid="{F4DBA1D8-AB5D-40F7-96D1-A5E94B748916}"/>
    <cellStyle name="Comma 3 2" xfId="6" xr:uid="{6AB7CCE2-CC39-44E2-96EE-CD5A35D974BE}"/>
    <cellStyle name="Comma 3 2 10" xfId="370" xr:uid="{900077AF-E64D-41F1-99C7-843D5332BD82}"/>
    <cellStyle name="Comma 3 2 11" xfId="520" xr:uid="{B0470D6A-CF66-41E4-A4B0-99723938ECDE}"/>
    <cellStyle name="Comma 3 2 12" xfId="668" xr:uid="{865B8EFB-0E47-4907-8706-953F4C5F79D8}"/>
    <cellStyle name="Comma 3 2 13" xfId="816" xr:uid="{2BC98825-DD1F-4087-8A75-394662FE0618}"/>
    <cellStyle name="Comma 3 2 14" xfId="964" xr:uid="{149BC5C5-2E3A-46BB-9D3D-B3C2ACE4728C}"/>
    <cellStyle name="Comma 3 2 15" xfId="1112" xr:uid="{5C5EC9D2-9114-4844-81BF-FA3F15AD6EBF}"/>
    <cellStyle name="Comma 3 2 2" xfId="23" xr:uid="{D393D7C4-7B94-4ACB-AC0F-061DDE6C187E}"/>
    <cellStyle name="Comma 3 2 2 10" xfId="818" xr:uid="{3E6BEAB4-1738-42D1-B708-852368AF18DF}"/>
    <cellStyle name="Comma 3 2 2 11" xfId="966" xr:uid="{1B53091A-721B-438E-B6DA-B6005446B246}"/>
    <cellStyle name="Comma 3 2 2 12" xfId="1114" xr:uid="{00758F3E-15E9-4D35-8FDA-5FCF03613DED}"/>
    <cellStyle name="Comma 3 2 2 2" xfId="52" xr:uid="{5B7AD391-42A2-4ECB-B6C0-4BF33E089040}"/>
    <cellStyle name="Comma 3 2 2 2 10" xfId="1127" xr:uid="{05125405-A517-44A7-BAC6-96CE23F33A06}"/>
    <cellStyle name="Comma 3 2 2 2 2" xfId="122" xr:uid="{1075557A-CD3E-4FA9-B4F4-AB3DFC6AF02B}"/>
    <cellStyle name="Comma 3 2 2 2 2 2" xfId="334" xr:uid="{F1E2C76E-98F2-4F17-A6DB-219902F66F88}"/>
    <cellStyle name="Comma 3 2 2 2 2 3" xfId="482" xr:uid="{7406606A-6972-4E0E-A752-62596CAFA025}"/>
    <cellStyle name="Comma 3 2 2 2 2 4" xfId="632" xr:uid="{60962F04-F4BB-4311-BE21-6C1727310322}"/>
    <cellStyle name="Comma 3 2 2 2 2 5" xfId="780" xr:uid="{4897CB31-D45F-48F7-A0F8-090750A464B8}"/>
    <cellStyle name="Comma 3 2 2 2 2 6" xfId="928" xr:uid="{194DCC7B-6E19-4550-A41B-F0A7D6E1C7FB}"/>
    <cellStyle name="Comma 3 2 2 2 2 7" xfId="1076" xr:uid="{B4B63E9B-85F9-4D39-9B2F-C912693244DA}"/>
    <cellStyle name="Comma 3 2 2 2 2 8" xfId="1224" xr:uid="{3B4D9C80-53F9-4462-B620-5901FF468472}"/>
    <cellStyle name="Comma 3 2 2 2 3" xfId="169" xr:uid="{F2A7312F-E352-4367-BE19-CA6A67DCBE7F}"/>
    <cellStyle name="Comma 3 2 2 2 3 2" xfId="287" xr:uid="{C73747EF-747D-4C38-921C-DD4DC883387B}"/>
    <cellStyle name="Comma 3 2 2 2 3 3" xfId="435" xr:uid="{F2C1F754-0384-4257-BAA2-6DE05E0AF30C}"/>
    <cellStyle name="Comma 3 2 2 2 3 4" xfId="585" xr:uid="{9821F6DB-3AC8-4606-A7DA-D4A5521C4878}"/>
    <cellStyle name="Comma 3 2 2 2 3 5" xfId="733" xr:uid="{745B6C16-9573-45E2-B96D-F76B4C3D87F7}"/>
    <cellStyle name="Comma 3 2 2 2 3 6" xfId="881" xr:uid="{20C7A40B-3BA3-4311-BACC-B57E16157F9B}"/>
    <cellStyle name="Comma 3 2 2 2 3 7" xfId="1029" xr:uid="{35A966DC-1DDB-4BEA-AB7A-F1AC8C60A700}"/>
    <cellStyle name="Comma 3 2 2 2 3 8" xfId="1177" xr:uid="{3B0605F8-AEEB-4D20-AB5E-7B71CE3EC4DB}"/>
    <cellStyle name="Comma 3 2 2 2 4" xfId="237" xr:uid="{7C0F3C2D-45A7-4873-8317-BAEB9171C5B3}"/>
    <cellStyle name="Comma 3 2 2 2 5" xfId="385" xr:uid="{920462F7-4EF4-482A-91C8-46A6A2D3E177}"/>
    <cellStyle name="Comma 3 2 2 2 6" xfId="535" xr:uid="{1CEE23FA-9984-41A9-B957-780FC2A30812}"/>
    <cellStyle name="Comma 3 2 2 2 7" xfId="683" xr:uid="{38C2A671-7AF3-4A0F-9CDF-2B6599FAE961}"/>
    <cellStyle name="Comma 3 2 2 2 8" xfId="831" xr:uid="{096D983D-5834-40D5-BF76-BCC3906020DE}"/>
    <cellStyle name="Comma 3 2 2 2 9" xfId="979" xr:uid="{33CF8D8B-7F7E-4E7C-A43C-3762A45EB348}"/>
    <cellStyle name="Comma 3 2 2 3" xfId="89" xr:uid="{E9840999-4B79-43F8-AB6F-5C416E17D051}"/>
    <cellStyle name="Comma 3 2 2 3 10" xfId="1145" xr:uid="{F68DEBE3-DC69-4143-ADA7-1D1484E0A0A1}"/>
    <cellStyle name="Comma 3 2 2 3 2" xfId="140" xr:uid="{F2603D21-F59D-4192-8C7E-FC056EF91C56}"/>
    <cellStyle name="Comma 3 2 2 3 2 2" xfId="352" xr:uid="{CAF1B7C7-DFA7-4626-9D71-04A3C62B3359}"/>
    <cellStyle name="Comma 3 2 2 3 2 3" xfId="500" xr:uid="{504DA273-37E5-485A-8AEC-E9562DC284A7}"/>
    <cellStyle name="Comma 3 2 2 3 2 4" xfId="650" xr:uid="{C337EDEC-58E4-487F-9190-2F1D976AB0B7}"/>
    <cellStyle name="Comma 3 2 2 3 2 5" xfId="798" xr:uid="{A6760894-9506-4FCB-A3A7-625FBE3135F8}"/>
    <cellStyle name="Comma 3 2 2 3 2 6" xfId="946" xr:uid="{0F3D844C-D7EC-4670-A620-31BABF435C11}"/>
    <cellStyle name="Comma 3 2 2 3 2 7" xfId="1094" xr:uid="{83CF2594-A07E-4B22-97F0-5F4754F7CFA9}"/>
    <cellStyle name="Comma 3 2 2 3 2 8" xfId="1242" xr:uid="{96D9EDEB-EA7B-44B7-996F-A305DBCB74B9}"/>
    <cellStyle name="Comma 3 2 2 3 3" xfId="182" xr:uid="{55FA3B31-CF0A-4FD1-9C21-C053A6B241EA}"/>
    <cellStyle name="Comma 3 2 2 3 3 2" xfId="300" xr:uid="{D01932F2-6CB4-432D-A80F-6AB0A921A142}"/>
    <cellStyle name="Comma 3 2 2 3 3 3" xfId="448" xr:uid="{68AA0DB2-E47A-4D8C-8C8D-F11D4A9B4B47}"/>
    <cellStyle name="Comma 3 2 2 3 3 4" xfId="598" xr:uid="{C39A4628-5674-4914-98C8-CA3387607D57}"/>
    <cellStyle name="Comma 3 2 2 3 3 5" xfId="746" xr:uid="{456D6624-95FA-43EA-92FA-EA0C5F889085}"/>
    <cellStyle name="Comma 3 2 2 3 3 6" xfId="894" xr:uid="{5522C320-EF10-40C7-A13F-CD267B54825D}"/>
    <cellStyle name="Comma 3 2 2 3 3 7" xfId="1042" xr:uid="{B47B3EEF-59D0-46C9-AD9E-4F5304A41DF1}"/>
    <cellStyle name="Comma 3 2 2 3 3 8" xfId="1190" xr:uid="{AC81A13B-0CFF-4602-84CB-2DC207CC983A}"/>
    <cellStyle name="Comma 3 2 2 3 4" xfId="255" xr:uid="{27C12722-C964-43D5-8D8B-4F3E85B2A21B}"/>
    <cellStyle name="Comma 3 2 2 3 5" xfId="403" xr:uid="{744872C5-7B6E-40E4-BF3B-44C398495DF9}"/>
    <cellStyle name="Comma 3 2 2 3 6" xfId="553" xr:uid="{19B461C7-75B4-49E8-A23D-B23CD21A5069}"/>
    <cellStyle name="Comma 3 2 2 3 7" xfId="701" xr:uid="{075D280D-8CAD-434B-ABA0-EBC32E5B4638}"/>
    <cellStyle name="Comma 3 2 2 3 8" xfId="849" xr:uid="{336AA84E-063E-4032-8079-E7BE87DFD981}"/>
    <cellStyle name="Comma 3 2 2 3 9" xfId="997" xr:uid="{58ECB58F-98E0-4BA2-8693-392390B0D612}"/>
    <cellStyle name="Comma 3 2 2 4" xfId="38" xr:uid="{560FCCB6-E32B-4976-8DA5-B59AA60304A1}"/>
    <cellStyle name="Comma 3 2 2 4 2" xfId="204" xr:uid="{A4FA570A-20A1-4970-8FF5-A495C2738A31}"/>
    <cellStyle name="Comma 3 2 2 4 3" xfId="321" xr:uid="{2CE21E6A-109B-4623-9F3B-7145E2B18616}"/>
    <cellStyle name="Comma 3 2 2 4 4" xfId="469" xr:uid="{CA52BA13-1893-4581-A63D-23335F337AAA}"/>
    <cellStyle name="Comma 3 2 2 4 5" xfId="619" xr:uid="{EF245C04-1FD9-43EE-8AC1-75C05D54C6E2}"/>
    <cellStyle name="Comma 3 2 2 4 6" xfId="767" xr:uid="{17719AEC-3D3C-4948-9313-953A5633EF75}"/>
    <cellStyle name="Comma 3 2 2 4 7" xfId="915" xr:uid="{1B4B9799-A543-4EEC-AFEB-80CEB1F3AB55}"/>
    <cellStyle name="Comma 3 2 2 4 8" xfId="1063" xr:uid="{63ED1AF0-5D92-4208-960A-F51ED364FE98}"/>
    <cellStyle name="Comma 3 2 2 4 9" xfId="1211" xr:uid="{DE081A00-B37B-4185-AE67-AAAD9CA96589}"/>
    <cellStyle name="Comma 3 2 2 5" xfId="109" xr:uid="{083CE77E-9E9D-43ED-A381-0BB36E4444D3}"/>
    <cellStyle name="Comma 3 2 2 5 2" xfId="279" xr:uid="{89CF3600-BF13-4514-BD1A-C850A1B80E87}"/>
    <cellStyle name="Comma 3 2 2 5 3" xfId="427" xr:uid="{01D8F35C-6D8D-44DD-918E-F59B60CDC867}"/>
    <cellStyle name="Comma 3 2 2 5 4" xfId="577" xr:uid="{EB78FE90-D9D3-4B82-8483-58C521B0F95C}"/>
    <cellStyle name="Comma 3 2 2 5 5" xfId="725" xr:uid="{00CEE167-B770-4DDF-AC2C-DFAB1EA3DEC4}"/>
    <cellStyle name="Comma 3 2 2 5 6" xfId="873" xr:uid="{4E5FC178-7846-4499-A519-4D13DA992AB9}"/>
    <cellStyle name="Comma 3 2 2 5 7" xfId="1021" xr:uid="{159A04B6-94DB-4D89-B148-9BE0F1A5AEE7}"/>
    <cellStyle name="Comma 3 2 2 5 8" xfId="1169" xr:uid="{55D04E32-162D-46CA-9B84-262F0001FB3A}"/>
    <cellStyle name="Comma 3 2 2 6" xfId="224" xr:uid="{412E8169-27E6-4AC7-ABAE-9887D72DB70A}"/>
    <cellStyle name="Comma 3 2 2 7" xfId="372" xr:uid="{AC1AD539-8B34-419A-9848-0DDB59922FCE}"/>
    <cellStyle name="Comma 3 2 2 8" xfId="522" xr:uid="{DDF47987-99C0-4B42-8020-F60CF4972213}"/>
    <cellStyle name="Comma 3 2 2 9" xfId="670" xr:uid="{130D46F4-0253-44AE-BEE0-1EA31E27A492}"/>
    <cellStyle name="Comma 3 2 3" xfId="28" xr:uid="{664EDD49-2555-4C14-8372-75D27395104F}"/>
    <cellStyle name="Comma 3 2 3 10" xfId="823" xr:uid="{0A70B3D7-62AB-4F06-AD61-085F8192DD96}"/>
    <cellStyle name="Comma 3 2 3 11" xfId="971" xr:uid="{0CBBA5EE-4E75-4BFE-A0E4-96DA176BE0DD}"/>
    <cellStyle name="Comma 3 2 3 12" xfId="1119" xr:uid="{6D72C218-ACD9-4CEF-A783-BCC96DE2B13E}"/>
    <cellStyle name="Comma 3 2 3 2" xfId="57" xr:uid="{D5E4C3E2-1A0A-47AE-AAA6-5BEBF23C5ABF}"/>
    <cellStyle name="Comma 3 2 3 2 10" xfId="1132" xr:uid="{4A4D6368-C5F5-4F7C-88EA-13D84A88A318}"/>
    <cellStyle name="Comma 3 2 3 2 2" xfId="127" xr:uid="{3D3C599C-EF29-4145-9D36-DD1EEC14BDA6}"/>
    <cellStyle name="Comma 3 2 3 2 2 2" xfId="339" xr:uid="{78FE13AB-4CFA-40B3-BA4F-567787E61FFD}"/>
    <cellStyle name="Comma 3 2 3 2 2 3" xfId="487" xr:uid="{AE2C95D8-65C5-4B7F-8F08-FEF29885F2B7}"/>
    <cellStyle name="Comma 3 2 3 2 2 4" xfId="637" xr:uid="{D6424D26-FA0A-4DC7-8C01-1E7A6CA55587}"/>
    <cellStyle name="Comma 3 2 3 2 2 5" xfId="785" xr:uid="{82E8493F-0407-4B2F-9BC0-9FFBD1F733C7}"/>
    <cellStyle name="Comma 3 2 3 2 2 6" xfId="933" xr:uid="{88198B08-7364-425B-887C-16F4BF6126DD}"/>
    <cellStyle name="Comma 3 2 3 2 2 7" xfId="1081" xr:uid="{02B8FCDB-3B4C-4E31-8001-0B0BC0F68C94}"/>
    <cellStyle name="Comma 3 2 3 2 2 8" xfId="1229" xr:uid="{382A0DED-5836-4FDE-B0B6-CDB704202A9D}"/>
    <cellStyle name="Comma 3 2 3 2 3" xfId="187" xr:uid="{C29601D9-A45B-40EB-8279-B5BF5DD64EEF}"/>
    <cellStyle name="Comma 3 2 3 2 3 2" xfId="305" xr:uid="{8376BEF7-C479-4974-A5CE-534298BB3F93}"/>
    <cellStyle name="Comma 3 2 3 2 3 3" xfId="453" xr:uid="{8A3FCA64-92A3-4473-B794-438125A6D585}"/>
    <cellStyle name="Comma 3 2 3 2 3 4" xfId="603" xr:uid="{EC2D7DD7-B64F-4365-97A8-229E06FDC41E}"/>
    <cellStyle name="Comma 3 2 3 2 3 5" xfId="751" xr:uid="{DAC2DD5F-85EF-4B98-B184-470812C60ABA}"/>
    <cellStyle name="Comma 3 2 3 2 3 6" xfId="899" xr:uid="{AD17C73A-E8F0-416F-8967-20D259718D51}"/>
    <cellStyle name="Comma 3 2 3 2 3 7" xfId="1047" xr:uid="{1852404B-EC46-4FFB-B85C-BBB06659CB51}"/>
    <cellStyle name="Comma 3 2 3 2 3 8" xfId="1195" xr:uid="{5E0A6515-2D96-4CED-88A1-EF39A9CAEF8F}"/>
    <cellStyle name="Comma 3 2 3 2 4" xfId="242" xr:uid="{9863A305-F67A-490E-9EC2-928170CB7B79}"/>
    <cellStyle name="Comma 3 2 3 2 5" xfId="390" xr:uid="{C7911D16-7EA5-4EDC-8DC6-0F001894E4A7}"/>
    <cellStyle name="Comma 3 2 3 2 6" xfId="540" xr:uid="{09FF501D-E8A8-437F-9C2D-5368ADBD89E0}"/>
    <cellStyle name="Comma 3 2 3 2 7" xfId="688" xr:uid="{F8A4AFDA-8755-421C-9557-F092F3C61A57}"/>
    <cellStyle name="Comma 3 2 3 2 8" xfId="836" xr:uid="{507A9476-4926-420F-8D95-AF47F90CD355}"/>
    <cellStyle name="Comma 3 2 3 2 9" xfId="984" xr:uid="{567387A7-DE04-4B95-AAC9-7C4249FF3A0E}"/>
    <cellStyle name="Comma 3 2 3 3" xfId="93" xr:uid="{ABFCE6EB-1651-43E2-B921-C13EA9E699C2}"/>
    <cellStyle name="Comma 3 2 3 3 2" xfId="144" xr:uid="{4F58F0E6-BE97-4DD2-9E01-6282FA1312EE}"/>
    <cellStyle name="Comma 3 2 3 3 2 2" xfId="356" xr:uid="{B16E5615-48E3-4390-B360-8229790ABDE5}"/>
    <cellStyle name="Comma 3 2 3 3 2 3" xfId="504" xr:uid="{78122438-BC0C-4CA4-8507-509519E8EF32}"/>
    <cellStyle name="Comma 3 2 3 3 2 4" xfId="654" xr:uid="{BE490B66-DA2B-4F91-A009-706F512EF5FD}"/>
    <cellStyle name="Comma 3 2 3 3 2 5" xfId="802" xr:uid="{06F1D679-4D98-4E3D-A5C6-299FF3BF1D0D}"/>
    <cellStyle name="Comma 3 2 3 3 2 6" xfId="950" xr:uid="{272AD4BB-36D2-4D37-9693-7B85FC4CD2D4}"/>
    <cellStyle name="Comma 3 2 3 3 2 7" xfId="1098" xr:uid="{386E9B21-43DD-4FD7-B05F-B5A056A3FB53}"/>
    <cellStyle name="Comma 3 2 3 3 2 8" xfId="1246" xr:uid="{63F43DB1-5184-4F49-A1AD-50A2070CA070}"/>
    <cellStyle name="Comma 3 2 3 3 3" xfId="259" xr:uid="{805631D1-ABDA-4632-A74B-42E3FF481A21}"/>
    <cellStyle name="Comma 3 2 3 3 4" xfId="407" xr:uid="{F6BA0E39-1B62-4E3A-93B7-086065C4C068}"/>
    <cellStyle name="Comma 3 2 3 3 5" xfId="557" xr:uid="{80DD794F-25EB-4C57-A26E-5702C40AE4B4}"/>
    <cellStyle name="Comma 3 2 3 3 6" xfId="705" xr:uid="{65D5042B-15A5-4ADE-B56E-EA4FB5E37C06}"/>
    <cellStyle name="Comma 3 2 3 3 7" xfId="853" xr:uid="{63296050-243C-4A87-8FCA-553AAFC1201D}"/>
    <cellStyle name="Comma 3 2 3 3 8" xfId="1001" xr:uid="{806EF8A2-8469-451D-94ED-6D996E5654FB}"/>
    <cellStyle name="Comma 3 2 3 3 9" xfId="1149" xr:uid="{65EE752E-15A0-45AC-904B-7895183CF244}"/>
    <cellStyle name="Comma 3 2 3 4" xfId="43" xr:uid="{F10DA203-4E9E-477D-8003-1F9999A18993}"/>
    <cellStyle name="Comma 3 2 3 4 2" xfId="209" xr:uid="{D5967796-17DE-4839-97C5-71C551C88E12}"/>
    <cellStyle name="Comma 3 2 3 4 3" xfId="326" xr:uid="{2F7E5B1C-C249-4843-BBDE-DB4115101168}"/>
    <cellStyle name="Comma 3 2 3 4 4" xfId="474" xr:uid="{2006145C-2CAE-4044-80CF-DD0C4E0AFBDE}"/>
    <cellStyle name="Comma 3 2 3 4 5" xfId="624" xr:uid="{046EBB5E-98F9-471A-A448-49F0852FA57E}"/>
    <cellStyle name="Comma 3 2 3 4 6" xfId="772" xr:uid="{ECC4BECB-F1E0-4C75-9D5D-EEF114A292BC}"/>
    <cellStyle name="Comma 3 2 3 4 7" xfId="920" xr:uid="{CDE490D0-2D58-432C-8F62-DE67E7953969}"/>
    <cellStyle name="Comma 3 2 3 4 8" xfId="1068" xr:uid="{1F8B658A-45C3-44C7-BB05-A9CD56B1BB2A}"/>
    <cellStyle name="Comma 3 2 3 4 9" xfId="1216" xr:uid="{36C70D8C-764F-4409-8040-5C948C1A1675}"/>
    <cellStyle name="Comma 3 2 3 5" xfId="114" xr:uid="{959CC7B6-1B68-40C4-9E5C-D9DA4919775D}"/>
    <cellStyle name="Comma 3 2 3 5 2" xfId="292" xr:uid="{34A88FD8-7992-4699-88F6-029EA12C2AB2}"/>
    <cellStyle name="Comma 3 2 3 5 3" xfId="440" xr:uid="{00C430E2-DF12-48C8-8129-08CF8F0248F5}"/>
    <cellStyle name="Comma 3 2 3 5 4" xfId="590" xr:uid="{FF96099B-16B3-4DF1-B499-5C4C242208E8}"/>
    <cellStyle name="Comma 3 2 3 5 5" xfId="738" xr:uid="{997F271B-CF38-4190-BEEC-629C6A12F9FB}"/>
    <cellStyle name="Comma 3 2 3 5 6" xfId="886" xr:uid="{99409460-171C-4D6D-ADE0-77EF4B8FEEAA}"/>
    <cellStyle name="Comma 3 2 3 5 7" xfId="1034" xr:uid="{2C948CE8-4E95-4E64-9C64-415DFFD91E1A}"/>
    <cellStyle name="Comma 3 2 3 5 8" xfId="1182" xr:uid="{97ED3719-BD14-4EB7-9539-CFAEC1F69710}"/>
    <cellStyle name="Comma 3 2 3 6" xfId="229" xr:uid="{3A02AA35-E5DB-4524-8723-2C994226FB42}"/>
    <cellStyle name="Comma 3 2 3 7" xfId="377" xr:uid="{EA03E9A5-F168-4A5E-BFAD-C970FBDA16E8}"/>
    <cellStyle name="Comma 3 2 3 8" xfId="527" xr:uid="{6E6A389B-DB23-429F-BA95-EBBD1EF2CB97}"/>
    <cellStyle name="Comma 3 2 3 9" xfId="675" xr:uid="{23C3A552-6B46-436A-9910-E5D7E80CDA0B}"/>
    <cellStyle name="Comma 3 2 4" xfId="49" xr:uid="{6A164924-77CA-49D8-B726-33FDEDD4DB2E}"/>
    <cellStyle name="Comma 3 2 4 10" xfId="977" xr:uid="{360BE769-3484-408D-BA5B-265DAACA23CB}"/>
    <cellStyle name="Comma 3 2 4 11" xfId="1125" xr:uid="{991AB6E4-EC56-4F5B-B3F2-57ACB08BA5D9}"/>
    <cellStyle name="Comma 3 2 4 2" xfId="98" xr:uid="{E21DA58F-CB6F-420C-AD54-026DC6EB1853}"/>
    <cellStyle name="Comma 3 2 4 2 2" xfId="148" xr:uid="{F5B4D583-F211-4787-8D01-955C06676262}"/>
    <cellStyle name="Comma 3 2 4 2 2 2" xfId="360" xr:uid="{08A39B13-BE56-4A40-9DA3-58E7C0D1D1A0}"/>
    <cellStyle name="Comma 3 2 4 2 2 3" xfId="508" xr:uid="{B8C10B18-0BFA-4A69-859C-21BE413F57B2}"/>
    <cellStyle name="Comma 3 2 4 2 2 4" xfId="658" xr:uid="{D0C0A4CA-9672-42D7-9C88-629E8031AF2E}"/>
    <cellStyle name="Comma 3 2 4 2 2 5" xfId="806" xr:uid="{7283476C-58AA-493A-8BAD-7B4522707419}"/>
    <cellStyle name="Comma 3 2 4 2 2 6" xfId="954" xr:uid="{BB6BE502-5BFC-46C9-913D-447CCA3325DB}"/>
    <cellStyle name="Comma 3 2 4 2 2 7" xfId="1102" xr:uid="{EF4168F9-0666-493C-8DBD-E5C90114A481}"/>
    <cellStyle name="Comma 3 2 4 2 2 8" xfId="1250" xr:uid="{9A3D0784-B65B-4E2B-BC0A-DE83DB03F5A1}"/>
    <cellStyle name="Comma 3 2 4 2 3" xfId="263" xr:uid="{8C5B5394-B3A2-4B6F-927C-E755E77FAAE5}"/>
    <cellStyle name="Comma 3 2 4 2 4" xfId="411" xr:uid="{DA59DB71-FD99-46D4-9073-2E301087BF09}"/>
    <cellStyle name="Comma 3 2 4 2 5" xfId="561" xr:uid="{0A52C291-4347-4489-A076-A8E6C88C96A3}"/>
    <cellStyle name="Comma 3 2 4 2 6" xfId="709" xr:uid="{8FB975DD-0105-43E9-911D-43879E207162}"/>
    <cellStyle name="Comma 3 2 4 2 7" xfId="857" xr:uid="{418C06B7-BE12-46EF-8AF1-524834611A06}"/>
    <cellStyle name="Comma 3 2 4 2 8" xfId="1005" xr:uid="{B5885C49-ACFC-4163-9AAC-F0C064A4D751}"/>
    <cellStyle name="Comma 3 2 4 2 9" xfId="1153" xr:uid="{04A023CF-649B-452F-A97D-308F4E1B0C6E}"/>
    <cellStyle name="Comma 3 2 4 3" xfId="120" xr:uid="{26B94FC2-A3E5-4E09-BF60-FCDECC348757}"/>
    <cellStyle name="Comma 3 2 4 3 2" xfId="332" xr:uid="{8746417E-116E-4CE5-8F36-AED876EBE243}"/>
    <cellStyle name="Comma 3 2 4 3 3" xfId="480" xr:uid="{2835C48B-C0F0-408A-896E-F9E012ACFFB3}"/>
    <cellStyle name="Comma 3 2 4 3 4" xfId="630" xr:uid="{D58AFBE2-FDA3-4D0A-95E7-5FBF51144988}"/>
    <cellStyle name="Comma 3 2 4 3 5" xfId="778" xr:uid="{23C2C990-1182-4820-AF09-F6F4DE92A367}"/>
    <cellStyle name="Comma 3 2 4 3 6" xfId="926" xr:uid="{7936EA55-6291-4F9B-B231-566665BFE0BD}"/>
    <cellStyle name="Comma 3 2 4 3 7" xfId="1074" xr:uid="{DAC3BBA3-7ADD-4A84-A9E9-A45C2AC5B5C7}"/>
    <cellStyle name="Comma 3 2 4 3 8" xfId="1222" xr:uid="{AE3F7646-6FC1-4EC7-BC00-37D04741FDAA}"/>
    <cellStyle name="Comma 3 2 4 4" xfId="166" xr:uid="{5F1BA878-D137-44AB-AEA8-01E2594AFC7B}"/>
    <cellStyle name="Comma 3 2 4 4 2" xfId="285" xr:uid="{B5CABE74-8F1E-4B17-BF0F-F7176999BC73}"/>
    <cellStyle name="Comma 3 2 4 4 3" xfId="433" xr:uid="{24278F54-CD0D-4FA9-BCFA-DD4965D6CE30}"/>
    <cellStyle name="Comma 3 2 4 4 4" xfId="583" xr:uid="{43761398-2207-494F-8A46-253E8055DE72}"/>
    <cellStyle name="Comma 3 2 4 4 5" xfId="731" xr:uid="{39C97185-6531-438C-BEB1-8F87786810F9}"/>
    <cellStyle name="Comma 3 2 4 4 6" xfId="879" xr:uid="{FE8A035E-96EE-4B12-8918-C5727FDEE72D}"/>
    <cellStyle name="Comma 3 2 4 4 7" xfId="1027" xr:uid="{3130140B-5DC8-4787-895A-3AE2872E1F74}"/>
    <cellStyle name="Comma 3 2 4 4 8" xfId="1175" xr:uid="{ECD2677C-4733-4181-AD18-18CD7A0DEA4D}"/>
    <cellStyle name="Comma 3 2 4 5" xfId="235" xr:uid="{5C5F89D4-428F-4871-95CC-A6D1E2BBCA5D}"/>
    <cellStyle name="Comma 3 2 4 6" xfId="383" xr:uid="{22729D9A-C48F-449B-ADFF-92D80D848B98}"/>
    <cellStyle name="Comma 3 2 4 7" xfId="533" xr:uid="{FD9010E1-07C0-4B73-92AF-C0FF9E7B5C40}"/>
    <cellStyle name="Comma 3 2 4 8" xfId="681" xr:uid="{38EEFAE0-0ADA-4609-B2C5-53C5358563AA}"/>
    <cellStyle name="Comma 3 2 4 9" xfId="829" xr:uid="{6799C467-583D-4DB7-BD2B-30DA6AADDD92}"/>
    <cellStyle name="Comma 3 2 5" xfId="102" xr:uid="{F5C5DC98-E3A6-4C7D-9944-47C381719745}"/>
    <cellStyle name="Comma 3 2 5 10" xfId="1157" xr:uid="{41814A95-0109-449E-8116-29EDBC24C94A}"/>
    <cellStyle name="Comma 3 2 5 2" xfId="152" xr:uid="{CBEC4728-95E3-442C-82F3-D62CB141E4E5}"/>
    <cellStyle name="Comma 3 2 5 2 2" xfId="364" xr:uid="{EC36774B-6563-426D-95C2-44AEE819F279}"/>
    <cellStyle name="Comma 3 2 5 2 3" xfId="512" xr:uid="{D3B06D80-79E7-459B-8A72-809384B67E57}"/>
    <cellStyle name="Comma 3 2 5 2 4" xfId="662" xr:uid="{5C8EFFAE-1775-47AC-9E5F-95C1125EB578}"/>
    <cellStyle name="Comma 3 2 5 2 5" xfId="810" xr:uid="{B7230FB3-DBA7-4A6D-A157-09F77F73E10A}"/>
    <cellStyle name="Comma 3 2 5 2 6" xfId="958" xr:uid="{BDD5D64F-8752-4F69-95B3-AB7998882221}"/>
    <cellStyle name="Comma 3 2 5 2 7" xfId="1106" xr:uid="{7B5CDC15-57D4-4B0D-BDE2-77A41C1068DC}"/>
    <cellStyle name="Comma 3 2 5 2 8" xfId="1254" xr:uid="{51D21AEE-C1DA-4DA5-A098-58E6BE5E87DA}"/>
    <cellStyle name="Comma 3 2 5 3" xfId="180" xr:uid="{F8F85ED4-2208-4D15-856C-A9096440DB06}"/>
    <cellStyle name="Comma 3 2 5 3 2" xfId="298" xr:uid="{44CFA538-D45D-42E5-9BA4-63F32BF22182}"/>
    <cellStyle name="Comma 3 2 5 3 3" xfId="446" xr:uid="{93C11603-2A14-454F-A0F3-E00436690D84}"/>
    <cellStyle name="Comma 3 2 5 3 4" xfId="596" xr:uid="{6455C9CB-2B36-4C22-87C5-79B79961D3BF}"/>
    <cellStyle name="Comma 3 2 5 3 5" xfId="744" xr:uid="{B8AF3F73-C76F-485B-A230-8DE44B455EF0}"/>
    <cellStyle name="Comma 3 2 5 3 6" xfId="892" xr:uid="{D9568699-006A-4CBD-A818-E2E805A31710}"/>
    <cellStyle name="Comma 3 2 5 3 7" xfId="1040" xr:uid="{844030B6-0BEE-4C8B-93D7-6E493A50D090}"/>
    <cellStyle name="Comma 3 2 5 3 8" xfId="1188" xr:uid="{C43D7861-231A-4E7B-B74D-D4AA72433FCF}"/>
    <cellStyle name="Comma 3 2 5 4" xfId="267" xr:uid="{DEA68E1E-14AD-4276-A323-84610439BFC7}"/>
    <cellStyle name="Comma 3 2 5 5" xfId="415" xr:uid="{B3DEE7C5-7B7A-478E-BF7D-B267D7EC2A60}"/>
    <cellStyle name="Comma 3 2 5 6" xfId="565" xr:uid="{D5BC80AE-6F56-4084-B319-A2B9FCCAA319}"/>
    <cellStyle name="Comma 3 2 5 7" xfId="713" xr:uid="{FECE07B0-CA08-440E-937F-E83B3899CD88}"/>
    <cellStyle name="Comma 3 2 5 8" xfId="861" xr:uid="{DB0DCD16-EFCA-4E2E-8727-397607EDD2D1}"/>
    <cellStyle name="Comma 3 2 5 9" xfId="1009" xr:uid="{7D30D608-AA95-40C0-83E3-B316BA055DBA}"/>
    <cellStyle name="Comma 3 2 6" xfId="80" xr:uid="{4A06D97E-B780-4461-A673-7241AEC0D7A6}"/>
    <cellStyle name="Comma 3 2 6 10" xfId="1141" xr:uid="{646C3FF7-BBDE-4B45-8651-1D52AD6F1C52}"/>
    <cellStyle name="Comma 3 2 6 2" xfId="136" xr:uid="{CD05A81D-BA1F-4579-9519-ECDCA98FAC9A}"/>
    <cellStyle name="Comma 3 2 6 2 2" xfId="348" xr:uid="{196A9CA0-5405-4552-AAE9-FCD7F084ED72}"/>
    <cellStyle name="Comma 3 2 6 2 3" xfId="496" xr:uid="{7645BCE1-781F-49DE-AC60-CBFBE9AEE2EF}"/>
    <cellStyle name="Comma 3 2 6 2 4" xfId="646" xr:uid="{C5DE2B8D-23F0-42BC-BD4B-50B2BFAEF69A}"/>
    <cellStyle name="Comma 3 2 6 2 5" xfId="794" xr:uid="{4FA77DBA-CC1D-4391-A7F7-3FF54A223CD9}"/>
    <cellStyle name="Comma 3 2 6 2 6" xfId="942" xr:uid="{26E21159-ED57-4820-9C5E-C988DA16C85E}"/>
    <cellStyle name="Comma 3 2 6 2 7" xfId="1090" xr:uid="{ABD992B3-E469-47C9-B664-16CB718236F1}"/>
    <cellStyle name="Comma 3 2 6 2 8" xfId="1238" xr:uid="{5B04F31D-C02C-49A1-A18E-BEF4656FC77A}"/>
    <cellStyle name="Comma 3 2 6 3" xfId="192" xr:uid="{35EFBAFB-E557-4F9B-B102-8B701861A624}"/>
    <cellStyle name="Comma 3 2 6 3 2" xfId="311" xr:uid="{B76EE2F4-F796-40B8-85F8-E5E07C27813C}"/>
    <cellStyle name="Comma 3 2 6 3 3" xfId="459" xr:uid="{7CF60A62-253F-4D6B-8BB0-FC7E25E44129}"/>
    <cellStyle name="Comma 3 2 6 3 4" xfId="609" xr:uid="{7206531C-8E05-418E-A0BA-888C24A14868}"/>
    <cellStyle name="Comma 3 2 6 3 5" xfId="757" xr:uid="{129D1197-A726-4300-A1A2-527184BF4FCB}"/>
    <cellStyle name="Comma 3 2 6 3 6" xfId="905" xr:uid="{E1ABBFE3-695B-4E20-B6A3-EFF5AA80787F}"/>
    <cellStyle name="Comma 3 2 6 3 7" xfId="1053" xr:uid="{977BC12C-7C7A-4CA1-8A61-2422D7E54A1A}"/>
    <cellStyle name="Comma 3 2 6 3 8" xfId="1201" xr:uid="{EF9B6AC9-5632-4DBA-A6C2-C15AAEF44A32}"/>
    <cellStyle name="Comma 3 2 6 4" xfId="251" xr:uid="{29EA3055-326B-4A94-B73B-F3E8143A8C19}"/>
    <cellStyle name="Comma 3 2 6 5" xfId="399" xr:uid="{2C7D2D40-830F-498F-8440-23F9A47E2F1E}"/>
    <cellStyle name="Comma 3 2 6 6" xfId="549" xr:uid="{B26276B4-80EA-4505-8532-AC227189052C}"/>
    <cellStyle name="Comma 3 2 6 7" xfId="697" xr:uid="{E4F5CD4D-0EEE-4D8D-9849-38839A0B2E39}"/>
    <cellStyle name="Comma 3 2 6 8" xfId="845" xr:uid="{9F274D49-58F0-4656-ADF6-C4D4A0139B68}"/>
    <cellStyle name="Comma 3 2 6 9" xfId="993" xr:uid="{EA61035F-5E38-41DC-940B-FF6C3DC4EC80}"/>
    <cellStyle name="Comma 3 2 7" xfId="36" xr:uid="{AABFBD60-69CA-4F89-BDA6-83F20CC1B640}"/>
    <cellStyle name="Comma 3 2 7 2" xfId="202" xr:uid="{81879EAC-892D-433F-99FF-9FBE663F827D}"/>
    <cellStyle name="Comma 3 2 7 3" xfId="319" xr:uid="{D802A5F4-7DBF-4259-8ADF-62E92DC9E482}"/>
    <cellStyle name="Comma 3 2 7 4" xfId="467" xr:uid="{F17E4689-7F74-41BB-BD1A-954DBAA7E191}"/>
    <cellStyle name="Comma 3 2 7 5" xfId="617" xr:uid="{44DFC4EB-549B-482C-8988-11FDFEE03F1B}"/>
    <cellStyle name="Comma 3 2 7 6" xfId="765" xr:uid="{66A481A9-91A1-4C20-AADA-05F2AF22B8A4}"/>
    <cellStyle name="Comma 3 2 7 7" xfId="913" xr:uid="{A5B5DA49-4627-4163-A057-2B8ABD667A04}"/>
    <cellStyle name="Comma 3 2 7 8" xfId="1061" xr:uid="{4C13897C-C01C-4911-9F8D-231BECB19917}"/>
    <cellStyle name="Comma 3 2 7 9" xfId="1209" xr:uid="{6730B7CB-119F-4AA4-B405-6C40185FB060}"/>
    <cellStyle name="Comma 3 2 8" xfId="107" xr:uid="{56E584D2-E2E7-49D9-B537-EA4DE920E455}"/>
    <cellStyle name="Comma 3 2 8 2" xfId="273" xr:uid="{BD49C963-F14C-426B-8D9F-EB3694552863}"/>
    <cellStyle name="Comma 3 2 8 3" xfId="421" xr:uid="{74B403CF-8413-4BB9-AAA7-C2629262E8B0}"/>
    <cellStyle name="Comma 3 2 8 4" xfId="571" xr:uid="{EF0FA276-75A5-4F08-952E-863940C7588D}"/>
    <cellStyle name="Comma 3 2 8 5" xfId="719" xr:uid="{0D459BB6-BB11-4D7B-AFF6-FF0587B88D9E}"/>
    <cellStyle name="Comma 3 2 8 6" xfId="867" xr:uid="{3CFAB6A5-C6A0-4FCE-B51C-598EF5300E4F}"/>
    <cellStyle name="Comma 3 2 8 7" xfId="1015" xr:uid="{12A648A1-2BFD-40E0-95BA-66017E938A2E}"/>
    <cellStyle name="Comma 3 2 8 8" xfId="1163" xr:uid="{D4E9FAC5-BB44-45AD-A11A-FDA8379CAA51}"/>
    <cellStyle name="Comma 3 2 9" xfId="222" xr:uid="{B8B04B0A-7D1A-41AF-BD81-6ADD559781C8}"/>
    <cellStyle name="Comma 3 3" xfId="27" xr:uid="{F2EAD47E-B2FC-4DE7-B43B-C8BC3A95E4DE}"/>
    <cellStyle name="Comma 3 3 10" xfId="822" xr:uid="{ADE523BD-D79F-4CE6-9E34-DF361EE73BD3}"/>
    <cellStyle name="Comma 3 3 11" xfId="970" xr:uid="{446242BB-5CA6-4C34-BAE3-9D4F1B721B93}"/>
    <cellStyle name="Comma 3 3 12" xfId="1118" xr:uid="{8C81F304-5AA6-4C7C-B06A-A32EA78005EE}"/>
    <cellStyle name="Comma 3 3 2" xfId="56" xr:uid="{DA37FF13-0EF2-4CEE-8014-02AD942855C7}"/>
    <cellStyle name="Comma 3 3 2 10" xfId="1131" xr:uid="{41999B6C-EB64-4A28-9622-D49631E8221A}"/>
    <cellStyle name="Comma 3 3 2 2" xfId="126" xr:uid="{1548A4AC-EDCF-4B44-9193-0DF8B74CE6A6}"/>
    <cellStyle name="Comma 3 3 2 2 2" xfId="338" xr:uid="{8FC30108-C852-4EBB-BCE2-A3A7DDD098A5}"/>
    <cellStyle name="Comma 3 3 2 2 3" xfId="486" xr:uid="{B87151DF-9F53-4AA2-84AC-399E031E2EB3}"/>
    <cellStyle name="Comma 3 3 2 2 4" xfId="636" xr:uid="{F754CB7C-938F-414D-90DC-844DB0868CA1}"/>
    <cellStyle name="Comma 3 3 2 2 5" xfId="784" xr:uid="{64AB36AA-D737-4EC7-83B3-80ECA3CE6123}"/>
    <cellStyle name="Comma 3 3 2 2 6" xfId="932" xr:uid="{D2A53BFC-1EF5-4F57-9A34-CD31BA87857B}"/>
    <cellStyle name="Comma 3 3 2 2 7" xfId="1080" xr:uid="{06EB2F87-FCC1-4141-AC07-B8537CC6CEC6}"/>
    <cellStyle name="Comma 3 3 2 2 8" xfId="1228" xr:uid="{56FD269B-F2F4-47F8-8E3D-9A960FC98E96}"/>
    <cellStyle name="Comma 3 3 2 3" xfId="173" xr:uid="{E712CE21-10FE-48A3-8A72-0F994AD155E2}"/>
    <cellStyle name="Comma 3 3 2 3 2" xfId="291" xr:uid="{E9EDEC96-C857-4B2B-A8E9-1F99E5BB6EE9}"/>
    <cellStyle name="Comma 3 3 2 3 3" xfId="439" xr:uid="{10A89C0E-681F-4D28-9519-BD48D12C8FFE}"/>
    <cellStyle name="Comma 3 3 2 3 4" xfId="589" xr:uid="{0371BC55-8EC0-4A1A-BB46-5319086C96D8}"/>
    <cellStyle name="Comma 3 3 2 3 5" xfId="737" xr:uid="{62F0E357-5724-4A2F-AEEC-2CD173FD5671}"/>
    <cellStyle name="Comma 3 3 2 3 6" xfId="885" xr:uid="{C2BC343F-18B4-4948-9C48-CCC8918D4739}"/>
    <cellStyle name="Comma 3 3 2 3 7" xfId="1033" xr:uid="{F56F2893-1CAA-4602-AA0D-B2A307A8CC93}"/>
    <cellStyle name="Comma 3 3 2 3 8" xfId="1181" xr:uid="{2EBAE661-2659-4565-8AE4-64812ABB5DB8}"/>
    <cellStyle name="Comma 3 3 2 4" xfId="241" xr:uid="{A61F1783-235D-4828-B7B2-C0495FE1116B}"/>
    <cellStyle name="Comma 3 3 2 5" xfId="389" xr:uid="{97E6C354-F0B8-414C-B89F-94D0EA745181}"/>
    <cellStyle name="Comma 3 3 2 6" xfId="539" xr:uid="{FA2BD8AE-0EA2-49AF-A9EB-A37E35969A84}"/>
    <cellStyle name="Comma 3 3 2 7" xfId="687" xr:uid="{061A386F-67F0-41F6-BA3E-AEBEA15DA365}"/>
    <cellStyle name="Comma 3 3 2 8" xfId="835" xr:uid="{AC5F3124-61F8-4C2A-8BBA-BA6EBAAA4BDB}"/>
    <cellStyle name="Comma 3 3 2 9" xfId="983" xr:uid="{EC219FFA-5E18-4DAF-8F41-DD256F190F1A}"/>
    <cellStyle name="Comma 3 3 3" xfId="75" xr:uid="{19AA354E-A362-4BC9-A03A-FF8D04FE4579}"/>
    <cellStyle name="Comma 3 3 3 10" xfId="1137" xr:uid="{8DE516AA-1DC7-4E8D-A2ED-6ACB04DA4A51}"/>
    <cellStyle name="Comma 3 3 3 2" xfId="132" xr:uid="{E33ACAA6-C700-42F5-9BE5-D3332824E28F}"/>
    <cellStyle name="Comma 3 3 3 2 2" xfId="344" xr:uid="{198DB15D-A9E6-48FA-9B95-33065FA05B45}"/>
    <cellStyle name="Comma 3 3 3 2 3" xfId="492" xr:uid="{EB9050E1-E8E6-4968-BB9B-8A0BB6B6ABB9}"/>
    <cellStyle name="Comma 3 3 3 2 4" xfId="642" xr:uid="{05DA91D9-D439-4BA8-9D43-9982949B2C84}"/>
    <cellStyle name="Comma 3 3 3 2 5" xfId="790" xr:uid="{97B742D8-575D-4200-9157-FE7E0845F83D}"/>
    <cellStyle name="Comma 3 3 3 2 6" xfId="938" xr:uid="{BD1D93AF-EAA6-4D81-AF1C-39523CEEA6EF}"/>
    <cellStyle name="Comma 3 3 3 2 7" xfId="1086" xr:uid="{C155B92A-09AD-4C3D-A62A-DDBB52A18F1F}"/>
    <cellStyle name="Comma 3 3 3 2 8" xfId="1234" xr:uid="{632A6840-FEFA-4561-A8EF-AC3334E22278}"/>
    <cellStyle name="Comma 3 3 3 3" xfId="186" xr:uid="{1D9BA5D5-65BC-4519-A5E7-8E5033D0659E}"/>
    <cellStyle name="Comma 3 3 3 3 2" xfId="304" xr:uid="{7C8BE27E-6BC8-4E28-9EBB-C4C06986F5E4}"/>
    <cellStyle name="Comma 3 3 3 3 3" xfId="452" xr:uid="{95814CAE-A141-4FFC-BBB4-95D72557CAD9}"/>
    <cellStyle name="Comma 3 3 3 3 4" xfId="602" xr:uid="{DC6F9B8E-C5E3-4638-8426-595D2C877B58}"/>
    <cellStyle name="Comma 3 3 3 3 5" xfId="750" xr:uid="{2CC0C0FE-2866-4C80-95B4-AD973EC06526}"/>
    <cellStyle name="Comma 3 3 3 3 6" xfId="898" xr:uid="{EE0F3CF4-497C-43B6-BD40-A1F419A0F7D0}"/>
    <cellStyle name="Comma 3 3 3 3 7" xfId="1046" xr:uid="{0D912187-790C-4CC2-A219-2970979D9046}"/>
    <cellStyle name="Comma 3 3 3 3 8" xfId="1194" xr:uid="{F2532D7E-7A36-44B7-B89F-3461D39DFC36}"/>
    <cellStyle name="Comma 3 3 3 4" xfId="247" xr:uid="{A5B6BDAD-C84D-4899-8163-7E55258AA2C3}"/>
    <cellStyle name="Comma 3 3 3 5" xfId="395" xr:uid="{1C6DB4C6-FD80-473F-8A0A-26558620B368}"/>
    <cellStyle name="Comma 3 3 3 6" xfId="545" xr:uid="{8F33754E-E616-482D-9217-BB1B9091FF59}"/>
    <cellStyle name="Comma 3 3 3 7" xfId="693" xr:uid="{91B72F6A-3E86-43AD-96F2-ABA6B52BD4BF}"/>
    <cellStyle name="Comma 3 3 3 8" xfId="841" xr:uid="{C7C62785-EDEF-4208-9612-FBB6089FD20D}"/>
    <cellStyle name="Comma 3 3 3 9" xfId="989" xr:uid="{536357AC-33BB-4C06-89A2-B490018910F4}"/>
    <cellStyle name="Comma 3 3 4" xfId="42" xr:uid="{5865038D-A299-45DC-BE09-445BE4E48C8D}"/>
    <cellStyle name="Comma 3 3 4 2" xfId="208" xr:uid="{2B351EDB-152B-4B57-B504-88A514923854}"/>
    <cellStyle name="Comma 3 3 4 3" xfId="325" xr:uid="{FEDBE58E-82D9-4814-B0B0-DD444F513ACC}"/>
    <cellStyle name="Comma 3 3 4 4" xfId="473" xr:uid="{708A1C48-5CE4-4C53-9922-7B9076E077FD}"/>
    <cellStyle name="Comma 3 3 4 5" xfId="623" xr:uid="{5173C27D-122B-4F31-A39C-9909C8073BD8}"/>
    <cellStyle name="Comma 3 3 4 6" xfId="771" xr:uid="{97D8FCB8-6DE8-4762-80C8-BCC756A481B2}"/>
    <cellStyle name="Comma 3 3 4 7" xfId="919" xr:uid="{C16332C2-71B7-4481-AFCD-61641905A6FC}"/>
    <cellStyle name="Comma 3 3 4 8" xfId="1067" xr:uid="{4957BEA4-D900-4B34-AB35-828E0C6F7032}"/>
    <cellStyle name="Comma 3 3 4 9" xfId="1215" xr:uid="{FFB8A614-7A39-4E97-812D-F50D3772743D}"/>
    <cellStyle name="Comma 3 3 5" xfId="113" xr:uid="{785AB138-CA67-43A0-B4A6-E2147B9B11BC}"/>
    <cellStyle name="Comma 3 3 5 2" xfId="278" xr:uid="{A4C4B183-C743-4F90-AA26-24138CB2C3BE}"/>
    <cellStyle name="Comma 3 3 5 3" xfId="426" xr:uid="{6D90DF32-14EE-4260-838C-1753730E0D61}"/>
    <cellStyle name="Comma 3 3 5 4" xfId="576" xr:uid="{E29DF00E-3568-4873-91A0-EC62856C5E86}"/>
    <cellStyle name="Comma 3 3 5 5" xfId="724" xr:uid="{06A9D9D0-8501-450F-824A-E88B227729D7}"/>
    <cellStyle name="Comma 3 3 5 6" xfId="872" xr:uid="{701063D4-8EE3-484E-8A95-5588E5CDE695}"/>
    <cellStyle name="Comma 3 3 5 7" xfId="1020" xr:uid="{89174375-0B91-41F7-A235-81BD40963054}"/>
    <cellStyle name="Comma 3 3 5 8" xfId="1168" xr:uid="{294C941D-9F43-4DC3-BC90-7D488CF941CF}"/>
    <cellStyle name="Comma 3 3 6" xfId="228" xr:uid="{9097313D-58FC-4AEF-9A8A-1050FA164D3B}"/>
    <cellStyle name="Comma 3 3 7" xfId="376" xr:uid="{1C3F7121-C862-4ABF-9B07-B444675F79E5}"/>
    <cellStyle name="Comma 3 3 8" xfId="526" xr:uid="{AFE7D492-5E5F-4D90-995E-064EE58DE1F0}"/>
    <cellStyle name="Comma 3 3 9" xfId="674" xr:uid="{6F37B1ED-7D93-4C52-A724-1F1C120D875D}"/>
    <cellStyle name="Comma 3 4" xfId="48" xr:uid="{DC625CE9-0A09-49BD-BED0-2EE6C12DF6CC}"/>
    <cellStyle name="Comma 3 4 10" xfId="976" xr:uid="{E153FB76-2E26-4870-B2A7-EABBBBA35314}"/>
    <cellStyle name="Comma 3 4 11" xfId="1124" xr:uid="{7E97A3BB-9BA0-4EFF-A245-3B6D40EAFCB6}"/>
    <cellStyle name="Comma 3 4 2" xfId="79" xr:uid="{FEF8CD22-BBC8-4129-A0BC-8776DF7CB37D}"/>
    <cellStyle name="Comma 3 4 2 2" xfId="135" xr:uid="{FA3F5530-D038-41E6-B79A-9E17D8708408}"/>
    <cellStyle name="Comma 3 4 2 2 2" xfId="347" xr:uid="{6241EE7A-4EE5-4FB7-A052-F01C6B5AEA0E}"/>
    <cellStyle name="Comma 3 4 2 2 3" xfId="495" xr:uid="{3644991F-16E4-40E3-93F3-22B16D2F9725}"/>
    <cellStyle name="Comma 3 4 2 2 4" xfId="645" xr:uid="{B9935FE7-E5F2-4DA9-A76A-54E7CC0C8130}"/>
    <cellStyle name="Comma 3 4 2 2 5" xfId="793" xr:uid="{2EE2ACB3-61EF-4987-AE20-C57B0BA27BB7}"/>
    <cellStyle name="Comma 3 4 2 2 6" xfId="941" xr:uid="{87DB67AD-5ED0-402A-9641-50704D4D5900}"/>
    <cellStyle name="Comma 3 4 2 2 7" xfId="1089" xr:uid="{EB155B0F-CFC6-400B-B862-27A4D3F24B37}"/>
    <cellStyle name="Comma 3 4 2 2 8" xfId="1237" xr:uid="{ADF1B75A-3A4E-4798-9FC3-09CCD6F92859}"/>
    <cellStyle name="Comma 3 4 2 3" xfId="250" xr:uid="{D55C1FD9-A2BD-48B1-8818-857147B40F8E}"/>
    <cellStyle name="Comma 3 4 2 4" xfId="398" xr:uid="{82ABC0DB-077D-4503-83B0-BBE6403FA8BB}"/>
    <cellStyle name="Comma 3 4 2 5" xfId="548" xr:uid="{8C0E6037-6296-48B2-B54E-EA1D1E70308B}"/>
    <cellStyle name="Comma 3 4 2 6" xfId="696" xr:uid="{1254D558-95CF-471D-98F3-2E9C45825A4B}"/>
    <cellStyle name="Comma 3 4 2 7" xfId="844" xr:uid="{36670EC8-7921-49FC-A23C-C158472DEBBC}"/>
    <cellStyle name="Comma 3 4 2 8" xfId="992" xr:uid="{25257B79-BF47-448F-A3FB-001065C687C7}"/>
    <cellStyle name="Comma 3 4 2 9" xfId="1140" xr:uid="{9BCBEC07-15EB-491B-A9BE-C32938518854}"/>
    <cellStyle name="Comma 3 4 3" xfId="119" xr:uid="{BCEE390B-ECE0-43F7-9642-DF73E9CDD79C}"/>
    <cellStyle name="Comma 3 4 3 2" xfId="331" xr:uid="{778199A9-E863-4DDF-8730-C514AB8A946D}"/>
    <cellStyle name="Comma 3 4 3 3" xfId="479" xr:uid="{D4193A96-9AD4-4BA5-A971-CAE88FC732E9}"/>
    <cellStyle name="Comma 3 4 3 4" xfId="629" xr:uid="{F2B5E816-7AB4-4981-B63F-933802873B20}"/>
    <cellStyle name="Comma 3 4 3 5" xfId="777" xr:uid="{8A9E890B-E2BD-4E70-B636-741F240DFF6C}"/>
    <cellStyle name="Comma 3 4 3 6" xfId="925" xr:uid="{2FA0CE65-2E65-44A4-8FB3-6213B1DAC699}"/>
    <cellStyle name="Comma 3 4 3 7" xfId="1073" xr:uid="{F697BC38-753A-4D4C-8F5A-35D872301BD4}"/>
    <cellStyle name="Comma 3 4 3 8" xfId="1221" xr:uid="{55FB466E-5978-4B55-BCF0-D5CDDD08A18C}"/>
    <cellStyle name="Comma 3 4 4" xfId="165" xr:uid="{30FA44A5-CD3F-4618-8B64-68C988F15999}"/>
    <cellStyle name="Comma 3 4 4 2" xfId="284" xr:uid="{3B05711F-593D-4D39-B565-B4491BC0E80A}"/>
    <cellStyle name="Comma 3 4 4 3" xfId="432" xr:uid="{892ECF66-B3A1-40FE-863B-5D4F210BC054}"/>
    <cellStyle name="Comma 3 4 4 4" xfId="582" xr:uid="{B82575CE-8840-4A54-9734-71549D8BD5A4}"/>
    <cellStyle name="Comma 3 4 4 5" xfId="730" xr:uid="{1E0A6C03-4414-4E57-8F5B-CED5ED5C83D9}"/>
    <cellStyle name="Comma 3 4 4 6" xfId="878" xr:uid="{D66FA8B2-9362-40C6-BE45-687AB7F7C9E3}"/>
    <cellStyle name="Comma 3 4 4 7" xfId="1026" xr:uid="{35629F60-455F-4A04-9E6E-C36E58FDD885}"/>
    <cellStyle name="Comma 3 4 4 8" xfId="1174" xr:uid="{11547393-27D4-43FE-8B48-E16F5CAFF975}"/>
    <cellStyle name="Comma 3 4 5" xfId="234" xr:uid="{AE1BF4C5-2997-44EE-B361-6CCC5204449D}"/>
    <cellStyle name="Comma 3 4 6" xfId="382" xr:uid="{8816C8CE-C7A0-4A56-9EFB-90F6DB7913CA}"/>
    <cellStyle name="Comma 3 4 7" xfId="532" xr:uid="{ED06ACE8-4C14-4010-96EF-33266070244E}"/>
    <cellStyle name="Comma 3 4 8" xfId="680" xr:uid="{3576B8E8-9427-4696-B788-A8FD7F6FB21D}"/>
    <cellStyle name="Comma 3 4 9" xfId="828" xr:uid="{2C4D81B0-69AD-4563-9AE0-CD7F5DD072CB}"/>
    <cellStyle name="Comma 3 5" xfId="88" xr:uid="{DB4D1EAF-498F-4201-942D-FB9142C872B2}"/>
    <cellStyle name="Comma 3 5 10" xfId="1144" xr:uid="{84D1C5F8-6711-4C05-B66B-8FECDCAD1A6E}"/>
    <cellStyle name="Comma 3 5 2" xfId="139" xr:uid="{8A92E17E-7A85-46F0-9B10-BB5172D2058D}"/>
    <cellStyle name="Comma 3 5 2 2" xfId="351" xr:uid="{3EE55528-9980-463F-9B12-063353156E22}"/>
    <cellStyle name="Comma 3 5 2 3" xfId="499" xr:uid="{B129683A-D315-491B-A81D-6FD5F9E28E0F}"/>
    <cellStyle name="Comma 3 5 2 4" xfId="649" xr:uid="{CA66D2F5-0245-41D6-86E9-0E05ED3FC826}"/>
    <cellStyle name="Comma 3 5 2 5" xfId="797" xr:uid="{F9D05784-19ED-4CB4-81F3-EB9C926D4CAE}"/>
    <cellStyle name="Comma 3 5 2 6" xfId="945" xr:uid="{D724813B-030E-43A1-806A-4CC66D11BD0E}"/>
    <cellStyle name="Comma 3 5 2 7" xfId="1093" xr:uid="{00DEC28F-8C2A-4D35-BCE1-386783FB4638}"/>
    <cellStyle name="Comma 3 5 2 8" xfId="1241" xr:uid="{7CF4A519-1308-40D9-98A6-3E5E2BCE98C3}"/>
    <cellStyle name="Comma 3 5 3" xfId="179" xr:uid="{9833AED9-E2F7-437F-82F2-6E90E9C76B3F}"/>
    <cellStyle name="Comma 3 5 3 2" xfId="297" xr:uid="{3DF12BAF-FFF8-4678-B222-1DB9661A56E1}"/>
    <cellStyle name="Comma 3 5 3 3" xfId="445" xr:uid="{2698BB62-0D5E-4747-BF01-A119A3D476AF}"/>
    <cellStyle name="Comma 3 5 3 4" xfId="595" xr:uid="{DE8C43FB-5EA7-4C58-B210-9BAFEBEB2F3A}"/>
    <cellStyle name="Comma 3 5 3 5" xfId="743" xr:uid="{3CEF8567-641C-4EF1-814C-2FB80AF6B857}"/>
    <cellStyle name="Comma 3 5 3 6" xfId="891" xr:uid="{A0F7D44D-C3C3-4E5C-BE30-EE1F9296D288}"/>
    <cellStyle name="Comma 3 5 3 7" xfId="1039" xr:uid="{41E3EABE-9C3A-4369-B824-E6646A039A46}"/>
    <cellStyle name="Comma 3 5 3 8" xfId="1187" xr:uid="{CE22A278-8F07-41D4-8133-90A42EFDBF31}"/>
    <cellStyle name="Comma 3 5 4" xfId="254" xr:uid="{E0B4743E-C35F-4458-B983-547CC5F44B8D}"/>
    <cellStyle name="Comma 3 5 5" xfId="402" xr:uid="{6573C61C-B825-4B96-B7D9-5BA2A0700E6D}"/>
    <cellStyle name="Comma 3 5 6" xfId="552" xr:uid="{D6E17091-0392-4157-9BFF-4CED6D17F303}"/>
    <cellStyle name="Comma 3 5 7" xfId="700" xr:uid="{5F134CB1-5A9D-4AB8-A3B8-B3A6073BDF7B}"/>
    <cellStyle name="Comma 3 5 8" xfId="848" xr:uid="{B932E33A-26EC-4522-97BC-82168C14F78B}"/>
    <cellStyle name="Comma 3 5 9" xfId="996" xr:uid="{7D58CDFF-6A21-4D27-9A99-4B2A5364B06A}"/>
    <cellStyle name="Comma 3 6" xfId="92" xr:uid="{7AAD14FE-C3EA-465C-B207-0AE3E663C4CA}"/>
    <cellStyle name="Comma 3 6 10" xfId="1148" xr:uid="{2330B60D-7E2A-4050-85D9-AFE77E764A70}"/>
    <cellStyle name="Comma 3 6 2" xfId="143" xr:uid="{0F5329A1-6307-461E-95EE-E988A360FEDD}"/>
    <cellStyle name="Comma 3 6 2 2" xfId="355" xr:uid="{047B1AF0-44ED-403D-B2AA-D69E45453CC2}"/>
    <cellStyle name="Comma 3 6 2 3" xfId="503" xr:uid="{894D37DC-FD5A-405D-AE82-86D587EF2249}"/>
    <cellStyle name="Comma 3 6 2 4" xfId="653" xr:uid="{409897EA-4425-4E6F-B468-0DC280B1F93C}"/>
    <cellStyle name="Comma 3 6 2 5" xfId="801" xr:uid="{65AEE767-6527-4A35-96BF-1E0D4D9CE49B}"/>
    <cellStyle name="Comma 3 6 2 6" xfId="949" xr:uid="{2EECCC01-F1A3-493D-A8E7-1C0C559074EF}"/>
    <cellStyle name="Comma 3 6 2 7" xfId="1097" xr:uid="{6C1E5115-2D09-49F9-ABE0-CD2582DDCFBC}"/>
    <cellStyle name="Comma 3 6 2 8" xfId="1245" xr:uid="{C00C5FE9-EC25-4C1F-9818-2D972EC6E990}"/>
    <cellStyle name="Comma 3 6 3" xfId="191" xr:uid="{183BAE29-F420-49E9-B13D-3A85F5E68E23}"/>
    <cellStyle name="Comma 3 6 3 2" xfId="310" xr:uid="{1D3110F6-51E5-4051-884C-2863FA047115}"/>
    <cellStyle name="Comma 3 6 3 3" xfId="458" xr:uid="{47CC4276-0A50-49AB-AC61-FB2EDF264137}"/>
    <cellStyle name="Comma 3 6 3 4" xfId="608" xr:uid="{E76D1B58-F11C-40BC-868D-FDF4D2939824}"/>
    <cellStyle name="Comma 3 6 3 5" xfId="756" xr:uid="{2D503108-100E-473C-9B1A-F8636BDD85F8}"/>
    <cellStyle name="Comma 3 6 3 6" xfId="904" xr:uid="{6A3CBD4C-633F-41FE-AB60-A4264462DD11}"/>
    <cellStyle name="Comma 3 6 3 7" xfId="1052" xr:uid="{B84DAF97-4D17-4AF4-8015-9F8643023290}"/>
    <cellStyle name="Comma 3 6 3 8" xfId="1200" xr:uid="{D7D49756-7395-4AE4-8E7D-1CC3D7D2A17E}"/>
    <cellStyle name="Comma 3 6 4" xfId="258" xr:uid="{33C4BCB6-0C41-4021-B2F5-F79F6FD8C120}"/>
    <cellStyle name="Comma 3 6 5" xfId="406" xr:uid="{A61080B0-1603-46E0-91BF-0D2A40160857}"/>
    <cellStyle name="Comma 3 6 6" xfId="556" xr:uid="{20F48057-E3E0-4D78-A407-AAF45C52DB9A}"/>
    <cellStyle name="Comma 3 6 7" xfId="704" xr:uid="{24B0CB49-551A-4FA7-92D2-1423734329D8}"/>
    <cellStyle name="Comma 3 6 8" xfId="852" xr:uid="{ED85C6A9-1C62-4949-91E9-0A82CDEF6767}"/>
    <cellStyle name="Comma 3 6 9" xfId="1000" xr:uid="{38DB7591-40E0-4484-9CD0-0E115C1A24C4}"/>
    <cellStyle name="Comma 3 7" xfId="97" xr:uid="{6A5DBFDD-E39A-4FE3-BB86-67990BF010F6}"/>
    <cellStyle name="Comma 3 7 2" xfId="147" xr:uid="{D7989FE6-E5A0-4259-854A-E2CF0EFE7E82}"/>
    <cellStyle name="Comma 3 7 2 2" xfId="359" xr:uid="{C0653953-499F-4366-B436-9968CE3FC92C}"/>
    <cellStyle name="Comma 3 7 2 3" xfId="507" xr:uid="{61F6C336-1D7B-4818-9CA0-2CC6E083A988}"/>
    <cellStyle name="Comma 3 7 2 4" xfId="657" xr:uid="{636DA434-14AC-4B00-AC16-62A9542994CD}"/>
    <cellStyle name="Comma 3 7 2 5" xfId="805" xr:uid="{FC1B2400-8013-4299-BA62-7D21F9F28467}"/>
    <cellStyle name="Comma 3 7 2 6" xfId="953" xr:uid="{42978D11-1F2C-4303-91FC-4449F2A7D6F2}"/>
    <cellStyle name="Comma 3 7 2 7" xfId="1101" xr:uid="{F1051BC2-0C77-4EF4-B619-58884BA8EDFB}"/>
    <cellStyle name="Comma 3 7 2 8" xfId="1249" xr:uid="{395E6BAD-6521-4AAE-A75E-3E300925C84E}"/>
    <cellStyle name="Comma 3 7 3" xfId="262" xr:uid="{4A63417B-F7CB-43CB-BC62-9715B14011D4}"/>
    <cellStyle name="Comma 3 7 4" xfId="410" xr:uid="{E9F1B014-FE6E-4283-A0A9-BB6DF896022E}"/>
    <cellStyle name="Comma 3 7 5" xfId="560" xr:uid="{7E1FA229-1253-4307-B947-737EAD7CA92D}"/>
    <cellStyle name="Comma 3 7 6" xfId="708" xr:uid="{FFE61AEF-A3FD-4CB4-A809-362A0BDB2652}"/>
    <cellStyle name="Comma 3 7 7" xfId="856" xr:uid="{D216E9C5-9276-4F1C-85C0-E943062A1779}"/>
    <cellStyle name="Comma 3 7 8" xfId="1004" xr:uid="{7FE47BC1-5DDB-418B-B957-CC2C55FF28C3}"/>
    <cellStyle name="Comma 3 7 9" xfId="1152" xr:uid="{EBA1211F-13ED-4CBA-B739-2A6E38B136FB}"/>
    <cellStyle name="Comma 3 8" xfId="101" xr:uid="{0C7DA038-5EAC-43A6-91EF-A3E6EECEEE84}"/>
    <cellStyle name="Comma 3 8 2" xfId="151" xr:uid="{A11946E3-C7C8-46D3-947B-5783A32DC49F}"/>
    <cellStyle name="Comma 3 8 2 2" xfId="363" xr:uid="{B927F625-B97A-4140-9AD3-C43C255FDDD9}"/>
    <cellStyle name="Comma 3 8 2 3" xfId="511" xr:uid="{29D2C2A0-9F50-482E-9E8D-4F9E34AE265B}"/>
    <cellStyle name="Comma 3 8 2 4" xfId="661" xr:uid="{14BCE108-1D29-43A3-9166-0B1365F0AF2A}"/>
    <cellStyle name="Comma 3 8 2 5" xfId="809" xr:uid="{934516D3-E3C6-407B-B614-7049EFC63C1C}"/>
    <cellStyle name="Comma 3 8 2 6" xfId="957" xr:uid="{F8B1B8B6-CAB7-4B0D-BE94-A4710F15660F}"/>
    <cellStyle name="Comma 3 8 2 7" xfId="1105" xr:uid="{0927F23A-131E-4F73-B232-1DDB2BC888B1}"/>
    <cellStyle name="Comma 3 8 2 8" xfId="1253" xr:uid="{839773DA-D913-4545-B9DB-39065D98B92B}"/>
    <cellStyle name="Comma 3 8 3" xfId="266" xr:uid="{23413DF4-3A4A-4D54-921C-E67BCF2D7704}"/>
    <cellStyle name="Comma 3 8 4" xfId="414" xr:uid="{E229D862-CA8B-47F8-805A-2680E5EFDAB9}"/>
    <cellStyle name="Comma 3 8 5" xfId="564" xr:uid="{45DF95B3-5825-4AD2-AF2E-8CAE5F1F9482}"/>
    <cellStyle name="Comma 3 8 6" xfId="712" xr:uid="{7FF8E0BA-2159-4F29-99CB-A2F31DEBF592}"/>
    <cellStyle name="Comma 3 8 7" xfId="860" xr:uid="{5B130605-7376-42CD-83E1-E10203BB5E2E}"/>
    <cellStyle name="Comma 3 8 8" xfId="1008" xr:uid="{32906490-EA48-4301-81BB-269583276B37}"/>
    <cellStyle name="Comma 3 8 9" xfId="1156" xr:uid="{B580CD7B-FFDC-4F98-A2F0-73C76FB3DB53}"/>
    <cellStyle name="Comma 3 9" xfId="74" xr:uid="{1B4685CC-7391-48FD-8140-C173C4AB8D0F}"/>
    <cellStyle name="Comma 3 9 2" xfId="131" xr:uid="{6C103057-CE6C-40D3-9BE3-2E1EA8EA0B7B}"/>
    <cellStyle name="Comma 3 9 2 2" xfId="343" xr:uid="{A92AD7F6-4544-45DD-A167-12B5A8529734}"/>
    <cellStyle name="Comma 3 9 2 3" xfId="491" xr:uid="{DD2538F2-33F1-443C-8C68-F761CCE9313E}"/>
    <cellStyle name="Comma 3 9 2 4" xfId="641" xr:uid="{032AB1C6-A685-456A-9EF5-9A36814BBC3A}"/>
    <cellStyle name="Comma 3 9 2 5" xfId="789" xr:uid="{4830D3C1-61F8-47C4-AF8B-4237C824DD05}"/>
    <cellStyle name="Comma 3 9 2 6" xfId="937" xr:uid="{70D977AD-202B-459E-A18D-6FFB66CCD84D}"/>
    <cellStyle name="Comma 3 9 2 7" xfId="1085" xr:uid="{77D8BF06-3BED-43AA-AB99-E5F489B5CFD2}"/>
    <cellStyle name="Comma 3 9 2 8" xfId="1233" xr:uid="{57E2D90F-1808-46A6-BF71-B0875A0AE3F8}"/>
    <cellStyle name="Comma 3 9 3" xfId="246" xr:uid="{DD9AE33A-FAAC-400A-8B6D-C502644AAAE7}"/>
    <cellStyle name="Comma 3 9 4" xfId="394" xr:uid="{E090C7A4-F716-4404-9CCE-520AA89ACFB3}"/>
    <cellStyle name="Comma 3 9 5" xfId="544" xr:uid="{BE0085BF-3C6D-47D6-9F6D-B1FE19C2D9CD}"/>
    <cellStyle name="Comma 3 9 6" xfId="692" xr:uid="{6D8E00A1-9E74-4937-B90A-A388512392AB}"/>
    <cellStyle name="Comma 3 9 7" xfId="840" xr:uid="{CD783258-C988-46A0-B6E0-D6F8E2CFCA89}"/>
    <cellStyle name="Comma 3 9 8" xfId="988" xr:uid="{6A283CBA-B6A8-4CE4-B817-F91FA72AF805}"/>
    <cellStyle name="Comma 3 9 9" xfId="1136" xr:uid="{6316B3D4-1D4C-45C2-9172-24B7524CDA5B}"/>
    <cellStyle name="Comma 4" xfId="7" xr:uid="{2FDDADB7-3344-4EB8-9529-32B97028A8DC}"/>
    <cellStyle name="Comma 4 10" xfId="521" xr:uid="{11F6F720-5C22-4F9C-B715-D68D03A52814}"/>
    <cellStyle name="Comma 4 11" xfId="669" xr:uid="{BB980A97-95D7-4D16-9D3C-DB4D303939E9}"/>
    <cellStyle name="Comma 4 12" xfId="817" xr:uid="{5440FDFD-DD37-4491-AEFB-62F15ED1D92D}"/>
    <cellStyle name="Comma 4 13" xfId="965" xr:uid="{90A4E8D3-21B2-4871-92BA-6C550FAEE659}"/>
    <cellStyle name="Comma 4 14" xfId="1113" xr:uid="{05A1518F-D80E-42A5-9338-5A5174DDDDE5}"/>
    <cellStyle name="Comma 4 2" xfId="29" xr:uid="{7E3CA4C7-B352-4946-9785-3A68E83FC998}"/>
    <cellStyle name="Comma 4 2 10" xfId="824" xr:uid="{57EF537D-8B90-45ED-9B16-D150FA0FCA97}"/>
    <cellStyle name="Comma 4 2 11" xfId="972" xr:uid="{B51D3346-D978-4A08-85B3-06FF6353DA72}"/>
    <cellStyle name="Comma 4 2 12" xfId="1120" xr:uid="{266858DB-A21E-4F0F-A45B-FD3920416909}"/>
    <cellStyle name="Comma 4 2 2" xfId="58" xr:uid="{C6A4A94B-BEB6-46AC-AAB6-8D2DAAE0EF0A}"/>
    <cellStyle name="Comma 4 2 2 10" xfId="1133" xr:uid="{14670380-C439-44EC-ADAC-51C57AB9117C}"/>
    <cellStyle name="Comma 4 2 2 2" xfId="128" xr:uid="{F1709CE7-6048-456B-A8DD-E918D15FCD47}"/>
    <cellStyle name="Comma 4 2 2 2 2" xfId="340" xr:uid="{DFBD2A83-1B7D-4BC7-B06E-81263C4A8885}"/>
    <cellStyle name="Comma 4 2 2 2 3" xfId="488" xr:uid="{D2BF159A-060D-4656-9B93-5F65C68EC40C}"/>
    <cellStyle name="Comma 4 2 2 2 4" xfId="638" xr:uid="{6CD49645-AEB9-4A2E-9C1C-4E8704D4B98F}"/>
    <cellStyle name="Comma 4 2 2 2 5" xfId="786" xr:uid="{B56A97C0-7569-4152-A5DD-3E63C0FDB287}"/>
    <cellStyle name="Comma 4 2 2 2 6" xfId="934" xr:uid="{8AF4FF7F-F245-49CD-B466-A77F16866201}"/>
    <cellStyle name="Comma 4 2 2 2 7" xfId="1082" xr:uid="{1A197306-FD70-4B81-8A94-851F87ACD6D8}"/>
    <cellStyle name="Comma 4 2 2 2 8" xfId="1230" xr:uid="{954CA79E-6302-48AF-819B-413902E5C3B0}"/>
    <cellStyle name="Comma 4 2 2 3" xfId="174" xr:uid="{F20488A7-B138-41E4-98AD-29A3B28599D8}"/>
    <cellStyle name="Comma 4 2 2 3 2" xfId="293" xr:uid="{35D46BC6-8639-4B43-9E38-E4890F3E91AC}"/>
    <cellStyle name="Comma 4 2 2 3 3" xfId="441" xr:uid="{2B6C6D20-E365-42B2-A33E-A8759B08C68D}"/>
    <cellStyle name="Comma 4 2 2 3 4" xfId="591" xr:uid="{D4C6106F-9FF0-4673-AFA7-F46D733F3CC8}"/>
    <cellStyle name="Comma 4 2 2 3 5" xfId="739" xr:uid="{FF57C6E9-E636-4D6F-A7C0-9CEE4F75241F}"/>
    <cellStyle name="Comma 4 2 2 3 6" xfId="887" xr:uid="{E0C34435-B665-4011-BCB7-4176C7006994}"/>
    <cellStyle name="Comma 4 2 2 3 7" xfId="1035" xr:uid="{B11959AA-5461-4244-9CAE-12B7BF950C21}"/>
    <cellStyle name="Comma 4 2 2 3 8" xfId="1183" xr:uid="{C8EB1709-F4BB-488C-868D-E1EF1EB10AFA}"/>
    <cellStyle name="Comma 4 2 2 4" xfId="243" xr:uid="{2B17882F-6819-468A-8C75-F2E328980A0E}"/>
    <cellStyle name="Comma 4 2 2 5" xfId="391" xr:uid="{8A1BE057-3A9C-4524-AB5C-F908B0CDFEE2}"/>
    <cellStyle name="Comma 4 2 2 6" xfId="541" xr:uid="{1C93898E-C3FB-48C2-91A5-E97A37D700D1}"/>
    <cellStyle name="Comma 4 2 2 7" xfId="689" xr:uid="{9A56B217-2CDA-4974-A85C-3EFCD2BE8171}"/>
    <cellStyle name="Comma 4 2 2 8" xfId="837" xr:uid="{C0E460DD-75C6-4220-97D1-CCEFA13466FD}"/>
    <cellStyle name="Comma 4 2 2 9" xfId="985" xr:uid="{C60A5497-4529-451C-9F72-A2169013431E}"/>
    <cellStyle name="Comma 4 2 3" xfId="44" xr:uid="{A00A65EA-E136-4CD5-9B3A-D1F9AA6A3521}"/>
    <cellStyle name="Comma 4 2 3 2" xfId="188" xr:uid="{018D845F-0A0A-496D-A1E7-361A8850701E}"/>
    <cellStyle name="Comma 4 2 3 3" xfId="306" xr:uid="{949A3408-3DCF-4CF7-9F83-8384F26BC5C0}"/>
    <cellStyle name="Comma 4 2 3 4" xfId="454" xr:uid="{3B8940A7-C87D-47D2-9BCD-00A07981B0DB}"/>
    <cellStyle name="Comma 4 2 3 5" xfId="604" xr:uid="{4D66BFDD-5BA4-4B23-AC26-34F8EDDDDD99}"/>
    <cellStyle name="Comma 4 2 3 6" xfId="752" xr:uid="{639B7BB2-E494-4115-8C91-9EC4F1784C43}"/>
    <cellStyle name="Comma 4 2 3 7" xfId="900" xr:uid="{B11217F0-A25A-4B20-8D17-CFD50DC3E5C4}"/>
    <cellStyle name="Comma 4 2 3 8" xfId="1048" xr:uid="{136EFE20-9352-434E-AE6B-8B67A2E62360}"/>
    <cellStyle name="Comma 4 2 3 9" xfId="1196" xr:uid="{8ABAA709-DC26-4D04-A5DD-1FD69652F11D}"/>
    <cellStyle name="Comma 4 2 4" xfId="115" xr:uid="{C43F7145-3656-4668-A7D0-346D29945183}"/>
    <cellStyle name="Comma 4 2 4 2" xfId="327" xr:uid="{CE74B9CA-C651-42A6-90D6-F722D4A0559E}"/>
    <cellStyle name="Comma 4 2 4 3" xfId="475" xr:uid="{1FC890DA-7797-4A57-AE56-C4D188111622}"/>
    <cellStyle name="Comma 4 2 4 4" xfId="625" xr:uid="{70283C76-3AD3-482F-8AFC-068876863447}"/>
    <cellStyle name="Comma 4 2 4 5" xfId="773" xr:uid="{414E35EB-0946-4F55-B828-029FA0A0F510}"/>
    <cellStyle name="Comma 4 2 4 6" xfId="921" xr:uid="{4C979566-EE29-442B-B446-86FBB2F12685}"/>
    <cellStyle name="Comma 4 2 4 7" xfId="1069" xr:uid="{6EF80D02-483A-4C45-821A-DC33F95494E2}"/>
    <cellStyle name="Comma 4 2 4 8" xfId="1217" xr:uid="{2BF3CC2A-1271-4E09-A292-1FF2AECCCB8F}"/>
    <cellStyle name="Comma 4 2 5" xfId="160" xr:uid="{8635183E-8A01-49D8-BA79-80B30277399C}"/>
    <cellStyle name="Comma 4 2 5 2" xfId="280" xr:uid="{DB0D095F-4191-43DF-AF5B-4D39B222155B}"/>
    <cellStyle name="Comma 4 2 5 3" xfId="428" xr:uid="{56AFEB2C-EB22-4AFD-87EA-13A10A55EC4D}"/>
    <cellStyle name="Comma 4 2 5 4" xfId="578" xr:uid="{577B20A6-F763-4AC0-BE91-295CD66519B7}"/>
    <cellStyle name="Comma 4 2 5 5" xfId="726" xr:uid="{520F9989-EC48-477F-B560-61036CD671BA}"/>
    <cellStyle name="Comma 4 2 5 6" xfId="874" xr:uid="{36BCE5E1-62D2-4C4E-B839-5F340FEA9099}"/>
    <cellStyle name="Comma 4 2 5 7" xfId="1022" xr:uid="{BB1C60F2-7E01-4914-95BD-C3107EAB32A0}"/>
    <cellStyle name="Comma 4 2 5 8" xfId="1170" xr:uid="{005F50DC-7CB6-41B6-8A6B-A36CA7EDFCEF}"/>
    <cellStyle name="Comma 4 2 6" xfId="230" xr:uid="{8232C563-F6A2-477C-A41C-82ED084183A9}"/>
    <cellStyle name="Comma 4 2 7" xfId="378" xr:uid="{F34784DF-A313-4CB4-B5B2-E5959AE3423F}"/>
    <cellStyle name="Comma 4 2 8" xfId="528" xr:uid="{6B16AB64-0911-4AFB-B92E-E858D848BE9C}"/>
    <cellStyle name="Comma 4 2 9" xfId="676" xr:uid="{05EB5E4F-3B92-44B0-85D0-C5755F619D03}"/>
    <cellStyle name="Comma 4 3" xfId="50" xr:uid="{02B46030-4C5C-4181-BC90-A89A26FEAE51}"/>
    <cellStyle name="Comma 4 3 10" xfId="1126" xr:uid="{3B13C321-8C83-434C-B8D9-70B29C46FDD3}"/>
    <cellStyle name="Comma 4 3 2" xfId="121" xr:uid="{E0FB4DFD-1DD5-4821-A9C2-C54DCDB39931}"/>
    <cellStyle name="Comma 4 3 2 2" xfId="333" xr:uid="{E200C66B-A7E8-437C-8260-DFF13029D4D9}"/>
    <cellStyle name="Comma 4 3 2 3" xfId="481" xr:uid="{B87B4D42-2A0C-4946-A9EE-FD74ACD206FB}"/>
    <cellStyle name="Comma 4 3 2 4" xfId="631" xr:uid="{92F82D42-EF58-4A53-B721-FE41480CEC27}"/>
    <cellStyle name="Comma 4 3 2 5" xfId="779" xr:uid="{B26F6FA4-FD0A-463F-8BD5-135CF4626392}"/>
    <cellStyle name="Comma 4 3 2 6" xfId="927" xr:uid="{7BD7A52A-70B2-4FAB-A0F9-CDA15596DC93}"/>
    <cellStyle name="Comma 4 3 2 7" xfId="1075" xr:uid="{19D4E0AA-A3EF-49A2-B345-4C0D273633DF}"/>
    <cellStyle name="Comma 4 3 2 8" xfId="1223" xr:uid="{FC950960-6F7C-49C5-B680-4E55297320F6}"/>
    <cellStyle name="Comma 4 3 3" xfId="167" xr:uid="{879B1727-11A7-422F-8997-D22B2F64F64A}"/>
    <cellStyle name="Comma 4 3 3 2" xfId="286" xr:uid="{7ADE032E-62B8-48D1-9AA6-60C943E4846A}"/>
    <cellStyle name="Comma 4 3 3 3" xfId="434" xr:uid="{25BD5997-8324-48BC-9070-45E2C36FA038}"/>
    <cellStyle name="Comma 4 3 3 4" xfId="584" xr:uid="{7D50E336-8CF9-4ECB-BCFA-F85760C179BF}"/>
    <cellStyle name="Comma 4 3 3 5" xfId="732" xr:uid="{586074C5-E8A2-4DCF-9013-9DCA3DC88C6B}"/>
    <cellStyle name="Comma 4 3 3 6" xfId="880" xr:uid="{BC9F9A38-D4CF-490A-A26E-F4EC6218BECC}"/>
    <cellStyle name="Comma 4 3 3 7" xfId="1028" xr:uid="{44E7D723-C518-4019-B048-E6D797EE4C3A}"/>
    <cellStyle name="Comma 4 3 3 8" xfId="1176" xr:uid="{E6682643-3655-41B7-A687-B2F4F44B874C}"/>
    <cellStyle name="Comma 4 3 4" xfId="236" xr:uid="{801C1FE7-354F-413F-9832-9B47A0F5B464}"/>
    <cellStyle name="Comma 4 3 5" xfId="384" xr:uid="{219E517F-77CD-4810-B71E-B6807BB9E5FB}"/>
    <cellStyle name="Comma 4 3 6" xfId="534" xr:uid="{5792A268-A175-4534-A488-C46DC262599D}"/>
    <cellStyle name="Comma 4 3 7" xfId="682" xr:uid="{9C52DF54-24F7-4F29-837D-A8DE5FF02D97}"/>
    <cellStyle name="Comma 4 3 8" xfId="830" xr:uid="{90B14105-E6B4-4C5C-9D56-8AE7721C1B36}"/>
    <cellStyle name="Comma 4 3 9" xfId="978" xr:uid="{F8BB18D4-5B22-49FA-9826-51F1B23BD828}"/>
    <cellStyle name="Comma 4 4" xfId="37" xr:uid="{22CFE2E6-E94F-4A3F-BD0C-86963D7346D7}"/>
    <cellStyle name="Comma 4 4 2" xfId="181" xr:uid="{C8142CF1-E513-4E4D-A1CB-2B5D0A7A8B28}"/>
    <cellStyle name="Comma 4 4 3" xfId="299" xr:uid="{C2BF74B3-86C6-4E6A-87B2-68209CD2DCC3}"/>
    <cellStyle name="Comma 4 4 4" xfId="447" xr:uid="{7C427B11-C50D-4C46-880B-857DC0A0D7A0}"/>
    <cellStyle name="Comma 4 4 5" xfId="597" xr:uid="{21892F3F-22C1-4AC4-AFDC-B32E65ABD69A}"/>
    <cellStyle name="Comma 4 4 6" xfId="745" xr:uid="{23EAB46A-972C-46BD-9D53-FD20ABB029B9}"/>
    <cellStyle name="Comma 4 4 7" xfId="893" xr:uid="{A1A31F75-C13C-412F-A46D-84AA03A549E5}"/>
    <cellStyle name="Comma 4 4 8" xfId="1041" xr:uid="{A1A69113-D9F1-4DBF-B036-55D5E5F0CF1C}"/>
    <cellStyle name="Comma 4 4 9" xfId="1189" xr:uid="{068729B9-7975-4C4E-82D8-FB77A56D6F60}"/>
    <cellStyle name="Comma 4 5" xfId="108" xr:uid="{6A5092E7-9583-474C-8E41-4CA333610EB7}"/>
    <cellStyle name="Comma 4 5 2" xfId="312" xr:uid="{20A0FBF4-93A0-4C7B-841D-A8E078B7D56F}"/>
    <cellStyle name="Comma 4 5 3" xfId="460" xr:uid="{CA6F6DC9-28FF-436D-813A-F384C88750B0}"/>
    <cellStyle name="Comma 4 5 4" xfId="610" xr:uid="{5A00AB26-5200-42D0-90EA-2C12398A0279}"/>
    <cellStyle name="Comma 4 5 5" xfId="758" xr:uid="{86F690D6-C52D-41C4-81C8-DA2A29AA73AE}"/>
    <cellStyle name="Comma 4 5 6" xfId="906" xr:uid="{E7A6E0B7-1B67-441A-B75A-876B943B4104}"/>
    <cellStyle name="Comma 4 5 7" xfId="1054" xr:uid="{74A9B292-7CAF-4BDB-AFFC-DC40A38AD3E1}"/>
    <cellStyle name="Comma 4 5 8" xfId="1202" xr:uid="{8CAE1185-51D2-4355-88EB-4DC274B3E70B}"/>
    <cellStyle name="Comma 4 6" xfId="203" xr:uid="{95089E12-214E-446C-8A01-1E2072EC2A84}"/>
    <cellStyle name="Comma 4 6 2" xfId="320" xr:uid="{B13D610E-D04D-4057-A29B-EB17B30B9C62}"/>
    <cellStyle name="Comma 4 6 3" xfId="468" xr:uid="{2C4AE020-C948-4C73-A54E-F43977C6B038}"/>
    <cellStyle name="Comma 4 6 4" xfId="618" xr:uid="{BEDD8E1C-FDDD-48AF-ACD4-E8DCC3B136E0}"/>
    <cellStyle name="Comma 4 6 5" xfId="766" xr:uid="{C3F6A70C-72B9-44C3-8329-C8F9B455E053}"/>
    <cellStyle name="Comma 4 6 6" xfId="914" xr:uid="{8C2A0A67-DEB1-4CD3-82A6-BBBCA12E9112}"/>
    <cellStyle name="Comma 4 6 7" xfId="1062" xr:uid="{C7B61E7E-8C88-489A-9E7D-C9A64CD4548D}"/>
    <cellStyle name="Comma 4 6 8" xfId="1210" xr:uid="{CD6CB379-8574-4E26-8B66-74A0926CF2A3}"/>
    <cellStyle name="Comma 4 7" xfId="158" xr:uid="{4782BA0F-0AD7-4E52-97BC-8CE8A96B4264}"/>
    <cellStyle name="Comma 4 7 2" xfId="274" xr:uid="{E470CA7E-1758-4CCF-B428-BDAEC146F33C}"/>
    <cellStyle name="Comma 4 7 3" xfId="422" xr:uid="{85F3296B-3F96-4C35-B5F0-8D0E766760E6}"/>
    <cellStyle name="Comma 4 7 4" xfId="572" xr:uid="{579EF19C-2056-4F25-B1C0-8678F6D2BACB}"/>
    <cellStyle name="Comma 4 7 5" xfId="720" xr:uid="{5D40675F-E7F4-4E71-BC66-C1D5FEBAE0E1}"/>
    <cellStyle name="Comma 4 7 6" xfId="868" xr:uid="{52F36B16-EA82-42C4-BCB1-AA4C13947CAB}"/>
    <cellStyle name="Comma 4 7 7" xfId="1016" xr:uid="{0A4606EC-BD62-4A5C-9D8A-9569461A5A25}"/>
    <cellStyle name="Comma 4 7 8" xfId="1164" xr:uid="{93B3706B-11E2-49AC-BA7D-C0D7F6B58BA9}"/>
    <cellStyle name="Comma 4 8" xfId="223" xr:uid="{840A545C-1A0C-47FA-B35A-8D582A7DA47D}"/>
    <cellStyle name="Comma 4 9" xfId="371" xr:uid="{4E54BB02-0F8F-4298-B440-916B312F774C}"/>
    <cellStyle name="Comma 5" xfId="24" xr:uid="{B86F88FE-2455-4F46-8346-D266C0006EBF}"/>
    <cellStyle name="Comma 5 10" xfId="671" xr:uid="{3073AD80-BB7B-4EEF-BD09-C5A1D3564CB8}"/>
    <cellStyle name="Comma 5 11" xfId="819" xr:uid="{A1124194-3C5E-426E-AAD9-2FA75C9BDDD2}"/>
    <cellStyle name="Comma 5 12" xfId="967" xr:uid="{AD4BA531-686C-4884-8E97-FFEC048B3CC6}"/>
    <cellStyle name="Comma 5 13" xfId="1115" xr:uid="{A4CD8773-40D7-408A-A336-E58B5661D6DC}"/>
    <cellStyle name="Comma 5 2" xfId="53" xr:uid="{E90801CA-DD06-4C4A-8E61-017BFC81ACA9}"/>
    <cellStyle name="Comma 5 2 10" xfId="1128" xr:uid="{EC80D881-6D2D-4E62-B5C0-DE9804E93494}"/>
    <cellStyle name="Comma 5 2 2" xfId="123" xr:uid="{7B5B7CCB-6CBA-4D03-8BB2-C10901394E34}"/>
    <cellStyle name="Comma 5 2 2 2" xfId="335" xr:uid="{7C0567F1-10CA-44A9-9716-8B80E61BEF28}"/>
    <cellStyle name="Comma 5 2 2 3" xfId="483" xr:uid="{EB314121-BC8B-4B1A-8E77-831DCB7041D7}"/>
    <cellStyle name="Comma 5 2 2 4" xfId="633" xr:uid="{BB83C67B-006B-400C-BAC8-66CCBF2A5FE7}"/>
    <cellStyle name="Comma 5 2 2 5" xfId="781" xr:uid="{A9377E7E-CA92-4B15-898A-29F60520F5A2}"/>
    <cellStyle name="Comma 5 2 2 6" xfId="929" xr:uid="{8867F4A3-C725-426E-9D11-CD06D6E51937}"/>
    <cellStyle name="Comma 5 2 2 7" xfId="1077" xr:uid="{B33D8466-5C1C-44A7-98AC-387B16FAF6EB}"/>
    <cellStyle name="Comma 5 2 2 8" xfId="1225" xr:uid="{2C1D5BF1-14DE-4C58-8AD6-C5E5F55A8C9A}"/>
    <cellStyle name="Comma 5 2 3" xfId="170" xr:uid="{7ACFD0F3-048B-4282-B571-5EBE76F0F6A1}"/>
    <cellStyle name="Comma 5 2 3 2" xfId="288" xr:uid="{069711F2-DA0E-4663-9673-81EBD351D3F1}"/>
    <cellStyle name="Comma 5 2 3 3" xfId="436" xr:uid="{F6F6CCD5-D6EB-4246-AC2F-025E89DBB7C0}"/>
    <cellStyle name="Comma 5 2 3 4" xfId="586" xr:uid="{299A9B97-21E9-4D7D-980D-62AED1C3FE08}"/>
    <cellStyle name="Comma 5 2 3 5" xfId="734" xr:uid="{44B4C7EC-6FE1-4960-8190-50712C77363D}"/>
    <cellStyle name="Comma 5 2 3 6" xfId="882" xr:uid="{F22D2FD8-1550-4D64-B731-208FA5F2F30C}"/>
    <cellStyle name="Comma 5 2 3 7" xfId="1030" xr:uid="{122407DD-628D-48ED-9017-C93CEADEC294}"/>
    <cellStyle name="Comma 5 2 3 8" xfId="1178" xr:uid="{FEBF91A8-D9EC-49E9-A028-1C9F14039758}"/>
    <cellStyle name="Comma 5 2 4" xfId="238" xr:uid="{D4832D15-DC75-42B7-A56D-27F34E78994D}"/>
    <cellStyle name="Comma 5 2 5" xfId="386" xr:uid="{572BF2D4-AB34-4CF1-83F0-48BF1CBE7C17}"/>
    <cellStyle name="Comma 5 2 6" xfId="536" xr:uid="{F425548C-4BAF-4417-8043-DCFABD07B682}"/>
    <cellStyle name="Comma 5 2 7" xfId="684" xr:uid="{D7DDE2BA-223B-4375-97FD-195E7FEFF9D6}"/>
    <cellStyle name="Comma 5 2 8" xfId="832" xr:uid="{A7D7D375-AE09-4619-9501-CC312E0966F2}"/>
    <cellStyle name="Comma 5 2 9" xfId="980" xr:uid="{7AA1D8BA-629F-411D-9DAF-92E51418FD2B}"/>
    <cellStyle name="Comma 5 3" xfId="39" xr:uid="{441986BE-2310-43C7-8DE0-1EA8C73B5FC1}"/>
    <cellStyle name="Comma 5 3 2" xfId="183" xr:uid="{34DF6D99-4A90-483E-B4D5-362808428B47}"/>
    <cellStyle name="Comma 5 3 3" xfId="301" xr:uid="{CB78C07A-F952-4135-9CD0-6A367283F770}"/>
    <cellStyle name="Comma 5 3 4" xfId="449" xr:uid="{09605E36-FADA-46C2-AA91-8E3F4F86F5FB}"/>
    <cellStyle name="Comma 5 3 5" xfId="599" xr:uid="{9686CD6E-A21A-4AFC-BB9D-C7DDA0E4B050}"/>
    <cellStyle name="Comma 5 3 6" xfId="747" xr:uid="{5ABE707C-2D13-4151-BEE5-4A9A90F2871F}"/>
    <cellStyle name="Comma 5 3 7" xfId="895" xr:uid="{EA0D8DBC-8779-4D4B-86B4-A4042EC386EA}"/>
    <cellStyle name="Comma 5 3 8" xfId="1043" xr:uid="{9AD0738A-48A2-449D-A72F-888BDCCD161D}"/>
    <cellStyle name="Comma 5 3 9" xfId="1191" xr:uid="{A3D62031-8435-40D9-821C-FDF0B4AAFC68}"/>
    <cellStyle name="Comma 5 4" xfId="110" xr:uid="{E404657C-DDF6-4E41-A00B-1CFF6B85EF11}"/>
    <cellStyle name="Comma 5 4 2" xfId="307" xr:uid="{98B0D83F-4CD7-4515-9CBC-45C397027244}"/>
    <cellStyle name="Comma 5 4 3" xfId="455" xr:uid="{66AC9AA0-354E-4527-B674-122033828B83}"/>
    <cellStyle name="Comma 5 4 4" xfId="605" xr:uid="{CFA0FD45-435F-4A7A-AC31-6B502C1173E7}"/>
    <cellStyle name="Comma 5 4 5" xfId="753" xr:uid="{B374E95C-3328-4FE1-9929-7676B5222436}"/>
    <cellStyle name="Comma 5 4 6" xfId="901" xr:uid="{52E02AE9-6CFA-4502-89B8-CDADB9A13A9D}"/>
    <cellStyle name="Comma 5 4 7" xfId="1049" xr:uid="{82678E48-19E7-4331-BFBB-0F2B34129E64}"/>
    <cellStyle name="Comma 5 4 8" xfId="1197" xr:uid="{E229AB7C-145E-4D9B-B6A3-831661032356}"/>
    <cellStyle name="Comma 5 5" xfId="205" xr:uid="{7309961D-3AFA-432B-B4BF-6754A1C686AF}"/>
    <cellStyle name="Comma 5 5 2" xfId="322" xr:uid="{812F6B22-B7C2-4A89-993D-C2DA2CD0E91E}"/>
    <cellStyle name="Comma 5 5 3" xfId="470" xr:uid="{45A51793-99F6-406A-851A-F8DDC8BB2F10}"/>
    <cellStyle name="Comma 5 5 4" xfId="620" xr:uid="{7AE611C9-2508-405B-955A-BB5BEFBE85BD}"/>
    <cellStyle name="Comma 5 5 5" xfId="768" xr:uid="{5C378927-3B17-4C84-92FA-B3D5BEE2E008}"/>
    <cellStyle name="Comma 5 5 6" xfId="916" xr:uid="{1EC17BAD-A1F7-4029-9730-4B2C0493BE7F}"/>
    <cellStyle name="Comma 5 5 7" xfId="1064" xr:uid="{3F1BFED4-70D3-4D4F-9FB5-5AC82B7F33AA}"/>
    <cellStyle name="Comma 5 5 8" xfId="1212" xr:uid="{E9FB0220-122C-443A-97B3-9ED896CB747E}"/>
    <cellStyle name="Comma 5 6" xfId="157" xr:uid="{02ECBB4D-A3FA-45C8-AB9F-927CDA45DA9C}"/>
    <cellStyle name="Comma 5 6 2" xfId="269" xr:uid="{31CACFEB-09E1-4861-BED3-9C1402D520F8}"/>
    <cellStyle name="Comma 5 6 3" xfId="417" xr:uid="{7AB4E76B-7645-412C-B85A-79E8BBDFA63E}"/>
    <cellStyle name="Comma 5 6 4" xfId="567" xr:uid="{F395CD20-7012-4FD8-979C-C87198D0EE5F}"/>
    <cellStyle name="Comma 5 6 5" xfId="715" xr:uid="{B8C6C591-E2A5-460A-BE1D-947FD6A1EA17}"/>
    <cellStyle name="Comma 5 6 6" xfId="863" xr:uid="{B8209627-B9AF-4F1A-987F-15A2E484815B}"/>
    <cellStyle name="Comma 5 6 7" xfId="1011" xr:uid="{4A62E939-A2AA-448A-AB90-942176EA58FD}"/>
    <cellStyle name="Comma 5 6 8" xfId="1159" xr:uid="{4A71F97C-66C0-4B07-9F76-0B37157564C1}"/>
    <cellStyle name="Comma 5 7" xfId="225" xr:uid="{6BCB4B7C-31AA-4AD0-96E4-D831FF46E836}"/>
    <cellStyle name="Comma 5 8" xfId="373" xr:uid="{50B30673-026E-47FE-A133-7060170D4DCC}"/>
    <cellStyle name="Comma 5 9" xfId="523" xr:uid="{FAFF0484-0C90-4C24-8BAA-3BF62358A46C}"/>
    <cellStyle name="Comma 6" xfId="2" xr:uid="{D669DB99-7C90-4158-8DBA-E3A5F7F6A8C3}"/>
    <cellStyle name="Comma 6 10" xfId="1121" xr:uid="{C0CD3110-74C2-4B2C-8D17-C33F6B2D3B33}"/>
    <cellStyle name="Comma 6 2" xfId="45" xr:uid="{462BDFD8-993B-4C4C-B240-3D8C003DB612}"/>
    <cellStyle name="Comma 6 2 2" xfId="210" xr:uid="{56B498D2-15EF-4C4B-8EC9-4DDADE2CFC24}"/>
    <cellStyle name="Comma 6 2 3" xfId="328" xr:uid="{E81AF578-7BDC-45F9-8AA7-7147BF188B6D}"/>
    <cellStyle name="Comma 6 2 4" xfId="476" xr:uid="{8BB73B82-B642-4B18-BE74-DAD0125E84B3}"/>
    <cellStyle name="Comma 6 2 5" xfId="626" xr:uid="{D5E57B76-1A92-4A7A-96D7-5D6E25BD375D}"/>
    <cellStyle name="Comma 6 2 6" xfId="774" xr:uid="{C9C5DAA4-6754-4364-9B59-5C95879DDB70}"/>
    <cellStyle name="Comma 6 2 7" xfId="922" xr:uid="{CAC43A5B-F47D-4957-BAE5-2FFE839D4457}"/>
    <cellStyle name="Comma 6 2 8" xfId="1070" xr:uid="{F12F4293-83D5-4DF8-9664-2521A9DE9512}"/>
    <cellStyle name="Comma 6 2 9" xfId="1218" xr:uid="{4AAC83E7-0F49-453E-A7D2-707885B5A789}"/>
    <cellStyle name="Comma 6 3" xfId="116" xr:uid="{F76A6B0A-E359-4432-AD7A-CED91BD4246A}"/>
    <cellStyle name="Comma 6 3 2" xfId="275" xr:uid="{A00FC91D-2F21-4C8B-8537-D002A7F4FB37}"/>
    <cellStyle name="Comma 6 3 3" xfId="423" xr:uid="{207DEF40-1144-46FF-9944-FB4D403B5272}"/>
    <cellStyle name="Comma 6 3 4" xfId="573" xr:uid="{F0528E1F-CAB6-44C8-8DCB-317B4F709911}"/>
    <cellStyle name="Comma 6 3 5" xfId="721" xr:uid="{25579090-625C-4149-B600-FA14F742F418}"/>
    <cellStyle name="Comma 6 3 6" xfId="869" xr:uid="{78BE556B-6E20-47AE-9380-BAB47AE017EE}"/>
    <cellStyle name="Comma 6 3 7" xfId="1017" xr:uid="{D4840A9F-911B-4364-882B-C678B094C04A}"/>
    <cellStyle name="Comma 6 3 8" xfId="1165" xr:uid="{4EB59230-A675-49F1-B183-8ADA26D9971E}"/>
    <cellStyle name="Comma 6 4" xfId="231" xr:uid="{EEC3F0FE-4034-48CB-A83E-923845971FE4}"/>
    <cellStyle name="Comma 6 5" xfId="379" xr:uid="{EF69AFB6-22A6-4B6F-B6DA-DCC02BF39C24}"/>
    <cellStyle name="Comma 6 6" xfId="529" xr:uid="{0F356822-7476-4135-A1E9-B37209F37A65}"/>
    <cellStyle name="Comma 6 7" xfId="677" xr:uid="{BA60F18C-B89B-4FBC-8C91-6C0B1FDF90AE}"/>
    <cellStyle name="Comma 6 8" xfId="825" xr:uid="{F2858C33-60C3-47F0-B2DE-143946E94175}"/>
    <cellStyle name="Comma 6 9" xfId="973" xr:uid="{28854F9A-83D9-4AE5-90B4-D4745FFA5F86}"/>
    <cellStyle name="Comma 7" xfId="61" xr:uid="{5B0B714F-3F89-4BA7-9707-BBE1684D97C5}"/>
    <cellStyle name="Comma 7 10" xfId="1134" xr:uid="{F8110C37-B06B-4300-B28B-1C4505AB48AB}"/>
    <cellStyle name="Comma 7 2" xfId="129" xr:uid="{4BD574DF-0629-4148-BF6E-938FB23B2590}"/>
    <cellStyle name="Comma 7 2 2" xfId="341" xr:uid="{67EFFB80-25FA-4AA7-A022-D59A50DB38F3}"/>
    <cellStyle name="Comma 7 2 3" xfId="489" xr:uid="{5ABBEA47-984E-474E-BF7E-661F95093215}"/>
    <cellStyle name="Comma 7 2 4" xfId="639" xr:uid="{F8F43935-2879-4AF3-9626-151BA581C77C}"/>
    <cellStyle name="Comma 7 2 5" xfId="787" xr:uid="{376D012A-C4A8-47A8-A877-D8DEB5224C97}"/>
    <cellStyle name="Comma 7 2 6" xfId="935" xr:uid="{862BCFF6-F0EF-49F5-8174-AA6EA1D27045}"/>
    <cellStyle name="Comma 7 2 7" xfId="1083" xr:uid="{A3A462C9-3044-48B2-8245-3798713FC263}"/>
    <cellStyle name="Comma 7 2 8" xfId="1231" xr:uid="{DBDBFEAC-78D5-4393-A294-0CC18855DCEF}"/>
    <cellStyle name="Comma 7 3" xfId="162" xr:uid="{CE6E9CC5-37B4-4B2D-86DD-8F8A71E9957B}"/>
    <cellStyle name="Comma 7 3 2" xfId="281" xr:uid="{8D3C13A3-7844-401D-8367-808FE21EB83A}"/>
    <cellStyle name="Comma 7 3 3" xfId="429" xr:uid="{563A3D5C-74B1-4EBB-AD12-271CF24B29C9}"/>
    <cellStyle name="Comma 7 3 4" xfId="579" xr:uid="{A29EA69E-C5AA-4EF2-A3C2-BB21287FECD4}"/>
    <cellStyle name="Comma 7 3 5" xfId="727" xr:uid="{D363D380-7B0A-4EA4-947E-19F7CBFE09EB}"/>
    <cellStyle name="Comma 7 3 6" xfId="875" xr:uid="{C7E56285-93F1-4970-A08A-5A9144C57F2C}"/>
    <cellStyle name="Comma 7 3 7" xfId="1023" xr:uid="{7AB32292-B807-4CE8-9F16-C8E36124889F}"/>
    <cellStyle name="Comma 7 3 8" xfId="1171" xr:uid="{027FE1FB-610D-4CA2-8FA4-4BA0F2CB7466}"/>
    <cellStyle name="Comma 7 4" xfId="244" xr:uid="{9101DF6D-E548-475F-B4A8-DD6303663FE0}"/>
    <cellStyle name="Comma 7 5" xfId="392" xr:uid="{F62094FA-23EE-42DD-8DB6-FB3D21CA88B2}"/>
    <cellStyle name="Comma 7 6" xfId="542" xr:uid="{481E8AD1-379E-4AAE-A465-3AF58DD74313}"/>
    <cellStyle name="Comma 7 7" xfId="690" xr:uid="{9F66A6B8-8254-4A41-90CB-668C2A7DD5B2}"/>
    <cellStyle name="Comma 7 8" xfId="838" xr:uid="{EAD999C7-B542-4AD0-B34F-41CB79D80EBA}"/>
    <cellStyle name="Comma 7 9" xfId="986" xr:uid="{4CFF1603-1D89-40E8-AC89-ADCF6BF0DFA6}"/>
    <cellStyle name="Comma 8" xfId="32" xr:uid="{65ECB6AE-09F1-49A5-8517-622E3A9B968F}"/>
    <cellStyle name="Comma 8 10" xfId="1010" xr:uid="{0F47460E-73FF-4162-B0FC-C671582110CB}"/>
    <cellStyle name="Comma 8 11" xfId="1158" xr:uid="{B0317A5D-8F6E-40AD-AEC0-ED1BB437C2CC}"/>
    <cellStyle name="Comma 8 2" xfId="153" xr:uid="{AA554A04-F3E0-44F2-818A-D843EA142958}"/>
    <cellStyle name="Comma 8 2 2" xfId="365" xr:uid="{A3A11D3C-84F6-4035-8360-1ABF7FC549C1}"/>
    <cellStyle name="Comma 8 2 3" xfId="513" xr:uid="{C83EB99C-7A9B-44B1-95CE-21BB862C1644}"/>
    <cellStyle name="Comma 8 2 4" xfId="663" xr:uid="{7E450DB2-C259-45F7-A925-A1E47BE2C540}"/>
    <cellStyle name="Comma 8 2 5" xfId="811" xr:uid="{12005F09-B207-461C-9AD8-106B20876B41}"/>
    <cellStyle name="Comma 8 2 6" xfId="959" xr:uid="{AF1488AF-CA9D-4B2A-A950-0E7A62493BB4}"/>
    <cellStyle name="Comma 8 2 7" xfId="1107" xr:uid="{B1B7A8B4-05B9-4CD9-AF2C-6CBBDA9A8C4E}"/>
    <cellStyle name="Comma 8 2 8" xfId="1255" xr:uid="{8BA53A7F-4376-499D-B969-3AD0EC950121}"/>
    <cellStyle name="Comma 8 3" xfId="196" xr:uid="{F03E77D4-3C59-4850-A19B-C5220C11AC3B}"/>
    <cellStyle name="Comma 8 3 2" xfId="314" xr:uid="{7067772F-5A83-4A29-A816-223290237AD9}"/>
    <cellStyle name="Comma 8 3 3" xfId="462" xr:uid="{CEFFBD5E-9D8B-40B8-ADC6-C06B8DA77227}"/>
    <cellStyle name="Comma 8 3 4" xfId="612" xr:uid="{CE49A630-D39C-4EB8-B0D5-85AD8D8E25CE}"/>
    <cellStyle name="Comma 8 3 5" xfId="760" xr:uid="{F66E121D-2215-403B-8EFE-D7BEC022057E}"/>
    <cellStyle name="Comma 8 3 6" xfId="908" xr:uid="{23464E5F-98DD-4DEA-965C-00714FF12EB4}"/>
    <cellStyle name="Comma 8 3 7" xfId="1056" xr:uid="{99F261D2-F58F-4C51-A3DB-319358108375}"/>
    <cellStyle name="Comma 8 3 8" xfId="1204" xr:uid="{D0E0DB82-220F-44D0-9A51-2255EC564C12}"/>
    <cellStyle name="Comma 8 4" xfId="176" xr:uid="{E65D0CA7-80D1-4AD1-AB42-74D7475CDCC6}"/>
    <cellStyle name="Comma 8 4 2" xfId="294" xr:uid="{EB31CABC-1B8D-4F00-9E9F-880EA35F7E33}"/>
    <cellStyle name="Comma 8 4 3" xfId="442" xr:uid="{79E031DE-4132-4DC8-B26C-C04AF03FEB6D}"/>
    <cellStyle name="Comma 8 4 4" xfId="592" xr:uid="{AB80C10F-4B23-45D7-AE32-9F3C9386C881}"/>
    <cellStyle name="Comma 8 4 5" xfId="740" xr:uid="{8EFEC286-12BB-44B2-B518-0B366E967C7A}"/>
    <cellStyle name="Comma 8 4 6" xfId="888" xr:uid="{91F68478-3847-4A2E-8868-B05E84202B97}"/>
    <cellStyle name="Comma 8 4 7" xfId="1036" xr:uid="{BC1FB29A-E781-47C1-A3F5-42392A36BA0F}"/>
    <cellStyle name="Comma 8 4 8" xfId="1184" xr:uid="{F3380565-BE17-46F9-94D1-108F88D2CFDE}"/>
    <cellStyle name="Comma 8 5" xfId="268" xr:uid="{C74D9505-6E82-42CD-B9D5-7E45FA1C2914}"/>
    <cellStyle name="Comma 8 6" xfId="416" xr:uid="{97D91897-F6D3-4FF6-B432-4AA294C738D5}"/>
    <cellStyle name="Comma 8 7" xfId="566" xr:uid="{DC3ECB94-3A5B-4819-92C9-0A6902EE9505}"/>
    <cellStyle name="Comma 8 8" xfId="714" xr:uid="{6DA624F5-4E4B-4D8E-A725-1E9B3CB35238}"/>
    <cellStyle name="Comma 8 9" xfId="862" xr:uid="{C0686DEC-56D1-4BA1-B4A7-81A10752CB6C}"/>
    <cellStyle name="Comma 9" xfId="103" xr:uid="{BD75D151-08EE-45A5-BD8C-31644272D861}"/>
    <cellStyle name="Comma 9 10" xfId="1203" xr:uid="{64FCCB1E-1CB1-4B49-B500-A4AF949CD674}"/>
    <cellStyle name="Comma 9 2" xfId="198" xr:uid="{2A1A8752-7770-4C37-AF02-2C7C01DBDC06}"/>
    <cellStyle name="Comma 9 2 2" xfId="315" xr:uid="{F9C9ECBC-73AA-4A71-9D4F-735905E4AC1A}"/>
    <cellStyle name="Comma 9 2 3" xfId="463" xr:uid="{10D98E56-61C0-4570-8F56-89A614EBD60C}"/>
    <cellStyle name="Comma 9 2 4" xfId="613" xr:uid="{F9B12804-A53C-4790-AC30-F295C5B2B1B2}"/>
    <cellStyle name="Comma 9 2 5" xfId="761" xr:uid="{ABA96C09-8B2C-4C6B-82BA-A626EC49B877}"/>
    <cellStyle name="Comma 9 2 6" xfId="909" xr:uid="{1ED82098-8C63-40E9-BB3F-F9EECCAD4315}"/>
    <cellStyle name="Comma 9 2 7" xfId="1057" xr:uid="{4EE9329D-39E5-465E-AA2E-60D730E30CBD}"/>
    <cellStyle name="Comma 9 2 8" xfId="1205" xr:uid="{2CDD8E29-AD4E-437E-9120-74992E7242C8}"/>
    <cellStyle name="Comma 9 3" xfId="193" xr:uid="{7099FE84-AB9A-4E43-B8CD-7B0714FDBD25}"/>
    <cellStyle name="Comma 9 4" xfId="313" xr:uid="{A1BBB74B-4EE7-4D19-86F6-9A0E754B519D}"/>
    <cellStyle name="Comma 9 5" xfId="461" xr:uid="{D022D2C9-F9DB-44E2-95C5-FE140BDCE611}"/>
    <cellStyle name="Comma 9 6" xfId="611" xr:uid="{2864694A-5A14-4EB3-8EB2-C62FB26CDC46}"/>
    <cellStyle name="Comma 9 7" xfId="759" xr:uid="{F9C86DE1-887F-4B5F-BDBE-5F34AA2B6AD7}"/>
    <cellStyle name="Comma 9 8" xfId="907" xr:uid="{C1D1D853-9746-43FC-84AD-679AE2044554}"/>
    <cellStyle name="Comma 9 9" xfId="1055" xr:uid="{D396499F-1AE8-4C93-AEF5-7E3EC570CC6B}"/>
    <cellStyle name="Hyperlink 2" xfId="8" xr:uid="{26D04F32-992E-4709-8BA9-51440F0D5A02}"/>
    <cellStyle name="Hyperlink 2 2" xfId="9" xr:uid="{2C42193E-1A91-4FD6-942C-8E0FD077AD45}"/>
    <cellStyle name="Hyperlink 2 2 2" xfId="22" xr:uid="{4D2916B6-194E-436B-ADB8-FA82068EB75F}"/>
    <cellStyle name="Hyperlink 3" xfId="20" xr:uid="{A1524011-72DA-4BA7-AE95-A241954FB3A1}"/>
    <cellStyle name="Hyperlink 3 2" xfId="69" xr:uid="{DB0AC655-AE34-4DCC-B243-660C14A9305A}"/>
    <cellStyle name="Hyperlink 3 2 2" xfId="81" xr:uid="{3303ECEE-FD17-4725-B7B8-734A89F6F6B8}"/>
    <cellStyle name="Hyperlink 3 3" xfId="65" xr:uid="{AB4E6D82-B912-45D5-BB8D-729A4F781184}"/>
    <cellStyle name="Hyperlink 4" xfId="72" xr:uid="{E964D566-013D-4BBA-8206-D03F38223437}"/>
    <cellStyle name="Normal" xfId="0" builtinId="0"/>
    <cellStyle name="Normal 10" xfId="67" xr:uid="{21ED6033-36B5-40BB-94CB-0C26609A0C09}"/>
    <cellStyle name="Normal 11" xfId="76" xr:uid="{1767AC93-667C-4D04-B6F7-745ED8F0E0F6}"/>
    <cellStyle name="Normal 12" xfId="94" xr:uid="{E5DA957B-1280-49DC-8950-DB7FB87290CC}"/>
    <cellStyle name="Normal 13" xfId="60" xr:uid="{99FF6756-C4F6-48F2-9BD3-CA12534F9F4E}"/>
    <cellStyle name="Normal 13 2" xfId="212" xr:uid="{970D9413-F0D0-4DC3-86E9-099E76DDCD76}"/>
    <cellStyle name="Normal 14" xfId="197" xr:uid="{11C51D35-7B25-429D-AB32-3218F69EACCB}"/>
    <cellStyle name="Normal 15" xfId="156" xr:uid="{149562EB-9A00-43B2-B015-3066807BE713}"/>
    <cellStyle name="Normal 16" xfId="514" xr:uid="{E7E7D40B-5E4C-4D21-AD9D-D2FEAF6025CE}"/>
    <cellStyle name="Normal 16 2" xfId="515" xr:uid="{7DB693E7-2314-4064-993A-1DA442D04206}"/>
    <cellStyle name="Normal 2" xfId="10" xr:uid="{CAFA1051-C1E5-4B6B-AF60-699B07CEB4E7}"/>
    <cellStyle name="Normal 2 2" xfId="11" xr:uid="{22E3AAA3-F57B-46F0-94A8-6B386C4D3519}"/>
    <cellStyle name="Normal 2 2 2" xfId="12" xr:uid="{D6B18059-21B2-4528-9E4F-F41A9A2A16FF}"/>
    <cellStyle name="Normal 2 3" xfId="13" xr:uid="{C7A09A0A-7704-426F-8F3F-60882A04484B}"/>
    <cellStyle name="Normal 2 4" xfId="14" xr:uid="{3D16F422-9B6A-49B8-9CB6-0B82685FC544}"/>
    <cellStyle name="Normal 2 5" xfId="21" xr:uid="{66611E39-2EE2-45DD-A314-97116F61AF7B}"/>
    <cellStyle name="Normal 3" xfId="15" xr:uid="{8AB65E4C-CC4A-402B-AA69-AB890C8F567E}"/>
    <cellStyle name="Normal 3 2" xfId="16" xr:uid="{B8ED7942-3A29-43CE-AEA0-D18F7F2D8E29}"/>
    <cellStyle name="Normal 3 2 2" xfId="82" xr:uid="{E585B70F-8F7E-497B-9E1C-8838EBBA5C95}"/>
    <cellStyle name="Normal 3 2 2 2" xfId="216" xr:uid="{B6CC7CCE-B32E-4E19-996E-119ABB80AFAE}"/>
    <cellStyle name="Normal 3 3" xfId="17" xr:uid="{24621108-E0C4-4BCE-984E-C048D5BE5192}"/>
    <cellStyle name="Normal 3 4" xfId="66" xr:uid="{A8B2E1B8-DCBA-4864-BD79-1A09DE11452D}"/>
    <cellStyle name="Normal 3 4 2" xfId="215" xr:uid="{9FCEBD1C-84E8-4250-BBCD-6BADA54E33F1}"/>
    <cellStyle name="Normal 4" xfId="18" xr:uid="{B017A7FD-C375-4716-8991-D193AFB6F501}"/>
    <cellStyle name="Normal 4 2" xfId="83" xr:uid="{0AAD31A2-26B5-43F1-877D-7AD5CA27B652}"/>
    <cellStyle name="Normal 5" xfId="19" xr:uid="{DE459E79-3DA7-40E6-B8CB-9A7046A78620}"/>
    <cellStyle name="Normal 5 2" xfId="30" xr:uid="{3C7234C2-81F8-48C4-90B5-4331A5D84071}"/>
    <cellStyle name="Normal 5 2 2" xfId="59" xr:uid="{02E8B0C8-78F1-4BD0-975D-3CAC20A49718}"/>
    <cellStyle name="Normal 5 2 2 2" xfId="211" xr:uid="{6D393C2E-7BC5-451A-B730-62C1E451C8B6}"/>
    <cellStyle name="Normal 5 2 3" xfId="155" xr:uid="{DC8D9A66-70EB-4BED-BBBE-106ED8B9C8D5}"/>
    <cellStyle name="Normal 5 2 4" xfId="175" xr:uid="{26DDC54F-EEEC-47E0-BF12-AD05C5AE3DBD}"/>
    <cellStyle name="Normal 5 3" xfId="51" xr:uid="{0D8155E7-51B6-4692-B8B7-CEBBEF96A016}"/>
    <cellStyle name="Normal 5 3 2" xfId="168" xr:uid="{48F5FF5F-6071-4B07-AB95-281017690F9B}"/>
    <cellStyle name="Normal 5 4" xfId="62" xr:uid="{D95915A4-B72B-45B8-9505-DBE1E7F07F1E}"/>
    <cellStyle name="Normal 5 5" xfId="154" xr:uid="{A976C499-8805-4365-B542-72EFAC2E6B44}"/>
    <cellStyle name="Normal 6" xfId="1" xr:uid="{15CFAB01-5BE1-4E47-B92F-68BD50519429}"/>
    <cellStyle name="Normal 6 2" xfId="64" xr:uid="{42279FAC-9C71-4E1A-9FB6-5BE94D248D21}"/>
    <cellStyle name="Normal 6 2 2" xfId="194" xr:uid="{40E79E35-3A53-4403-8C3D-B4C67D4FF607}"/>
    <cellStyle name="Normal 6 3" xfId="214" xr:uid="{4C1C137F-3425-411C-A81F-81B4519B044E}"/>
    <cellStyle name="Normal 6 4" xfId="161" xr:uid="{FD4462D8-23E9-40FB-B0B2-0A0CB926893F}"/>
    <cellStyle name="Normal 7" xfId="63" xr:uid="{8DFA7853-0499-44D3-91C5-6E83962E090E}"/>
    <cellStyle name="Normal 7 2" xfId="213" xr:uid="{012C45E2-DE33-4738-A0D8-675AFEAF56F6}"/>
    <cellStyle name="Normal 8" xfId="70" xr:uid="{07FDCCED-82E5-4F45-9B9D-6581DD1A5FE0}"/>
    <cellStyle name="Normal 8 2" xfId="71" xr:uid="{8D30C0AC-290D-4E21-BFB6-1DEF01A55FA1}"/>
    <cellStyle name="Normal 9" xfId="73" xr:uid="{A8638C29-A02B-43B2-B171-62B327F29931}"/>
    <cellStyle name="Note 2" xfId="84" xr:uid="{93AFD8BB-F444-4BAF-8BA4-D095F2328D92}"/>
    <cellStyle name="Note 2 2" xfId="217" xr:uid="{EFB10D80-7B69-4590-8E92-71682A9B4A07}"/>
    <cellStyle name="Percent 2" xfId="31" xr:uid="{4E4EFBEE-33CC-47A0-B86F-2AED4359D693}"/>
    <cellStyle name="Percent 2 2" xfId="85" xr:uid="{00C48DB8-38E6-48AB-8608-869CA21E0FDC}"/>
    <cellStyle name="Percent 2 2 2" xfId="195" xr:uid="{609847C8-579F-4AFA-BA60-7C05F4CCEFCC}"/>
    <cellStyle name="Percent 3" xfId="159" xr:uid="{2BEDBBAB-E3FF-42F8-9154-79212B4292CF}"/>
  </cellStyles>
  <dxfs count="60"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2" formatCode="0.00"/>
    </dxf>
    <dxf>
      <numFmt numFmtId="164" formatCode="yyyy\-mm\-dd;@"/>
    </dxf>
    <dxf>
      <numFmt numFmtId="2" formatCode="0.00"/>
    </dxf>
    <dxf>
      <numFmt numFmtId="164" formatCode="yyyy\-mm\-dd;@"/>
    </dxf>
    <dxf>
      <numFmt numFmtId="2" formatCode="0.00"/>
    </dxf>
    <dxf>
      <numFmt numFmtId="164" formatCode="yyyy\-mm\-dd;@"/>
    </dxf>
    <dxf>
      <numFmt numFmtId="2" formatCode="0.00"/>
    </dxf>
    <dxf>
      <numFmt numFmtId="164" formatCode="yyyy\-mm\-dd;@"/>
    </dxf>
    <dxf>
      <numFmt numFmtId="179" formatCode="yyyy\-mm\-dd"/>
    </dxf>
    <dxf>
      <numFmt numFmtId="179" formatCode="yyyy\-mm\-dd"/>
    </dxf>
    <dxf>
      <numFmt numFmtId="179" formatCode="yyyy\-mm\-dd"/>
    </dxf>
    <dxf>
      <numFmt numFmtId="179" formatCode="yyyy\-mm\-dd"/>
    </dxf>
  </dxfs>
  <tableStyles count="0" defaultTableStyle="TableStyleMedium2" defaultPivotStyle="PivotStyleLight16"/>
  <colors>
    <mruColors>
      <color rgb="FF843C0C"/>
      <color rgb="FFED7D31"/>
      <color rgb="FFC000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Rebased daily poly-6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'Rebased Deaths'!$B$3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Deaths'!$B$4:$B$48</c:f>
              <c:numCache>
                <c:formatCode>General</c:formatCode>
                <c:ptCount val="4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8-4B09-9F3F-E6B73220575C}"/>
            </c:ext>
          </c:extLst>
        </c:ser>
        <c:ser>
          <c:idx val="1"/>
          <c:order val="1"/>
          <c:tx>
            <c:strRef>
              <c:f>'Rebased Deaths'!$C$3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Deaths'!$C$4:$C$48</c:f>
              <c:numCache>
                <c:formatCode>General</c:formatCode>
                <c:ptCount val="4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8-4B09-9F3F-E6B73220575C}"/>
            </c:ext>
          </c:extLst>
        </c:ser>
        <c:ser>
          <c:idx val="2"/>
          <c:order val="2"/>
          <c:tx>
            <c:strRef>
              <c:f>'Rebased Deaths'!$D$3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Deaths'!$D$4:$D$48</c:f>
              <c:numCache>
                <c:formatCode>General</c:formatCode>
                <c:ptCount val="4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58-4B09-9F3F-E6B73220575C}"/>
            </c:ext>
          </c:extLst>
        </c:ser>
        <c:ser>
          <c:idx val="3"/>
          <c:order val="3"/>
          <c:tx>
            <c:strRef>
              <c:f>'Rebased Deaths'!$E$3</c:f>
              <c:strCache>
                <c:ptCount val="1"/>
                <c:pt idx="0">
                  <c:v>Spain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Deaths'!$E$4:$E$48</c:f>
              <c:numCache>
                <c:formatCode>General</c:formatCode>
                <c:ptCount val="4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58-4B09-9F3F-E6B73220575C}"/>
            </c:ext>
          </c:extLst>
        </c:ser>
        <c:ser>
          <c:idx val="4"/>
          <c:order val="4"/>
          <c:tx>
            <c:strRef>
              <c:f>'Rebased Deaths'!$F$3</c:f>
              <c:strCache>
                <c:ptCount val="1"/>
                <c:pt idx="0">
                  <c:v>Sweden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Deaths'!$F$4:$F$48</c:f>
              <c:numCache>
                <c:formatCode>General</c:formatCode>
                <c:ptCount val="4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58-4B09-9F3F-E6B73220575C}"/>
            </c:ext>
          </c:extLst>
        </c:ser>
        <c:ser>
          <c:idx val="5"/>
          <c:order val="5"/>
          <c:tx>
            <c:strRef>
              <c:f>'Rebased Deaths'!$G$3</c:f>
              <c:strCache>
                <c:ptCount val="1"/>
                <c:pt idx="0">
                  <c:v>UK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Deaths'!$G$4:$G$48</c:f>
              <c:numCache>
                <c:formatCode>General</c:formatCode>
                <c:ptCount val="4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58-4B09-9F3F-E6B73220575C}"/>
            </c:ext>
          </c:extLst>
        </c:ser>
        <c:ser>
          <c:idx val="6"/>
          <c:order val="6"/>
          <c:tx>
            <c:strRef>
              <c:f>'Rebased Deaths'!$H$3</c:f>
              <c:strCache>
                <c:ptCount val="1"/>
                <c:pt idx="0">
                  <c:v>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Deaths'!$H$4:$H$48</c:f>
              <c:numCache>
                <c:formatCode>General</c:formatCode>
                <c:ptCount val="4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58-4B09-9F3F-E6B732205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50736"/>
        <c:axId val="703354344"/>
      </c:scatterChart>
      <c:valAx>
        <c:axId val="70335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4344"/>
        <c:crosses val="autoZero"/>
        <c:crossBetween val="midCat"/>
      </c:valAx>
      <c:valAx>
        <c:axId val="70335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Rebased daily mavg-6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'Rebased Deaths'!$B$3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Deaths'!$B$4:$B$45</c:f>
              <c:numCache>
                <c:formatCode>General</c:formatCode>
                <c:ptCount val="4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3-4960-B49C-12266176F7BB}"/>
            </c:ext>
          </c:extLst>
        </c:ser>
        <c:ser>
          <c:idx val="1"/>
          <c:order val="1"/>
          <c:tx>
            <c:strRef>
              <c:f>'Rebased Deaths'!$C$3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Deaths'!$C$4:$C$45</c:f>
              <c:numCache>
                <c:formatCode>General</c:formatCode>
                <c:ptCount val="4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03-4960-B49C-12266176F7BB}"/>
            </c:ext>
          </c:extLst>
        </c:ser>
        <c:ser>
          <c:idx val="2"/>
          <c:order val="2"/>
          <c:tx>
            <c:strRef>
              <c:f>'Rebased Deaths'!$D$3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Deaths'!$D$4:$D$45</c:f>
              <c:numCache>
                <c:formatCode>General</c:formatCode>
                <c:ptCount val="4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3-4960-B49C-12266176F7BB}"/>
            </c:ext>
          </c:extLst>
        </c:ser>
        <c:ser>
          <c:idx val="3"/>
          <c:order val="3"/>
          <c:tx>
            <c:strRef>
              <c:f>'Rebased Deaths'!$E$3</c:f>
              <c:strCache>
                <c:ptCount val="1"/>
                <c:pt idx="0">
                  <c:v>Spain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Deaths'!$E$4:$E$45</c:f>
              <c:numCache>
                <c:formatCode>General</c:formatCode>
                <c:ptCount val="4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03-4960-B49C-12266176F7BB}"/>
            </c:ext>
          </c:extLst>
        </c:ser>
        <c:ser>
          <c:idx val="4"/>
          <c:order val="4"/>
          <c:tx>
            <c:strRef>
              <c:f>'Rebased Deaths'!$F$3</c:f>
              <c:strCache>
                <c:ptCount val="1"/>
                <c:pt idx="0">
                  <c:v>Sweden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Deaths'!$F$4:$F$45</c:f>
              <c:numCache>
                <c:formatCode>General</c:formatCode>
                <c:ptCount val="4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3-4960-B49C-12266176F7BB}"/>
            </c:ext>
          </c:extLst>
        </c:ser>
        <c:ser>
          <c:idx val="5"/>
          <c:order val="5"/>
          <c:tx>
            <c:strRef>
              <c:f>'Rebased Deaths'!$G$3</c:f>
              <c:strCache>
                <c:ptCount val="1"/>
                <c:pt idx="0">
                  <c:v>UK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Deaths'!$G$4:$G$45</c:f>
              <c:numCache>
                <c:formatCode>General</c:formatCode>
                <c:ptCount val="4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303-4960-B49C-12266176F7BB}"/>
            </c:ext>
          </c:extLst>
        </c:ser>
        <c:ser>
          <c:idx val="6"/>
          <c:order val="6"/>
          <c:tx>
            <c:strRef>
              <c:f>'Rebased Deaths'!$H$3</c:f>
              <c:strCache>
                <c:ptCount val="1"/>
                <c:pt idx="0">
                  <c:v>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Deaths'!$H$4:$H$45</c:f>
              <c:numCache>
                <c:formatCode>General</c:formatCode>
                <c:ptCount val="4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3-4960-B49C-12266176F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50736"/>
        <c:axId val="703354344"/>
      </c:scatterChart>
      <c:valAx>
        <c:axId val="70335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4344"/>
        <c:crosses val="autoZero"/>
        <c:crossBetween val="midCat"/>
      </c:valAx>
      <c:valAx>
        <c:axId val="70335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Rebased population adjusted daily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'Rebased Deaths'!$B$3</c:f>
              <c:strCache>
                <c:ptCount val="1"/>
                <c:pt idx="0">
                  <c:v>France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Deaths'!$B$4:$B$43</c:f>
              <c:numCache>
                <c:formatCode>General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6C-4CED-A1B9-41B9120CB6C7}"/>
            </c:ext>
          </c:extLst>
        </c:ser>
        <c:ser>
          <c:idx val="1"/>
          <c:order val="1"/>
          <c:tx>
            <c:strRef>
              <c:f>'Rebased Deaths'!$C$3</c:f>
              <c:strCache>
                <c:ptCount val="1"/>
                <c:pt idx="0">
                  <c:v>Germany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Deaths'!$C$4:$C$43</c:f>
              <c:numCache>
                <c:formatCode>General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6C-4CED-A1B9-41B9120CB6C7}"/>
            </c:ext>
          </c:extLst>
        </c:ser>
        <c:ser>
          <c:idx val="2"/>
          <c:order val="2"/>
          <c:tx>
            <c:strRef>
              <c:f>'Rebased Deaths'!$D$3</c:f>
              <c:strCache>
                <c:ptCount val="1"/>
                <c:pt idx="0">
                  <c:v>Italy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Deaths'!$D$4:$D$43</c:f>
              <c:numCache>
                <c:formatCode>General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6C-4CED-A1B9-41B9120CB6C7}"/>
            </c:ext>
          </c:extLst>
        </c:ser>
        <c:ser>
          <c:idx val="3"/>
          <c:order val="3"/>
          <c:tx>
            <c:strRef>
              <c:f>'Rebased Deaths'!$E$3</c:f>
              <c:strCache>
                <c:ptCount val="1"/>
                <c:pt idx="0">
                  <c:v>Spain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Deaths'!$E$4:$E$43</c:f>
              <c:numCache>
                <c:formatCode>General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6C-4CED-A1B9-41B9120CB6C7}"/>
            </c:ext>
          </c:extLst>
        </c:ser>
        <c:ser>
          <c:idx val="4"/>
          <c:order val="4"/>
          <c:tx>
            <c:strRef>
              <c:f>'Rebased Deaths'!$F$3</c:f>
              <c:strCache>
                <c:ptCount val="1"/>
                <c:pt idx="0">
                  <c:v>Sweden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Deaths'!$F$4:$F$43</c:f>
              <c:numCache>
                <c:formatCode>General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6C-4CED-A1B9-41B9120CB6C7}"/>
            </c:ext>
          </c:extLst>
        </c:ser>
        <c:ser>
          <c:idx val="5"/>
          <c:order val="5"/>
          <c:tx>
            <c:strRef>
              <c:f>'Rebased Deaths'!$G$3</c:f>
              <c:strCache>
                <c:ptCount val="1"/>
                <c:pt idx="0">
                  <c:v>UK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Deaths'!$G$4:$G$43</c:f>
              <c:numCache>
                <c:formatCode>General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6C-4CED-A1B9-41B9120CB6C7}"/>
            </c:ext>
          </c:extLst>
        </c:ser>
        <c:ser>
          <c:idx val="6"/>
          <c:order val="6"/>
          <c:tx>
            <c:strRef>
              <c:f>'Rebased Deaths'!$H$3</c:f>
              <c:strCache>
                <c:ptCount val="1"/>
                <c:pt idx="0">
                  <c:v>US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Deaths'!$H$4:$H$43</c:f>
              <c:numCache>
                <c:formatCode>General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6C-4CED-A1B9-41B9120CB6C7}"/>
            </c:ext>
          </c:extLst>
        </c:ser>
        <c:ser>
          <c:idx val="7"/>
          <c:order val="7"/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'Rebased Deaths'!$M$4:$M$10</c:f>
              <c:strCache>
                <c:ptCount val="7"/>
                <c:pt idx="0">
                  <c:v>France</c:v>
                </c:pt>
                <c:pt idx="1">
                  <c:v>Germany</c:v>
                </c:pt>
                <c:pt idx="2">
                  <c:v>Italy</c:v>
                </c:pt>
                <c:pt idx="3">
                  <c:v>Spain</c:v>
                </c:pt>
                <c:pt idx="4">
                  <c:v>Sweden</c:v>
                </c:pt>
                <c:pt idx="5">
                  <c:v>UK</c:v>
                </c:pt>
                <c:pt idx="6">
                  <c:v>US</c:v>
                </c:pt>
              </c:strCache>
            </c:strRef>
          </c:xVal>
          <c:yVal>
            <c:numRef>
              <c:f>'Rebased Deaths'!$N$4:$N$10</c:f>
              <c:numCache>
                <c:formatCode>General</c:formatCode>
                <c:ptCount val="7"/>
                <c:pt idx="0">
                  <c:v>12</c:v>
                </c:pt>
                <c:pt idx="1">
                  <c:v>20</c:v>
                </c:pt>
                <c:pt idx="2">
                  <c:v>0</c:v>
                </c:pt>
                <c:pt idx="3">
                  <c:v>3</c:v>
                </c:pt>
                <c:pt idx="4">
                  <c:v>18</c:v>
                </c:pt>
                <c:pt idx="5">
                  <c:v>16</c:v>
                </c:pt>
                <c:pt idx="6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46-4019-93D5-E62E0F59D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228976"/>
        <c:axId val="690155552"/>
      </c:scatterChart>
      <c:valAx>
        <c:axId val="105422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Rebased</a:t>
                </a:r>
                <a:r>
                  <a:rPr lang="en-GB" sz="1100" baseline="0"/>
                  <a:t> days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55552"/>
        <c:crosses val="autoZero"/>
        <c:crossBetween val="midCat"/>
      </c:valAx>
      <c:valAx>
        <c:axId val="69015555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Daily deaths equivalent (50m population)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22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UK</a:t>
            </a:r>
            <a:r>
              <a:rPr lang="en-GB" baseline="0"/>
              <a:t> Covid-19 Deaths vs. Total Deaths (ONS)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'ONS Analysis 17-Apr-2020'!$F$3</c:f>
              <c:strCache>
                <c:ptCount val="1"/>
                <c:pt idx="0">
                  <c:v>Covid-19 Deaths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17-Apr-2020'!$E$4:$E$10</c:f>
              <c:numCache>
                <c:formatCode>yyyy\-mm\-dd;@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17-Apr-2020'!$F$4:$F$10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300</c:v>
                </c:pt>
                <c:pt idx="3">
                  <c:v>1495</c:v>
                </c:pt>
                <c:pt idx="4">
                  <c:v>4475</c:v>
                </c:pt>
                <c:pt idx="5">
                  <c:v>7630</c:v>
                </c:pt>
                <c:pt idx="6">
                  <c:v>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0-478C-BDB4-6BBF5635D1A8}"/>
            </c:ext>
          </c:extLst>
        </c:ser>
        <c:ser>
          <c:idx val="1"/>
          <c:order val="1"/>
          <c:tx>
            <c:strRef>
              <c:f>'ONS Analysis 17-Apr-2020'!$G$3</c:f>
              <c:strCache>
                <c:ptCount val="1"/>
                <c:pt idx="0">
                  <c:v>Non Covid-19 Deaths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17-Apr-2020'!$E$4:$E$10</c:f>
              <c:numCache>
                <c:formatCode>yyyy\-mm\-dd;@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17-Apr-2020'!$G$4:$G$10</c:f>
              <c:numCache>
                <c:formatCode>General</c:formatCode>
                <c:ptCount val="7"/>
                <c:pt idx="0">
                  <c:v>10892</c:v>
                </c:pt>
                <c:pt idx="1">
                  <c:v>10992</c:v>
                </c:pt>
                <c:pt idx="2">
                  <c:v>10346</c:v>
                </c:pt>
                <c:pt idx="3">
                  <c:v>9647</c:v>
                </c:pt>
                <c:pt idx="4">
                  <c:v>11912</c:v>
                </c:pt>
                <c:pt idx="5">
                  <c:v>14002</c:v>
                </c:pt>
                <c:pt idx="6">
                  <c:v>19311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00-478C-BDB4-6BBF5635D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0785736"/>
        <c:axId val="1050786064"/>
      </c:barChart>
      <c:lineChart>
        <c:grouping val="standard"/>
        <c:varyColors val="0"/>
        <c:ser>
          <c:idx val="2"/>
          <c:order val="2"/>
          <c:tx>
            <c:strRef>
              <c:f>'ONS Analysis 17-Apr-2020'!$I$3</c:f>
              <c:strCache>
                <c:ptCount val="1"/>
                <c:pt idx="0">
                  <c:v>Covid-19 proportion (RH axis)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'ONS Analysis 17-Apr-2020'!$E$4:$E$10</c:f>
              <c:numCache>
                <c:formatCode>yyyy\-mm\-dd;@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17-Apr-2020'!$I$4:$I$10</c:f>
              <c:numCache>
                <c:formatCode>0%</c:formatCode>
                <c:ptCount val="7"/>
                <c:pt idx="0">
                  <c:v>0</c:v>
                </c:pt>
                <c:pt idx="1">
                  <c:v>2.2692202959063265E-3</c:v>
                </c:pt>
                <c:pt idx="2">
                  <c:v>2.8179597971068945E-2</c:v>
                </c:pt>
                <c:pt idx="3">
                  <c:v>0.13417698797343386</c:v>
                </c:pt>
                <c:pt idx="4">
                  <c:v>0.27308232135229144</c:v>
                </c:pt>
                <c:pt idx="5">
                  <c:v>0.35271819526627218</c:v>
                </c:pt>
                <c:pt idx="6">
                  <c:v>0.28150463221341665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00-478C-BDB4-6BBF5635D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782784"/>
        <c:axId val="1050784752"/>
      </c:lineChart>
      <c:catAx>
        <c:axId val="1050785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</a:t>
                </a:r>
                <a:r>
                  <a:rPr lang="en-GB" baseline="0"/>
                  <a:t> ENDING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86064"/>
        <c:crosses val="autoZero"/>
        <c:auto val="0"/>
        <c:lblAlgn val="ctr"/>
        <c:lblOffset val="100"/>
        <c:noMultiLvlLbl val="0"/>
      </c:catAx>
      <c:valAx>
        <c:axId val="10507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85736"/>
        <c:crosses val="autoZero"/>
        <c:crossBetween val="between"/>
      </c:valAx>
      <c:valAx>
        <c:axId val="105078475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82784"/>
        <c:crosses val="max"/>
        <c:crossBetween val="between"/>
      </c:valAx>
      <c:dateAx>
        <c:axId val="1050782784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10507847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'ONS Analysis 17-Apr-2020'!$N$3</c:f>
              <c:strCache>
                <c:ptCount val="1"/>
                <c:pt idx="0">
                  <c:v>&lt;1 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17-Apr-2020'!$N$4:$N$10</c:f>
              <c:numCache>
                <c:formatCode>[Color9]#,##0_ ;[Color10]\(#,##0\)</c:formatCode>
                <c:ptCount val="7"/>
                <c:pt idx="0">
                  <c:v>11</c:v>
                </c:pt>
                <c:pt idx="1">
                  <c:v>-4</c:v>
                </c:pt>
                <c:pt idx="2">
                  <c:v>-5</c:v>
                </c:pt>
                <c:pt idx="3">
                  <c:v>4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A-4BD8-A347-7D6228FF0F49}"/>
            </c:ext>
          </c:extLst>
        </c:ser>
        <c:ser>
          <c:idx val="1"/>
          <c:order val="1"/>
          <c:tx>
            <c:strRef>
              <c:f>'ONS Analysis 17-Apr-2020'!$O$3</c:f>
              <c:strCache>
                <c:ptCount val="1"/>
                <c:pt idx="0">
                  <c:v>01-14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17-Apr-2020'!$O$4:$O$10</c:f>
              <c:numCache>
                <c:formatCode>[Color9]#,##0_ ;[Color10]\(#,##0\)</c:formatCode>
                <c:ptCount val="7"/>
                <c:pt idx="0">
                  <c:v>4</c:v>
                </c:pt>
                <c:pt idx="1">
                  <c:v>-2</c:v>
                </c:pt>
                <c:pt idx="2">
                  <c:v>-12</c:v>
                </c:pt>
                <c:pt idx="3">
                  <c:v>-4</c:v>
                </c:pt>
                <c:pt idx="4">
                  <c:v>8</c:v>
                </c:pt>
                <c:pt idx="5">
                  <c:v>6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A-4BD8-A347-7D6228FF0F49}"/>
            </c:ext>
          </c:extLst>
        </c:ser>
        <c:ser>
          <c:idx val="2"/>
          <c:order val="2"/>
          <c:tx>
            <c:strRef>
              <c:f>'ONS Analysis 17-Apr-2020'!$P$3</c:f>
              <c:strCache>
                <c:ptCount val="1"/>
                <c:pt idx="0">
                  <c:v>15-44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17-Apr-2020'!$P$4:$P$10</c:f>
              <c:numCache>
                <c:formatCode>[Color9]#,##0_ ;[Color10]\(#,##0\)</c:formatCode>
                <c:ptCount val="7"/>
                <c:pt idx="0">
                  <c:v>9</c:v>
                </c:pt>
                <c:pt idx="1">
                  <c:v>12</c:v>
                </c:pt>
                <c:pt idx="2">
                  <c:v>-18</c:v>
                </c:pt>
                <c:pt idx="3">
                  <c:v>-6</c:v>
                </c:pt>
                <c:pt idx="4">
                  <c:v>-8</c:v>
                </c:pt>
                <c:pt idx="5">
                  <c:v>5</c:v>
                </c:pt>
                <c:pt idx="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AA-4BD8-A347-7D6228FF0F49}"/>
            </c:ext>
          </c:extLst>
        </c:ser>
        <c:ser>
          <c:idx val="3"/>
          <c:order val="3"/>
          <c:tx>
            <c:strRef>
              <c:f>'ONS Analysis 17-Apr-2020'!$Q$3</c:f>
              <c:strCache>
                <c:ptCount val="1"/>
                <c:pt idx="0">
                  <c:v>45-64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17-Apr-2020'!$Q$4:$Q$10</c:f>
              <c:numCache>
                <c:formatCode>[Color9]#,##0_ ;[Color10]\(#,##0\)</c:formatCode>
                <c:ptCount val="7"/>
                <c:pt idx="0">
                  <c:v>-90</c:v>
                </c:pt>
                <c:pt idx="1">
                  <c:v>29</c:v>
                </c:pt>
                <c:pt idx="2">
                  <c:v>15</c:v>
                </c:pt>
                <c:pt idx="3">
                  <c:v>79</c:v>
                </c:pt>
                <c:pt idx="4">
                  <c:v>628</c:v>
                </c:pt>
                <c:pt idx="5">
                  <c:v>1154</c:v>
                </c:pt>
                <c:pt idx="6">
                  <c:v>1878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AA-4BD8-A347-7D6228FF0F49}"/>
            </c:ext>
          </c:extLst>
        </c:ser>
        <c:ser>
          <c:idx val="4"/>
          <c:order val="4"/>
          <c:tx>
            <c:strRef>
              <c:f>'ONS Analysis 17-Apr-2020'!$R$3</c:f>
              <c:strCache>
                <c:ptCount val="1"/>
                <c:pt idx="0">
                  <c:v>65-74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17-Apr-2020'!$R$4:$R$10</c:f>
              <c:numCache>
                <c:formatCode>[Color9]#,##0_ ;[Color10]\(#,##0\)</c:formatCode>
                <c:ptCount val="7"/>
                <c:pt idx="0">
                  <c:v>-88</c:v>
                </c:pt>
                <c:pt idx="1">
                  <c:v>35</c:v>
                </c:pt>
                <c:pt idx="2">
                  <c:v>67</c:v>
                </c:pt>
                <c:pt idx="3">
                  <c:v>162</c:v>
                </c:pt>
                <c:pt idx="4">
                  <c:v>1120</c:v>
                </c:pt>
                <c:pt idx="5">
                  <c:v>1951</c:v>
                </c:pt>
                <c:pt idx="6">
                  <c:v>3146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AA-4BD8-A347-7D6228FF0F49}"/>
            </c:ext>
          </c:extLst>
        </c:ser>
        <c:ser>
          <c:idx val="5"/>
          <c:order val="5"/>
          <c:tx>
            <c:strRef>
              <c:f>'ONS Analysis 17-Apr-2020'!$S$3</c:f>
              <c:strCache>
                <c:ptCount val="1"/>
                <c:pt idx="0">
                  <c:v>75-84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17-Apr-2020'!$S$4:$S$10</c:f>
              <c:numCache>
                <c:formatCode>[Color9]#,##0_ ;[Color10]\(#,##0\)</c:formatCode>
                <c:ptCount val="7"/>
                <c:pt idx="0">
                  <c:v>81</c:v>
                </c:pt>
                <c:pt idx="1">
                  <c:v>171</c:v>
                </c:pt>
                <c:pt idx="2">
                  <c:v>119</c:v>
                </c:pt>
                <c:pt idx="3">
                  <c:v>453</c:v>
                </c:pt>
                <c:pt idx="4">
                  <c:v>2068</c:v>
                </c:pt>
                <c:pt idx="5">
                  <c:v>3856</c:v>
                </c:pt>
                <c:pt idx="6">
                  <c:v>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AA-4BD8-A347-7D6228FF0F49}"/>
            </c:ext>
          </c:extLst>
        </c:ser>
        <c:ser>
          <c:idx val="6"/>
          <c:order val="6"/>
          <c:tx>
            <c:strRef>
              <c:f>'ONS Analysis 17-Apr-2020'!$T$3</c:f>
              <c:strCache>
                <c:ptCount val="1"/>
                <c:pt idx="0">
                  <c:v>85+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17-Apr-2020'!$T$4:$T$10</c:f>
              <c:numCache>
                <c:formatCode>[Color9]#,##0_ ;[Color10]\(#,##0\)</c:formatCode>
                <c:ptCount val="7"/>
                <c:pt idx="0">
                  <c:v>67</c:v>
                </c:pt>
                <c:pt idx="1">
                  <c:v>209</c:v>
                </c:pt>
                <c:pt idx="2">
                  <c:v>78</c:v>
                </c:pt>
                <c:pt idx="3">
                  <c:v>587</c:v>
                </c:pt>
                <c:pt idx="4">
                  <c:v>2435</c:v>
                </c:pt>
                <c:pt idx="5">
                  <c:v>4363</c:v>
                </c:pt>
                <c:pt idx="6">
                  <c:v>6784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AA-4BD8-A347-7D6228FF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2029648"/>
        <c:axId val="1052034240"/>
      </c:barChart>
      <c:catAx>
        <c:axId val="105202964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34240"/>
        <c:crosses val="autoZero"/>
        <c:auto val="0"/>
        <c:lblAlgn val="ctr"/>
        <c:lblOffset val="100"/>
        <c:noMultiLvlLbl val="0"/>
      </c:catAx>
      <c:valAx>
        <c:axId val="1052034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2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Analysis - Round2.xlsx]Pivot!PivotTable1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Pivot!$C$3</c:f>
              <c:strCache>
                <c:ptCount val="1"/>
                <c:pt idx="0">
                  <c:v>Sum of UK-Cases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Pivot!$A$4:$A$195</c:f>
              <c:strCache>
                <c:ptCount val="192"/>
                <c:pt idx="0">
                  <c:v>2020-03-01 00:00:00</c:v>
                </c:pt>
                <c:pt idx="1">
                  <c:v>2020-03-02 00:00:00</c:v>
                </c:pt>
                <c:pt idx="2">
                  <c:v>2020-03-03 00:00:00</c:v>
                </c:pt>
                <c:pt idx="3">
                  <c:v>2020-03-04 00:00:00</c:v>
                </c:pt>
                <c:pt idx="4">
                  <c:v>2020-03-05 00:00:00</c:v>
                </c:pt>
                <c:pt idx="5">
                  <c:v>2020-03-06 00:00:00</c:v>
                </c:pt>
                <c:pt idx="6">
                  <c:v>2020-03-07 00:00:00</c:v>
                </c:pt>
                <c:pt idx="7">
                  <c:v>2020-03-08 00:00:00</c:v>
                </c:pt>
                <c:pt idx="8">
                  <c:v>2020-03-09 00:00:00</c:v>
                </c:pt>
                <c:pt idx="9">
                  <c:v>2020-03-10 00:00:00</c:v>
                </c:pt>
                <c:pt idx="10">
                  <c:v>2020-03-11 00:00:00</c:v>
                </c:pt>
                <c:pt idx="11">
                  <c:v>2020-03-12 00:00:00</c:v>
                </c:pt>
                <c:pt idx="12">
                  <c:v>2020-03-13 00:00:00</c:v>
                </c:pt>
                <c:pt idx="13">
                  <c:v>2020-03-14 00:00:00</c:v>
                </c:pt>
                <c:pt idx="14">
                  <c:v>2020-03-15 00:00:00</c:v>
                </c:pt>
                <c:pt idx="15">
                  <c:v>2020-03-16 00:00:00</c:v>
                </c:pt>
                <c:pt idx="16">
                  <c:v>2020-03-17 00:00:00</c:v>
                </c:pt>
                <c:pt idx="17">
                  <c:v>2020-03-18 00:00:00</c:v>
                </c:pt>
                <c:pt idx="18">
                  <c:v>2020-03-19 00:00:00</c:v>
                </c:pt>
                <c:pt idx="19">
                  <c:v>2020-03-20 00:00:00</c:v>
                </c:pt>
                <c:pt idx="20">
                  <c:v>2020-03-21 00:00:00</c:v>
                </c:pt>
                <c:pt idx="21">
                  <c:v>2020-03-22 00:00:00</c:v>
                </c:pt>
                <c:pt idx="22">
                  <c:v>2020-03-23 00:00:00</c:v>
                </c:pt>
                <c:pt idx="23">
                  <c:v>2020-03-24 00:00:00</c:v>
                </c:pt>
                <c:pt idx="24">
                  <c:v>2020-03-25 00:00:00</c:v>
                </c:pt>
                <c:pt idx="25">
                  <c:v>2020-03-26 00:00:00</c:v>
                </c:pt>
                <c:pt idx="26">
                  <c:v>2020-03-27 00:00:00</c:v>
                </c:pt>
                <c:pt idx="27">
                  <c:v>2020-03-28 00:00:00</c:v>
                </c:pt>
                <c:pt idx="28">
                  <c:v>2020-03-29 00:00:00</c:v>
                </c:pt>
                <c:pt idx="29">
                  <c:v>2020-03-30 00:00:00</c:v>
                </c:pt>
                <c:pt idx="30">
                  <c:v>2020-03-31 00:00:00</c:v>
                </c:pt>
                <c:pt idx="31">
                  <c:v>2020-04-01 00:00:00</c:v>
                </c:pt>
                <c:pt idx="32">
                  <c:v>2020-04-02 00:00:00</c:v>
                </c:pt>
                <c:pt idx="33">
                  <c:v>2020-04-03 00:00:00</c:v>
                </c:pt>
                <c:pt idx="34">
                  <c:v>2020-04-04 00:00:00</c:v>
                </c:pt>
                <c:pt idx="35">
                  <c:v>2020-04-05 00:00:00</c:v>
                </c:pt>
                <c:pt idx="36">
                  <c:v>2020-04-06 00:00:00</c:v>
                </c:pt>
                <c:pt idx="37">
                  <c:v>2020-04-07 00:00:00</c:v>
                </c:pt>
                <c:pt idx="38">
                  <c:v>2020-04-08 00:00:00</c:v>
                </c:pt>
                <c:pt idx="39">
                  <c:v>2020-04-09 00:00:00</c:v>
                </c:pt>
                <c:pt idx="40">
                  <c:v>2020-04-10 00:00:00</c:v>
                </c:pt>
                <c:pt idx="41">
                  <c:v>2020-04-11 00:00:00</c:v>
                </c:pt>
                <c:pt idx="42">
                  <c:v>2020-04-12 00:00:00</c:v>
                </c:pt>
                <c:pt idx="43">
                  <c:v>2020-04-13 00:00:00</c:v>
                </c:pt>
                <c:pt idx="44">
                  <c:v>2020-04-14 00:00:00</c:v>
                </c:pt>
                <c:pt idx="45">
                  <c:v>2020-04-15 00:00:00</c:v>
                </c:pt>
                <c:pt idx="46">
                  <c:v>2020-04-16 00:00:00</c:v>
                </c:pt>
                <c:pt idx="47">
                  <c:v>2020-04-17 00:00:00</c:v>
                </c:pt>
                <c:pt idx="48">
                  <c:v>2020-04-18 00:00:00</c:v>
                </c:pt>
                <c:pt idx="49">
                  <c:v>2020-04-19 00:00:00</c:v>
                </c:pt>
                <c:pt idx="50">
                  <c:v>2020-04-20 00:00:00</c:v>
                </c:pt>
                <c:pt idx="51">
                  <c:v>2020-04-21 00:00:00</c:v>
                </c:pt>
                <c:pt idx="52">
                  <c:v>2020-04-22 00:00:00</c:v>
                </c:pt>
                <c:pt idx="53">
                  <c:v>2020-04-23 00:00:00</c:v>
                </c:pt>
                <c:pt idx="54">
                  <c:v>2020-04-24 00:00:00</c:v>
                </c:pt>
                <c:pt idx="55">
                  <c:v>2020-04-25 00:00:00</c:v>
                </c:pt>
                <c:pt idx="56">
                  <c:v>2020-04-26 00:00:00</c:v>
                </c:pt>
                <c:pt idx="57">
                  <c:v>2020-04-27 00:00:00</c:v>
                </c:pt>
                <c:pt idx="58">
                  <c:v>2020-04-28 00:00:00</c:v>
                </c:pt>
                <c:pt idx="59">
                  <c:v>2020-04-29 00:00:00</c:v>
                </c:pt>
                <c:pt idx="60">
                  <c:v>2020-04-30 00:00:00</c:v>
                </c:pt>
                <c:pt idx="61">
                  <c:v>2020-05-01 00:00:00</c:v>
                </c:pt>
                <c:pt idx="62">
                  <c:v>2020-05-02 00:00:00</c:v>
                </c:pt>
                <c:pt idx="63">
                  <c:v>2020-05-03 00:00:00</c:v>
                </c:pt>
                <c:pt idx="64">
                  <c:v>2020-05-04 00:00:00</c:v>
                </c:pt>
                <c:pt idx="65">
                  <c:v>2020-05-05 00:00:00</c:v>
                </c:pt>
                <c:pt idx="66">
                  <c:v>2020-05-06 00:00:00</c:v>
                </c:pt>
                <c:pt idx="67">
                  <c:v>2020-05-07 00:00:00</c:v>
                </c:pt>
                <c:pt idx="68">
                  <c:v>2020-05-08 00:00:00</c:v>
                </c:pt>
                <c:pt idx="69">
                  <c:v>2020-05-09 00:00:00</c:v>
                </c:pt>
                <c:pt idx="70">
                  <c:v>2020-05-10 00:00:00</c:v>
                </c:pt>
                <c:pt idx="71">
                  <c:v>2020-05-11 00:00:00</c:v>
                </c:pt>
                <c:pt idx="72">
                  <c:v>2020-05-12 00:00:00</c:v>
                </c:pt>
                <c:pt idx="73">
                  <c:v>2020-05-13 00:00:00</c:v>
                </c:pt>
                <c:pt idx="74">
                  <c:v>2020-05-14 00:00:00</c:v>
                </c:pt>
                <c:pt idx="75">
                  <c:v>2020-05-15 00:00:00</c:v>
                </c:pt>
                <c:pt idx="76">
                  <c:v>2020-05-16 00:00:00</c:v>
                </c:pt>
                <c:pt idx="77">
                  <c:v>2020-05-17 00:00:00</c:v>
                </c:pt>
                <c:pt idx="78">
                  <c:v>2020-05-18 00:00:00</c:v>
                </c:pt>
                <c:pt idx="79">
                  <c:v>2020-05-19 00:00:00</c:v>
                </c:pt>
                <c:pt idx="80">
                  <c:v>2020-05-20 00:00:00</c:v>
                </c:pt>
                <c:pt idx="81">
                  <c:v>2020-05-21 00:00:00</c:v>
                </c:pt>
                <c:pt idx="82">
                  <c:v>2020-05-22 00:00:00</c:v>
                </c:pt>
                <c:pt idx="83">
                  <c:v>2020-05-23 00:00:00</c:v>
                </c:pt>
                <c:pt idx="84">
                  <c:v>2020-05-24 00:00:00</c:v>
                </c:pt>
                <c:pt idx="85">
                  <c:v>2020-05-25 00:00:00</c:v>
                </c:pt>
                <c:pt idx="86">
                  <c:v>2020-05-26 00:00:00</c:v>
                </c:pt>
                <c:pt idx="87">
                  <c:v>2020-05-27 00:00:00</c:v>
                </c:pt>
                <c:pt idx="88">
                  <c:v>2020-05-28 00:00:00</c:v>
                </c:pt>
                <c:pt idx="89">
                  <c:v>2020-05-29 00:00:00</c:v>
                </c:pt>
                <c:pt idx="90">
                  <c:v>2020-05-30 00:00:00</c:v>
                </c:pt>
                <c:pt idx="91">
                  <c:v>2020-05-31 00:00:00</c:v>
                </c:pt>
                <c:pt idx="92">
                  <c:v>2020-06-01 00:00:00</c:v>
                </c:pt>
                <c:pt idx="93">
                  <c:v>2020-06-02 00:00:00</c:v>
                </c:pt>
                <c:pt idx="94">
                  <c:v>2020-06-03 00:00:00</c:v>
                </c:pt>
                <c:pt idx="95">
                  <c:v>2020-06-04 00:00:00</c:v>
                </c:pt>
                <c:pt idx="96">
                  <c:v>2020-06-05 00:00:00</c:v>
                </c:pt>
                <c:pt idx="97">
                  <c:v>2020-06-06 00:00:00</c:v>
                </c:pt>
                <c:pt idx="98">
                  <c:v>2020-06-07 00:00:00</c:v>
                </c:pt>
                <c:pt idx="99">
                  <c:v>2020-06-08 00:00:00</c:v>
                </c:pt>
                <c:pt idx="100">
                  <c:v>2020-06-09 00:00:00</c:v>
                </c:pt>
                <c:pt idx="101">
                  <c:v>2020-06-10 00:00:00</c:v>
                </c:pt>
                <c:pt idx="102">
                  <c:v>2020-06-11 00:00:00</c:v>
                </c:pt>
                <c:pt idx="103">
                  <c:v>2020-06-12 00:00:00</c:v>
                </c:pt>
                <c:pt idx="104">
                  <c:v>2020-06-13 00:00:00</c:v>
                </c:pt>
                <c:pt idx="105">
                  <c:v>2020-06-14 00:00:00</c:v>
                </c:pt>
                <c:pt idx="106">
                  <c:v>2020-06-15 00:00:00</c:v>
                </c:pt>
                <c:pt idx="107">
                  <c:v>2020-06-16 00:00:00</c:v>
                </c:pt>
                <c:pt idx="108">
                  <c:v>2020-06-17 00:00:00</c:v>
                </c:pt>
                <c:pt idx="109">
                  <c:v>2020-06-18 00:00:00</c:v>
                </c:pt>
                <c:pt idx="110">
                  <c:v>2020-06-19 00:00:00</c:v>
                </c:pt>
                <c:pt idx="111">
                  <c:v>2020-06-20 00:00:00</c:v>
                </c:pt>
                <c:pt idx="112">
                  <c:v>2020-06-21 00:00:00</c:v>
                </c:pt>
                <c:pt idx="113">
                  <c:v>2020-06-22 00:00:00</c:v>
                </c:pt>
                <c:pt idx="114">
                  <c:v>2020-06-23 00:00:00</c:v>
                </c:pt>
                <c:pt idx="115">
                  <c:v>2020-06-24 00:00:00</c:v>
                </c:pt>
                <c:pt idx="116">
                  <c:v>2020-06-25 00:00:00</c:v>
                </c:pt>
                <c:pt idx="117">
                  <c:v>2020-06-26 00:00:00</c:v>
                </c:pt>
                <c:pt idx="118">
                  <c:v>2020-06-27 00:00:00</c:v>
                </c:pt>
                <c:pt idx="119">
                  <c:v>2020-06-28 00:00:00</c:v>
                </c:pt>
                <c:pt idx="120">
                  <c:v>2020-06-29 00:00:00</c:v>
                </c:pt>
                <c:pt idx="121">
                  <c:v>2020-06-30 00:00:00</c:v>
                </c:pt>
                <c:pt idx="122">
                  <c:v>2020-07-01 00:00:00</c:v>
                </c:pt>
                <c:pt idx="123">
                  <c:v>2020-07-02 00:00:00</c:v>
                </c:pt>
                <c:pt idx="124">
                  <c:v>2020-07-03 00:00:00</c:v>
                </c:pt>
                <c:pt idx="125">
                  <c:v>2020-07-04 00:00:00</c:v>
                </c:pt>
                <c:pt idx="126">
                  <c:v>2020-07-05 00:00:00</c:v>
                </c:pt>
                <c:pt idx="127">
                  <c:v>2020-07-06 00:00:00</c:v>
                </c:pt>
                <c:pt idx="128">
                  <c:v>2020-07-07 00:00:00</c:v>
                </c:pt>
                <c:pt idx="129">
                  <c:v>2020-07-08 00:00:00</c:v>
                </c:pt>
                <c:pt idx="130">
                  <c:v>2020-07-09 00:00:00</c:v>
                </c:pt>
                <c:pt idx="131">
                  <c:v>2020-07-10 00:00:00</c:v>
                </c:pt>
                <c:pt idx="132">
                  <c:v>2020-07-11 00:00:00</c:v>
                </c:pt>
                <c:pt idx="133">
                  <c:v>2020-07-12 00:00:00</c:v>
                </c:pt>
                <c:pt idx="134">
                  <c:v>2020-07-13 00:00:00</c:v>
                </c:pt>
                <c:pt idx="135">
                  <c:v>2020-07-14 00:00:00</c:v>
                </c:pt>
                <c:pt idx="136">
                  <c:v>2020-07-15 00:00:00</c:v>
                </c:pt>
                <c:pt idx="137">
                  <c:v>2020-07-16 00:00:00</c:v>
                </c:pt>
                <c:pt idx="138">
                  <c:v>2020-07-17 00:00:00</c:v>
                </c:pt>
                <c:pt idx="139">
                  <c:v>2020-07-18 00:00:00</c:v>
                </c:pt>
                <c:pt idx="140">
                  <c:v>2020-07-19 00:00:00</c:v>
                </c:pt>
                <c:pt idx="141">
                  <c:v>2020-07-20 00:00:00</c:v>
                </c:pt>
                <c:pt idx="142">
                  <c:v>2020-07-21 00:00:00</c:v>
                </c:pt>
                <c:pt idx="143">
                  <c:v>2020-07-22 00:00:00</c:v>
                </c:pt>
                <c:pt idx="144">
                  <c:v>2020-07-23 00:00:00</c:v>
                </c:pt>
                <c:pt idx="145">
                  <c:v>2020-07-24 00:00:00</c:v>
                </c:pt>
                <c:pt idx="146">
                  <c:v>2020-07-25 00:00:00</c:v>
                </c:pt>
                <c:pt idx="147">
                  <c:v>2020-07-26 00:00:00</c:v>
                </c:pt>
                <c:pt idx="148">
                  <c:v>2020-07-27 00:00:00</c:v>
                </c:pt>
                <c:pt idx="149">
                  <c:v>2020-07-28 00:00:00</c:v>
                </c:pt>
                <c:pt idx="150">
                  <c:v>2020-07-29 00:00:00</c:v>
                </c:pt>
                <c:pt idx="151">
                  <c:v>2020-07-30 00:00:00</c:v>
                </c:pt>
                <c:pt idx="152">
                  <c:v>2020-07-31 00:00:00</c:v>
                </c:pt>
                <c:pt idx="153">
                  <c:v>2020-08-01 00:00:00</c:v>
                </c:pt>
                <c:pt idx="154">
                  <c:v>2020-08-02 00:00:00</c:v>
                </c:pt>
                <c:pt idx="155">
                  <c:v>2020-08-03 00:00:00</c:v>
                </c:pt>
                <c:pt idx="156">
                  <c:v>2020-08-04 00:00:00</c:v>
                </c:pt>
                <c:pt idx="157">
                  <c:v>2020-08-05 00:00:00</c:v>
                </c:pt>
                <c:pt idx="158">
                  <c:v>2020-08-06 00:00:00</c:v>
                </c:pt>
                <c:pt idx="159">
                  <c:v>2020-08-07 00:00:00</c:v>
                </c:pt>
                <c:pt idx="160">
                  <c:v>2020-08-08 00:00:00</c:v>
                </c:pt>
                <c:pt idx="161">
                  <c:v>2020-08-09 00:00:00</c:v>
                </c:pt>
                <c:pt idx="162">
                  <c:v>2020-08-10 00:00:00</c:v>
                </c:pt>
                <c:pt idx="163">
                  <c:v>2020-08-11 00:00:00</c:v>
                </c:pt>
                <c:pt idx="164">
                  <c:v>2020-08-12 00:00:00</c:v>
                </c:pt>
                <c:pt idx="165">
                  <c:v>2020-08-13 00:00:00</c:v>
                </c:pt>
                <c:pt idx="166">
                  <c:v>2020-08-14 00:00:00</c:v>
                </c:pt>
                <c:pt idx="167">
                  <c:v>2020-08-15 00:00:00</c:v>
                </c:pt>
                <c:pt idx="168">
                  <c:v>2020-08-16 00:00:00</c:v>
                </c:pt>
                <c:pt idx="169">
                  <c:v>2020-08-17 00:00:00</c:v>
                </c:pt>
                <c:pt idx="170">
                  <c:v>2020-08-18 00:00:00</c:v>
                </c:pt>
                <c:pt idx="171">
                  <c:v>2020-08-19 00:00:00</c:v>
                </c:pt>
                <c:pt idx="172">
                  <c:v>2020-08-20 00:00:00</c:v>
                </c:pt>
                <c:pt idx="173">
                  <c:v>2020-08-21 00:00:00</c:v>
                </c:pt>
                <c:pt idx="174">
                  <c:v>2020-08-22 00:00:00</c:v>
                </c:pt>
                <c:pt idx="175">
                  <c:v>2020-08-23 00:00:00</c:v>
                </c:pt>
                <c:pt idx="176">
                  <c:v>2020-08-24 00:00:00</c:v>
                </c:pt>
                <c:pt idx="177">
                  <c:v>2020-08-25 00:00:00</c:v>
                </c:pt>
                <c:pt idx="178">
                  <c:v>2020-08-26 00:00:00</c:v>
                </c:pt>
                <c:pt idx="179">
                  <c:v>2020-08-27 00:00:00</c:v>
                </c:pt>
                <c:pt idx="180">
                  <c:v>2020-08-28 00:00:00</c:v>
                </c:pt>
                <c:pt idx="181">
                  <c:v>2020-08-29 00:00:00</c:v>
                </c:pt>
                <c:pt idx="182">
                  <c:v>2020-08-30 00:00:00</c:v>
                </c:pt>
                <c:pt idx="183">
                  <c:v>2020-08-31 00:00:00</c:v>
                </c:pt>
                <c:pt idx="184">
                  <c:v>2020-09-01 00:00:00</c:v>
                </c:pt>
                <c:pt idx="185">
                  <c:v>2020-09-02 00:00:00</c:v>
                </c:pt>
                <c:pt idx="186">
                  <c:v>2020-09-03 00:00:00</c:v>
                </c:pt>
                <c:pt idx="187">
                  <c:v>2020-09-04 00:00:00</c:v>
                </c:pt>
                <c:pt idx="188">
                  <c:v>2020-09-05 00:00:00</c:v>
                </c:pt>
                <c:pt idx="189">
                  <c:v>2020-09-06 00:00:00</c:v>
                </c:pt>
                <c:pt idx="190">
                  <c:v>2020-09-07 00:00:00</c:v>
                </c:pt>
                <c:pt idx="191">
                  <c:v>(blank)</c:v>
                </c:pt>
              </c:strCache>
            </c:strRef>
          </c:cat>
          <c:val>
            <c:numRef>
              <c:f>Pivot!$C$4:$C$195</c:f>
              <c:numCache>
                <c:formatCode>General</c:formatCode>
                <c:ptCount val="192"/>
                <c:pt idx="7">
                  <c:v>41.039863231313362</c:v>
                </c:pt>
                <c:pt idx="8">
                  <c:v>52.357557472938439</c:v>
                </c:pt>
                <c:pt idx="9">
                  <c:v>73.829444679012198</c:v>
                </c:pt>
                <c:pt idx="10">
                  <c:v>111.37880407879631</c:v>
                </c:pt>
                <c:pt idx="11">
                  <c:v>157.91885516585279</c:v>
                </c:pt>
                <c:pt idx="12">
                  <c:v>200.22799251772221</c:v>
                </c:pt>
                <c:pt idx="13">
                  <c:v>232.9118011220414</c:v>
                </c:pt>
                <c:pt idx="14">
                  <c:v>273.95166435335472</c:v>
                </c:pt>
                <c:pt idx="15">
                  <c:v>323.13603652490298</c:v>
                </c:pt>
                <c:pt idx="16">
                  <c:v>377.08018664853648</c:v>
                </c:pt>
                <c:pt idx="17">
                  <c:v>439.27461855578468</c:v>
                </c:pt>
                <c:pt idx="18">
                  <c:v>499.14204790868001</c:v>
                </c:pt>
                <c:pt idx="19">
                  <c:v>581.11600152792698</c:v>
                </c:pt>
                <c:pt idx="20">
                  <c:v>669.22478006319511</c:v>
                </c:pt>
                <c:pt idx="21">
                  <c:v>768.01661577981031</c:v>
                </c:pt>
                <c:pt idx="22">
                  <c:v>950.263224922988</c:v>
                </c:pt>
                <c:pt idx="23">
                  <c:v>1119.817092860605</c:v>
                </c:pt>
                <c:pt idx="24">
                  <c:v>1298.996289545772</c:v>
                </c:pt>
                <c:pt idx="25">
                  <c:v>1513.60938876313</c:v>
                </c:pt>
                <c:pt idx="26">
                  <c:v>1719.5491148233541</c:v>
                </c:pt>
                <c:pt idx="27">
                  <c:v>1891.4299853153241</c:v>
                </c:pt>
                <c:pt idx="28">
                  <c:v>2048.0795663606209</c:v>
                </c:pt>
                <c:pt idx="29">
                  <c:v>2253.0673368304278</c:v>
                </c:pt>
                <c:pt idx="30">
                  <c:v>2479.8443130364481</c:v>
                </c:pt>
                <c:pt idx="31">
                  <c:v>2714.7657981827028</c:v>
                </c:pt>
                <c:pt idx="32">
                  <c:v>2903.1472322419022</c:v>
                </c:pt>
                <c:pt idx="33">
                  <c:v>3084.441885794663</c:v>
                </c:pt>
                <c:pt idx="34">
                  <c:v>3211.1577521635122</c:v>
                </c:pt>
                <c:pt idx="35">
                  <c:v>3289.112337734331</c:v>
                </c:pt>
                <c:pt idx="36">
                  <c:v>3395.0967268007639</c:v>
                </c:pt>
                <c:pt idx="37">
                  <c:v>3493.9943353607591</c:v>
                </c:pt>
                <c:pt idx="38">
                  <c:v>3516.7354966873891</c:v>
                </c:pt>
                <c:pt idx="39">
                  <c:v>3515.3604497234528</c:v>
                </c:pt>
                <c:pt idx="40">
                  <c:v>3451.8967436956491</c:v>
                </c:pt>
                <c:pt idx="41">
                  <c:v>3405.039374078453</c:v>
                </c:pt>
                <c:pt idx="42">
                  <c:v>3394.567862583865</c:v>
                </c:pt>
                <c:pt idx="43">
                  <c:v>3279.0639176132609</c:v>
                </c:pt>
                <c:pt idx="44">
                  <c:v>3160.069468811128</c:v>
                </c:pt>
                <c:pt idx="45">
                  <c:v>3153.3000068348292</c:v>
                </c:pt>
                <c:pt idx="46">
                  <c:v>3200.4746949821638</c:v>
                </c:pt>
                <c:pt idx="47">
                  <c:v>3269.227043178952</c:v>
                </c:pt>
                <c:pt idx="48">
                  <c:v>3389.7023117884</c:v>
                </c:pt>
                <c:pt idx="49">
                  <c:v>3427.463216874944</c:v>
                </c:pt>
                <c:pt idx="50">
                  <c:v>3498.8598861562241</c:v>
                </c:pt>
                <c:pt idx="51">
                  <c:v>3544.871073026382</c:v>
                </c:pt>
                <c:pt idx="52">
                  <c:v>3589.8245314627429</c:v>
                </c:pt>
                <c:pt idx="53">
                  <c:v>3573.429740738894</c:v>
                </c:pt>
                <c:pt idx="54">
                  <c:v>3574.27592348593</c:v>
                </c:pt>
                <c:pt idx="55">
                  <c:v>3471.8878110944061</c:v>
                </c:pt>
                <c:pt idx="56">
                  <c:v>3431.2710392366112</c:v>
                </c:pt>
                <c:pt idx="57">
                  <c:v>3414.770475669382</c:v>
                </c:pt>
                <c:pt idx="58">
                  <c:v>3410.645334777575</c:v>
                </c:pt>
                <c:pt idx="59">
                  <c:v>3404.8278283916929</c:v>
                </c:pt>
                <c:pt idx="60">
                  <c:v>3385.0483066796951</c:v>
                </c:pt>
                <c:pt idx="61">
                  <c:v>3359.0281872082951</c:v>
                </c:pt>
                <c:pt idx="62">
                  <c:v>3303.2858987472068</c:v>
                </c:pt>
                <c:pt idx="63">
                  <c:v>3251.0341141176482</c:v>
                </c:pt>
                <c:pt idx="64">
                  <c:v>3110.990869482961</c:v>
                </c:pt>
                <c:pt idx="65">
                  <c:v>3001.3044308982389</c:v>
                </c:pt>
                <c:pt idx="66">
                  <c:v>2831.6447901172428</c:v>
                </c:pt>
                <c:pt idx="67">
                  <c:v>2705.8808793388112</c:v>
                </c:pt>
                <c:pt idx="68">
                  <c:v>2528.394048147718</c:v>
                </c:pt>
                <c:pt idx="69">
                  <c:v>2415.1113328880879</c:v>
                </c:pt>
                <c:pt idx="70">
                  <c:v>2346.0416661611612</c:v>
                </c:pt>
                <c:pt idx="71">
                  <c:v>2367.7250990539942</c:v>
                </c:pt>
                <c:pt idx="72">
                  <c:v>2336.5221102569908</c:v>
                </c:pt>
                <c:pt idx="73">
                  <c:v>2280.1451847356252</c:v>
                </c:pt>
                <c:pt idx="74">
                  <c:v>2157.6602321019632</c:v>
                </c:pt>
                <c:pt idx="75">
                  <c:v>2101.389079423976</c:v>
                </c:pt>
                <c:pt idx="76">
                  <c:v>2092.3983877367041</c:v>
                </c:pt>
                <c:pt idx="77">
                  <c:v>2040.0408302637661</c:v>
                </c:pt>
                <c:pt idx="78">
                  <c:v>1933.316031293675</c:v>
                </c:pt>
                <c:pt idx="79">
                  <c:v>1896.5070817975491</c:v>
                </c:pt>
                <c:pt idx="80">
                  <c:v>1833.889558516782</c:v>
                </c:pt>
                <c:pt idx="81">
                  <c:v>1826.8027780103439</c:v>
                </c:pt>
                <c:pt idx="82">
                  <c:v>1775.2914032844419</c:v>
                </c:pt>
                <c:pt idx="83">
                  <c:v>1716.270156678585</c:v>
                </c:pt>
                <c:pt idx="84">
                  <c:v>1665.710737543101</c:v>
                </c:pt>
                <c:pt idx="85">
                  <c:v>1563.428397994956</c:v>
                </c:pt>
                <c:pt idx="86">
                  <c:v>1416.29837285383</c:v>
                </c:pt>
                <c:pt idx="87">
                  <c:v>1320.679722438605</c:v>
                </c:pt>
                <c:pt idx="88">
                  <c:v>1235.215264987829</c:v>
                </c:pt>
                <c:pt idx="89">
                  <c:v>1179.5787493701209</c:v>
                </c:pt>
                <c:pt idx="90">
                  <c:v>1136.423429271214</c:v>
                </c:pt>
                <c:pt idx="91">
                  <c:v>1106.9128059682851</c:v>
                </c:pt>
                <c:pt idx="92">
                  <c:v>1088.6141040636021</c:v>
                </c:pt>
                <c:pt idx="93">
                  <c:v>1069.257673725122</c:v>
                </c:pt>
                <c:pt idx="94">
                  <c:v>1020.602165770472</c:v>
                </c:pt>
                <c:pt idx="95">
                  <c:v>967.71574408063475</c:v>
                </c:pt>
                <c:pt idx="96">
                  <c:v>925.51237957214494</c:v>
                </c:pt>
                <c:pt idx="97">
                  <c:v>892.93434381120551</c:v>
                </c:pt>
                <c:pt idx="98">
                  <c:v>855.70230294156045</c:v>
                </c:pt>
                <c:pt idx="99">
                  <c:v>818.89335344543395</c:v>
                </c:pt>
                <c:pt idx="100">
                  <c:v>785.68068062421651</c:v>
                </c:pt>
                <c:pt idx="101">
                  <c:v>768.75702568346867</c:v>
                </c:pt>
                <c:pt idx="102">
                  <c:v>744.1119531760047</c:v>
                </c:pt>
                <c:pt idx="103">
                  <c:v>738.61176532026172</c:v>
                </c:pt>
                <c:pt idx="104">
                  <c:v>748.76595828471034</c:v>
                </c:pt>
                <c:pt idx="105">
                  <c:v>758.28551418888105</c:v>
                </c:pt>
                <c:pt idx="106">
                  <c:v>751.93914358610061</c:v>
                </c:pt>
                <c:pt idx="107">
                  <c:v>743.90040748924548</c:v>
                </c:pt>
                <c:pt idx="108">
                  <c:v>724.33243146400582</c:v>
                </c:pt>
                <c:pt idx="109">
                  <c:v>726.34211548821963</c:v>
                </c:pt>
                <c:pt idx="110">
                  <c:v>718.62069792150339</c:v>
                </c:pt>
                <c:pt idx="111">
                  <c:v>695.24489953459556</c:v>
                </c:pt>
                <c:pt idx="112">
                  <c:v>675.6769235093559</c:v>
                </c:pt>
                <c:pt idx="113">
                  <c:v>661.50336249647967</c:v>
                </c:pt>
                <c:pt idx="114">
                  <c:v>640.87765803744321</c:v>
                </c:pt>
                <c:pt idx="115">
                  <c:v>617.29031396377593</c:v>
                </c:pt>
                <c:pt idx="116">
                  <c:v>583.12568555214148</c:v>
                </c:pt>
                <c:pt idx="117">
                  <c:v>546.9513731162931</c:v>
                </c:pt>
                <c:pt idx="118">
                  <c:v>543.46086928476393</c:v>
                </c:pt>
                <c:pt idx="119">
                  <c:v>519.45043383757809</c:v>
                </c:pt>
                <c:pt idx="120">
                  <c:v>488.98785494423203</c:v>
                </c:pt>
                <c:pt idx="121">
                  <c:v>438.32266296536841</c:v>
                </c:pt>
                <c:pt idx="122">
                  <c:v>362.80085279228138</c:v>
                </c:pt>
                <c:pt idx="123">
                  <c:v>289.5002723301676</c:v>
                </c:pt>
                <c:pt idx="124">
                  <c:v>275.11516563053198</c:v>
                </c:pt>
                <c:pt idx="125">
                  <c:v>274.1632100401149</c:v>
                </c:pt>
                <c:pt idx="126">
                  <c:v>286.96172408905539</c:v>
                </c:pt>
                <c:pt idx="127">
                  <c:v>260.30696755737767</c:v>
                </c:pt>
                <c:pt idx="128">
                  <c:v>279.13453367895949</c:v>
                </c:pt>
                <c:pt idx="129">
                  <c:v>339.42505440537349</c:v>
                </c:pt>
                <c:pt idx="130">
                  <c:v>406.90812848160527</c:v>
                </c:pt>
                <c:pt idx="131">
                  <c:v>407.96585691540213</c:v>
                </c:pt>
                <c:pt idx="132">
                  <c:v>428.69733421781808</c:v>
                </c:pt>
                <c:pt idx="133">
                  <c:v>442.87089523069437</c:v>
                </c:pt>
                <c:pt idx="134">
                  <c:v>461.6984613522763</c:v>
                </c:pt>
                <c:pt idx="135">
                  <c:v>531.40276513948118</c:v>
                </c:pt>
                <c:pt idx="136">
                  <c:v>521.67166354855124</c:v>
                </c:pt>
                <c:pt idx="137">
                  <c:v>521.56589070517157</c:v>
                </c:pt>
                <c:pt idx="138">
                  <c:v>540.07613829661454</c:v>
                </c:pt>
                <c:pt idx="139">
                  <c:v>540.81654820027222</c:v>
                </c:pt>
                <c:pt idx="140">
                  <c:v>548.85528429712735</c:v>
                </c:pt>
                <c:pt idx="141">
                  <c:v>554.143926466111</c:v>
                </c:pt>
                <c:pt idx="142">
                  <c:v>470.05451597927038</c:v>
                </c:pt>
                <c:pt idx="143">
                  <c:v>472.38151853362331</c:v>
                </c:pt>
                <c:pt idx="144">
                  <c:v>485.92044248622148</c:v>
                </c:pt>
                <c:pt idx="145">
                  <c:v>494.48804279997512</c:v>
                </c:pt>
                <c:pt idx="146">
                  <c:v>488.14167219719468</c:v>
                </c:pt>
                <c:pt idx="147">
                  <c:v>490.15135622140849</c:v>
                </c:pt>
                <c:pt idx="148">
                  <c:v>501.25750477627417</c:v>
                </c:pt>
                <c:pt idx="149">
                  <c:v>512.04633480100085</c:v>
                </c:pt>
                <c:pt idx="150">
                  <c:v>537.11449868198349</c:v>
                </c:pt>
                <c:pt idx="151">
                  <c:v>545.25900762221829</c:v>
                </c:pt>
                <c:pt idx="152">
                  <c:v>557.10556608074182</c:v>
                </c:pt>
                <c:pt idx="153">
                  <c:v>556.47092902046381</c:v>
                </c:pt>
                <c:pt idx="154">
                  <c:v>556.25938333370448</c:v>
                </c:pt>
                <c:pt idx="155">
                  <c:v>583.01991270876192</c:v>
                </c:pt>
                <c:pt idx="156">
                  <c:v>596.02997244446181</c:v>
                </c:pt>
                <c:pt idx="157">
                  <c:v>605.97261972215108</c:v>
                </c:pt>
                <c:pt idx="158">
                  <c:v>616.97299543363727</c:v>
                </c:pt>
                <c:pt idx="159">
                  <c:v>616.02103984322014</c:v>
                </c:pt>
                <c:pt idx="160">
                  <c:v>615.70372131308125</c:v>
                </c:pt>
                <c:pt idx="161">
                  <c:v>649.44525835119714</c:v>
                </c:pt>
                <c:pt idx="162">
                  <c:v>636.54097145887681</c:v>
                </c:pt>
                <c:pt idx="163">
                  <c:v>687.10039059436076</c:v>
                </c:pt>
                <c:pt idx="164">
                  <c:v>699.58158611316219</c:v>
                </c:pt>
                <c:pt idx="165">
                  <c:v>718.51492507812361</c:v>
                </c:pt>
                <c:pt idx="166">
                  <c:v>778.69967296115806</c:v>
                </c:pt>
                <c:pt idx="167">
                  <c:v>805.56597517959506</c:v>
                </c:pt>
                <c:pt idx="168">
                  <c:v>810.11420744492102</c:v>
                </c:pt>
                <c:pt idx="169">
                  <c:v>799.21960457681473</c:v>
                </c:pt>
                <c:pt idx="170">
                  <c:v>792.97900681741396</c:v>
                </c:pt>
                <c:pt idx="171">
                  <c:v>772.14175667161828</c:v>
                </c:pt>
                <c:pt idx="172">
                  <c:v>777.74771737074104</c:v>
                </c:pt>
                <c:pt idx="173">
                  <c:v>734.69817011521377</c:v>
                </c:pt>
                <c:pt idx="174">
                  <c:v>763.8914748880037</c:v>
                </c:pt>
                <c:pt idx="175">
                  <c:v>757.1220129117047</c:v>
                </c:pt>
                <c:pt idx="176">
                  <c:v>784.51717934704016</c:v>
                </c:pt>
                <c:pt idx="177">
                  <c:v>794.5655994681091</c:v>
                </c:pt>
                <c:pt idx="178">
                  <c:v>819.52799050571207</c:v>
                </c:pt>
                <c:pt idx="179">
                  <c:v>855.490757254801</c:v>
                </c:pt>
                <c:pt idx="180">
                  <c:v>881.19355819606176</c:v>
                </c:pt>
                <c:pt idx="181">
                  <c:v>862.15444638772055</c:v>
                </c:pt>
                <c:pt idx="182">
                  <c:v>933.44534282562051</c:v>
                </c:pt>
                <c:pt idx="183">
                  <c:v>979.35075685239894</c:v>
                </c:pt>
                <c:pt idx="184">
                  <c:v>991.09154246754281</c:v>
                </c:pt>
                <c:pt idx="185">
                  <c:v>1039.7470504221931</c:v>
                </c:pt>
                <c:pt idx="186">
                  <c:v>1062.276666062063</c:v>
                </c:pt>
                <c:pt idx="187">
                  <c:v>1132.5098340661659</c:v>
                </c:pt>
                <c:pt idx="188">
                  <c:v>1207.0796886488361</c:v>
                </c:pt>
                <c:pt idx="189">
                  <c:v>1341.728518271161</c:v>
                </c:pt>
                <c:pt idx="190">
                  <c:v>1504.830242762617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A08-4487-8E3A-290E5E55E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996568"/>
        <c:axId val="849995584"/>
      </c:lineChart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Sum of UK-Deaths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Pivot!$A$4:$A$195</c:f>
              <c:strCache>
                <c:ptCount val="192"/>
                <c:pt idx="0">
                  <c:v>2020-03-01 00:00:00</c:v>
                </c:pt>
                <c:pt idx="1">
                  <c:v>2020-03-02 00:00:00</c:v>
                </c:pt>
                <c:pt idx="2">
                  <c:v>2020-03-03 00:00:00</c:v>
                </c:pt>
                <c:pt idx="3">
                  <c:v>2020-03-04 00:00:00</c:v>
                </c:pt>
                <c:pt idx="4">
                  <c:v>2020-03-05 00:00:00</c:v>
                </c:pt>
                <c:pt idx="5">
                  <c:v>2020-03-06 00:00:00</c:v>
                </c:pt>
                <c:pt idx="6">
                  <c:v>2020-03-07 00:00:00</c:v>
                </c:pt>
                <c:pt idx="7">
                  <c:v>2020-03-08 00:00:00</c:v>
                </c:pt>
                <c:pt idx="8">
                  <c:v>2020-03-09 00:00:00</c:v>
                </c:pt>
                <c:pt idx="9">
                  <c:v>2020-03-10 00:00:00</c:v>
                </c:pt>
                <c:pt idx="10">
                  <c:v>2020-03-11 00:00:00</c:v>
                </c:pt>
                <c:pt idx="11">
                  <c:v>2020-03-12 00:00:00</c:v>
                </c:pt>
                <c:pt idx="12">
                  <c:v>2020-03-13 00:00:00</c:v>
                </c:pt>
                <c:pt idx="13">
                  <c:v>2020-03-14 00:00:00</c:v>
                </c:pt>
                <c:pt idx="14">
                  <c:v>2020-03-15 00:00:00</c:v>
                </c:pt>
                <c:pt idx="15">
                  <c:v>2020-03-16 00:00:00</c:v>
                </c:pt>
                <c:pt idx="16">
                  <c:v>2020-03-17 00:00:00</c:v>
                </c:pt>
                <c:pt idx="17">
                  <c:v>2020-03-18 00:00:00</c:v>
                </c:pt>
                <c:pt idx="18">
                  <c:v>2020-03-19 00:00:00</c:v>
                </c:pt>
                <c:pt idx="19">
                  <c:v>2020-03-20 00:00:00</c:v>
                </c:pt>
                <c:pt idx="20">
                  <c:v>2020-03-21 00:00:00</c:v>
                </c:pt>
                <c:pt idx="21">
                  <c:v>2020-03-22 00:00:00</c:v>
                </c:pt>
                <c:pt idx="22">
                  <c:v>2020-03-23 00:00:00</c:v>
                </c:pt>
                <c:pt idx="23">
                  <c:v>2020-03-24 00:00:00</c:v>
                </c:pt>
                <c:pt idx="24">
                  <c:v>2020-03-25 00:00:00</c:v>
                </c:pt>
                <c:pt idx="25">
                  <c:v>2020-03-26 00:00:00</c:v>
                </c:pt>
                <c:pt idx="26">
                  <c:v>2020-03-27 00:00:00</c:v>
                </c:pt>
                <c:pt idx="27">
                  <c:v>2020-03-28 00:00:00</c:v>
                </c:pt>
                <c:pt idx="28">
                  <c:v>2020-03-29 00:00:00</c:v>
                </c:pt>
                <c:pt idx="29">
                  <c:v>2020-03-30 00:00:00</c:v>
                </c:pt>
                <c:pt idx="30">
                  <c:v>2020-03-31 00:00:00</c:v>
                </c:pt>
                <c:pt idx="31">
                  <c:v>2020-04-01 00:00:00</c:v>
                </c:pt>
                <c:pt idx="32">
                  <c:v>2020-04-02 00:00:00</c:v>
                </c:pt>
                <c:pt idx="33">
                  <c:v>2020-04-03 00:00:00</c:v>
                </c:pt>
                <c:pt idx="34">
                  <c:v>2020-04-04 00:00:00</c:v>
                </c:pt>
                <c:pt idx="35">
                  <c:v>2020-04-05 00:00:00</c:v>
                </c:pt>
                <c:pt idx="36">
                  <c:v>2020-04-06 00:00:00</c:v>
                </c:pt>
                <c:pt idx="37">
                  <c:v>2020-04-07 00:00:00</c:v>
                </c:pt>
                <c:pt idx="38">
                  <c:v>2020-04-08 00:00:00</c:v>
                </c:pt>
                <c:pt idx="39">
                  <c:v>2020-04-09 00:00:00</c:v>
                </c:pt>
                <c:pt idx="40">
                  <c:v>2020-04-10 00:00:00</c:v>
                </c:pt>
                <c:pt idx="41">
                  <c:v>2020-04-11 00:00:00</c:v>
                </c:pt>
                <c:pt idx="42">
                  <c:v>2020-04-12 00:00:00</c:v>
                </c:pt>
                <c:pt idx="43">
                  <c:v>2020-04-13 00:00:00</c:v>
                </c:pt>
                <c:pt idx="44">
                  <c:v>2020-04-14 00:00:00</c:v>
                </c:pt>
                <c:pt idx="45">
                  <c:v>2020-04-15 00:00:00</c:v>
                </c:pt>
                <c:pt idx="46">
                  <c:v>2020-04-16 00:00:00</c:v>
                </c:pt>
                <c:pt idx="47">
                  <c:v>2020-04-17 00:00:00</c:v>
                </c:pt>
                <c:pt idx="48">
                  <c:v>2020-04-18 00:00:00</c:v>
                </c:pt>
                <c:pt idx="49">
                  <c:v>2020-04-19 00:00:00</c:v>
                </c:pt>
                <c:pt idx="50">
                  <c:v>2020-04-20 00:00:00</c:v>
                </c:pt>
                <c:pt idx="51">
                  <c:v>2020-04-21 00:00:00</c:v>
                </c:pt>
                <c:pt idx="52">
                  <c:v>2020-04-22 00:00:00</c:v>
                </c:pt>
                <c:pt idx="53">
                  <c:v>2020-04-23 00:00:00</c:v>
                </c:pt>
                <c:pt idx="54">
                  <c:v>2020-04-24 00:00:00</c:v>
                </c:pt>
                <c:pt idx="55">
                  <c:v>2020-04-25 00:00:00</c:v>
                </c:pt>
                <c:pt idx="56">
                  <c:v>2020-04-26 00:00:00</c:v>
                </c:pt>
                <c:pt idx="57">
                  <c:v>2020-04-27 00:00:00</c:v>
                </c:pt>
                <c:pt idx="58">
                  <c:v>2020-04-28 00:00:00</c:v>
                </c:pt>
                <c:pt idx="59">
                  <c:v>2020-04-29 00:00:00</c:v>
                </c:pt>
                <c:pt idx="60">
                  <c:v>2020-04-30 00:00:00</c:v>
                </c:pt>
                <c:pt idx="61">
                  <c:v>2020-05-01 00:00:00</c:v>
                </c:pt>
                <c:pt idx="62">
                  <c:v>2020-05-02 00:00:00</c:v>
                </c:pt>
                <c:pt idx="63">
                  <c:v>2020-05-03 00:00:00</c:v>
                </c:pt>
                <c:pt idx="64">
                  <c:v>2020-05-04 00:00:00</c:v>
                </c:pt>
                <c:pt idx="65">
                  <c:v>2020-05-05 00:00:00</c:v>
                </c:pt>
                <c:pt idx="66">
                  <c:v>2020-05-06 00:00:00</c:v>
                </c:pt>
                <c:pt idx="67">
                  <c:v>2020-05-07 00:00:00</c:v>
                </c:pt>
                <c:pt idx="68">
                  <c:v>2020-05-08 00:00:00</c:v>
                </c:pt>
                <c:pt idx="69">
                  <c:v>2020-05-09 00:00:00</c:v>
                </c:pt>
                <c:pt idx="70">
                  <c:v>2020-05-10 00:00:00</c:v>
                </c:pt>
                <c:pt idx="71">
                  <c:v>2020-05-11 00:00:00</c:v>
                </c:pt>
                <c:pt idx="72">
                  <c:v>2020-05-12 00:00:00</c:v>
                </c:pt>
                <c:pt idx="73">
                  <c:v>2020-05-13 00:00:00</c:v>
                </c:pt>
                <c:pt idx="74">
                  <c:v>2020-05-14 00:00:00</c:v>
                </c:pt>
                <c:pt idx="75">
                  <c:v>2020-05-15 00:00:00</c:v>
                </c:pt>
                <c:pt idx="76">
                  <c:v>2020-05-16 00:00:00</c:v>
                </c:pt>
                <c:pt idx="77">
                  <c:v>2020-05-17 00:00:00</c:v>
                </c:pt>
                <c:pt idx="78">
                  <c:v>2020-05-18 00:00:00</c:v>
                </c:pt>
                <c:pt idx="79">
                  <c:v>2020-05-19 00:00:00</c:v>
                </c:pt>
                <c:pt idx="80">
                  <c:v>2020-05-20 00:00:00</c:v>
                </c:pt>
                <c:pt idx="81">
                  <c:v>2020-05-21 00:00:00</c:v>
                </c:pt>
                <c:pt idx="82">
                  <c:v>2020-05-22 00:00:00</c:v>
                </c:pt>
                <c:pt idx="83">
                  <c:v>2020-05-23 00:00:00</c:v>
                </c:pt>
                <c:pt idx="84">
                  <c:v>2020-05-24 00:00:00</c:v>
                </c:pt>
                <c:pt idx="85">
                  <c:v>2020-05-25 00:00:00</c:v>
                </c:pt>
                <c:pt idx="86">
                  <c:v>2020-05-26 00:00:00</c:v>
                </c:pt>
                <c:pt idx="87">
                  <c:v>2020-05-27 00:00:00</c:v>
                </c:pt>
                <c:pt idx="88">
                  <c:v>2020-05-28 00:00:00</c:v>
                </c:pt>
                <c:pt idx="89">
                  <c:v>2020-05-29 00:00:00</c:v>
                </c:pt>
                <c:pt idx="90">
                  <c:v>2020-05-30 00:00:00</c:v>
                </c:pt>
                <c:pt idx="91">
                  <c:v>2020-05-31 00:00:00</c:v>
                </c:pt>
                <c:pt idx="92">
                  <c:v>2020-06-01 00:00:00</c:v>
                </c:pt>
                <c:pt idx="93">
                  <c:v>2020-06-02 00:00:00</c:v>
                </c:pt>
                <c:pt idx="94">
                  <c:v>2020-06-03 00:00:00</c:v>
                </c:pt>
                <c:pt idx="95">
                  <c:v>2020-06-04 00:00:00</c:v>
                </c:pt>
                <c:pt idx="96">
                  <c:v>2020-06-05 00:00:00</c:v>
                </c:pt>
                <c:pt idx="97">
                  <c:v>2020-06-06 00:00:00</c:v>
                </c:pt>
                <c:pt idx="98">
                  <c:v>2020-06-07 00:00:00</c:v>
                </c:pt>
                <c:pt idx="99">
                  <c:v>2020-06-08 00:00:00</c:v>
                </c:pt>
                <c:pt idx="100">
                  <c:v>2020-06-09 00:00:00</c:v>
                </c:pt>
                <c:pt idx="101">
                  <c:v>2020-06-10 00:00:00</c:v>
                </c:pt>
                <c:pt idx="102">
                  <c:v>2020-06-11 00:00:00</c:v>
                </c:pt>
                <c:pt idx="103">
                  <c:v>2020-06-12 00:00:00</c:v>
                </c:pt>
                <c:pt idx="104">
                  <c:v>2020-06-13 00:00:00</c:v>
                </c:pt>
                <c:pt idx="105">
                  <c:v>2020-06-14 00:00:00</c:v>
                </c:pt>
                <c:pt idx="106">
                  <c:v>2020-06-15 00:00:00</c:v>
                </c:pt>
                <c:pt idx="107">
                  <c:v>2020-06-16 00:00:00</c:v>
                </c:pt>
                <c:pt idx="108">
                  <c:v>2020-06-17 00:00:00</c:v>
                </c:pt>
                <c:pt idx="109">
                  <c:v>2020-06-18 00:00:00</c:v>
                </c:pt>
                <c:pt idx="110">
                  <c:v>2020-06-19 00:00:00</c:v>
                </c:pt>
                <c:pt idx="111">
                  <c:v>2020-06-20 00:00:00</c:v>
                </c:pt>
                <c:pt idx="112">
                  <c:v>2020-06-21 00:00:00</c:v>
                </c:pt>
                <c:pt idx="113">
                  <c:v>2020-06-22 00:00:00</c:v>
                </c:pt>
                <c:pt idx="114">
                  <c:v>2020-06-23 00:00:00</c:v>
                </c:pt>
                <c:pt idx="115">
                  <c:v>2020-06-24 00:00:00</c:v>
                </c:pt>
                <c:pt idx="116">
                  <c:v>2020-06-25 00:00:00</c:v>
                </c:pt>
                <c:pt idx="117">
                  <c:v>2020-06-26 00:00:00</c:v>
                </c:pt>
                <c:pt idx="118">
                  <c:v>2020-06-27 00:00:00</c:v>
                </c:pt>
                <c:pt idx="119">
                  <c:v>2020-06-28 00:00:00</c:v>
                </c:pt>
                <c:pt idx="120">
                  <c:v>2020-06-29 00:00:00</c:v>
                </c:pt>
                <c:pt idx="121">
                  <c:v>2020-06-30 00:00:00</c:v>
                </c:pt>
                <c:pt idx="122">
                  <c:v>2020-07-01 00:00:00</c:v>
                </c:pt>
                <c:pt idx="123">
                  <c:v>2020-07-02 00:00:00</c:v>
                </c:pt>
                <c:pt idx="124">
                  <c:v>2020-07-03 00:00:00</c:v>
                </c:pt>
                <c:pt idx="125">
                  <c:v>2020-07-04 00:00:00</c:v>
                </c:pt>
                <c:pt idx="126">
                  <c:v>2020-07-05 00:00:00</c:v>
                </c:pt>
                <c:pt idx="127">
                  <c:v>2020-07-06 00:00:00</c:v>
                </c:pt>
                <c:pt idx="128">
                  <c:v>2020-07-07 00:00:00</c:v>
                </c:pt>
                <c:pt idx="129">
                  <c:v>2020-07-08 00:00:00</c:v>
                </c:pt>
                <c:pt idx="130">
                  <c:v>2020-07-09 00:00:00</c:v>
                </c:pt>
                <c:pt idx="131">
                  <c:v>2020-07-10 00:00:00</c:v>
                </c:pt>
                <c:pt idx="132">
                  <c:v>2020-07-11 00:00:00</c:v>
                </c:pt>
                <c:pt idx="133">
                  <c:v>2020-07-12 00:00:00</c:v>
                </c:pt>
                <c:pt idx="134">
                  <c:v>2020-07-13 00:00:00</c:v>
                </c:pt>
                <c:pt idx="135">
                  <c:v>2020-07-14 00:00:00</c:v>
                </c:pt>
                <c:pt idx="136">
                  <c:v>2020-07-15 00:00:00</c:v>
                </c:pt>
                <c:pt idx="137">
                  <c:v>2020-07-16 00:00:00</c:v>
                </c:pt>
                <c:pt idx="138">
                  <c:v>2020-07-17 00:00:00</c:v>
                </c:pt>
                <c:pt idx="139">
                  <c:v>2020-07-18 00:00:00</c:v>
                </c:pt>
                <c:pt idx="140">
                  <c:v>2020-07-19 00:00:00</c:v>
                </c:pt>
                <c:pt idx="141">
                  <c:v>2020-07-20 00:00:00</c:v>
                </c:pt>
                <c:pt idx="142">
                  <c:v>2020-07-21 00:00:00</c:v>
                </c:pt>
                <c:pt idx="143">
                  <c:v>2020-07-22 00:00:00</c:v>
                </c:pt>
                <c:pt idx="144">
                  <c:v>2020-07-23 00:00:00</c:v>
                </c:pt>
                <c:pt idx="145">
                  <c:v>2020-07-24 00:00:00</c:v>
                </c:pt>
                <c:pt idx="146">
                  <c:v>2020-07-25 00:00:00</c:v>
                </c:pt>
                <c:pt idx="147">
                  <c:v>2020-07-26 00:00:00</c:v>
                </c:pt>
                <c:pt idx="148">
                  <c:v>2020-07-27 00:00:00</c:v>
                </c:pt>
                <c:pt idx="149">
                  <c:v>2020-07-28 00:00:00</c:v>
                </c:pt>
                <c:pt idx="150">
                  <c:v>2020-07-29 00:00:00</c:v>
                </c:pt>
                <c:pt idx="151">
                  <c:v>2020-07-30 00:00:00</c:v>
                </c:pt>
                <c:pt idx="152">
                  <c:v>2020-07-31 00:00:00</c:v>
                </c:pt>
                <c:pt idx="153">
                  <c:v>2020-08-01 00:00:00</c:v>
                </c:pt>
                <c:pt idx="154">
                  <c:v>2020-08-02 00:00:00</c:v>
                </c:pt>
                <c:pt idx="155">
                  <c:v>2020-08-03 00:00:00</c:v>
                </c:pt>
                <c:pt idx="156">
                  <c:v>2020-08-04 00:00:00</c:v>
                </c:pt>
                <c:pt idx="157">
                  <c:v>2020-08-05 00:00:00</c:v>
                </c:pt>
                <c:pt idx="158">
                  <c:v>2020-08-06 00:00:00</c:v>
                </c:pt>
                <c:pt idx="159">
                  <c:v>2020-08-07 00:00:00</c:v>
                </c:pt>
                <c:pt idx="160">
                  <c:v>2020-08-08 00:00:00</c:v>
                </c:pt>
                <c:pt idx="161">
                  <c:v>2020-08-09 00:00:00</c:v>
                </c:pt>
                <c:pt idx="162">
                  <c:v>2020-08-10 00:00:00</c:v>
                </c:pt>
                <c:pt idx="163">
                  <c:v>2020-08-11 00:00:00</c:v>
                </c:pt>
                <c:pt idx="164">
                  <c:v>2020-08-12 00:00:00</c:v>
                </c:pt>
                <c:pt idx="165">
                  <c:v>2020-08-13 00:00:00</c:v>
                </c:pt>
                <c:pt idx="166">
                  <c:v>2020-08-14 00:00:00</c:v>
                </c:pt>
                <c:pt idx="167">
                  <c:v>2020-08-15 00:00:00</c:v>
                </c:pt>
                <c:pt idx="168">
                  <c:v>2020-08-16 00:00:00</c:v>
                </c:pt>
                <c:pt idx="169">
                  <c:v>2020-08-17 00:00:00</c:v>
                </c:pt>
                <c:pt idx="170">
                  <c:v>2020-08-18 00:00:00</c:v>
                </c:pt>
                <c:pt idx="171">
                  <c:v>2020-08-19 00:00:00</c:v>
                </c:pt>
                <c:pt idx="172">
                  <c:v>2020-08-20 00:00:00</c:v>
                </c:pt>
                <c:pt idx="173">
                  <c:v>2020-08-21 00:00:00</c:v>
                </c:pt>
                <c:pt idx="174">
                  <c:v>2020-08-22 00:00:00</c:v>
                </c:pt>
                <c:pt idx="175">
                  <c:v>2020-08-23 00:00:00</c:v>
                </c:pt>
                <c:pt idx="176">
                  <c:v>2020-08-24 00:00:00</c:v>
                </c:pt>
                <c:pt idx="177">
                  <c:v>2020-08-25 00:00:00</c:v>
                </c:pt>
                <c:pt idx="178">
                  <c:v>2020-08-26 00:00:00</c:v>
                </c:pt>
                <c:pt idx="179">
                  <c:v>2020-08-27 00:00:00</c:v>
                </c:pt>
                <c:pt idx="180">
                  <c:v>2020-08-28 00:00:00</c:v>
                </c:pt>
                <c:pt idx="181">
                  <c:v>2020-08-29 00:00:00</c:v>
                </c:pt>
                <c:pt idx="182">
                  <c:v>2020-08-30 00:00:00</c:v>
                </c:pt>
                <c:pt idx="183">
                  <c:v>2020-08-31 00:00:00</c:v>
                </c:pt>
                <c:pt idx="184">
                  <c:v>2020-09-01 00:00:00</c:v>
                </c:pt>
                <c:pt idx="185">
                  <c:v>2020-09-02 00:00:00</c:v>
                </c:pt>
                <c:pt idx="186">
                  <c:v>2020-09-03 00:00:00</c:v>
                </c:pt>
                <c:pt idx="187">
                  <c:v>2020-09-04 00:00:00</c:v>
                </c:pt>
                <c:pt idx="188">
                  <c:v>2020-09-05 00:00:00</c:v>
                </c:pt>
                <c:pt idx="189">
                  <c:v>2020-09-06 00:00:00</c:v>
                </c:pt>
                <c:pt idx="190">
                  <c:v>2020-09-07 00:00:00</c:v>
                </c:pt>
                <c:pt idx="191">
                  <c:v>(blank)</c:v>
                </c:pt>
              </c:strCache>
            </c:strRef>
          </c:cat>
          <c:val>
            <c:numRef>
              <c:f>Pivot!$B$4:$B$195</c:f>
              <c:numCache>
                <c:formatCode>General</c:formatCode>
                <c:ptCount val="192"/>
                <c:pt idx="7">
                  <c:v>0.21154568675934721</c:v>
                </c:pt>
                <c:pt idx="8">
                  <c:v>0.31731853013902078</c:v>
                </c:pt>
                <c:pt idx="9">
                  <c:v>0.74040990365771531</c:v>
                </c:pt>
                <c:pt idx="10">
                  <c:v>0.74040990365771531</c:v>
                </c:pt>
                <c:pt idx="11">
                  <c:v>0.95195559041706257</c:v>
                </c:pt>
                <c:pt idx="12">
                  <c:v>0.95195559041706257</c:v>
                </c:pt>
                <c:pt idx="13">
                  <c:v>2.855866771251188</c:v>
                </c:pt>
                <c:pt idx="14">
                  <c:v>4.3366865785666189</c:v>
                </c:pt>
                <c:pt idx="15">
                  <c:v>6.5579162895397642</c:v>
                </c:pt>
                <c:pt idx="16">
                  <c:v>7.9329632534755206</c:v>
                </c:pt>
                <c:pt idx="17">
                  <c:v>11.529239928384429</c:v>
                </c:pt>
                <c:pt idx="18">
                  <c:v>16.18324503709006</c:v>
                </c:pt>
                <c:pt idx="19">
                  <c:v>19.462203181859941</c:v>
                </c:pt>
                <c:pt idx="20">
                  <c:v>23.587344073667222</c:v>
                </c:pt>
                <c:pt idx="21">
                  <c:v>25.914346628020041</c:v>
                </c:pt>
                <c:pt idx="22">
                  <c:v>31.62608017052241</c:v>
                </c:pt>
                <c:pt idx="23">
                  <c:v>45.482322653259651</c:v>
                </c:pt>
                <c:pt idx="24">
                  <c:v>62.088659063868413</c:v>
                </c:pt>
                <c:pt idx="25">
                  <c:v>76.367992920124351</c:v>
                </c:pt>
                <c:pt idx="26">
                  <c:v>103.4458408253208</c:v>
                </c:pt>
                <c:pt idx="27">
                  <c:v>128.19668617616441</c:v>
                </c:pt>
                <c:pt idx="28">
                  <c:v>146.81270661098699</c:v>
                </c:pt>
                <c:pt idx="29">
                  <c:v>178.33301393812971</c:v>
                </c:pt>
                <c:pt idx="30">
                  <c:v>205.30508899994649</c:v>
                </c:pt>
                <c:pt idx="31">
                  <c:v>256.18182666556947</c:v>
                </c:pt>
                <c:pt idx="32">
                  <c:v>306.52970011429409</c:v>
                </c:pt>
                <c:pt idx="33">
                  <c:v>353.91593394838787</c:v>
                </c:pt>
                <c:pt idx="34">
                  <c:v>402.99453327655652</c:v>
                </c:pt>
                <c:pt idx="35">
                  <c:v>443.9286236644902</c:v>
                </c:pt>
                <c:pt idx="36">
                  <c:v>464.34278243676721</c:v>
                </c:pt>
                <c:pt idx="37">
                  <c:v>538.59531848929805</c:v>
                </c:pt>
                <c:pt idx="38">
                  <c:v>576.46199641922124</c:v>
                </c:pt>
                <c:pt idx="39">
                  <c:v>625.01173153049149</c:v>
                </c:pt>
                <c:pt idx="40">
                  <c:v>665.8400490750455</c:v>
                </c:pt>
                <c:pt idx="41">
                  <c:v>675.04228644907721</c:v>
                </c:pt>
                <c:pt idx="42">
                  <c:v>681.17711136509831</c:v>
                </c:pt>
                <c:pt idx="43">
                  <c:v>697.78344777570703</c:v>
                </c:pt>
                <c:pt idx="44">
                  <c:v>694.71603531769654</c:v>
                </c:pt>
                <c:pt idx="45">
                  <c:v>678.85010881074538</c:v>
                </c:pt>
                <c:pt idx="46">
                  <c:v>670.38828134037158</c:v>
                </c:pt>
                <c:pt idx="47">
                  <c:v>648.28175707401977</c:v>
                </c:pt>
                <c:pt idx="48">
                  <c:v>675.99424203949422</c:v>
                </c:pt>
                <c:pt idx="49">
                  <c:v>652.19535227906761</c:v>
                </c:pt>
                <c:pt idx="50">
                  <c:v>635.90633439859801</c:v>
                </c:pt>
                <c:pt idx="51">
                  <c:v>651.56071521878971</c:v>
                </c:pt>
                <c:pt idx="52">
                  <c:v>648.07021138726043</c:v>
                </c:pt>
                <c:pt idx="53">
                  <c:v>610.62662483085592</c:v>
                </c:pt>
                <c:pt idx="54">
                  <c:v>620.8865906386842</c:v>
                </c:pt>
                <c:pt idx="55">
                  <c:v>590.2124660585788</c:v>
                </c:pt>
                <c:pt idx="56">
                  <c:v>583.01991270876101</c:v>
                </c:pt>
                <c:pt idx="57">
                  <c:v>556.57670186384269</c:v>
                </c:pt>
                <c:pt idx="58">
                  <c:v>529.60462680202579</c:v>
                </c:pt>
                <c:pt idx="59">
                  <c:v>521.35434501841132</c:v>
                </c:pt>
                <c:pt idx="60">
                  <c:v>516.27724853618713</c:v>
                </c:pt>
                <c:pt idx="61">
                  <c:v>483.27612140172897</c:v>
                </c:pt>
                <c:pt idx="62">
                  <c:v>458.84259458102429</c:v>
                </c:pt>
                <c:pt idx="63">
                  <c:v>447.10180896588048</c:v>
                </c:pt>
                <c:pt idx="64">
                  <c:v>442.02471248365617</c:v>
                </c:pt>
                <c:pt idx="65">
                  <c:v>416.32191154239553</c:v>
                </c:pt>
                <c:pt idx="66">
                  <c:v>403.41762465007531</c:v>
                </c:pt>
                <c:pt idx="67">
                  <c:v>384.80160421525278</c:v>
                </c:pt>
                <c:pt idx="68">
                  <c:v>372.21463585307163</c:v>
                </c:pt>
                <c:pt idx="69">
                  <c:v>339.53082724875242</c:v>
                </c:pt>
                <c:pt idx="70">
                  <c:v>335.72300488708419</c:v>
                </c:pt>
                <c:pt idx="71">
                  <c:v>326.73231319981193</c:v>
                </c:pt>
                <c:pt idx="72">
                  <c:v>314.88575474128851</c:v>
                </c:pt>
                <c:pt idx="73">
                  <c:v>293.73118606535371</c:v>
                </c:pt>
                <c:pt idx="74">
                  <c:v>282.51926466710842</c:v>
                </c:pt>
                <c:pt idx="75">
                  <c:v>258.29728353316312</c:v>
                </c:pt>
                <c:pt idx="76">
                  <c:v>272.6823902327987</c:v>
                </c:pt>
                <c:pt idx="77">
                  <c:v>256.81646372584771</c:v>
                </c:pt>
                <c:pt idx="78">
                  <c:v>252.479777147281</c:v>
                </c:pt>
                <c:pt idx="79">
                  <c:v>240.42167300199819</c:v>
                </c:pt>
                <c:pt idx="80">
                  <c:v>227.83470463981709</c:v>
                </c:pt>
                <c:pt idx="81">
                  <c:v>219.47865001282281</c:v>
                </c:pt>
                <c:pt idx="82">
                  <c:v>213.2380522534221</c:v>
                </c:pt>
                <c:pt idx="83">
                  <c:v>193.03543916790451</c:v>
                </c:pt>
                <c:pt idx="84">
                  <c:v>226.03656630236259</c:v>
                </c:pt>
                <c:pt idx="85">
                  <c:v>221.59410688041629</c:v>
                </c:pt>
                <c:pt idx="86">
                  <c:v>182.56392767331681</c:v>
                </c:pt>
                <c:pt idx="87">
                  <c:v>192.50657495100609</c:v>
                </c:pt>
                <c:pt idx="88">
                  <c:v>199.91067398758329</c:v>
                </c:pt>
                <c:pt idx="89">
                  <c:v>198.11253565012879</c:v>
                </c:pt>
                <c:pt idx="90">
                  <c:v>191.13152798707031</c:v>
                </c:pt>
                <c:pt idx="91">
                  <c:v>157.38999094895451</c:v>
                </c:pt>
                <c:pt idx="92">
                  <c:v>155.48607976812039</c:v>
                </c:pt>
                <c:pt idx="93">
                  <c:v>167.96727528692179</c:v>
                </c:pt>
                <c:pt idx="94">
                  <c:v>150.19743759913669</c:v>
                </c:pt>
                <c:pt idx="95">
                  <c:v>127.66782195926621</c:v>
                </c:pt>
                <c:pt idx="96">
                  <c:v>125.9754564651914</c:v>
                </c:pt>
                <c:pt idx="97">
                  <c:v>124.81195518801501</c:v>
                </c:pt>
                <c:pt idx="98">
                  <c:v>124.177318127737</c:v>
                </c:pt>
                <c:pt idx="99">
                  <c:v>120.0521772359297</c:v>
                </c:pt>
                <c:pt idx="100">
                  <c:v>114.3404436934273</c:v>
                </c:pt>
                <c:pt idx="101">
                  <c:v>104.8208877892567</c:v>
                </c:pt>
                <c:pt idx="102">
                  <c:v>99.109154246754315</c:v>
                </c:pt>
                <c:pt idx="103">
                  <c:v>85.676003137535773</c:v>
                </c:pt>
                <c:pt idx="104">
                  <c:v>81.868180775867515</c:v>
                </c:pt>
                <c:pt idx="105">
                  <c:v>79.012314004616329</c:v>
                </c:pt>
                <c:pt idx="106">
                  <c:v>77.1084028237822</c:v>
                </c:pt>
                <c:pt idx="107">
                  <c:v>69.175439570306679</c:v>
                </c:pt>
                <c:pt idx="108">
                  <c:v>63.463706027804299</c:v>
                </c:pt>
                <c:pt idx="109">
                  <c:v>62.511750437387242</c:v>
                </c:pt>
                <c:pt idx="110">
                  <c:v>57.540426798542583</c:v>
                </c:pt>
                <c:pt idx="111">
                  <c:v>53.732604436874333</c:v>
                </c:pt>
                <c:pt idx="112">
                  <c:v>54.155695810393013</c:v>
                </c:pt>
                <c:pt idx="113">
                  <c:v>52.56910315969791</c:v>
                </c:pt>
                <c:pt idx="114">
                  <c:v>49.819009231826399</c:v>
                </c:pt>
                <c:pt idx="115">
                  <c:v>47.386233834093908</c:v>
                </c:pt>
                <c:pt idx="116">
                  <c:v>50.770964822243457</c:v>
                </c:pt>
                <c:pt idx="117">
                  <c:v>50.030554918585743</c:v>
                </c:pt>
                <c:pt idx="118">
                  <c:v>46.751596773815862</c:v>
                </c:pt>
                <c:pt idx="119">
                  <c:v>46.751596773815862</c:v>
                </c:pt>
                <c:pt idx="120">
                  <c:v>47.492006677473583</c:v>
                </c:pt>
                <c:pt idx="121">
                  <c:v>43.155320098906962</c:v>
                </c:pt>
                <c:pt idx="122">
                  <c:v>44.213048532703702</c:v>
                </c:pt>
                <c:pt idx="123">
                  <c:v>38.078223616682628</c:v>
                </c:pt>
                <c:pt idx="124">
                  <c:v>35.116584002051773</c:v>
                </c:pt>
                <c:pt idx="125">
                  <c:v>34.27040125501437</c:v>
                </c:pt>
                <c:pt idx="126">
                  <c:v>33.001127134458287</c:v>
                </c:pt>
                <c:pt idx="127">
                  <c:v>31.94339870066155</c:v>
                </c:pt>
                <c:pt idx="128">
                  <c:v>32.049171544041222</c:v>
                </c:pt>
                <c:pt idx="129">
                  <c:v>27.81825780885428</c:v>
                </c:pt>
                <c:pt idx="130">
                  <c:v>26.760529375057541</c:v>
                </c:pt>
                <c:pt idx="131">
                  <c:v>25.173936724362441</c:v>
                </c:pt>
                <c:pt idx="132">
                  <c:v>23.587344073667332</c:v>
                </c:pt>
                <c:pt idx="133">
                  <c:v>22.529615639870599</c:v>
                </c:pt>
                <c:pt idx="134">
                  <c:v>22.42384279649092</c:v>
                </c:pt>
                <c:pt idx="135">
                  <c:v>21.366114362694191</c:v>
                </c:pt>
                <c:pt idx="136">
                  <c:v>18.08715621792431</c:v>
                </c:pt>
                <c:pt idx="137">
                  <c:v>17.346746314266589</c:v>
                </c:pt>
                <c:pt idx="138">
                  <c:v>16.5005635672292</c:v>
                </c:pt>
                <c:pt idx="139">
                  <c:v>15.654380820191809</c:v>
                </c:pt>
                <c:pt idx="140">
                  <c:v>15.86592650695116</c:v>
                </c:pt>
                <c:pt idx="141">
                  <c:v>15.86592650695116</c:v>
                </c:pt>
                <c:pt idx="142">
                  <c:v>13.856242482737359</c:v>
                </c:pt>
                <c:pt idx="143">
                  <c:v>12.9042868923203</c:v>
                </c:pt>
                <c:pt idx="144">
                  <c:v>11.317694241625199</c:v>
                </c:pt>
                <c:pt idx="145">
                  <c:v>11.952331301903239</c:v>
                </c:pt>
                <c:pt idx="146">
                  <c:v>12.586968362181279</c:v>
                </c:pt>
                <c:pt idx="147">
                  <c:v>12.26964983204226</c:v>
                </c:pt>
                <c:pt idx="148">
                  <c:v>11.529239928384539</c:v>
                </c:pt>
                <c:pt idx="149">
                  <c:v>11.10614855486585</c:v>
                </c:pt>
                <c:pt idx="150">
                  <c:v>12.9042868923203</c:v>
                </c:pt>
                <c:pt idx="151">
                  <c:v>11.952331301903239</c:v>
                </c:pt>
                <c:pt idx="152">
                  <c:v>10.68305718134715</c:v>
                </c:pt>
                <c:pt idx="153">
                  <c:v>10.4715114945878</c:v>
                </c:pt>
                <c:pt idx="154">
                  <c:v>10.154192964448781</c:v>
                </c:pt>
                <c:pt idx="155">
                  <c:v>9.9426472776894368</c:v>
                </c:pt>
                <c:pt idx="156">
                  <c:v>9.6253287475504159</c:v>
                </c:pt>
                <c:pt idx="157">
                  <c:v>7.5098718799569451</c:v>
                </c:pt>
                <c:pt idx="158">
                  <c:v>9.4137830607910704</c:v>
                </c:pt>
                <c:pt idx="159">
                  <c:v>8.5676003137536796</c:v>
                </c:pt>
                <c:pt idx="160">
                  <c:v>7.5098718799569442</c:v>
                </c:pt>
                <c:pt idx="161">
                  <c:v>7.5098718799569442</c:v>
                </c:pt>
                <c:pt idx="162">
                  <c:v>9.308010217411395</c:v>
                </c:pt>
                <c:pt idx="163">
                  <c:v>8.7791460005130268</c:v>
                </c:pt>
                <c:pt idx="164">
                  <c:v>9.4137830607910669</c:v>
                </c:pt>
                <c:pt idx="165">
                  <c:v>9.4137830607910669</c:v>
                </c:pt>
                <c:pt idx="166">
                  <c:v>9.308010217411395</c:v>
                </c:pt>
                <c:pt idx="167">
                  <c:v>9.308010217411395</c:v>
                </c:pt>
                <c:pt idx="168">
                  <c:v>9.308010217411395</c:v>
                </c:pt>
                <c:pt idx="169">
                  <c:v>7.7214175667162914</c:v>
                </c:pt>
                <c:pt idx="170">
                  <c:v>7.6156447233366178</c:v>
                </c:pt>
                <c:pt idx="171">
                  <c:v>7.1925533498179224</c:v>
                </c:pt>
                <c:pt idx="172">
                  <c:v>5.9232792292618388</c:v>
                </c:pt>
                <c:pt idx="173">
                  <c:v>4.9713236388447752</c:v>
                </c:pt>
                <c:pt idx="174">
                  <c:v>6.5579162895398797</c:v>
                </c:pt>
                <c:pt idx="175">
                  <c:v>6.6636891329195516</c:v>
                </c:pt>
                <c:pt idx="176">
                  <c:v>6.7694619762992261</c:v>
                </c:pt>
                <c:pt idx="177">
                  <c:v>7.1925533498179206</c:v>
                </c:pt>
                <c:pt idx="178">
                  <c:v>7.1925533498179206</c:v>
                </c:pt>
                <c:pt idx="179">
                  <c:v>7.8271904100959633</c:v>
                </c:pt>
                <c:pt idx="180">
                  <c:v>8.5676003137536778</c:v>
                </c:pt>
                <c:pt idx="181">
                  <c:v>7.932963253475636</c:v>
                </c:pt>
                <c:pt idx="182">
                  <c:v>7.4040990365772688</c:v>
                </c:pt>
                <c:pt idx="183">
                  <c:v>7.1925533498179206</c:v>
                </c:pt>
                <c:pt idx="184">
                  <c:v>5.8175063858821634</c:v>
                </c:pt>
                <c:pt idx="185">
                  <c:v>5.1828693256041216</c:v>
                </c:pt>
                <c:pt idx="186">
                  <c:v>5.2886421689837944</c:v>
                </c:pt>
                <c:pt idx="187">
                  <c:v>5.394415012363468</c:v>
                </c:pt>
                <c:pt idx="188">
                  <c:v>5.394415012363468</c:v>
                </c:pt>
                <c:pt idx="189">
                  <c:v>5.5001878557431416</c:v>
                </c:pt>
                <c:pt idx="190">
                  <c:v>5.6059606991228161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A08-4487-8E3A-290E5E55E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239104"/>
        <c:axId val="862016256"/>
      </c:lineChart>
      <c:dateAx>
        <c:axId val="849996568"/>
        <c:scaling>
          <c:orientation val="minMax"/>
        </c:scaling>
        <c:delete val="0"/>
        <c:axPos val="b"/>
        <c:numFmt formatCode="yyyy\-mm\-d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995584"/>
        <c:crosses val="autoZero"/>
        <c:auto val="0"/>
        <c:lblOffset val="100"/>
        <c:baseTimeUnit val="days"/>
        <c:majorUnit val="7"/>
        <c:minorUnit val="7"/>
      </c:dateAx>
      <c:valAx>
        <c:axId val="8499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996568"/>
        <c:crosses val="autoZero"/>
        <c:crossBetween val="between"/>
      </c:valAx>
      <c:valAx>
        <c:axId val="862016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239104"/>
        <c:crosses val="max"/>
        <c:crossBetween val="between"/>
      </c:valAx>
      <c:catAx>
        <c:axId val="32023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20162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94A68A-F61F-4E2D-9095-32F1B354244B}">
  <sheetPr codeName="Chart10"/>
  <sheetViews>
    <sheetView zoomScale="12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6AB39E-1E35-4399-8F79-3D6094ED72BB}">
  <sheetPr/>
  <sheetViews>
    <sheetView tabSelected="1"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585787</xdr:colOff>
      <xdr:row>11</xdr:row>
      <xdr:rowOff>23812</xdr:rowOff>
    </xdr:from>
    <xdr:to>
      <xdr:col>21</xdr:col>
      <xdr:colOff>438150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3BADA3-7579-4F6B-9E73-8D4CFED55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36</xdr:row>
      <xdr:rowOff>133350</xdr:rowOff>
    </xdr:from>
    <xdr:to>
      <xdr:col>21</xdr:col>
      <xdr:colOff>414338</xdr:colOff>
      <xdr:row>59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8BE3B3-D466-4BA2-B009-1BB3A5967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29B118-9DE3-486C-961B-9D5C89EF3D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0.08738</cdr:x>
      <cdr:y>0.1</cdr:y>
    </cdr:from>
    <cdr:to>
      <cdr:x>0.37158</cdr:x>
      <cdr:y>0.43543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521E51C-E857-4058-AD9A-2281725F6B28}"/>
            </a:ext>
          </a:extLst>
        </cdr:cNvPr>
        <cdr:cNvSpPr txBox="1"/>
      </cdr:nvSpPr>
      <cdr:spPr>
        <a:xfrm xmlns:a="http://schemas.openxmlformats.org/drawingml/2006/main">
          <a:off x="812230" y="607219"/>
          <a:ext cx="2641747" cy="20367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>
              <a:solidFill>
                <a:schemeClr val="bg2"/>
              </a:solidFill>
            </a:rPr>
            <a:t>Rebase delay</a:t>
          </a:r>
          <a:r>
            <a:rPr lang="en-GB" sz="1100" b="0">
              <a:solidFill>
                <a:schemeClr val="bg2"/>
              </a:solidFill>
            </a:rPr>
            <a:t> (i.e. delay vs. Italy):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France	12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Germany	20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Italy	0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Spain	3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Sweden	18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</a:t>
          </a:r>
          <a:r>
            <a:rPr lang="en-GB" sz="1100" baseline="0">
              <a:solidFill>
                <a:schemeClr val="bg2"/>
              </a:solidFill>
            </a:rPr>
            <a:t> </a:t>
          </a:r>
          <a:r>
            <a:rPr lang="en-GB" sz="1100">
              <a:solidFill>
                <a:schemeClr val="bg2"/>
              </a:solidFill>
            </a:rPr>
            <a:t>UK	16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US	22</a:t>
          </a: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Latest data: 14-Apr-2020</a:t>
          </a: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</cdr:txBody>
    </cdr:sp>
  </cdr:relSizeAnchor>
  <cdr:relSizeAnchor xmlns:cdr="http://schemas.openxmlformats.org/drawingml/2006/chartDrawing">
    <cdr:from>
      <cdr:x>0.87924</cdr:x>
      <cdr:y>0.5476</cdr:y>
    </cdr:from>
    <cdr:to>
      <cdr:x>0.94877</cdr:x>
      <cdr:y>0.59382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9262411-74A7-44EE-8A8A-27C204CB0AC6}"/>
            </a:ext>
          </a:extLst>
        </cdr:cNvPr>
        <cdr:cNvSpPr txBox="1"/>
      </cdr:nvSpPr>
      <cdr:spPr>
        <a:xfrm xmlns:a="http://schemas.openxmlformats.org/drawingml/2006/main">
          <a:off x="8179841" y="3327349"/>
          <a:ext cx="646858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1"/>
              </a:solidFill>
            </a:rPr>
            <a:t>France</a:t>
          </a:r>
        </a:p>
      </cdr:txBody>
    </cdr:sp>
  </cdr:relSizeAnchor>
  <cdr:relSizeAnchor xmlns:cdr="http://schemas.openxmlformats.org/drawingml/2006/chartDrawing">
    <cdr:from>
      <cdr:x>0.87751</cdr:x>
      <cdr:y>0.49413</cdr:y>
    </cdr:from>
    <cdr:to>
      <cdr:x>0.94793</cdr:x>
      <cdr:y>0.54035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213EBD1C-6657-43E2-85A6-6620C62CB4E0}"/>
            </a:ext>
          </a:extLst>
        </cdr:cNvPr>
        <cdr:cNvSpPr txBox="1"/>
      </cdr:nvSpPr>
      <cdr:spPr>
        <a:xfrm xmlns:a="http://schemas.openxmlformats.org/drawingml/2006/main">
          <a:off x="8163697" y="3002489"/>
          <a:ext cx="655138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4"/>
              </a:solidFill>
            </a:rPr>
            <a:t>Spain</a:t>
          </a:r>
        </a:p>
      </cdr:txBody>
    </cdr:sp>
  </cdr:relSizeAnchor>
  <cdr:relSizeAnchor xmlns:cdr="http://schemas.openxmlformats.org/drawingml/2006/chartDrawing">
    <cdr:from>
      <cdr:x>0.87924</cdr:x>
      <cdr:y>0.4192</cdr:y>
    </cdr:from>
    <cdr:to>
      <cdr:x>0.94692</cdr:x>
      <cdr:y>0.46542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79841" y="2547174"/>
          <a:ext cx="629647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6"/>
              </a:solidFill>
            </a:rPr>
            <a:t>UK</a:t>
          </a:r>
        </a:p>
      </cdr:txBody>
    </cdr:sp>
  </cdr:relSizeAnchor>
  <cdr:relSizeAnchor xmlns:cdr="http://schemas.openxmlformats.org/drawingml/2006/chartDrawing">
    <cdr:from>
      <cdr:x>0.87829</cdr:x>
      <cdr:y>0.81743</cdr:y>
    </cdr:from>
    <cdr:to>
      <cdr:x>0.95057</cdr:x>
      <cdr:y>0.86365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71027" y="4966946"/>
          <a:ext cx="672442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5"/>
              </a:solidFill>
            </a:rPr>
            <a:t>Sweden</a:t>
          </a:r>
        </a:p>
      </cdr:txBody>
    </cdr:sp>
  </cdr:relSizeAnchor>
  <cdr:relSizeAnchor xmlns:cdr="http://schemas.openxmlformats.org/drawingml/2006/chartDrawing">
    <cdr:from>
      <cdr:x>0.87752</cdr:x>
      <cdr:y>0.68048</cdr:y>
    </cdr:from>
    <cdr:to>
      <cdr:x>0.93335</cdr:x>
      <cdr:y>0.7267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63835" y="4134820"/>
          <a:ext cx="519403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1"/>
              </a:solidFill>
            </a:rPr>
            <a:t>US</a:t>
          </a:r>
        </a:p>
      </cdr:txBody>
    </cdr:sp>
  </cdr:relSizeAnchor>
  <cdr:relSizeAnchor xmlns:cdr="http://schemas.openxmlformats.org/drawingml/2006/chartDrawing">
    <cdr:from>
      <cdr:x>0.88081</cdr:x>
      <cdr:y>0.8615</cdr:y>
    </cdr:from>
    <cdr:to>
      <cdr:x>0.95675</cdr:x>
      <cdr:y>0.90772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94456" y="5234736"/>
          <a:ext cx="706492" cy="2808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/>
              </a:solidFill>
            </a:rPr>
            <a:t>Germany</a:t>
          </a:r>
        </a:p>
      </cdr:txBody>
    </cdr:sp>
  </cdr:relSizeAnchor>
  <cdr:relSizeAnchor xmlns:cdr="http://schemas.openxmlformats.org/drawingml/2006/chartDrawing">
    <cdr:from>
      <cdr:x>0.87922</cdr:x>
      <cdr:y>0.52436</cdr:y>
    </cdr:from>
    <cdr:to>
      <cdr:x>0.94969</cdr:x>
      <cdr:y>0.57058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79656" y="3186187"/>
          <a:ext cx="655603" cy="2808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>
                  <a:lumMod val="50000"/>
                </a:schemeClr>
              </a:solidFill>
            </a:rPr>
            <a:t>Italy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14286</xdr:colOff>
      <xdr:row>20</xdr:row>
      <xdr:rowOff>23811</xdr:rowOff>
    </xdr:from>
    <xdr:to>
      <xdr:col>23</xdr:col>
      <xdr:colOff>38099</xdr:colOff>
      <xdr:row>41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8F5D2C-1C0C-40C1-A458-379A0F533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</xdr:colOff>
      <xdr:row>41</xdr:row>
      <xdr:rowOff>109537</xdr:rowOff>
    </xdr:from>
    <xdr:to>
      <xdr:col>23</xdr:col>
      <xdr:colOff>19050</xdr:colOff>
      <xdr:row>59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F666E-1AF2-4884-99AE-ACB793F11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5086" cy="60762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2AE7F5-B6C1-49FA-ADD0-30A5209D09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5714d9e9cadfecd/Code/GitHub/covid-19/data/covid-19-pandas-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 Sum Deaths"/>
      <sheetName val="Adj Sum Deaths"/>
      <sheetName val="Abs Daily Deaths"/>
      <sheetName val="Adj Daily Deaths"/>
      <sheetName val="Adj Daily Deaths (mavg7)"/>
      <sheetName val="Abs Sum Cases"/>
      <sheetName val="Adj Sum Cases"/>
      <sheetName val="Abs Daily Cases"/>
      <sheetName val="Adj Daily Cases"/>
      <sheetName val="Adj Daily Cases (mavg7)"/>
    </sheetNames>
    <sheetDataSet>
      <sheetData sheetId="0" refreshError="1"/>
      <sheetData sheetId="1" refreshError="1"/>
      <sheetData sheetId="2" refreshError="1"/>
      <sheetData sheetId="3">
        <row r="1">
          <cell r="B1" t="str">
            <v>France</v>
          </cell>
          <cell r="C1" t="str">
            <v>Germany</v>
          </cell>
          <cell r="D1" t="str">
            <v>Italy</v>
          </cell>
          <cell r="E1" t="str">
            <v>Spain</v>
          </cell>
          <cell r="F1" t="str">
            <v>Sweden</v>
          </cell>
          <cell r="G1" t="str">
            <v>UK</v>
          </cell>
          <cell r="H1" t="str">
            <v>US</v>
          </cell>
          <cell r="I1" t="str">
            <v>New York</v>
          </cell>
          <cell r="J1" t="str">
            <v>Belgium</v>
          </cell>
          <cell r="K1" t="str">
            <v>Brazil</v>
          </cell>
        </row>
        <row r="2">
          <cell r="A2">
            <v>43891</v>
          </cell>
        </row>
        <row r="3">
          <cell r="A3">
            <v>43892</v>
          </cell>
          <cell r="B3">
            <v>0.76769854922324177</v>
          </cell>
          <cell r="C3">
            <v>0</v>
          </cell>
          <cell r="D3">
            <v>14.863726383768331</v>
          </cell>
          <cell r="E3">
            <v>0</v>
          </cell>
          <cell r="F3">
            <v>0</v>
          </cell>
          <cell r="G3">
            <v>0</v>
          </cell>
          <cell r="H3">
            <v>0.75972851277852871</v>
          </cell>
          <cell r="I3">
            <v>0</v>
          </cell>
          <cell r="J3">
            <v>0</v>
          </cell>
          <cell r="K3">
            <v>0</v>
          </cell>
        </row>
        <row r="4">
          <cell r="A4">
            <v>43893</v>
          </cell>
          <cell r="B4">
            <v>0.76769854922324177</v>
          </cell>
          <cell r="C4">
            <v>0</v>
          </cell>
          <cell r="D4">
            <v>22.2955895756525</v>
          </cell>
          <cell r="E4">
            <v>1.06982119564843</v>
          </cell>
          <cell r="F4">
            <v>0</v>
          </cell>
          <cell r="G4">
            <v>0</v>
          </cell>
          <cell r="H4">
            <v>0.15194570255570569</v>
          </cell>
          <cell r="I4">
            <v>0</v>
          </cell>
          <cell r="J4">
            <v>0</v>
          </cell>
          <cell r="K4">
            <v>0</v>
          </cell>
        </row>
        <row r="5">
          <cell r="A5">
            <v>43894</v>
          </cell>
          <cell r="B5">
            <v>0</v>
          </cell>
          <cell r="C5">
            <v>0</v>
          </cell>
          <cell r="D5">
            <v>23.121352152528519</v>
          </cell>
          <cell r="E5">
            <v>1.06982119564843</v>
          </cell>
          <cell r="F5">
            <v>0</v>
          </cell>
          <cell r="G5">
            <v>0</v>
          </cell>
          <cell r="H5">
            <v>0.60778281022282299</v>
          </cell>
          <cell r="I5">
            <v>0</v>
          </cell>
          <cell r="J5">
            <v>0</v>
          </cell>
          <cell r="K5">
            <v>0</v>
          </cell>
        </row>
        <row r="6">
          <cell r="A6">
            <v>43895</v>
          </cell>
          <cell r="B6">
            <v>1.535397098446484</v>
          </cell>
          <cell r="C6">
            <v>0</v>
          </cell>
          <cell r="D6">
            <v>33.856265651916758</v>
          </cell>
          <cell r="E6">
            <v>1.06982119564843</v>
          </cell>
          <cell r="F6">
            <v>0</v>
          </cell>
          <cell r="G6">
            <v>0</v>
          </cell>
          <cell r="H6">
            <v>0.15194570255570569</v>
          </cell>
          <cell r="I6">
            <v>0</v>
          </cell>
          <cell r="J6">
            <v>0</v>
          </cell>
          <cell r="K6">
            <v>0</v>
          </cell>
        </row>
        <row r="7">
          <cell r="A7">
            <v>43896</v>
          </cell>
          <cell r="B7">
            <v>2.3030956476697249</v>
          </cell>
          <cell r="C7">
            <v>0</v>
          </cell>
          <cell r="D7">
            <v>40.46236626692491</v>
          </cell>
          <cell r="E7">
            <v>2.1396423912968592</v>
          </cell>
          <cell r="F7">
            <v>0</v>
          </cell>
          <cell r="G7">
            <v>0.74040990365771531</v>
          </cell>
          <cell r="H7">
            <v>0.30389140511141149</v>
          </cell>
          <cell r="I7">
            <v>0</v>
          </cell>
          <cell r="J7">
            <v>0</v>
          </cell>
          <cell r="K7">
            <v>0</v>
          </cell>
        </row>
        <row r="8">
          <cell r="A8">
            <v>43897</v>
          </cell>
          <cell r="B8">
            <v>1.535397098446484</v>
          </cell>
          <cell r="C8">
            <v>0</v>
          </cell>
          <cell r="D8">
            <v>29.727452767536661</v>
          </cell>
          <cell r="E8">
            <v>5.3491059782421484</v>
          </cell>
          <cell r="F8">
            <v>0</v>
          </cell>
          <cell r="G8">
            <v>0.74040990365771531</v>
          </cell>
          <cell r="H8">
            <v>0.45583710766711732</v>
          </cell>
          <cell r="I8">
            <v>0</v>
          </cell>
          <cell r="J8">
            <v>0</v>
          </cell>
          <cell r="K8">
            <v>0</v>
          </cell>
        </row>
        <row r="9">
          <cell r="A9">
            <v>43898</v>
          </cell>
          <cell r="B9">
            <v>6.1415883937859341</v>
          </cell>
          <cell r="C9">
            <v>0</v>
          </cell>
          <cell r="D9">
            <v>109.82642272451049</v>
          </cell>
          <cell r="E9">
            <v>7.4887483695390067</v>
          </cell>
          <cell r="F9">
            <v>0</v>
          </cell>
          <cell r="G9">
            <v>0</v>
          </cell>
          <cell r="H9">
            <v>0.60778281022282299</v>
          </cell>
          <cell r="I9">
            <v>0</v>
          </cell>
          <cell r="J9">
            <v>0</v>
          </cell>
          <cell r="K9">
            <v>0</v>
          </cell>
        </row>
        <row r="10">
          <cell r="A10">
            <v>43899</v>
          </cell>
          <cell r="B10">
            <v>0</v>
          </cell>
          <cell r="C10">
            <v>1.1973603568306279</v>
          </cell>
          <cell r="D10">
            <v>80.098969956973789</v>
          </cell>
          <cell r="E10">
            <v>11.76803315213273</v>
          </cell>
          <cell r="F10">
            <v>0</v>
          </cell>
          <cell r="G10">
            <v>0.74040990365771531</v>
          </cell>
          <cell r="H10">
            <v>0.15194570255570569</v>
          </cell>
          <cell r="I10">
            <v>0</v>
          </cell>
          <cell r="J10">
            <v>0</v>
          </cell>
          <cell r="K10">
            <v>0</v>
          </cell>
        </row>
        <row r="11">
          <cell r="A11">
            <v>43900</v>
          </cell>
          <cell r="B11">
            <v>10.74777968912538</v>
          </cell>
          <cell r="C11">
            <v>0</v>
          </cell>
          <cell r="D11">
            <v>138.7281129151711</v>
          </cell>
          <cell r="E11">
            <v>7.4887483695390067</v>
          </cell>
          <cell r="F11">
            <v>4.9818704751538672</v>
          </cell>
          <cell r="G11">
            <v>2.9616396146308608</v>
          </cell>
          <cell r="H11">
            <v>0.91167421533423454</v>
          </cell>
          <cell r="I11">
            <v>0</v>
          </cell>
          <cell r="J11">
            <v>0</v>
          </cell>
          <cell r="K11">
            <v>0</v>
          </cell>
        </row>
        <row r="12">
          <cell r="A12">
            <v>43901</v>
          </cell>
          <cell r="B12">
            <v>11.51547823834863</v>
          </cell>
          <cell r="C12">
            <v>0.59868017841531418</v>
          </cell>
          <cell r="D12">
            <v>161.84946506769961</v>
          </cell>
          <cell r="E12">
            <v>20.32660271732016</v>
          </cell>
          <cell r="F12">
            <v>0</v>
          </cell>
          <cell r="G12">
            <v>0</v>
          </cell>
          <cell r="H12">
            <v>0.75972851277852871</v>
          </cell>
          <cell r="I12">
            <v>2.5702235184601929</v>
          </cell>
          <cell r="J12">
            <v>12.99902611296362</v>
          </cell>
          <cell r="K12">
            <v>0</v>
          </cell>
        </row>
        <row r="13">
          <cell r="A13">
            <v>43902</v>
          </cell>
          <cell r="B13">
            <v>0</v>
          </cell>
          <cell r="C13">
            <v>0</v>
          </cell>
          <cell r="D13">
            <v>156.06912702956751</v>
          </cell>
          <cell r="E13">
            <v>1.06982119564843</v>
          </cell>
          <cell r="F13">
            <v>4.9818704751538672</v>
          </cell>
          <cell r="G13">
            <v>1.4808198073154311</v>
          </cell>
          <cell r="H13">
            <v>1.519457025557057</v>
          </cell>
          <cell r="I13">
            <v>0</v>
          </cell>
          <cell r="J13">
            <v>0</v>
          </cell>
          <cell r="K13">
            <v>0</v>
          </cell>
        </row>
        <row r="14">
          <cell r="A14">
            <v>43903</v>
          </cell>
          <cell r="B14">
            <v>23.7986550259205</v>
          </cell>
          <cell r="C14">
            <v>2.3947207136612572</v>
          </cell>
          <cell r="D14">
            <v>206.44064421900461</v>
          </cell>
          <cell r="E14">
            <v>83.446053260577514</v>
          </cell>
          <cell r="F14">
            <v>4.9818704751538672</v>
          </cell>
          <cell r="G14">
            <v>0.74040990365771531</v>
          </cell>
          <cell r="H14">
            <v>1.215565620445646</v>
          </cell>
          <cell r="I14">
            <v>0</v>
          </cell>
          <cell r="J14">
            <v>0</v>
          </cell>
          <cell r="K14">
            <v>0</v>
          </cell>
        </row>
        <row r="15">
          <cell r="A15">
            <v>43904</v>
          </cell>
          <cell r="B15">
            <v>9.2123825906789012</v>
          </cell>
          <cell r="C15">
            <v>1.1973603568306279</v>
          </cell>
          <cell r="D15">
            <v>144.5084509533032</v>
          </cell>
          <cell r="E15">
            <v>66.328914130202634</v>
          </cell>
          <cell r="F15">
            <v>9.9637409503077343</v>
          </cell>
          <cell r="G15">
            <v>14.067788169496589</v>
          </cell>
          <cell r="H15">
            <v>1.0636199178899399</v>
          </cell>
          <cell r="I15">
            <v>7.7106705553805801</v>
          </cell>
          <cell r="J15">
            <v>4.3330087043212053</v>
          </cell>
          <cell r="K15">
            <v>0</v>
          </cell>
        </row>
        <row r="16">
          <cell r="A16">
            <v>43905</v>
          </cell>
          <cell r="B16">
            <v>0</v>
          </cell>
          <cell r="C16">
            <v>1.1973603568306279</v>
          </cell>
          <cell r="D16">
            <v>303.88062829037477</v>
          </cell>
          <cell r="E16">
            <v>100.56319239095239</v>
          </cell>
          <cell r="F16">
            <v>9.9637409503077343</v>
          </cell>
          <cell r="G16">
            <v>10.365738651208011</v>
          </cell>
          <cell r="H16">
            <v>1.8233484306684691</v>
          </cell>
          <cell r="I16">
            <v>12.85111759230097</v>
          </cell>
          <cell r="J16">
            <v>0</v>
          </cell>
          <cell r="K16">
            <v>0</v>
          </cell>
        </row>
        <row r="17">
          <cell r="A17">
            <v>43906</v>
          </cell>
          <cell r="B17">
            <v>43.758817305724783</v>
          </cell>
          <cell r="C17">
            <v>3.5920810704918851</v>
          </cell>
          <cell r="D17">
            <v>288.19113932973039</v>
          </cell>
          <cell r="E17">
            <v>56.700523369366771</v>
          </cell>
          <cell r="F17">
            <v>4.9818704751538672</v>
          </cell>
          <cell r="G17">
            <v>16.289017880469739</v>
          </cell>
          <cell r="H17">
            <v>4.102533969004055</v>
          </cell>
          <cell r="I17">
            <v>25.702235184601928</v>
          </cell>
          <cell r="J17">
            <v>4.3330087043212053</v>
          </cell>
          <cell r="K17">
            <v>0</v>
          </cell>
        </row>
        <row r="18">
          <cell r="A18">
            <v>43907</v>
          </cell>
          <cell r="B18">
            <v>0</v>
          </cell>
          <cell r="C18">
            <v>4.190761248907199</v>
          </cell>
          <cell r="D18">
            <v>284.88808902222638</v>
          </cell>
          <cell r="E18">
            <v>204.33584836885009</v>
          </cell>
          <cell r="F18">
            <v>29.891222850923199</v>
          </cell>
          <cell r="G18">
            <v>12.58696836218116</v>
          </cell>
          <cell r="H18">
            <v>5.3180995894497007</v>
          </cell>
          <cell r="I18">
            <v>28.272458703062131</v>
          </cell>
          <cell r="J18">
            <v>21.66504352160603</v>
          </cell>
          <cell r="K18">
            <v>0.23691122461169889</v>
          </cell>
        </row>
        <row r="19">
          <cell r="A19">
            <v>43908</v>
          </cell>
          <cell r="B19">
            <v>0</v>
          </cell>
          <cell r="C19">
            <v>2.3947207136612572</v>
          </cell>
          <cell r="D19">
            <v>392.23722401610883</v>
          </cell>
          <cell r="E19">
            <v>96.28390760835866</v>
          </cell>
          <cell r="F19">
            <v>34.873093326077068</v>
          </cell>
          <cell r="G19">
            <v>25.173936724362321</v>
          </cell>
          <cell r="H19">
            <v>8.9647964507866398</v>
          </cell>
          <cell r="I19">
            <v>53.97469388766406</v>
          </cell>
          <cell r="J19">
            <v>17.332034817284821</v>
          </cell>
          <cell r="K19">
            <v>0.47382244922339778</v>
          </cell>
        </row>
        <row r="20">
          <cell r="A20">
            <v>43909</v>
          </cell>
          <cell r="B20">
            <v>72.931362176207969</v>
          </cell>
          <cell r="C20">
            <v>9.5788828546450269</v>
          </cell>
          <cell r="D20">
            <v>352.60062032605992</v>
          </cell>
          <cell r="E20">
            <v>221.45298749922489</v>
          </cell>
          <cell r="F20">
            <v>44.836834276384813</v>
          </cell>
          <cell r="G20">
            <v>34.058855568254913</v>
          </cell>
          <cell r="H20">
            <v>11.243981989122229</v>
          </cell>
          <cell r="I20">
            <v>66.825811479965026</v>
          </cell>
          <cell r="J20">
            <v>30.331060930248441</v>
          </cell>
          <cell r="K20">
            <v>0.71073367383509667</v>
          </cell>
        </row>
        <row r="21">
          <cell r="A21">
            <v>43910</v>
          </cell>
          <cell r="B21">
            <v>158.91359968921111</v>
          </cell>
          <cell r="C21">
            <v>13.769644103552229</v>
          </cell>
          <cell r="D21">
            <v>517.75313570126366</v>
          </cell>
          <cell r="E21">
            <v>227.8719146731155</v>
          </cell>
          <cell r="F21">
            <v>39.854963801230937</v>
          </cell>
          <cell r="G21">
            <v>23.69311691704689</v>
          </cell>
          <cell r="H21">
            <v>15.042624553014869</v>
          </cell>
          <cell r="I21">
            <v>133.65162295993011</v>
          </cell>
          <cell r="J21">
            <v>69.328139269139285</v>
          </cell>
          <cell r="K21">
            <v>1.184556123058494</v>
          </cell>
        </row>
        <row r="22">
          <cell r="A22">
            <v>43911</v>
          </cell>
          <cell r="B22">
            <v>85.982237513003071</v>
          </cell>
          <cell r="C22">
            <v>10.177563033060339</v>
          </cell>
          <cell r="D22">
            <v>654.82972346268264</v>
          </cell>
          <cell r="E22">
            <v>355.1806369552786</v>
          </cell>
          <cell r="F22">
            <v>54.800575226692537</v>
          </cell>
          <cell r="G22">
            <v>42.943774412147491</v>
          </cell>
          <cell r="H22">
            <v>15.042624553014869</v>
          </cell>
          <cell r="I22">
            <v>118.2302818491689</v>
          </cell>
          <cell r="J22">
            <v>129.9902611296362</v>
          </cell>
          <cell r="K22">
            <v>0.94764489844679556</v>
          </cell>
        </row>
        <row r="23">
          <cell r="A23">
            <v>43912</v>
          </cell>
          <cell r="B23">
            <v>85.982237513003071</v>
          </cell>
          <cell r="C23">
            <v>5.9868017841531422</v>
          </cell>
          <cell r="D23">
            <v>537.57143754628805</v>
          </cell>
          <cell r="E23">
            <v>424.71901467242662</v>
          </cell>
          <cell r="F23">
            <v>54.800575226692537</v>
          </cell>
          <cell r="G23">
            <v>26.654756531677751</v>
          </cell>
          <cell r="H23">
            <v>16.714027281127631</v>
          </cell>
          <cell r="I23">
            <v>131.0813994414699</v>
          </cell>
          <cell r="J23">
            <v>34.664069634569643</v>
          </cell>
          <cell r="K23">
            <v>2.3691122461169889</v>
          </cell>
        </row>
        <row r="24">
          <cell r="A24">
            <v>43913</v>
          </cell>
          <cell r="B24">
            <v>142.791930155523</v>
          </cell>
          <cell r="C24">
            <v>17.361725174044111</v>
          </cell>
          <cell r="D24">
            <v>496.28330870248709</v>
          </cell>
          <cell r="E24">
            <v>576.63362445450355</v>
          </cell>
          <cell r="F24">
            <v>104.61927997823121</v>
          </cell>
          <cell r="G24">
            <v>56.271152677986358</v>
          </cell>
          <cell r="H24">
            <v>28.71773778302839</v>
          </cell>
          <cell r="I24">
            <v>228.74989314295721</v>
          </cell>
          <cell r="J24">
            <v>56.329113156175673</v>
          </cell>
          <cell r="K24">
            <v>2.1322010215052898</v>
          </cell>
        </row>
        <row r="25">
          <cell r="A25">
            <v>43914</v>
          </cell>
          <cell r="B25">
            <v>184.24765181357799</v>
          </cell>
          <cell r="C25">
            <v>20.355126066120679</v>
          </cell>
          <cell r="D25">
            <v>613.54159461888173</v>
          </cell>
          <cell r="E25">
            <v>531.70113423726946</v>
          </cell>
          <cell r="F25">
            <v>109.6011504533851</v>
          </cell>
          <cell r="G25">
            <v>109.5806657413419</v>
          </cell>
          <cell r="H25">
            <v>36.315022910813667</v>
          </cell>
          <cell r="I25">
            <v>287.86503406754173</v>
          </cell>
          <cell r="J25">
            <v>147.322295946921</v>
          </cell>
          <cell r="K25">
            <v>2.8429346953403871</v>
          </cell>
        </row>
        <row r="26">
          <cell r="A26">
            <v>43915</v>
          </cell>
          <cell r="B26">
            <v>177.33836487056891</v>
          </cell>
          <cell r="C26">
            <v>29.335328742350399</v>
          </cell>
          <cell r="D26">
            <v>563.99584000632069</v>
          </cell>
          <cell r="E26">
            <v>897.57998314903239</v>
          </cell>
          <cell r="F26">
            <v>154.43798472976991</v>
          </cell>
          <cell r="G26">
            <v>141.4182915986236</v>
          </cell>
          <cell r="H26">
            <v>49.23040762804866</v>
          </cell>
          <cell r="I26">
            <v>354.69084554750668</v>
          </cell>
          <cell r="J26">
            <v>242.6484874419875</v>
          </cell>
          <cell r="K26">
            <v>3.0798459199520858</v>
          </cell>
        </row>
        <row r="27">
          <cell r="A27">
            <v>43916</v>
          </cell>
          <cell r="B27">
            <v>280.20997046648318</v>
          </cell>
          <cell r="C27">
            <v>36.519490883334157</v>
          </cell>
          <cell r="D27">
            <v>587.94295473572515</v>
          </cell>
          <cell r="E27">
            <v>768.1316184755724</v>
          </cell>
          <cell r="F27">
            <v>159.41985520492369</v>
          </cell>
          <cell r="G27">
            <v>134.0141925620465</v>
          </cell>
          <cell r="H27">
            <v>61.993846642727952</v>
          </cell>
          <cell r="I27">
            <v>498.62336258127749</v>
          </cell>
          <cell r="J27">
            <v>181.98636558149059</v>
          </cell>
          <cell r="K27">
            <v>4.2644020430105796</v>
          </cell>
        </row>
        <row r="28">
          <cell r="A28">
            <v>43917</v>
          </cell>
          <cell r="B28">
            <v>229.54186621774929</v>
          </cell>
          <cell r="C28">
            <v>44.901013381148573</v>
          </cell>
          <cell r="D28">
            <v>758.87580814906096</v>
          </cell>
          <cell r="E28">
            <v>826.97178423623609</v>
          </cell>
          <cell r="F28">
            <v>174.36546663038541</v>
          </cell>
          <cell r="G28">
            <v>213.23805225342201</v>
          </cell>
          <cell r="H28">
            <v>79.011765328966987</v>
          </cell>
          <cell r="I28">
            <v>596.29185628276491</v>
          </cell>
          <cell r="J28">
            <v>298.97760059816318</v>
          </cell>
          <cell r="K28">
            <v>3.5536683691754831</v>
          </cell>
        </row>
        <row r="29">
          <cell r="A29">
            <v>43918</v>
          </cell>
          <cell r="B29">
            <v>244.8958372022141</v>
          </cell>
          <cell r="C29">
            <v>54.479896235793589</v>
          </cell>
          <cell r="D29">
            <v>734.10293084278044</v>
          </cell>
          <cell r="E29">
            <v>902.92908912727455</v>
          </cell>
          <cell r="F29">
            <v>189.31107805584699</v>
          </cell>
          <cell r="G29">
            <v>216.19969186805289</v>
          </cell>
          <cell r="H29">
            <v>96.181629717761737</v>
          </cell>
          <cell r="I29">
            <v>776.20750257497843</v>
          </cell>
          <cell r="J29">
            <v>277.31255707655708</v>
          </cell>
          <cell r="K29">
            <v>4.5013132676222787</v>
          </cell>
        </row>
        <row r="30">
          <cell r="A30">
            <v>43919</v>
          </cell>
          <cell r="B30">
            <v>224.1679763731866</v>
          </cell>
          <cell r="C30">
            <v>59.868017841531419</v>
          </cell>
          <cell r="D30">
            <v>624.27650811827004</v>
          </cell>
          <cell r="E30">
            <v>878.32320162736073</v>
          </cell>
          <cell r="F30">
            <v>224.18417138192399</v>
          </cell>
          <cell r="G30">
            <v>156.9668995754356</v>
          </cell>
          <cell r="H30">
            <v>89.040181697643561</v>
          </cell>
          <cell r="I30">
            <v>817.33107887034146</v>
          </cell>
          <cell r="J30">
            <v>337.97467893705402</v>
          </cell>
          <cell r="K30">
            <v>5.9227806152924716</v>
          </cell>
        </row>
        <row r="31">
          <cell r="A31">
            <v>43920</v>
          </cell>
          <cell r="B31">
            <v>320.89799357531513</v>
          </cell>
          <cell r="C31">
            <v>67.052179982515185</v>
          </cell>
          <cell r="D31">
            <v>670.51921242332708</v>
          </cell>
          <cell r="E31">
            <v>976.74675162701624</v>
          </cell>
          <cell r="F31">
            <v>239.1297828073856</v>
          </cell>
          <cell r="G31">
            <v>276.91330396798548</v>
          </cell>
          <cell r="H31">
            <v>105.1464261685484</v>
          </cell>
          <cell r="I31">
            <v>840.46309053648326</v>
          </cell>
          <cell r="J31">
            <v>355.30671375433877</v>
          </cell>
          <cell r="K31">
            <v>5.4489581660690742</v>
          </cell>
        </row>
        <row r="32">
          <cell r="A32">
            <v>43921</v>
          </cell>
          <cell r="B32">
            <v>383.08157606239757</v>
          </cell>
          <cell r="C32">
            <v>77.828423193990844</v>
          </cell>
          <cell r="D32">
            <v>691.16327684522753</v>
          </cell>
          <cell r="E32">
            <v>800.22625434502538</v>
          </cell>
          <cell r="F32">
            <v>264.03913518315488</v>
          </cell>
          <cell r="G32">
            <v>298.38519117405929</v>
          </cell>
          <cell r="H32">
            <v>164.86108727294069</v>
          </cell>
          <cell r="I32">
            <v>1038.370301457918</v>
          </cell>
          <cell r="J32">
            <v>831.93767122967142</v>
          </cell>
          <cell r="K32">
            <v>9.9502714336913538</v>
          </cell>
        </row>
        <row r="33">
          <cell r="A33">
            <v>43922</v>
          </cell>
          <cell r="B33">
            <v>675.57472331645272</v>
          </cell>
          <cell r="C33">
            <v>86.808625870220553</v>
          </cell>
          <cell r="D33">
            <v>600.32939338886547</v>
          </cell>
          <cell r="E33">
            <v>987.44496358350057</v>
          </cell>
          <cell r="F33">
            <v>348.73093326077071</v>
          </cell>
          <cell r="G33">
            <v>497.5554552579847</v>
          </cell>
          <cell r="H33">
            <v>178.08036339528709</v>
          </cell>
          <cell r="I33">
            <v>1375.069582376203</v>
          </cell>
          <cell r="J33">
            <v>532.9600706315083</v>
          </cell>
          <cell r="K33">
            <v>9.2395377598562565</v>
          </cell>
        </row>
        <row r="34">
          <cell r="A34">
            <v>43923</v>
          </cell>
          <cell r="B34">
            <v>755.41537243566995</v>
          </cell>
          <cell r="C34">
            <v>111.9531933636638</v>
          </cell>
          <cell r="D34">
            <v>627.57955842577405</v>
          </cell>
          <cell r="E34">
            <v>1028.0981690181411</v>
          </cell>
          <cell r="F34">
            <v>398.5496380123094</v>
          </cell>
          <cell r="G34">
            <v>486.44930670311902</v>
          </cell>
          <cell r="H34">
            <v>228.3743909412257</v>
          </cell>
          <cell r="I34">
            <v>1441.895393856169</v>
          </cell>
          <cell r="J34">
            <v>792.94059289078052</v>
          </cell>
          <cell r="K34">
            <v>19.900542867382711</v>
          </cell>
        </row>
        <row r="35">
          <cell r="A35">
            <v>43924</v>
          </cell>
          <cell r="B35">
            <v>859.82237513003076</v>
          </cell>
          <cell r="C35">
            <v>100.57826997377281</v>
          </cell>
          <cell r="D35">
            <v>632.53413388703018</v>
          </cell>
          <cell r="E35">
            <v>909.3480163011651</v>
          </cell>
          <cell r="F35">
            <v>348.73093326077071</v>
          </cell>
          <cell r="G35">
            <v>544.94168909207849</v>
          </cell>
          <cell r="H35">
            <v>211.50841795754241</v>
          </cell>
          <cell r="I35">
            <v>1524.142546446895</v>
          </cell>
          <cell r="J35">
            <v>571.95714897039909</v>
          </cell>
          <cell r="K35">
            <v>8.2918928614094618</v>
          </cell>
        </row>
        <row r="36">
          <cell r="A36">
            <v>43925</v>
          </cell>
          <cell r="B36">
            <v>808.38657233207357</v>
          </cell>
          <cell r="C36">
            <v>101.1769501521881</v>
          </cell>
          <cell r="D36">
            <v>562.34431485256857</v>
          </cell>
          <cell r="E36">
            <v>801.29607554067377</v>
          </cell>
          <cell r="F36">
            <v>423.45899038807869</v>
          </cell>
          <cell r="G36">
            <v>559.74988716523274</v>
          </cell>
          <cell r="H36">
            <v>231.41330499233979</v>
          </cell>
          <cell r="I36">
            <v>1544.704334594576</v>
          </cell>
          <cell r="J36">
            <v>606.6212186049687</v>
          </cell>
          <cell r="K36">
            <v>20.374365316606109</v>
          </cell>
        </row>
        <row r="37">
          <cell r="A37">
            <v>43926</v>
          </cell>
          <cell r="B37">
            <v>397.66784849763923</v>
          </cell>
          <cell r="C37">
            <v>83.815224978143988</v>
          </cell>
          <cell r="D37">
            <v>433.52535285990967</v>
          </cell>
          <cell r="E37">
            <v>742.45590978001019</v>
          </cell>
          <cell r="F37">
            <v>448.36834276384798</v>
          </cell>
          <cell r="G37">
            <v>443.50553229097147</v>
          </cell>
          <cell r="H37">
            <v>241.5936670635721</v>
          </cell>
          <cell r="I37">
            <v>1891.684509586702</v>
          </cell>
          <cell r="J37">
            <v>710.61342750867766</v>
          </cell>
          <cell r="K37">
            <v>9.7133602090796547</v>
          </cell>
        </row>
        <row r="38">
          <cell r="A38">
            <v>43927</v>
          </cell>
          <cell r="B38">
            <v>639.49289150296045</v>
          </cell>
          <cell r="C38">
            <v>135.30172032186101</v>
          </cell>
          <cell r="D38">
            <v>525.18499889314774</v>
          </cell>
          <cell r="E38">
            <v>748.87483695390074</v>
          </cell>
          <cell r="F38">
            <v>418.47711991292482</v>
          </cell>
          <cell r="G38">
            <v>419.81241537392458</v>
          </cell>
          <cell r="H38">
            <v>268.94389352359917</v>
          </cell>
          <cell r="I38">
            <v>2151.2770849511821</v>
          </cell>
          <cell r="J38">
            <v>801.60661029942298</v>
          </cell>
          <cell r="K38">
            <v>18.479075519712509</v>
          </cell>
        </row>
        <row r="39">
          <cell r="A39">
            <v>43928</v>
          </cell>
          <cell r="B39">
            <v>1087.828844249334</v>
          </cell>
          <cell r="C39">
            <v>123.3281167535547</v>
          </cell>
          <cell r="D39">
            <v>498.76059643311521</v>
          </cell>
          <cell r="E39">
            <v>753.1541217364944</v>
          </cell>
          <cell r="F39">
            <v>572.9151046426947</v>
          </cell>
          <cell r="G39">
            <v>818.15294354177536</v>
          </cell>
          <cell r="H39">
            <v>390.65240127071951</v>
          </cell>
          <cell r="I39">
            <v>2719.296482530885</v>
          </cell>
          <cell r="J39">
            <v>1746.202507841446</v>
          </cell>
          <cell r="K39">
            <v>28.90316940262726</v>
          </cell>
        </row>
        <row r="40">
          <cell r="A40">
            <v>43929</v>
          </cell>
          <cell r="B40">
            <v>415.32491512977379</v>
          </cell>
          <cell r="C40">
            <v>199.36049941229959</v>
          </cell>
          <cell r="D40">
            <v>447.56331666680211</v>
          </cell>
          <cell r="E40">
            <v>799.15643314937688</v>
          </cell>
          <cell r="F40">
            <v>428.44086086323261</v>
          </cell>
          <cell r="G40">
            <v>762.62220076744677</v>
          </cell>
          <cell r="H40">
            <v>326.07547768454452</v>
          </cell>
          <cell r="I40">
            <v>1927.6676388451449</v>
          </cell>
          <cell r="J40">
            <v>888.26678438584713</v>
          </cell>
          <cell r="K40">
            <v>31.50919287335595</v>
          </cell>
        </row>
        <row r="41">
          <cell r="A41">
            <v>43930</v>
          </cell>
          <cell r="B41">
            <v>1029.4837545083669</v>
          </cell>
          <cell r="C41">
            <v>154.45948603115099</v>
          </cell>
          <cell r="D41">
            <v>503.71517189437128</v>
          </cell>
          <cell r="E41">
            <v>700.73288314972137</v>
          </cell>
          <cell r="F41">
            <v>448.36834276384798</v>
          </cell>
          <cell r="G41">
            <v>826.29745248201027</v>
          </cell>
          <cell r="H41">
            <v>338.53502529411242</v>
          </cell>
          <cell r="I41">
            <v>2207.8220023573058</v>
          </cell>
          <cell r="J41">
            <v>1226.2414633229009</v>
          </cell>
          <cell r="K41">
            <v>31.035370424132559</v>
          </cell>
        </row>
        <row r="42">
          <cell r="A42">
            <v>43931</v>
          </cell>
          <cell r="B42">
            <v>757.71846808333964</v>
          </cell>
          <cell r="C42">
            <v>95.788828546450276</v>
          </cell>
          <cell r="D42">
            <v>470.68466881933062</v>
          </cell>
          <cell r="E42">
            <v>678.26663804110433</v>
          </cell>
          <cell r="F42">
            <v>513.13265894084827</v>
          </cell>
          <cell r="G42">
            <v>830.73991190395657</v>
          </cell>
          <cell r="H42">
            <v>337.01556826855528</v>
          </cell>
          <cell r="I42">
            <v>1907.105850697463</v>
          </cell>
          <cell r="J42">
            <v>2149.1723173433179</v>
          </cell>
          <cell r="K42">
            <v>25.34950103345178</v>
          </cell>
        </row>
        <row r="43">
          <cell r="A43">
            <v>43932</v>
          </cell>
          <cell r="B43">
            <v>487.4885787567585</v>
          </cell>
          <cell r="C43">
            <v>-18.559085530874739</v>
          </cell>
          <cell r="D43">
            <v>511.14703508625553</v>
          </cell>
          <cell r="E43">
            <v>561.65612771542555</v>
          </cell>
          <cell r="F43">
            <v>483.24143608992512</v>
          </cell>
          <cell r="G43">
            <v>624.16554878345403</v>
          </cell>
          <cell r="H43">
            <v>321.97294371554051</v>
          </cell>
          <cell r="I43">
            <v>1932.8080858820649</v>
          </cell>
          <cell r="J43">
            <v>1416.8938463130339</v>
          </cell>
          <cell r="K43">
            <v>15.87305204898383</v>
          </cell>
        </row>
        <row r="44">
          <cell r="A44">
            <v>43933</v>
          </cell>
          <cell r="B44">
            <v>430.67888611423871</v>
          </cell>
          <cell r="C44">
            <v>171.22253102677979</v>
          </cell>
          <cell r="D44">
            <v>355.90367063356399</v>
          </cell>
          <cell r="E44">
            <v>645.10218097600307</v>
          </cell>
          <cell r="F44">
            <v>423.45899038807869</v>
          </cell>
          <cell r="G44">
            <v>486.44930670311902</v>
          </cell>
          <cell r="H44">
            <v>275.4775587334945</v>
          </cell>
          <cell r="I44">
            <v>1961.080544585127</v>
          </cell>
          <cell r="J44">
            <v>1100.584210897586</v>
          </cell>
          <cell r="K44">
            <v>23.454211236558191</v>
          </cell>
        </row>
        <row r="45">
          <cell r="A45">
            <v>43934</v>
          </cell>
          <cell r="B45">
            <v>440.65896725414069</v>
          </cell>
          <cell r="C45">
            <v>102.97299068743401</v>
          </cell>
          <cell r="D45">
            <v>467.3816185118265</v>
          </cell>
          <cell r="E45">
            <v>585.19219401969099</v>
          </cell>
          <cell r="F45">
            <v>453.3502132390019</v>
          </cell>
          <cell r="G45">
            <v>536.0567702481859</v>
          </cell>
          <cell r="H45">
            <v>295.68633717340339</v>
          </cell>
          <cell r="I45">
            <v>2140.9961908773412</v>
          </cell>
          <cell r="J45">
            <v>1312.9016374093251</v>
          </cell>
          <cell r="K45">
            <v>24.875678584228378</v>
          </cell>
        </row>
        <row r="46">
          <cell r="A46">
            <v>43935</v>
          </cell>
          <cell r="B46">
            <v>571.93541917131506</v>
          </cell>
          <cell r="C46">
            <v>59.868017841531419</v>
          </cell>
          <cell r="D46">
            <v>497.10907127936309</v>
          </cell>
          <cell r="E46">
            <v>320.9463586945289</v>
          </cell>
          <cell r="F46">
            <v>572.9151046426947</v>
          </cell>
          <cell r="G46">
            <v>796.68105633570167</v>
          </cell>
          <cell r="H46">
            <v>373.02669977425762</v>
          </cell>
          <cell r="I46">
            <v>1896.8249566236229</v>
          </cell>
          <cell r="J46">
            <v>1100.584210897586</v>
          </cell>
          <cell r="K46">
            <v>48.329889820786583</v>
          </cell>
        </row>
        <row r="47">
          <cell r="A47">
            <v>43936</v>
          </cell>
          <cell r="B47">
            <v>1102.415116684575</v>
          </cell>
          <cell r="C47">
            <v>305.32689099181022</v>
          </cell>
          <cell r="D47">
            <v>477.2907694343387</v>
          </cell>
          <cell r="E47">
            <v>697.5234195627761</v>
          </cell>
          <cell r="F47">
            <v>552.98762274207922</v>
          </cell>
          <cell r="G47">
            <v>651.56071521878948</v>
          </cell>
          <cell r="H47">
            <v>396.42633796783628</v>
          </cell>
          <cell r="I47">
            <v>1747.7519925529321</v>
          </cell>
          <cell r="J47">
            <v>1226.2414633229009</v>
          </cell>
          <cell r="K47">
            <v>48.329889820786583</v>
          </cell>
        </row>
        <row r="48">
          <cell r="A48">
            <v>43937</v>
          </cell>
          <cell r="B48">
            <v>578.0770075651011</v>
          </cell>
          <cell r="C48">
            <v>148.47268424699789</v>
          </cell>
          <cell r="D48">
            <v>433.52535285990967</v>
          </cell>
          <cell r="E48">
            <v>649.38146575859673</v>
          </cell>
          <cell r="F48">
            <v>408.51337896261708</v>
          </cell>
          <cell r="G48">
            <v>767.06466018939307</v>
          </cell>
          <cell r="H48">
            <v>330.63384876121569</v>
          </cell>
          <cell r="I48">
            <v>1560.125675705337</v>
          </cell>
          <cell r="J48">
            <v>1806.8646297019429</v>
          </cell>
          <cell r="K48">
            <v>44.53931022699939</v>
          </cell>
        </row>
        <row r="49">
          <cell r="A49">
            <v>43938</v>
          </cell>
          <cell r="B49">
            <v>583.45089740966375</v>
          </cell>
          <cell r="C49">
            <v>179.60405352459429</v>
          </cell>
          <cell r="D49">
            <v>474.81348170371058</v>
          </cell>
          <cell r="E49">
            <v>734.96716141047114</v>
          </cell>
          <cell r="F49">
            <v>428.44086086323261</v>
          </cell>
          <cell r="G49">
            <v>675.99424203949411</v>
          </cell>
          <cell r="H49">
            <v>318.02235544909212</v>
          </cell>
          <cell r="I49">
            <v>986.96583108871425</v>
          </cell>
          <cell r="J49">
            <v>1325.9006635222891</v>
          </cell>
          <cell r="K49">
            <v>51.409735740738661</v>
          </cell>
        </row>
        <row r="50">
          <cell r="A50">
            <v>43939</v>
          </cell>
          <cell r="B50">
            <v>492.86246860132121</v>
          </cell>
          <cell r="C50">
            <v>64.05877909043862</v>
          </cell>
          <cell r="D50">
            <v>398.0175620542409</v>
          </cell>
          <cell r="E50">
            <v>43.86266902158561</v>
          </cell>
          <cell r="F50">
            <v>438.4046018135403</v>
          </cell>
          <cell r="G50">
            <v>818.15294354177536</v>
          </cell>
          <cell r="H50">
            <v>297.81357700918329</v>
          </cell>
          <cell r="I50">
            <v>1146.319689233246</v>
          </cell>
          <cell r="J50">
            <v>1256.57252425315</v>
          </cell>
          <cell r="K50">
            <v>50.462090842291857</v>
          </cell>
        </row>
        <row r="51">
          <cell r="A51">
            <v>43940</v>
          </cell>
          <cell r="B51">
            <v>300.17013274628749</v>
          </cell>
          <cell r="C51">
            <v>76.032382658744908</v>
          </cell>
          <cell r="D51">
            <v>357.55519578731599</v>
          </cell>
          <cell r="E51">
            <v>438.62669021585612</v>
          </cell>
          <cell r="F51">
            <v>418.47711991292482</v>
          </cell>
          <cell r="G51">
            <v>319.85707838013298</v>
          </cell>
          <cell r="H51">
            <v>293.40715163506781</v>
          </cell>
          <cell r="I51">
            <v>1118.0472305301839</v>
          </cell>
          <cell r="J51">
            <v>996.59200199387726</v>
          </cell>
          <cell r="K51">
            <v>25.586412258063479</v>
          </cell>
        </row>
        <row r="52">
          <cell r="A52">
            <v>43941</v>
          </cell>
          <cell r="B52">
            <v>419.16340787589002</v>
          </cell>
          <cell r="C52">
            <v>165.23572924262669</v>
          </cell>
          <cell r="D52">
            <v>374.89620990171238</v>
          </cell>
          <cell r="E52">
            <v>426.8586570637234</v>
          </cell>
          <cell r="F52">
            <v>308.87596945953982</v>
          </cell>
          <cell r="G52">
            <v>422.03364508489773</v>
          </cell>
          <cell r="H52">
            <v>332.15330578677282</v>
          </cell>
          <cell r="I52">
            <v>2254.086025689589</v>
          </cell>
          <cell r="J52">
            <v>628.2862621265748</v>
          </cell>
          <cell r="K52">
            <v>29.613903076462361</v>
          </cell>
        </row>
        <row r="53">
          <cell r="A53">
            <v>43942</v>
          </cell>
          <cell r="B53">
            <v>403.04173834220188</v>
          </cell>
          <cell r="C53">
            <v>102.3743105090187</v>
          </cell>
          <cell r="D53">
            <v>440.95721605179392</v>
          </cell>
          <cell r="E53">
            <v>460.02311412882472</v>
          </cell>
          <cell r="F53">
            <v>383.60402658684779</v>
          </cell>
          <cell r="G53">
            <v>906.26172207704349</v>
          </cell>
          <cell r="H53">
            <v>387.15765011193832</v>
          </cell>
          <cell r="I53">
            <v>1483.0189701515319</v>
          </cell>
          <cell r="J53">
            <v>736.61147973460493</v>
          </cell>
          <cell r="K53">
            <v>36.484328590201628</v>
          </cell>
        </row>
        <row r="54">
          <cell r="A54">
            <v>43943</v>
          </cell>
          <cell r="B54">
            <v>417.62801077744348</v>
          </cell>
          <cell r="C54">
            <v>147.2753238901673</v>
          </cell>
          <cell r="D54">
            <v>360.85824609482012</v>
          </cell>
          <cell r="E54">
            <v>465.37222010706688</v>
          </cell>
          <cell r="F54">
            <v>428.44086086323261</v>
          </cell>
          <cell r="G54">
            <v>627.12718839808485</v>
          </cell>
          <cell r="H54">
            <v>369.8358400205878</v>
          </cell>
          <cell r="I54">
            <v>1123.1876775671039</v>
          </cell>
          <cell r="J54">
            <v>1143.914297940798</v>
          </cell>
          <cell r="K54">
            <v>39.090352060930307</v>
          </cell>
        </row>
        <row r="55">
          <cell r="A55">
            <v>43944</v>
          </cell>
          <cell r="B55">
            <v>396.13245139919269</v>
          </cell>
          <cell r="C55">
            <v>177.20933281093301</v>
          </cell>
          <cell r="D55">
            <v>383.15383567047257</v>
          </cell>
          <cell r="E55">
            <v>470.72132608530899</v>
          </cell>
          <cell r="F55">
            <v>443.38647228869422</v>
          </cell>
          <cell r="G55">
            <v>504.95955429456183</v>
          </cell>
          <cell r="H55">
            <v>375.15393961003753</v>
          </cell>
          <cell r="I55">
            <v>1485.589193669992</v>
          </cell>
          <cell r="J55">
            <v>987.9259845852348</v>
          </cell>
          <cell r="K55">
            <v>100.687270459972</v>
          </cell>
        </row>
        <row r="56">
          <cell r="A56">
            <v>43945</v>
          </cell>
          <cell r="B56">
            <v>298.63473564784113</v>
          </cell>
          <cell r="C56">
            <v>110.7558330068331</v>
          </cell>
          <cell r="D56">
            <v>346.8202822879278</v>
          </cell>
          <cell r="E56">
            <v>392.62437880297358</v>
          </cell>
          <cell r="F56">
            <v>363.67654468623232</v>
          </cell>
          <cell r="G56">
            <v>747.81400269429241</v>
          </cell>
          <cell r="H56">
            <v>327.29104330499018</v>
          </cell>
          <cell r="I56">
            <v>1272.260641637796</v>
          </cell>
          <cell r="J56">
            <v>818.93864511670779</v>
          </cell>
          <cell r="K56">
            <v>88.367886780163687</v>
          </cell>
        </row>
        <row r="57">
          <cell r="A57">
            <v>43946</v>
          </cell>
          <cell r="B57">
            <v>283.2807646633762</v>
          </cell>
          <cell r="C57">
            <v>70.045580874591764</v>
          </cell>
          <cell r="D57">
            <v>342.69146940354773</v>
          </cell>
          <cell r="E57">
            <v>404.39241195510641</v>
          </cell>
          <cell r="F57">
            <v>373.64028563654011</v>
          </cell>
          <cell r="G57">
            <v>603.43407148103802</v>
          </cell>
          <cell r="H57">
            <v>258.00380293958841</v>
          </cell>
          <cell r="I57">
            <v>984.39560757025401</v>
          </cell>
          <cell r="J57">
            <v>1031.256071628447</v>
          </cell>
          <cell r="K57">
            <v>83.629662287929705</v>
          </cell>
        </row>
        <row r="58">
          <cell r="A58">
            <v>43947</v>
          </cell>
          <cell r="B58">
            <v>185.7830489120245</v>
          </cell>
          <cell r="C58">
            <v>59.269337663116097</v>
          </cell>
          <cell r="D58">
            <v>214.6982699877648</v>
          </cell>
          <cell r="E58">
            <v>308.10850434674768</v>
          </cell>
          <cell r="F58">
            <v>363.67654468623232</v>
          </cell>
          <cell r="G58">
            <v>269.50920493140842</v>
          </cell>
          <cell r="H58">
            <v>201.9358386965329</v>
          </cell>
          <cell r="I58">
            <v>904.71867849798809</v>
          </cell>
          <cell r="J58">
            <v>766.94254066485337</v>
          </cell>
          <cell r="K58">
            <v>54.252670436079043</v>
          </cell>
        </row>
        <row r="59">
          <cell r="A59">
            <v>43948</v>
          </cell>
          <cell r="B59">
            <v>335.48426601055672</v>
          </cell>
          <cell r="C59">
            <v>89.802026762297132</v>
          </cell>
          <cell r="D59">
            <v>274.97893809971418</v>
          </cell>
          <cell r="E59">
            <v>354.11081575963021</v>
          </cell>
          <cell r="F59">
            <v>408.51337896261708</v>
          </cell>
          <cell r="G59">
            <v>236.93116917046891</v>
          </cell>
          <cell r="H59">
            <v>222.75239994666461</v>
          </cell>
          <cell r="I59">
            <v>1118.0472305301839</v>
          </cell>
          <cell r="J59">
            <v>489.62998358829623</v>
          </cell>
          <cell r="K59">
            <v>75.100858201908551</v>
          </cell>
        </row>
        <row r="60">
          <cell r="A60">
            <v>43949</v>
          </cell>
          <cell r="B60">
            <v>281.74536756492972</v>
          </cell>
          <cell r="C60">
            <v>112.55187354207909</v>
          </cell>
          <cell r="D60">
            <v>315.44130436663909</v>
          </cell>
          <cell r="E60">
            <v>322.01617989017728</v>
          </cell>
          <cell r="F60">
            <v>418.47711991292482</v>
          </cell>
          <cell r="G60">
            <v>717.45719664432613</v>
          </cell>
          <cell r="H60">
            <v>340.51031942733658</v>
          </cell>
          <cell r="I60">
            <v>783.91817313035892</v>
          </cell>
          <cell r="J60">
            <v>537.29307933582947</v>
          </cell>
          <cell r="K60">
            <v>113.7173878136155</v>
          </cell>
        </row>
        <row r="61">
          <cell r="A61">
            <v>43950</v>
          </cell>
          <cell r="B61">
            <v>327.80728051832432</v>
          </cell>
          <cell r="C61">
            <v>91.598067297543068</v>
          </cell>
          <cell r="D61">
            <v>266.72131233095399</v>
          </cell>
          <cell r="E61">
            <v>484.62900162873859</v>
          </cell>
          <cell r="F61">
            <v>388.58589706200172</v>
          </cell>
          <cell r="G61">
            <v>569.37521591278312</v>
          </cell>
          <cell r="H61">
            <v>383.0551161429342</v>
          </cell>
          <cell r="I61">
            <v>1056.36186608714</v>
          </cell>
          <cell r="J61">
            <v>736.61147973460493</v>
          </cell>
          <cell r="K61">
            <v>101.8718265830305</v>
          </cell>
        </row>
        <row r="62">
          <cell r="A62">
            <v>43951</v>
          </cell>
          <cell r="B62">
            <v>221.86488072551691</v>
          </cell>
          <cell r="C62">
            <v>93.394107832789018</v>
          </cell>
          <cell r="D62">
            <v>235.34233440966531</v>
          </cell>
          <cell r="E62">
            <v>286.71208043377908</v>
          </cell>
          <cell r="F62">
            <v>388.58589706200172</v>
          </cell>
          <cell r="G62">
            <v>469.41987891899151</v>
          </cell>
          <cell r="H62">
            <v>352.81792133434868</v>
          </cell>
          <cell r="I62">
            <v>873.8759962764658</v>
          </cell>
          <cell r="J62">
            <v>402.96980950187208</v>
          </cell>
          <cell r="K62">
            <v>116.79723373356759</v>
          </cell>
        </row>
        <row r="63">
          <cell r="A63">
            <v>43952</v>
          </cell>
          <cell r="B63">
            <v>167.3582837306667</v>
          </cell>
          <cell r="C63">
            <v>67.650860160930506</v>
          </cell>
          <cell r="D63">
            <v>222.13013317964899</v>
          </cell>
          <cell r="E63">
            <v>0</v>
          </cell>
          <cell r="F63">
            <v>363.67654468623232</v>
          </cell>
          <cell r="G63">
            <v>516.80611275308524</v>
          </cell>
          <cell r="H63">
            <v>287.32932353283962</v>
          </cell>
          <cell r="I63">
            <v>850.74398461032399</v>
          </cell>
          <cell r="J63">
            <v>472.29794877101142</v>
          </cell>
          <cell r="K63">
            <v>96.185957192349747</v>
          </cell>
        </row>
        <row r="64">
          <cell r="A64">
            <v>43953</v>
          </cell>
          <cell r="B64">
            <v>127.4379591710581</v>
          </cell>
          <cell r="C64">
            <v>45.49969355956388</v>
          </cell>
          <cell r="D64">
            <v>391.41146143923282</v>
          </cell>
          <cell r="E64">
            <v>595.89040597617532</v>
          </cell>
          <cell r="F64">
            <v>373.64028563654011</v>
          </cell>
          <cell r="G64">
            <v>432.39938373610568</v>
          </cell>
          <cell r="H64">
            <v>257.09212872425411</v>
          </cell>
          <cell r="I64">
            <v>663.11766776272987</v>
          </cell>
          <cell r="J64">
            <v>268.64653966791468</v>
          </cell>
          <cell r="K64">
            <v>82.682017389482908</v>
          </cell>
        </row>
        <row r="65">
          <cell r="A65">
            <v>43954</v>
          </cell>
          <cell r="B65">
            <v>103.6393041451376</v>
          </cell>
          <cell r="C65">
            <v>32.328729634426963</v>
          </cell>
          <cell r="D65">
            <v>143.68268837642719</v>
          </cell>
          <cell r="E65">
            <v>175.45067608634241</v>
          </cell>
          <cell r="F65">
            <v>418.47711991292482</v>
          </cell>
          <cell r="G65">
            <v>187.323705625402</v>
          </cell>
          <cell r="H65">
            <v>170.1791868623904</v>
          </cell>
          <cell r="I65">
            <v>652.83677368888914</v>
          </cell>
          <cell r="J65">
            <v>342.3076876413752</v>
          </cell>
          <cell r="K65">
            <v>68.704255137392678</v>
          </cell>
        </row>
        <row r="66">
          <cell r="A66">
            <v>43955</v>
          </cell>
          <cell r="B66">
            <v>233.38035896386549</v>
          </cell>
          <cell r="C66">
            <v>76.032382658744908</v>
          </cell>
          <cell r="D66">
            <v>161.02370249082361</v>
          </cell>
          <cell r="E66">
            <v>175.45067608634241</v>
          </cell>
          <cell r="F66">
            <v>358.69467421107839</v>
          </cell>
          <cell r="G66">
            <v>201.39149379489859</v>
          </cell>
          <cell r="H66">
            <v>202.54362150675581</v>
          </cell>
          <cell r="I66">
            <v>817.33107887034146</v>
          </cell>
          <cell r="J66">
            <v>346.64069634569643</v>
          </cell>
          <cell r="K66">
            <v>74.863946977296848</v>
          </cell>
        </row>
        <row r="67">
          <cell r="A67">
            <v>43956</v>
          </cell>
          <cell r="B67">
            <v>253.3405212436698</v>
          </cell>
          <cell r="C67">
            <v>0</v>
          </cell>
          <cell r="D67">
            <v>194.87996814274041</v>
          </cell>
          <cell r="E67">
            <v>197.91692119495951</v>
          </cell>
          <cell r="F67">
            <v>363.67654468623232</v>
          </cell>
          <cell r="G67">
            <v>537.53759005550137</v>
          </cell>
          <cell r="H67">
            <v>352.21013852412591</v>
          </cell>
          <cell r="I67">
            <v>683.67945591041143</v>
          </cell>
          <cell r="J67">
            <v>398.6368007975509</v>
          </cell>
          <cell r="K67">
            <v>135.27630925328009</v>
          </cell>
        </row>
        <row r="68">
          <cell r="A68">
            <v>43957</v>
          </cell>
          <cell r="B68">
            <v>210.34940248716819</v>
          </cell>
          <cell r="C68">
            <v>168.82781031311859</v>
          </cell>
          <cell r="D68">
            <v>304.70639086725078</v>
          </cell>
          <cell r="E68">
            <v>261.03637173821681</v>
          </cell>
          <cell r="F68">
            <v>398.5496380123094</v>
          </cell>
          <cell r="G68">
            <v>479.04520766654178</v>
          </cell>
          <cell r="H68">
            <v>359.19964084168839</v>
          </cell>
          <cell r="I68">
            <v>1393.061147005425</v>
          </cell>
          <cell r="J68">
            <v>1399.561811495749</v>
          </cell>
          <cell r="K68">
            <v>153.99229599760429</v>
          </cell>
        </row>
        <row r="69">
          <cell r="A69">
            <v>43958</v>
          </cell>
          <cell r="B69">
            <v>135.88264321251381</v>
          </cell>
          <cell r="C69">
            <v>70.045580874591764</v>
          </cell>
          <cell r="D69">
            <v>226.25894606402909</v>
          </cell>
          <cell r="E69">
            <v>227.8719146731155</v>
          </cell>
          <cell r="F69">
            <v>298.91222850923202</v>
          </cell>
          <cell r="G69">
            <v>339.10773587523357</v>
          </cell>
          <cell r="H69">
            <v>293.8629887427349</v>
          </cell>
          <cell r="I69">
            <v>539.74693887664057</v>
          </cell>
          <cell r="J69">
            <v>329.30866152841162</v>
          </cell>
          <cell r="K69">
            <v>142.6205572162427</v>
          </cell>
        </row>
        <row r="70">
          <cell r="A70">
            <v>43959</v>
          </cell>
          <cell r="B70">
            <v>186.55074746124771</v>
          </cell>
          <cell r="C70">
            <v>70.644261053007071</v>
          </cell>
          <cell r="D70">
            <v>200.66030618087251</v>
          </cell>
          <cell r="E70">
            <v>244.98905380349041</v>
          </cell>
          <cell r="F70">
            <v>343.74906278561679</v>
          </cell>
          <cell r="G70">
            <v>428.69733421781717</v>
          </cell>
          <cell r="H70">
            <v>265.44914236481787</v>
          </cell>
          <cell r="I70">
            <v>758.21593794575699</v>
          </cell>
          <cell r="J70">
            <v>459.29892265804779</v>
          </cell>
          <cell r="K70">
            <v>195.92558275387501</v>
          </cell>
        </row>
        <row r="71">
          <cell r="A71">
            <v>43960</v>
          </cell>
          <cell r="B71">
            <v>60.648185388636101</v>
          </cell>
          <cell r="C71">
            <v>23.348526958197251</v>
          </cell>
          <cell r="D71">
            <v>160.19793991394761</v>
          </cell>
          <cell r="E71">
            <v>191.49799402106891</v>
          </cell>
          <cell r="F71">
            <v>368.65841516138619</v>
          </cell>
          <cell r="G71">
            <v>203.61272350587171</v>
          </cell>
          <cell r="H71">
            <v>226.09520540289009</v>
          </cell>
          <cell r="I71">
            <v>544.88738591356105</v>
          </cell>
          <cell r="J71">
            <v>259.98052225927228</v>
          </cell>
          <cell r="K71">
            <v>151.38627252687559</v>
          </cell>
        </row>
        <row r="72">
          <cell r="A72">
            <v>43961</v>
          </cell>
          <cell r="B72">
            <v>53.738898445626923</v>
          </cell>
          <cell r="C72">
            <v>11.973603568306279</v>
          </cell>
          <cell r="D72">
            <v>136.25082518454309</v>
          </cell>
          <cell r="E72">
            <v>152.9844309777254</v>
          </cell>
          <cell r="F72">
            <v>318.8397104098475</v>
          </cell>
          <cell r="G72">
            <v>160.66894909372419</v>
          </cell>
          <cell r="H72">
            <v>135.68751238224519</v>
          </cell>
          <cell r="I72">
            <v>413.80598647209109</v>
          </cell>
          <cell r="J72">
            <v>324.97565282409039</v>
          </cell>
          <cell r="K72">
            <v>110.6375418936634</v>
          </cell>
        </row>
        <row r="73">
          <cell r="A73">
            <v>43962</v>
          </cell>
          <cell r="B73">
            <v>201.9047184457126</v>
          </cell>
          <cell r="C73">
            <v>55.078576414208896</v>
          </cell>
          <cell r="D73">
            <v>147.81150126080729</v>
          </cell>
          <cell r="E73">
            <v>131.58800706475691</v>
          </cell>
          <cell r="F73">
            <v>303.89409898438589</v>
          </cell>
          <cell r="G73">
            <v>138.4566519839928</v>
          </cell>
          <cell r="H73">
            <v>154.07294239148561</v>
          </cell>
          <cell r="I73">
            <v>470.35090387821538</v>
          </cell>
          <cell r="J73">
            <v>220.98344392038149</v>
          </cell>
          <cell r="K73">
            <v>125.56294904420039</v>
          </cell>
        </row>
        <row r="74">
          <cell r="A74">
            <v>43963</v>
          </cell>
          <cell r="B74">
            <v>266.39139658046491</v>
          </cell>
          <cell r="C74">
            <v>46.098373737979188</v>
          </cell>
          <cell r="D74">
            <v>142.03116322267519</v>
          </cell>
          <cell r="E74">
            <v>188.2885304341236</v>
          </cell>
          <cell r="F74">
            <v>249.09352375769339</v>
          </cell>
          <cell r="G74">
            <v>454.61168084583721</v>
          </cell>
          <cell r="H74">
            <v>247.21565805813319</v>
          </cell>
          <cell r="I74">
            <v>529.46604480279984</v>
          </cell>
          <cell r="J74">
            <v>233.98247003334509</v>
          </cell>
          <cell r="K74">
            <v>191.42426948625271</v>
          </cell>
        </row>
        <row r="75">
          <cell r="A75">
            <v>43964</v>
          </cell>
          <cell r="B75">
            <v>62.183582487082582</v>
          </cell>
          <cell r="C75">
            <v>73.63766194508365</v>
          </cell>
          <cell r="D75">
            <v>161.02370249082361</v>
          </cell>
          <cell r="E75">
            <v>196.84709999931101</v>
          </cell>
          <cell r="F75">
            <v>229.16604185707789</v>
          </cell>
          <cell r="G75">
            <v>330.96322693499872</v>
          </cell>
          <cell r="H75">
            <v>268.03221930826493</v>
          </cell>
          <cell r="I75">
            <v>506.33403313665809</v>
          </cell>
          <cell r="J75">
            <v>355.30671375433877</v>
          </cell>
          <cell r="K75">
            <v>184.55384397251339</v>
          </cell>
        </row>
        <row r="76">
          <cell r="A76">
            <v>43965</v>
          </cell>
          <cell r="B76">
            <v>267.92679367891139</v>
          </cell>
          <cell r="C76">
            <v>13.769644103552229</v>
          </cell>
          <cell r="D76">
            <v>216.34979514151681</v>
          </cell>
          <cell r="E76">
            <v>232.15119945570919</v>
          </cell>
          <cell r="F76">
            <v>288.94848755892428</v>
          </cell>
          <cell r="G76">
            <v>260.62428608751583</v>
          </cell>
          <cell r="H76">
            <v>270.91918765682328</v>
          </cell>
          <cell r="I76">
            <v>370.11218665826777</v>
          </cell>
          <cell r="J76">
            <v>259.98052225927228</v>
          </cell>
          <cell r="K76">
            <v>179.81561948027951</v>
          </cell>
        </row>
        <row r="77">
          <cell r="A77">
            <v>43966</v>
          </cell>
          <cell r="B77">
            <v>79.840649119217147</v>
          </cell>
          <cell r="C77">
            <v>7.7828423193990854</v>
          </cell>
          <cell r="D77">
            <v>199.83454360399651</v>
          </cell>
          <cell r="E77">
            <v>147.63532499948329</v>
          </cell>
          <cell r="F77">
            <v>244.11165328253949</v>
          </cell>
          <cell r="G77">
            <v>259.14346628020041</v>
          </cell>
          <cell r="H77">
            <v>255.42072599614141</v>
          </cell>
          <cell r="I77">
            <v>650.2665501704289</v>
          </cell>
          <cell r="J77">
            <v>242.6484874419875</v>
          </cell>
          <cell r="K77">
            <v>228.145509301066</v>
          </cell>
        </row>
        <row r="78">
          <cell r="A78">
            <v>43967</v>
          </cell>
          <cell r="B78">
            <v>-1.535397098446484</v>
          </cell>
          <cell r="C78">
            <v>24.54588731502788</v>
          </cell>
          <cell r="D78">
            <v>126.34167426203081</v>
          </cell>
          <cell r="E78">
            <v>111.2614043474367</v>
          </cell>
          <cell r="F78">
            <v>264.03913518315488</v>
          </cell>
          <cell r="G78">
            <v>304.308470403321</v>
          </cell>
          <cell r="H78">
            <v>184.76597430773819</v>
          </cell>
          <cell r="I78">
            <v>395.81442184286982</v>
          </cell>
          <cell r="J78">
            <v>199.31840039877551</v>
          </cell>
          <cell r="K78">
            <v>165.83785722818919</v>
          </cell>
        </row>
        <row r="79">
          <cell r="A79">
            <v>43968</v>
          </cell>
          <cell r="B79">
            <v>444.49746000025698</v>
          </cell>
          <cell r="C79">
            <v>14.36832428196754</v>
          </cell>
          <cell r="D79">
            <v>119.7355736470227</v>
          </cell>
          <cell r="E79">
            <v>0</v>
          </cell>
          <cell r="F79">
            <v>303.89409898438589</v>
          </cell>
          <cell r="G79">
            <v>49.607463545066928</v>
          </cell>
          <cell r="H79">
            <v>115.174842537225</v>
          </cell>
          <cell r="I79">
            <v>298.14592814138251</v>
          </cell>
          <cell r="J79">
            <v>203.65140910309671</v>
          </cell>
          <cell r="K79">
            <v>108.0315184229347</v>
          </cell>
        </row>
        <row r="80">
          <cell r="A80">
            <v>43969</v>
          </cell>
          <cell r="B80">
            <v>100.5685099482447</v>
          </cell>
          <cell r="C80">
            <v>24.54588731502788</v>
          </cell>
          <cell r="D80">
            <v>81.750495110725836</v>
          </cell>
          <cell r="E80">
            <v>156.1938945646707</v>
          </cell>
          <cell r="F80">
            <v>199.2748190061547</v>
          </cell>
          <cell r="G80">
            <v>108.0998459340264</v>
          </cell>
          <cell r="H80">
            <v>178.08036339528709</v>
          </cell>
          <cell r="I80">
            <v>11424.64353955556</v>
          </cell>
          <cell r="J80">
            <v>121.32424372099371</v>
          </cell>
          <cell r="K80">
            <v>174.1297500895987</v>
          </cell>
        </row>
        <row r="81">
          <cell r="A81">
            <v>43970</v>
          </cell>
          <cell r="B81">
            <v>-166.59058518144349</v>
          </cell>
          <cell r="C81">
            <v>46.697053916394509</v>
          </cell>
          <cell r="D81">
            <v>133.773537453915</v>
          </cell>
          <cell r="E81">
            <v>73.817662499741644</v>
          </cell>
          <cell r="F81">
            <v>269.02100565830881</v>
          </cell>
          <cell r="G81">
            <v>370.20495182885759</v>
          </cell>
          <cell r="H81">
            <v>235.8197303664553</v>
          </cell>
          <cell r="I81">
            <v>508.90425665511827</v>
          </cell>
          <cell r="J81">
            <v>121.32424372099371</v>
          </cell>
          <cell r="K81">
            <v>267.70968381121969</v>
          </cell>
        </row>
        <row r="82">
          <cell r="A82">
            <v>43971</v>
          </cell>
          <cell r="B82">
            <v>82.911443316110109</v>
          </cell>
          <cell r="C82">
            <v>37.716851240164793</v>
          </cell>
          <cell r="D82">
            <v>132.947774877039</v>
          </cell>
          <cell r="E82">
            <v>117.6803315213273</v>
          </cell>
          <cell r="F82">
            <v>269.02100565830881</v>
          </cell>
          <cell r="G82">
            <v>242.85444839973059</v>
          </cell>
          <cell r="H82">
            <v>231.869142100007</v>
          </cell>
          <cell r="I82">
            <v>375.25263369518831</v>
          </cell>
          <cell r="J82">
            <v>181.98636558149059</v>
          </cell>
          <cell r="K82">
            <v>207.53423275984821</v>
          </cell>
        </row>
        <row r="83">
          <cell r="A83">
            <v>43972</v>
          </cell>
          <cell r="B83">
            <v>63.71897958552907</v>
          </cell>
          <cell r="C83">
            <v>35.322130526503543</v>
          </cell>
          <cell r="D83">
            <v>128.8189619926589</v>
          </cell>
          <cell r="E83">
            <v>55.63070217371834</v>
          </cell>
          <cell r="F83">
            <v>278.98474660861649</v>
          </cell>
          <cell r="G83">
            <v>202.1319036985563</v>
          </cell>
          <cell r="H83">
            <v>184.9179200102939</v>
          </cell>
          <cell r="I83">
            <v>282.72458703062131</v>
          </cell>
          <cell r="J83">
            <v>155.98831335556341</v>
          </cell>
          <cell r="K83">
            <v>281.45053483869827</v>
          </cell>
        </row>
        <row r="84">
          <cell r="A84">
            <v>43973</v>
          </cell>
          <cell r="B84">
            <v>56.809692642519892</v>
          </cell>
          <cell r="C84">
            <v>14.967004460382849</v>
          </cell>
          <cell r="D84">
            <v>107.3491349938824</v>
          </cell>
          <cell r="E84">
            <v>736.03698260611952</v>
          </cell>
          <cell r="F84">
            <v>278.98474660861649</v>
          </cell>
          <cell r="G84">
            <v>215.45928196439519</v>
          </cell>
          <cell r="H84">
            <v>189.02045397929791</v>
          </cell>
          <cell r="I84">
            <v>259.59257536447961</v>
          </cell>
          <cell r="J84">
            <v>112.6582263123513</v>
          </cell>
          <cell r="K84">
            <v>237.14813583631059</v>
          </cell>
        </row>
        <row r="85">
          <cell r="A85">
            <v>43974</v>
          </cell>
          <cell r="B85">
            <v>33.011037616599403</v>
          </cell>
          <cell r="C85">
            <v>19.756445887705372</v>
          </cell>
          <cell r="D85">
            <v>98.265746648246207</v>
          </cell>
          <cell r="E85">
            <v>53.49105978242148</v>
          </cell>
          <cell r="F85">
            <v>219.20230090677009</v>
          </cell>
          <cell r="G85">
            <v>162.8901788046974</v>
          </cell>
          <cell r="H85">
            <v>168.5077841342777</v>
          </cell>
          <cell r="I85">
            <v>519.18515072895912</v>
          </cell>
          <cell r="J85">
            <v>108.3252176080301</v>
          </cell>
          <cell r="K85">
            <v>228.6193317502894</v>
          </cell>
        </row>
        <row r="86">
          <cell r="A86">
            <v>43975</v>
          </cell>
          <cell r="B86">
            <v>25.334052124366981</v>
          </cell>
          <cell r="C86">
            <v>13.17096392513691</v>
          </cell>
          <cell r="D86">
            <v>41.288128843800934</v>
          </cell>
          <cell r="E86">
            <v>79.166768477983794</v>
          </cell>
          <cell r="F86">
            <v>209.23855995646241</v>
          </cell>
          <cell r="G86">
            <v>280.6153534862741</v>
          </cell>
          <cell r="H86">
            <v>94.51022698964897</v>
          </cell>
          <cell r="I86">
            <v>231.32011666141739</v>
          </cell>
          <cell r="J86">
            <v>186.31937428581179</v>
          </cell>
          <cell r="K86">
            <v>154.7030296714394</v>
          </cell>
        </row>
        <row r="87">
          <cell r="A87">
            <v>43976</v>
          </cell>
          <cell r="B87">
            <v>69.092869430091753</v>
          </cell>
          <cell r="C87">
            <v>15.565684638798171</v>
          </cell>
          <cell r="D87">
            <v>75.970157072593707</v>
          </cell>
          <cell r="E87">
            <v>-2051.9170532536882</v>
          </cell>
          <cell r="F87">
            <v>139.4923733043083</v>
          </cell>
          <cell r="G87">
            <v>77.002629980402389</v>
          </cell>
          <cell r="H87">
            <v>83.266245000526752</v>
          </cell>
          <cell r="I87">
            <v>295.57570462292222</v>
          </cell>
          <cell r="J87">
            <v>138.6562785382786</v>
          </cell>
          <cell r="K87">
            <v>191.18735826164101</v>
          </cell>
        </row>
        <row r="88">
          <cell r="A88">
            <v>43977</v>
          </cell>
          <cell r="B88">
            <v>56.041994093296651</v>
          </cell>
          <cell r="C88">
            <v>37.716851240164793</v>
          </cell>
          <cell r="D88">
            <v>64.409480996329449</v>
          </cell>
          <cell r="E88">
            <v>302.75939836850557</v>
          </cell>
          <cell r="F88">
            <v>194.2929485310008</v>
          </cell>
          <cell r="G88">
            <v>96.993697379160707</v>
          </cell>
          <cell r="H88">
            <v>100.58805509187719</v>
          </cell>
          <cell r="I88">
            <v>87.38759962764658</v>
          </cell>
          <cell r="J88">
            <v>95.326191495066524</v>
          </cell>
          <cell r="K88">
            <v>246.15076237155509</v>
          </cell>
        </row>
        <row r="89">
          <cell r="A89">
            <v>43978</v>
          </cell>
          <cell r="B89">
            <v>50.668104248733947</v>
          </cell>
          <cell r="C89">
            <v>33.526089991257592</v>
          </cell>
          <cell r="D89">
            <v>96.61422149449416</v>
          </cell>
          <cell r="E89">
            <v>0</v>
          </cell>
          <cell r="F89">
            <v>199.2748190061547</v>
          </cell>
          <cell r="G89">
            <v>312.45297934355591</v>
          </cell>
          <cell r="H89">
            <v>230.65357647956131</v>
          </cell>
          <cell r="I89">
            <v>470.35090387821538</v>
          </cell>
          <cell r="J89">
            <v>129.9902611296362</v>
          </cell>
          <cell r="K89">
            <v>257.285589928305</v>
          </cell>
        </row>
        <row r="90">
          <cell r="A90">
            <v>43979</v>
          </cell>
          <cell r="B90">
            <v>49.900405699510713</v>
          </cell>
          <cell r="C90">
            <v>25.144567493443191</v>
          </cell>
          <cell r="D90">
            <v>57.803380381321297</v>
          </cell>
          <cell r="E90">
            <v>2.1396423912968592</v>
          </cell>
          <cell r="F90">
            <v>199.2748190061547</v>
          </cell>
          <cell r="G90">
            <v>253.96059695459641</v>
          </cell>
          <cell r="H90">
            <v>178.9920376106214</v>
          </cell>
          <cell r="I90">
            <v>125.94095240454951</v>
          </cell>
          <cell r="J90">
            <v>103.9922089037089</v>
          </cell>
          <cell r="K90">
            <v>273.8693756511239</v>
          </cell>
        </row>
        <row r="91">
          <cell r="A91">
            <v>43980</v>
          </cell>
          <cell r="B91">
            <v>39.920324559608567</v>
          </cell>
          <cell r="C91">
            <v>20.355126066120679</v>
          </cell>
          <cell r="D91">
            <v>71.841344188213611</v>
          </cell>
          <cell r="E91">
            <v>2.1396423912968592</v>
          </cell>
          <cell r="F91">
            <v>194.2929485310008</v>
          </cell>
          <cell r="G91">
            <v>202.87231360221401</v>
          </cell>
          <cell r="H91">
            <v>176.25701496461869</v>
          </cell>
          <cell r="I91">
            <v>298.14592814138251</v>
          </cell>
          <cell r="J91">
            <v>181.98636558149059</v>
          </cell>
          <cell r="K91">
            <v>266.28821646354947</v>
          </cell>
        </row>
        <row r="92">
          <cell r="A92">
            <v>43981</v>
          </cell>
          <cell r="B92">
            <v>43.758817305724783</v>
          </cell>
          <cell r="C92">
            <v>15.565684638798171</v>
          </cell>
          <cell r="D92">
            <v>91.659646033238047</v>
          </cell>
          <cell r="E92">
            <v>4.2792847825937184</v>
          </cell>
          <cell r="F92">
            <v>224.18417138192399</v>
          </cell>
          <cell r="G92">
            <v>114.0231251632882</v>
          </cell>
          <cell r="H92">
            <v>146.32371156114459</v>
          </cell>
          <cell r="I92">
            <v>241.6010107352582</v>
          </cell>
          <cell r="J92">
            <v>99.659200199387726</v>
          </cell>
          <cell r="K92">
            <v>226.48713072878411</v>
          </cell>
        </row>
        <row r="93">
          <cell r="A93">
            <v>43982</v>
          </cell>
          <cell r="B93">
            <v>23.7986550259205</v>
          </cell>
          <cell r="C93">
            <v>5.9868017841531422</v>
          </cell>
          <cell r="D93">
            <v>61.932193265701393</v>
          </cell>
          <cell r="E93">
            <v>2.1396423912968592</v>
          </cell>
          <cell r="F93">
            <v>199.2748190061547</v>
          </cell>
          <cell r="G93">
            <v>44.424594219462918</v>
          </cell>
          <cell r="H93">
            <v>88.280453184865038</v>
          </cell>
          <cell r="I93">
            <v>174.77519925529319</v>
          </cell>
          <cell r="J93">
            <v>60.662121860496867</v>
          </cell>
          <cell r="K93">
            <v>113.7173878136155</v>
          </cell>
        </row>
        <row r="94">
          <cell r="A94">
            <v>43983</v>
          </cell>
          <cell r="B94">
            <v>21.495559378250771</v>
          </cell>
          <cell r="C94">
            <v>8.9802026762297125</v>
          </cell>
          <cell r="D94">
            <v>49.545754612561112</v>
          </cell>
          <cell r="E94">
            <v>0</v>
          </cell>
          <cell r="F94">
            <v>184.32920758069309</v>
          </cell>
          <cell r="G94">
            <v>63.675251714563522</v>
          </cell>
          <cell r="H94">
            <v>117.90986518322769</v>
          </cell>
          <cell r="I94">
            <v>367.54196313980759</v>
          </cell>
          <cell r="J94">
            <v>82.327165382102905</v>
          </cell>
          <cell r="K94">
            <v>147.5956929330884</v>
          </cell>
        </row>
        <row r="95">
          <cell r="A95">
            <v>43984</v>
          </cell>
          <cell r="B95">
            <v>82.143744766886869</v>
          </cell>
          <cell r="C95">
            <v>4.7894414273225134</v>
          </cell>
          <cell r="D95">
            <v>45.416941728181023</v>
          </cell>
          <cell r="E95">
            <v>0</v>
          </cell>
          <cell r="F95">
            <v>129.52863235400051</v>
          </cell>
          <cell r="G95">
            <v>184.36206601077109</v>
          </cell>
          <cell r="H95">
            <v>162.2780103294937</v>
          </cell>
          <cell r="I95">
            <v>149.0729640706912</v>
          </cell>
          <cell r="J95">
            <v>82.327165382102905</v>
          </cell>
          <cell r="K95">
            <v>298.98196545996399</v>
          </cell>
        </row>
        <row r="96">
          <cell r="A96">
            <v>43985</v>
          </cell>
          <cell r="B96">
            <v>62.183582487082582</v>
          </cell>
          <cell r="C96">
            <v>23.348526958197251</v>
          </cell>
          <cell r="D96">
            <v>58.629142958197313</v>
          </cell>
          <cell r="E96">
            <v>1.06982119564843</v>
          </cell>
          <cell r="F96">
            <v>224.18417138192399</v>
          </cell>
          <cell r="G96">
            <v>188.06411552905971</v>
          </cell>
          <cell r="H96">
            <v>153.00932247359569</v>
          </cell>
          <cell r="I96">
            <v>169.6347522183728</v>
          </cell>
          <cell r="J96">
            <v>73.661147973460487</v>
          </cell>
          <cell r="K96">
            <v>319.59324200118181</v>
          </cell>
        </row>
        <row r="97">
          <cell r="A97">
            <v>43986</v>
          </cell>
          <cell r="B97">
            <v>33.011037616599403</v>
          </cell>
          <cell r="C97">
            <v>19.756445887705372</v>
          </cell>
          <cell r="D97">
            <v>72.667106765089628</v>
          </cell>
          <cell r="E97">
            <v>5.3491059782421484</v>
          </cell>
          <cell r="F97">
            <v>189.31107805584699</v>
          </cell>
          <cell r="G97">
            <v>96.253287475502987</v>
          </cell>
          <cell r="H97">
            <v>155.44045371448701</v>
          </cell>
          <cell r="I97">
            <v>372.68241017672801</v>
          </cell>
          <cell r="J97">
            <v>112.6582263123513</v>
          </cell>
          <cell r="K97">
            <v>348.97023385303248</v>
          </cell>
        </row>
        <row r="98">
          <cell r="A98">
            <v>43987</v>
          </cell>
          <cell r="B98">
            <v>35.314133264269117</v>
          </cell>
          <cell r="C98">
            <v>13.769644103552229</v>
          </cell>
          <cell r="D98">
            <v>70.189819034461578</v>
          </cell>
          <cell r="E98">
            <v>1.06982119564843</v>
          </cell>
          <cell r="F98">
            <v>154.43798472976991</v>
          </cell>
          <cell r="G98">
            <v>191.02575514369059</v>
          </cell>
          <cell r="H98">
            <v>138.87837213591499</v>
          </cell>
          <cell r="I98">
            <v>136.22184647839029</v>
          </cell>
          <cell r="J98">
            <v>77.994156677781689</v>
          </cell>
          <cell r="K98">
            <v>238.0957807347574</v>
          </cell>
        </row>
        <row r="99">
          <cell r="A99">
            <v>43988</v>
          </cell>
          <cell r="B99">
            <v>23.7986550259205</v>
          </cell>
          <cell r="C99">
            <v>8.9802026762297125</v>
          </cell>
          <cell r="D99">
            <v>59.45490553507333</v>
          </cell>
          <cell r="E99">
            <v>1.06982119564843</v>
          </cell>
          <cell r="F99">
            <v>164.40172568007759</v>
          </cell>
          <cell r="G99">
            <v>105.8786162230533</v>
          </cell>
          <cell r="H99">
            <v>100.1322179842101</v>
          </cell>
          <cell r="I99">
            <v>133.65162295993011</v>
          </cell>
          <cell r="J99">
            <v>60.662121860496867</v>
          </cell>
          <cell r="K99">
            <v>214.1677470489758</v>
          </cell>
        </row>
        <row r="100">
          <cell r="A100">
            <v>43989</v>
          </cell>
          <cell r="B100">
            <v>9.9800811399021434</v>
          </cell>
          <cell r="C100">
            <v>7.1841621409837702</v>
          </cell>
          <cell r="D100">
            <v>43.765416574428983</v>
          </cell>
          <cell r="E100">
            <v>1.06982119564843</v>
          </cell>
          <cell r="F100">
            <v>189.31107805584699</v>
          </cell>
          <cell r="G100">
            <v>39.982134797516629</v>
          </cell>
          <cell r="H100">
            <v>66.552217719399124</v>
          </cell>
          <cell r="I100">
            <v>233.8903401798776</v>
          </cell>
          <cell r="J100">
            <v>64.995130564818083</v>
          </cell>
          <cell r="K100">
            <v>124.3783929211419</v>
          </cell>
        </row>
        <row r="101">
          <cell r="A101">
            <v>43990</v>
          </cell>
          <cell r="B101">
            <v>40.688023108831807</v>
          </cell>
          <cell r="C101">
            <v>5.9868017841531422</v>
          </cell>
          <cell r="D101">
            <v>53.674567496941201</v>
          </cell>
          <cell r="E101">
            <v>0</v>
          </cell>
          <cell r="F101">
            <v>164.40172568007759</v>
          </cell>
          <cell r="G101">
            <v>34.799265471912619</v>
          </cell>
          <cell r="H101">
            <v>78.85981962641128</v>
          </cell>
          <cell r="I101">
            <v>143.93251703377081</v>
          </cell>
          <cell r="J101">
            <v>47.663095747533262</v>
          </cell>
          <cell r="K101">
            <v>160.86272151134361</v>
          </cell>
        </row>
        <row r="102">
          <cell r="A102">
            <v>43991</v>
          </cell>
          <cell r="B102">
            <v>64.48667813475231</v>
          </cell>
          <cell r="C102">
            <v>24.54588731502788</v>
          </cell>
          <cell r="D102">
            <v>65.235243573205466</v>
          </cell>
          <cell r="E102">
            <v>0</v>
          </cell>
          <cell r="F102">
            <v>199.2748190061547</v>
          </cell>
          <cell r="G102">
            <v>144.37993121325451</v>
          </cell>
          <cell r="H102">
            <v>144.34841742792051</v>
          </cell>
          <cell r="I102">
            <v>87.38759962764658</v>
          </cell>
          <cell r="J102">
            <v>56.329113156175673</v>
          </cell>
          <cell r="K102">
            <v>301.35107770608101</v>
          </cell>
        </row>
        <row r="103">
          <cell r="A103">
            <v>43992</v>
          </cell>
          <cell r="B103">
            <v>17.657066632134558</v>
          </cell>
          <cell r="C103">
            <v>9.5788828546450269</v>
          </cell>
          <cell r="D103">
            <v>58.629142958197313</v>
          </cell>
          <cell r="E103">
            <v>0</v>
          </cell>
          <cell r="F103">
            <v>179.3473371055392</v>
          </cell>
          <cell r="G103">
            <v>121.42722419986529</v>
          </cell>
          <cell r="H103">
            <v>136.9030780026909</v>
          </cell>
          <cell r="I103">
            <v>200.47743443989509</v>
          </cell>
          <cell r="J103">
            <v>43.330087043212053</v>
          </cell>
          <cell r="K103">
            <v>301.82490015530442</v>
          </cell>
        </row>
        <row r="104">
          <cell r="A104">
            <v>43993</v>
          </cell>
          <cell r="B104">
            <v>20.727860829027531</v>
          </cell>
          <cell r="C104">
            <v>11.973603568306279</v>
          </cell>
          <cell r="D104">
            <v>43.765416574428983</v>
          </cell>
          <cell r="E104">
            <v>0</v>
          </cell>
          <cell r="F104">
            <v>149.45611425461601</v>
          </cell>
          <cell r="G104">
            <v>56.271152677986358</v>
          </cell>
          <cell r="H104">
            <v>132.34470692601971</v>
          </cell>
          <cell r="I104">
            <v>69.396034998425222</v>
          </cell>
          <cell r="J104">
            <v>30.331060930248441</v>
          </cell>
          <cell r="K104">
            <v>293.53300729389491</v>
          </cell>
        </row>
        <row r="105">
          <cell r="A105">
            <v>43994</v>
          </cell>
          <cell r="B105">
            <v>21.495559378250771</v>
          </cell>
          <cell r="C105">
            <v>6.5854819625684557</v>
          </cell>
          <cell r="D105">
            <v>46.242704305057039</v>
          </cell>
          <cell r="E105">
            <v>0</v>
          </cell>
          <cell r="F105">
            <v>164.40172568007759</v>
          </cell>
          <cell r="G105">
            <v>96.993697379160707</v>
          </cell>
          <cell r="H105">
            <v>125.81104171612439</v>
          </cell>
          <cell r="I105">
            <v>398.38464536132989</v>
          </cell>
          <cell r="J105">
            <v>43.330087043212053</v>
          </cell>
          <cell r="K105">
            <v>215.35230317203431</v>
          </cell>
        </row>
        <row r="106">
          <cell r="A106">
            <v>43995</v>
          </cell>
          <cell r="B106">
            <v>18.424765181357799</v>
          </cell>
          <cell r="C106">
            <v>5.9868017841531422</v>
          </cell>
          <cell r="D106">
            <v>64.409480996329449</v>
          </cell>
          <cell r="E106">
            <v>0</v>
          </cell>
          <cell r="F106">
            <v>134.5105028291544</v>
          </cell>
          <cell r="G106">
            <v>79.223859691375537</v>
          </cell>
          <cell r="H106">
            <v>115.3267882397807</v>
          </cell>
          <cell r="I106">
            <v>59.115140924584438</v>
          </cell>
          <cell r="J106">
            <v>17.332034817284821</v>
          </cell>
          <cell r="K106">
            <v>211.32481235363539</v>
          </cell>
        </row>
        <row r="107">
          <cell r="A107">
            <v>43996</v>
          </cell>
          <cell r="B107">
            <v>5.3738898445626919</v>
          </cell>
          <cell r="C107">
            <v>4.7894414273225134</v>
          </cell>
          <cell r="D107">
            <v>36.333553382544807</v>
          </cell>
          <cell r="E107">
            <v>0</v>
          </cell>
          <cell r="F107">
            <v>154.43798472976991</v>
          </cell>
          <cell r="G107">
            <v>19.991067398758311</v>
          </cell>
          <cell r="H107">
            <v>46.79927638715737</v>
          </cell>
          <cell r="I107">
            <v>95.098270183027154</v>
          </cell>
          <cell r="J107">
            <v>21.66504352160603</v>
          </cell>
          <cell r="K107">
            <v>144.9896694623597</v>
          </cell>
        </row>
        <row r="108">
          <cell r="A108">
            <v>43997</v>
          </cell>
          <cell r="B108">
            <v>22.263257927474012</v>
          </cell>
          <cell r="C108">
            <v>3.5920810704918851</v>
          </cell>
          <cell r="D108">
            <v>21.46982699877648</v>
          </cell>
          <cell r="E108">
            <v>0</v>
          </cell>
          <cell r="F108">
            <v>139.4923733043083</v>
          </cell>
          <cell r="G108">
            <v>21.471887206073749</v>
          </cell>
          <cell r="H108">
            <v>59.866606806948063</v>
          </cell>
          <cell r="I108">
            <v>82.247152590726188</v>
          </cell>
          <cell r="J108">
            <v>25.998052225927228</v>
          </cell>
          <cell r="K108">
            <v>148.54333783153521</v>
          </cell>
        </row>
        <row r="109">
          <cell r="A109">
            <v>43998</v>
          </cell>
          <cell r="B109">
            <v>83.679141865333349</v>
          </cell>
          <cell r="C109">
            <v>7.7828423193990854</v>
          </cell>
          <cell r="D109">
            <v>28.075927613784629</v>
          </cell>
          <cell r="E109">
            <v>0</v>
          </cell>
          <cell r="F109">
            <v>164.40172568007759</v>
          </cell>
          <cell r="G109">
            <v>88.849188438925836</v>
          </cell>
          <cell r="H109">
            <v>127.3304987416814</v>
          </cell>
          <cell r="I109">
            <v>131.0813994414699</v>
          </cell>
          <cell r="J109">
            <v>8.6660174086424107</v>
          </cell>
          <cell r="K109">
            <v>303.72018995219798</v>
          </cell>
        </row>
        <row r="110">
          <cell r="A110">
            <v>43999</v>
          </cell>
          <cell r="B110">
            <v>21.495559378250771</v>
          </cell>
          <cell r="C110">
            <v>18.559085530874739</v>
          </cell>
          <cell r="D110">
            <v>35.507790805668797</v>
          </cell>
          <cell r="E110">
            <v>0</v>
          </cell>
          <cell r="F110">
            <v>144.47424377946211</v>
          </cell>
          <cell r="G110">
            <v>81.445089402348685</v>
          </cell>
          <cell r="H110">
            <v>113.0476027014451</v>
          </cell>
          <cell r="I110">
            <v>71.966258516885418</v>
          </cell>
          <cell r="J110">
            <v>51.996104451854457</v>
          </cell>
          <cell r="K110">
            <v>300.64034403224588</v>
          </cell>
        </row>
        <row r="111">
          <cell r="A111">
            <v>44000</v>
          </cell>
          <cell r="B111">
            <v>21.495559378250771</v>
          </cell>
          <cell r="C111">
            <v>14.36832428196754</v>
          </cell>
          <cell r="D111">
            <v>54.500330073817217</v>
          </cell>
          <cell r="E111">
            <v>0</v>
          </cell>
          <cell r="F111">
            <v>144.47424377946211</v>
          </cell>
          <cell r="G111">
            <v>49.607463545066928</v>
          </cell>
          <cell r="H111">
            <v>109.09701443499669</v>
          </cell>
          <cell r="I111">
            <v>79.676929072265992</v>
          </cell>
          <cell r="J111">
            <v>34.664069634569643</v>
          </cell>
          <cell r="K111">
            <v>293.29609606928318</v>
          </cell>
        </row>
        <row r="112">
          <cell r="A112">
            <v>44001</v>
          </cell>
          <cell r="B112">
            <v>10.74777968912538</v>
          </cell>
          <cell r="C112">
            <v>7.1841621409837702</v>
          </cell>
          <cell r="D112">
            <v>38.81084111317287</v>
          </cell>
          <cell r="E112">
            <v>1261.319189669498</v>
          </cell>
          <cell r="F112">
            <v>144.47424377946211</v>
          </cell>
          <cell r="G112">
            <v>62.194431907248088</v>
          </cell>
          <cell r="H112">
            <v>101.8036207123229</v>
          </cell>
          <cell r="I112">
            <v>66.825811479965026</v>
          </cell>
          <cell r="J112">
            <v>51.996104451854457</v>
          </cell>
          <cell r="K112">
            <v>285.71493688170892</v>
          </cell>
        </row>
        <row r="113">
          <cell r="A113">
            <v>44002</v>
          </cell>
          <cell r="B113">
            <v>10.74777968912538</v>
          </cell>
          <cell r="C113">
            <v>4.7894414273225134</v>
          </cell>
          <cell r="D113">
            <v>40.46236626692491</v>
          </cell>
          <cell r="E113">
            <v>7.4887483695390067</v>
          </cell>
          <cell r="F113">
            <v>104.61927997823121</v>
          </cell>
          <cell r="G113">
            <v>52.569103159697789</v>
          </cell>
          <cell r="H113">
            <v>91.775204343646266</v>
          </cell>
          <cell r="I113">
            <v>205.61788147681551</v>
          </cell>
          <cell r="J113">
            <v>4.3330087043212053</v>
          </cell>
          <cell r="K113">
            <v>242.12327155315629</v>
          </cell>
        </row>
        <row r="114">
          <cell r="A114">
            <v>44003</v>
          </cell>
          <cell r="B114">
            <v>4.6061912953394506</v>
          </cell>
          <cell r="C114">
            <v>0</v>
          </cell>
          <cell r="D114">
            <v>19.81830184502444</v>
          </cell>
          <cell r="E114">
            <v>1.06982119564843</v>
          </cell>
          <cell r="F114">
            <v>104.61927997823121</v>
          </cell>
          <cell r="G114">
            <v>22.95270701338918</v>
          </cell>
          <cell r="H114">
            <v>43.304525228376143</v>
          </cell>
          <cell r="I114">
            <v>105.3791642568679</v>
          </cell>
          <cell r="J114">
            <v>0</v>
          </cell>
          <cell r="K114">
            <v>145.70040313619481</v>
          </cell>
        </row>
        <row r="115">
          <cell r="A115">
            <v>44004</v>
          </cell>
          <cell r="B115">
            <v>16.121669533688081</v>
          </cell>
          <cell r="C115">
            <v>2.3947207136612572</v>
          </cell>
          <cell r="D115">
            <v>18.99253926814843</v>
          </cell>
          <cell r="E115">
            <v>1.06982119564843</v>
          </cell>
          <cell r="F115">
            <v>124.5467618788467</v>
          </cell>
          <cell r="G115">
            <v>10.365738651208011</v>
          </cell>
          <cell r="H115">
            <v>59.106878294169533</v>
          </cell>
          <cell r="I115">
            <v>77.106705553805796</v>
          </cell>
          <cell r="J115">
            <v>0</v>
          </cell>
          <cell r="K115">
            <v>161.09963273595531</v>
          </cell>
        </row>
        <row r="116">
          <cell r="A116">
            <v>44005</v>
          </cell>
          <cell r="B116">
            <v>43.758817305724783</v>
          </cell>
          <cell r="C116">
            <v>8.9802026762297125</v>
          </cell>
          <cell r="D116">
            <v>14.863726383768331</v>
          </cell>
          <cell r="E116">
            <v>1.06982119564843</v>
          </cell>
          <cell r="F116">
            <v>109.6011504533851</v>
          </cell>
          <cell r="G116">
            <v>69.598530943825239</v>
          </cell>
          <cell r="H116">
            <v>128.69801006468279</v>
          </cell>
          <cell r="I116">
            <v>156.7836346260718</v>
          </cell>
          <cell r="J116">
            <v>73.661147973460487</v>
          </cell>
          <cell r="K116">
            <v>325.51602261647429</v>
          </cell>
        </row>
        <row r="117">
          <cell r="A117">
            <v>44006</v>
          </cell>
          <cell r="B117">
            <v>6.9092869430091763</v>
          </cell>
          <cell r="C117">
            <v>8.3815224978143981</v>
          </cell>
          <cell r="D117">
            <v>-25.598639883156569</v>
          </cell>
          <cell r="E117">
            <v>2.1396423912968592</v>
          </cell>
          <cell r="F117">
            <v>119.5648914036928</v>
          </cell>
          <cell r="G117">
            <v>64.415661618221236</v>
          </cell>
          <cell r="H117">
            <v>115.3267882397807</v>
          </cell>
          <cell r="I117">
            <v>64.25558796150483</v>
          </cell>
          <cell r="J117">
            <v>38.997078338890837</v>
          </cell>
          <cell r="K117">
            <v>280.7398011648632</v>
          </cell>
        </row>
        <row r="118">
          <cell r="A118">
            <v>44007</v>
          </cell>
          <cell r="B118">
            <v>14.58627243524159</v>
          </cell>
          <cell r="C118">
            <v>7.1841621409837702</v>
          </cell>
          <cell r="D118">
            <v>28.075927613784629</v>
          </cell>
          <cell r="E118">
            <v>3.2094635869452892</v>
          </cell>
          <cell r="F118">
            <v>59.782445701846413</v>
          </cell>
          <cell r="G118">
            <v>73.300580462113814</v>
          </cell>
          <cell r="H118">
            <v>83.722082108193874</v>
          </cell>
          <cell r="I118">
            <v>100.2387172199475</v>
          </cell>
          <cell r="J118">
            <v>17.332034817284821</v>
          </cell>
          <cell r="K118">
            <v>270.31570728194839</v>
          </cell>
        </row>
        <row r="119">
          <cell r="A119">
            <v>44008</v>
          </cell>
          <cell r="B119">
            <v>19.192463730581039</v>
          </cell>
          <cell r="C119">
            <v>14.967004460382849</v>
          </cell>
          <cell r="D119">
            <v>24.772877306280559</v>
          </cell>
          <cell r="E119">
            <v>8.5585695651874367</v>
          </cell>
          <cell r="F119">
            <v>69.746186652154137</v>
          </cell>
          <cell r="G119">
            <v>57.011562581644078</v>
          </cell>
          <cell r="H119">
            <v>93.750498476870447</v>
          </cell>
          <cell r="I119">
            <v>64.25558796150483</v>
          </cell>
          <cell r="J119">
            <v>21.66504352160603</v>
          </cell>
          <cell r="K119">
            <v>234.54211236558189</v>
          </cell>
        </row>
        <row r="120">
          <cell r="A120">
            <v>44009</v>
          </cell>
          <cell r="B120">
            <v>-0.76769854922324177</v>
          </cell>
          <cell r="C120">
            <v>1.796040535245943</v>
          </cell>
          <cell r="D120">
            <v>6.606100615008148</v>
          </cell>
          <cell r="E120">
            <v>3.2094635869452892</v>
          </cell>
          <cell r="F120">
            <v>109.6011504533851</v>
          </cell>
          <cell r="G120">
            <v>29.61639614630861</v>
          </cell>
          <cell r="H120">
            <v>76.580634088075698</v>
          </cell>
          <cell r="I120">
            <v>71.966258516885418</v>
          </cell>
          <cell r="J120">
            <v>4.3330087043212053</v>
          </cell>
          <cell r="K120">
            <v>262.73454809437408</v>
          </cell>
        </row>
        <row r="121">
          <cell r="A121">
            <v>44010</v>
          </cell>
          <cell r="B121">
            <v>0</v>
          </cell>
          <cell r="C121">
            <v>0</v>
          </cell>
          <cell r="D121">
            <v>18.16677669127241</v>
          </cell>
          <cell r="E121">
            <v>2.1396423912968592</v>
          </cell>
          <cell r="F121">
            <v>89.673668552769612</v>
          </cell>
          <cell r="G121">
            <v>22.95270701338918</v>
          </cell>
          <cell r="H121">
            <v>41.481176797707668</v>
          </cell>
          <cell r="I121">
            <v>66.825811479965026</v>
          </cell>
          <cell r="J121">
            <v>0</v>
          </cell>
          <cell r="K121">
            <v>130.7749959856578</v>
          </cell>
        </row>
        <row r="122">
          <cell r="A122">
            <v>44011</v>
          </cell>
          <cell r="B122">
            <v>24.56635357514374</v>
          </cell>
          <cell r="C122">
            <v>4.7894414273225134</v>
          </cell>
          <cell r="D122">
            <v>4.9545754612561108</v>
          </cell>
          <cell r="E122">
            <v>3.2094635869452892</v>
          </cell>
          <cell r="F122">
            <v>99.63740950307735</v>
          </cell>
          <cell r="G122">
            <v>15.54860797681202</v>
          </cell>
          <cell r="H122">
            <v>57.283529863501073</v>
          </cell>
          <cell r="I122">
            <v>79.676929072265992</v>
          </cell>
          <cell r="J122">
            <v>0</v>
          </cell>
          <cell r="K122">
            <v>163.9425674312956</v>
          </cell>
        </row>
        <row r="123">
          <cell r="A123">
            <v>44012</v>
          </cell>
          <cell r="B123">
            <v>20.727860829027531</v>
          </cell>
          <cell r="C123">
            <v>8.3815224978143981</v>
          </cell>
          <cell r="D123">
            <v>18.99253926814843</v>
          </cell>
          <cell r="E123">
            <v>9.6283907608358668</v>
          </cell>
          <cell r="F123">
            <v>84.691798077615744</v>
          </cell>
          <cell r="G123">
            <v>39.241724893858908</v>
          </cell>
          <cell r="H123">
            <v>94.966064097316092</v>
          </cell>
          <cell r="I123">
            <v>-89.957823146106762</v>
          </cell>
          <cell r="J123">
            <v>64.995130564818083</v>
          </cell>
          <cell r="K123">
            <v>303.24636750297458</v>
          </cell>
        </row>
        <row r="124">
          <cell r="A124">
            <v>44013</v>
          </cell>
          <cell r="B124">
            <v>13.05087533679511</v>
          </cell>
          <cell r="C124">
            <v>2.9934008920765711</v>
          </cell>
          <cell r="D124">
            <v>17.341014114396391</v>
          </cell>
          <cell r="E124">
            <v>9.6283907608358668</v>
          </cell>
          <cell r="F124">
            <v>74.728057127308006</v>
          </cell>
          <cell r="G124">
            <v>71.819760654798387</v>
          </cell>
          <cell r="H124">
            <v>105.4503175736598</v>
          </cell>
          <cell r="I124">
            <v>38.553352776902898</v>
          </cell>
          <cell r="J124">
            <v>30.331060930248441</v>
          </cell>
          <cell r="K124">
            <v>245.91385114694339</v>
          </cell>
        </row>
        <row r="125">
          <cell r="A125">
            <v>44014</v>
          </cell>
          <cell r="B125">
            <v>10.74777968912538</v>
          </cell>
          <cell r="C125">
            <v>6.5854819625684557</v>
          </cell>
          <cell r="D125">
            <v>24.772877306280559</v>
          </cell>
          <cell r="E125">
            <v>4.2792847825937184</v>
          </cell>
          <cell r="F125">
            <v>39.854963801230937</v>
          </cell>
          <cell r="G125">
            <v>30.35680604996633</v>
          </cell>
          <cell r="H125">
            <v>110.4645257579981</v>
          </cell>
          <cell r="I125">
            <v>77.106705553805796</v>
          </cell>
          <cell r="J125">
            <v>30.331060930248441</v>
          </cell>
          <cell r="K125">
            <v>296.61285321384702</v>
          </cell>
        </row>
        <row r="126">
          <cell r="A126">
            <v>44015</v>
          </cell>
          <cell r="B126">
            <v>13.818573886018349</v>
          </cell>
          <cell r="C126">
            <v>2.3947207136612572</v>
          </cell>
          <cell r="D126">
            <v>12.38643865314028</v>
          </cell>
          <cell r="E126">
            <v>18.1869603260233</v>
          </cell>
          <cell r="F126">
            <v>74.728057127308006</v>
          </cell>
          <cell r="G126">
            <v>36.280085279228047</v>
          </cell>
          <cell r="H126">
            <v>100.28416368676579</v>
          </cell>
          <cell r="I126">
            <v>205.61788147681551</v>
          </cell>
          <cell r="J126">
            <v>17.332034817284821</v>
          </cell>
          <cell r="K126">
            <v>305.61547974909149</v>
          </cell>
        </row>
        <row r="127">
          <cell r="A127">
            <v>44016</v>
          </cell>
          <cell r="B127">
            <v>0</v>
          </cell>
          <cell r="C127">
            <v>5.9868017841531422</v>
          </cell>
          <cell r="D127">
            <v>17.341014114396391</v>
          </cell>
          <cell r="E127">
            <v>0</v>
          </cell>
          <cell r="F127">
            <v>44.836834276384813</v>
          </cell>
          <cell r="G127">
            <v>23.69311691704689</v>
          </cell>
          <cell r="H127">
            <v>40.265611177262024</v>
          </cell>
          <cell r="I127">
            <v>41.123576295363087</v>
          </cell>
          <cell r="J127">
            <v>25.998052225927228</v>
          </cell>
          <cell r="K127">
            <v>258.47014605136349</v>
          </cell>
        </row>
        <row r="128">
          <cell r="A128">
            <v>44017</v>
          </cell>
          <cell r="B128">
            <v>0.76769854922324177</v>
          </cell>
          <cell r="C128">
            <v>1.796040535245943</v>
          </cell>
          <cell r="D128">
            <v>5.7803380381321299</v>
          </cell>
          <cell r="E128">
            <v>0</v>
          </cell>
          <cell r="F128">
            <v>79.709927602461875</v>
          </cell>
          <cell r="G128">
            <v>14.067788169496589</v>
          </cell>
          <cell r="H128">
            <v>43.760362336043258</v>
          </cell>
          <cell r="I128">
            <v>92.528046664566958</v>
          </cell>
          <cell r="J128">
            <v>0</v>
          </cell>
          <cell r="K128">
            <v>142.6205572162427</v>
          </cell>
        </row>
        <row r="129">
          <cell r="A129">
            <v>44018</v>
          </cell>
          <cell r="B129">
            <v>17.657066632134558</v>
          </cell>
          <cell r="C129">
            <v>-0.59868017841531418</v>
          </cell>
          <cell r="D129">
            <v>6.606100615008148</v>
          </cell>
          <cell r="E129">
            <v>3.2094635869452892</v>
          </cell>
          <cell r="F129">
            <v>59.782445701846413</v>
          </cell>
          <cell r="G129">
            <v>8.1445089402348678</v>
          </cell>
          <cell r="H129">
            <v>53.940724407275539</v>
          </cell>
          <cell r="I129">
            <v>46.264023332283479</v>
          </cell>
          <cell r="J129">
            <v>12.99902611296362</v>
          </cell>
          <cell r="K129">
            <v>146.88495925925329</v>
          </cell>
        </row>
        <row r="130">
          <cell r="A130">
            <v>44019</v>
          </cell>
          <cell r="B130">
            <v>8.444684041455659</v>
          </cell>
          <cell r="C130">
            <v>5.9868017841531422</v>
          </cell>
          <cell r="D130">
            <v>24.772877306280559</v>
          </cell>
          <cell r="E130">
            <v>4.2792847825937184</v>
          </cell>
          <cell r="F130">
            <v>54.800575226692537</v>
          </cell>
          <cell r="G130">
            <v>39.982134797516629</v>
          </cell>
          <cell r="H130">
            <v>185.67764852307241</v>
          </cell>
          <cell r="I130">
            <v>53.97469388766406</v>
          </cell>
          <cell r="J130">
            <v>0</v>
          </cell>
          <cell r="K130">
            <v>297.08667566307042</v>
          </cell>
        </row>
        <row r="131">
          <cell r="A131">
            <v>44020</v>
          </cell>
          <cell r="B131">
            <v>-0.76769854922324177</v>
          </cell>
          <cell r="C131">
            <v>8.3815224978143981</v>
          </cell>
          <cell r="D131">
            <v>12.38643865314028</v>
          </cell>
          <cell r="E131">
            <v>4.2792847825937184</v>
          </cell>
          <cell r="F131">
            <v>74.728057127308006</v>
          </cell>
          <cell r="G131">
            <v>42.20336450848977</v>
          </cell>
          <cell r="H131">
            <v>131.12914130557411</v>
          </cell>
          <cell r="I131">
            <v>61.685364443044641</v>
          </cell>
          <cell r="J131">
            <v>8.6660174086424107</v>
          </cell>
          <cell r="K131">
            <v>289.74242770010773</v>
          </cell>
        </row>
        <row r="132">
          <cell r="A132">
            <v>44021</v>
          </cell>
          <cell r="B132">
            <v>33.011037616599403</v>
          </cell>
          <cell r="C132">
            <v>6.5854819625684557</v>
          </cell>
          <cell r="D132">
            <v>9.9091509225122216</v>
          </cell>
          <cell r="E132">
            <v>5.3491059782421484</v>
          </cell>
          <cell r="F132">
            <v>69.746186652154137</v>
          </cell>
          <cell r="G132">
            <v>22.95270701338918</v>
          </cell>
          <cell r="H132">
            <v>152.40153966337289</v>
          </cell>
          <cell r="I132">
            <v>56.544917406124263</v>
          </cell>
          <cell r="J132">
            <v>8.6660174086424107</v>
          </cell>
          <cell r="K132">
            <v>289.03169402627259</v>
          </cell>
        </row>
        <row r="133">
          <cell r="A133">
            <v>44022</v>
          </cell>
          <cell r="B133">
            <v>17.657066632134558</v>
          </cell>
          <cell r="C133">
            <v>3.5920810704918851</v>
          </cell>
          <cell r="D133">
            <v>9.9091509225122216</v>
          </cell>
          <cell r="E133">
            <v>2.1396423912968592</v>
          </cell>
          <cell r="F133">
            <v>54.800575226692537</v>
          </cell>
          <cell r="G133">
            <v>25.173936724362321</v>
          </cell>
          <cell r="H133">
            <v>125.20325890590151</v>
          </cell>
          <cell r="I133">
            <v>105.3791642568679</v>
          </cell>
          <cell r="J133">
            <v>12.99902611296362</v>
          </cell>
          <cell r="K133">
            <v>287.61022667860237</v>
          </cell>
        </row>
        <row r="134">
          <cell r="A134">
            <v>44023</v>
          </cell>
          <cell r="B134">
            <v>-2.3030956476697249</v>
          </cell>
          <cell r="C134">
            <v>4.190761248907199</v>
          </cell>
          <cell r="D134">
            <v>5.7803380381321299</v>
          </cell>
          <cell r="E134">
            <v>0</v>
          </cell>
          <cell r="F134">
            <v>44.836834276384813</v>
          </cell>
          <cell r="G134">
            <v>12.58696836218116</v>
          </cell>
          <cell r="H134">
            <v>104.842534763437</v>
          </cell>
          <cell r="I134">
            <v>41.123576295363087</v>
          </cell>
          <cell r="J134">
            <v>4.3330087043212053</v>
          </cell>
          <cell r="K134">
            <v>253.73192155912949</v>
          </cell>
        </row>
        <row r="135">
          <cell r="A135">
            <v>44024</v>
          </cell>
          <cell r="B135">
            <v>0</v>
          </cell>
          <cell r="C135">
            <v>0.59868017841531418</v>
          </cell>
          <cell r="D135">
            <v>7.4318631918841662</v>
          </cell>
          <cell r="E135">
            <v>0</v>
          </cell>
          <cell r="F135">
            <v>69.746186652154137</v>
          </cell>
          <cell r="G135">
            <v>6.6636891329194379</v>
          </cell>
          <cell r="H135">
            <v>69.743077473068936</v>
          </cell>
          <cell r="I135">
            <v>33.412905739982513</v>
          </cell>
          <cell r="J135">
            <v>0</v>
          </cell>
          <cell r="K135">
            <v>149.49098272998199</v>
          </cell>
        </row>
        <row r="136">
          <cell r="A136">
            <v>44025</v>
          </cell>
          <cell r="B136">
            <v>16.889368082911322</v>
          </cell>
          <cell r="C136">
            <v>1.796040535245943</v>
          </cell>
          <cell r="D136">
            <v>10.73491349938824</v>
          </cell>
          <cell r="E136">
            <v>3.2094635869452892</v>
          </cell>
          <cell r="F136">
            <v>39.854963801230937</v>
          </cell>
          <cell r="G136">
            <v>7.4040990365771533</v>
          </cell>
          <cell r="H136">
            <v>55.764072837944013</v>
          </cell>
          <cell r="I136">
            <v>48.834246850743668</v>
          </cell>
          <cell r="J136">
            <v>0</v>
          </cell>
          <cell r="K136">
            <v>173.6559276403753</v>
          </cell>
        </row>
        <row r="137">
          <cell r="A137">
            <v>44026</v>
          </cell>
          <cell r="B137">
            <v>-1.535397098446484</v>
          </cell>
          <cell r="C137">
            <v>2.3947207136612572</v>
          </cell>
          <cell r="D137">
            <v>14.037963806892311</v>
          </cell>
          <cell r="E137">
            <v>3.2094635869452892</v>
          </cell>
          <cell r="F137">
            <v>29.891222850923199</v>
          </cell>
          <cell r="G137">
            <v>32.578035760939471</v>
          </cell>
          <cell r="H137">
            <v>140.7017205665835</v>
          </cell>
          <cell r="I137">
            <v>25.702235184601928</v>
          </cell>
          <cell r="J137">
            <v>21.66504352160603</v>
          </cell>
          <cell r="K137">
            <v>307.98459199520858</v>
          </cell>
        </row>
        <row r="138">
          <cell r="A138">
            <v>44027</v>
          </cell>
          <cell r="B138">
            <v>68.325170880868512</v>
          </cell>
          <cell r="C138">
            <v>1.1973603568306279</v>
          </cell>
          <cell r="D138">
            <v>10.73491349938824</v>
          </cell>
          <cell r="E138">
            <v>4.2792847825937184</v>
          </cell>
          <cell r="F138">
            <v>39.854963801230937</v>
          </cell>
          <cell r="G138">
            <v>19.250657495100601</v>
          </cell>
          <cell r="H138">
            <v>147.08344007392321</v>
          </cell>
          <cell r="I138">
            <v>48.834246850743668</v>
          </cell>
          <cell r="J138">
            <v>4.3330087043212053</v>
          </cell>
          <cell r="K138">
            <v>292.11153994622481</v>
          </cell>
        </row>
        <row r="139">
          <cell r="A139">
            <v>44028</v>
          </cell>
          <cell r="B139">
            <v>13.05087533679511</v>
          </cell>
          <cell r="C139">
            <v>4.190761248907199</v>
          </cell>
          <cell r="D139">
            <v>16.515251537520371</v>
          </cell>
          <cell r="E139">
            <v>3.2094635869452892</v>
          </cell>
          <cell r="F139">
            <v>39.854963801230937</v>
          </cell>
          <cell r="G139">
            <v>17.76983768778517</v>
          </cell>
          <cell r="H139">
            <v>143.2847975100305</v>
          </cell>
          <cell r="I139">
            <v>28.272458703062131</v>
          </cell>
          <cell r="J139">
            <v>30.331060930248441</v>
          </cell>
          <cell r="K139">
            <v>313.19663893666592</v>
          </cell>
        </row>
        <row r="140">
          <cell r="A140">
            <v>44029</v>
          </cell>
          <cell r="B140">
            <v>10.74777968912538</v>
          </cell>
          <cell r="C140">
            <v>0.59868017841531418</v>
          </cell>
          <cell r="D140">
            <v>9.0833883456362035</v>
          </cell>
          <cell r="E140">
            <v>4.2792847825937184</v>
          </cell>
          <cell r="F140">
            <v>54.800575226692537</v>
          </cell>
          <cell r="G140">
            <v>19.250657495100601</v>
          </cell>
          <cell r="H140">
            <v>141.3095033768063</v>
          </cell>
          <cell r="I140">
            <v>66.825811479965026</v>
          </cell>
          <cell r="J140">
            <v>21.66504352160603</v>
          </cell>
          <cell r="K140">
            <v>275.52775422340579</v>
          </cell>
        </row>
        <row r="141">
          <cell r="A141">
            <v>44030</v>
          </cell>
          <cell r="B141">
            <v>-2.3030956476697249</v>
          </cell>
          <cell r="C141">
            <v>1.796040535245943</v>
          </cell>
          <cell r="D141">
            <v>11.56067607626426</v>
          </cell>
          <cell r="E141">
            <v>0</v>
          </cell>
          <cell r="F141">
            <v>49.818704751538682</v>
          </cell>
          <cell r="G141">
            <v>6.6636891329194379</v>
          </cell>
          <cell r="H141">
            <v>131.88886981835259</v>
          </cell>
          <cell r="I141">
            <v>43.69379981382329</v>
          </cell>
          <cell r="J141">
            <v>0</v>
          </cell>
          <cell r="K141">
            <v>218.19523786737469</v>
          </cell>
        </row>
        <row r="142">
          <cell r="A142">
            <v>44031</v>
          </cell>
          <cell r="B142">
            <v>0</v>
          </cell>
          <cell r="C142">
            <v>0.59868017841531418</v>
          </cell>
          <cell r="D142">
            <v>2.477287730628055</v>
          </cell>
          <cell r="E142">
            <v>0</v>
          </cell>
          <cell r="F142">
            <v>34.873093326077068</v>
          </cell>
          <cell r="G142">
            <v>8.1445089402348678</v>
          </cell>
          <cell r="H142">
            <v>67.919729042400462</v>
          </cell>
          <cell r="I142">
            <v>38.553352776902898</v>
          </cell>
          <cell r="J142">
            <v>0</v>
          </cell>
          <cell r="K142">
            <v>169.62843682197641</v>
          </cell>
        </row>
        <row r="143">
          <cell r="A143">
            <v>44032</v>
          </cell>
          <cell r="B143">
            <v>17.657066632134558</v>
          </cell>
          <cell r="C143">
            <v>1.1973603568306279</v>
          </cell>
          <cell r="D143">
            <v>10.73491349938824</v>
          </cell>
          <cell r="E143">
            <v>2.1396423912968592</v>
          </cell>
          <cell r="F143">
            <v>34.873093326077068</v>
          </cell>
          <cell r="G143">
            <v>7.4040990365771533</v>
          </cell>
          <cell r="H143">
            <v>78.100091113632757</v>
          </cell>
          <cell r="I143">
            <v>28.272458703062131</v>
          </cell>
          <cell r="J143">
            <v>21.66504352160603</v>
          </cell>
          <cell r="K143">
            <v>149.7278939545937</v>
          </cell>
        </row>
        <row r="144">
          <cell r="A144">
            <v>44033</v>
          </cell>
          <cell r="B144">
            <v>-9.9800811399021434</v>
          </cell>
          <cell r="C144">
            <v>2.9934008920765711</v>
          </cell>
          <cell r="D144">
            <v>12.38643865314028</v>
          </cell>
          <cell r="E144">
            <v>2.1396423912968592</v>
          </cell>
          <cell r="F144">
            <v>34.873093326077068</v>
          </cell>
          <cell r="G144">
            <v>18.51024759144288</v>
          </cell>
          <cell r="H144">
            <v>168.20389272916631</v>
          </cell>
          <cell r="I144">
            <v>33.412905739982513</v>
          </cell>
          <cell r="J144">
            <v>0</v>
          </cell>
          <cell r="K144">
            <v>323.8576440441924</v>
          </cell>
        </row>
        <row r="145">
          <cell r="A145">
            <v>44034</v>
          </cell>
          <cell r="B145">
            <v>5.3738898445626919</v>
          </cell>
          <cell r="C145">
            <v>1.796040535245943</v>
          </cell>
          <cell r="D145">
            <v>7.4318631918841662</v>
          </cell>
          <cell r="E145">
            <v>2.1396423912968592</v>
          </cell>
          <cell r="F145">
            <v>29.891222850923199</v>
          </cell>
          <cell r="G145">
            <v>12.58696836218116</v>
          </cell>
          <cell r="H145">
            <v>184.76597430773819</v>
          </cell>
          <cell r="I145">
            <v>107.94938777532811</v>
          </cell>
          <cell r="J145">
            <v>12.99902611296362</v>
          </cell>
          <cell r="K145">
            <v>304.19401240142139</v>
          </cell>
        </row>
        <row r="146">
          <cell r="A146">
            <v>44035</v>
          </cell>
          <cell r="B146">
            <v>6.9092869430091763</v>
          </cell>
          <cell r="C146">
            <v>4.7894414273225134</v>
          </cell>
          <cell r="D146">
            <v>8.2576257687601853</v>
          </cell>
          <cell r="E146">
            <v>3.2094635869452892</v>
          </cell>
          <cell r="F146">
            <v>19.927481900615469</v>
          </cell>
          <cell r="G146">
            <v>6.6636891329194379</v>
          </cell>
          <cell r="H146">
            <v>166.22859859594209</v>
          </cell>
          <cell r="I146">
            <v>28.272458703062131</v>
          </cell>
          <cell r="J146">
            <v>17.332034817284821</v>
          </cell>
          <cell r="K146">
            <v>310.59061546593722</v>
          </cell>
        </row>
        <row r="147">
          <cell r="A147">
            <v>44036</v>
          </cell>
          <cell r="B147">
            <v>6.9092869430091763</v>
          </cell>
          <cell r="C147">
            <v>5.9868017841531422</v>
          </cell>
          <cell r="D147">
            <v>4.1288128843800926</v>
          </cell>
          <cell r="E147">
            <v>3.2094635869452892</v>
          </cell>
          <cell r="F147">
            <v>4.9818704751538672</v>
          </cell>
          <cell r="G147">
            <v>23.69311691704689</v>
          </cell>
          <cell r="H147">
            <v>172.00253529305891</v>
          </cell>
          <cell r="I147">
            <v>12.85111759230097</v>
          </cell>
          <cell r="J147">
            <v>21.66504352160603</v>
          </cell>
          <cell r="K147">
            <v>273.8693756511239</v>
          </cell>
        </row>
        <row r="148">
          <cell r="A148">
            <v>44037</v>
          </cell>
          <cell r="B148">
            <v>0</v>
          </cell>
          <cell r="C148">
            <v>2.3947207136612572</v>
          </cell>
          <cell r="D148">
            <v>4.1288128843800926</v>
          </cell>
          <cell r="E148">
            <v>0</v>
          </cell>
          <cell r="F148">
            <v>9.9637409503077343</v>
          </cell>
          <cell r="G148">
            <v>11.106148554865729</v>
          </cell>
          <cell r="H148">
            <v>136.59918659757949</v>
          </cell>
          <cell r="I148">
            <v>30.84268222152232</v>
          </cell>
          <cell r="J148">
            <v>17.332034817284821</v>
          </cell>
          <cell r="K148">
            <v>286.89949300476741</v>
          </cell>
        </row>
        <row r="149">
          <cell r="A149">
            <v>44038</v>
          </cell>
          <cell r="B149">
            <v>0</v>
          </cell>
          <cell r="C149">
            <v>0</v>
          </cell>
          <cell r="D149">
            <v>4.1288128843800926</v>
          </cell>
          <cell r="E149">
            <v>0</v>
          </cell>
          <cell r="F149">
            <v>29.891222850923199</v>
          </cell>
          <cell r="G149">
            <v>5.9232792292617216</v>
          </cell>
          <cell r="H149">
            <v>71.718371606293118</v>
          </cell>
          <cell r="I149">
            <v>56.544917406124263</v>
          </cell>
          <cell r="J149">
            <v>0</v>
          </cell>
          <cell r="K149">
            <v>131.4857296594929</v>
          </cell>
        </row>
        <row r="150">
          <cell r="A150">
            <v>44039</v>
          </cell>
          <cell r="B150">
            <v>11.51547823834863</v>
          </cell>
          <cell r="C150">
            <v>0.59868017841531418</v>
          </cell>
          <cell r="D150">
            <v>4.1288128843800926</v>
          </cell>
          <cell r="E150">
            <v>2.1396423912968592</v>
          </cell>
          <cell r="F150">
            <v>19.927481900615469</v>
          </cell>
          <cell r="G150">
            <v>2.2212297109731458</v>
          </cell>
          <cell r="H150">
            <v>170.1791868623904</v>
          </cell>
          <cell r="I150">
            <v>15.42134111076116</v>
          </cell>
          <cell r="J150">
            <v>4.3330087043212053</v>
          </cell>
          <cell r="K150">
            <v>145.46349191158311</v>
          </cell>
        </row>
        <row r="151">
          <cell r="A151">
            <v>44040</v>
          </cell>
          <cell r="B151">
            <v>9.9800811399021434</v>
          </cell>
          <cell r="C151">
            <v>3.5920810704918851</v>
          </cell>
          <cell r="D151">
            <v>9.0833883456362035</v>
          </cell>
          <cell r="E151">
            <v>2.1396423912968592</v>
          </cell>
          <cell r="F151">
            <v>4.9818704751538672</v>
          </cell>
          <cell r="G151">
            <v>15.54860797681202</v>
          </cell>
          <cell r="H151">
            <v>208.7733953115397</v>
          </cell>
          <cell r="I151">
            <v>30.84268222152232</v>
          </cell>
          <cell r="J151">
            <v>47.663095747533262</v>
          </cell>
          <cell r="K151">
            <v>218.19523786737469</v>
          </cell>
        </row>
        <row r="152">
          <cell r="A152">
            <v>44041</v>
          </cell>
          <cell r="B152">
            <v>-0.76769854922324177</v>
          </cell>
          <cell r="C152">
            <v>2.3947207136612572</v>
          </cell>
          <cell r="D152">
            <v>4.9545754612561108</v>
          </cell>
          <cell r="E152">
            <v>5.3491059782421484</v>
          </cell>
          <cell r="F152">
            <v>0</v>
          </cell>
          <cell r="G152">
            <v>25.173936724362321</v>
          </cell>
          <cell r="H152">
            <v>217.58624605977059</v>
          </cell>
          <cell r="I152">
            <v>12.85111759230097</v>
          </cell>
          <cell r="J152">
            <v>12.99902611296362</v>
          </cell>
          <cell r="K152">
            <v>377.87340325565981</v>
          </cell>
        </row>
        <row r="153">
          <cell r="A153">
            <v>44042</v>
          </cell>
          <cell r="B153">
            <v>11.51547823834863</v>
          </cell>
          <cell r="C153">
            <v>5.3881216057378278</v>
          </cell>
          <cell r="D153">
            <v>2.477287730628055</v>
          </cell>
          <cell r="E153">
            <v>2.1396423912968592</v>
          </cell>
          <cell r="F153">
            <v>14.9456114254616</v>
          </cell>
          <cell r="G153">
            <v>0</v>
          </cell>
          <cell r="H153">
            <v>183.70235438984821</v>
          </cell>
          <cell r="I153">
            <v>43.69379981382329</v>
          </cell>
          <cell r="J153">
            <v>17.332034817284821</v>
          </cell>
          <cell r="K153">
            <v>267.47277258660807</v>
          </cell>
        </row>
        <row r="154">
          <cell r="A154">
            <v>44043</v>
          </cell>
          <cell r="B154">
            <v>20.727860829027531</v>
          </cell>
          <cell r="C154">
            <v>1.796040535245943</v>
          </cell>
          <cell r="D154">
            <v>7.4318631918841662</v>
          </cell>
          <cell r="E154">
            <v>2.1396423912968592</v>
          </cell>
          <cell r="F154">
            <v>14.9456114254616</v>
          </cell>
          <cell r="G154">
            <v>14.80819807315431</v>
          </cell>
          <cell r="H154">
            <v>188.8685082767422</v>
          </cell>
          <cell r="I154">
            <v>15.42134111076116</v>
          </cell>
          <cell r="J154">
            <v>4.3330087043212053</v>
          </cell>
          <cell r="K154">
            <v>287.13640422937908</v>
          </cell>
        </row>
        <row r="155">
          <cell r="A155">
            <v>44044</v>
          </cell>
          <cell r="B155">
            <v>0</v>
          </cell>
          <cell r="C155">
            <v>4.190761248907199</v>
          </cell>
          <cell r="D155">
            <v>4.1288128843800926</v>
          </cell>
          <cell r="E155">
            <v>0</v>
          </cell>
          <cell r="F155">
            <v>4.9818704751538672</v>
          </cell>
          <cell r="G155">
            <v>9.6253287475502987</v>
          </cell>
          <cell r="H155">
            <v>169.41945834961189</v>
          </cell>
          <cell r="I155">
            <v>20.56178814768155</v>
          </cell>
          <cell r="J155">
            <v>17.332034817284821</v>
          </cell>
          <cell r="K155">
            <v>257.75941237752841</v>
          </cell>
        </row>
        <row r="156">
          <cell r="A156">
            <v>44045</v>
          </cell>
          <cell r="B156">
            <v>0</v>
          </cell>
          <cell r="C156">
            <v>0</v>
          </cell>
          <cell r="D156">
            <v>6.606100615008148</v>
          </cell>
          <cell r="E156">
            <v>0</v>
          </cell>
          <cell r="F156">
            <v>24.909352375769341</v>
          </cell>
          <cell r="G156">
            <v>3.7020495182885771</v>
          </cell>
          <cell r="H156">
            <v>61.234118129949422</v>
          </cell>
          <cell r="I156">
            <v>41.123576295363087</v>
          </cell>
          <cell r="J156">
            <v>0</v>
          </cell>
          <cell r="K156">
            <v>128.1689725149291</v>
          </cell>
        </row>
        <row r="157">
          <cell r="A157">
            <v>44046</v>
          </cell>
          <cell r="B157">
            <v>-0.76769854922324177</v>
          </cell>
          <cell r="C157">
            <v>0</v>
          </cell>
          <cell r="D157">
            <v>9.9091509225122216</v>
          </cell>
          <cell r="E157">
            <v>28.8851722825076</v>
          </cell>
          <cell r="F157">
            <v>9.9637409503077343</v>
          </cell>
          <cell r="G157">
            <v>0.74040990365771531</v>
          </cell>
          <cell r="H157">
            <v>80.531222354524047</v>
          </cell>
          <cell r="I157">
            <v>5.1404470369203867</v>
          </cell>
          <cell r="J157">
            <v>21.66504352160603</v>
          </cell>
          <cell r="K157">
            <v>132.90719700716309</v>
          </cell>
        </row>
        <row r="158">
          <cell r="A158">
            <v>44047</v>
          </cell>
          <cell r="B158">
            <v>21.495559378250771</v>
          </cell>
          <cell r="C158">
            <v>5.3881216057378278</v>
          </cell>
          <cell r="D158">
            <v>4.1288128843800926</v>
          </cell>
          <cell r="E158">
            <v>27.81535108685917</v>
          </cell>
          <cell r="F158">
            <v>4.9818704751538672</v>
          </cell>
          <cell r="G158">
            <v>13.327378265838879</v>
          </cell>
          <cell r="H158">
            <v>209.3811781217625</v>
          </cell>
          <cell r="I158">
            <v>12.85111759230097</v>
          </cell>
          <cell r="J158">
            <v>8.6660174086424107</v>
          </cell>
          <cell r="K158">
            <v>273.3955532019005</v>
          </cell>
        </row>
        <row r="159">
          <cell r="A159">
            <v>44048</v>
          </cell>
          <cell r="B159">
            <v>-2.3030956476697249</v>
          </cell>
          <cell r="C159">
            <v>9.5788828546450269</v>
          </cell>
          <cell r="D159">
            <v>8.2576257687601853</v>
          </cell>
          <cell r="E159">
            <v>1.06982119564843</v>
          </cell>
          <cell r="F159">
            <v>24.909352375769341</v>
          </cell>
          <cell r="G159">
            <v>10.365738651208011</v>
          </cell>
          <cell r="H159">
            <v>209.07728671665109</v>
          </cell>
          <cell r="I159">
            <v>77.106705553805796</v>
          </cell>
          <cell r="J159">
            <v>30.331060930248441</v>
          </cell>
          <cell r="K159">
            <v>340.4414297670113</v>
          </cell>
        </row>
        <row r="160">
          <cell r="A160">
            <v>44049</v>
          </cell>
          <cell r="B160">
            <v>8.444684041455659</v>
          </cell>
          <cell r="C160">
            <v>1.1973603568306279</v>
          </cell>
          <cell r="D160">
            <v>4.9545754612561108</v>
          </cell>
          <cell r="E160">
            <v>1.06982119564843</v>
          </cell>
          <cell r="F160">
            <v>14.9456114254616</v>
          </cell>
          <cell r="G160">
            <v>13.327378265838879</v>
          </cell>
          <cell r="H160">
            <v>190.38796530229931</v>
          </cell>
          <cell r="I160">
            <v>17.991564629221351</v>
          </cell>
          <cell r="J160">
            <v>8.6660174086424107</v>
          </cell>
          <cell r="K160">
            <v>293.05918484467151</v>
          </cell>
        </row>
        <row r="161">
          <cell r="A161">
            <v>44050</v>
          </cell>
          <cell r="B161">
            <v>13.818573886018349</v>
          </cell>
          <cell r="C161">
            <v>8.3815224978143981</v>
          </cell>
          <cell r="D161">
            <v>2.477287730628055</v>
          </cell>
          <cell r="E161">
            <v>3.2094635869452892</v>
          </cell>
          <cell r="F161">
            <v>9.9637409503077343</v>
          </cell>
          <cell r="G161">
            <v>8.8849188438925832</v>
          </cell>
          <cell r="H161">
            <v>188.7165625741865</v>
          </cell>
          <cell r="I161">
            <v>7.7106705553805801</v>
          </cell>
          <cell r="J161">
            <v>21.66504352160603</v>
          </cell>
          <cell r="K161">
            <v>255.62721135602311</v>
          </cell>
        </row>
        <row r="162">
          <cell r="A162">
            <v>44051</v>
          </cell>
          <cell r="B162">
            <v>-0.76769854922324177</v>
          </cell>
          <cell r="C162">
            <v>3.5920810704918851</v>
          </cell>
          <cell r="D162">
            <v>10.73491349938824</v>
          </cell>
          <cell r="E162">
            <v>0</v>
          </cell>
          <cell r="F162">
            <v>19.927481900615469</v>
          </cell>
          <cell r="G162">
            <v>2.2212297109731458</v>
          </cell>
          <cell r="H162">
            <v>163.64552165249509</v>
          </cell>
          <cell r="I162">
            <v>23.132011666141739</v>
          </cell>
          <cell r="J162">
            <v>17.332034817284821</v>
          </cell>
          <cell r="K162">
            <v>214.4046582735875</v>
          </cell>
        </row>
        <row r="163">
          <cell r="A163">
            <v>44052</v>
          </cell>
          <cell r="B163">
            <v>0</v>
          </cell>
          <cell r="C163">
            <v>0.59868017841531418</v>
          </cell>
          <cell r="D163">
            <v>1.651525153752037</v>
          </cell>
          <cell r="E163">
            <v>0</v>
          </cell>
          <cell r="F163">
            <v>9.9637409503077343</v>
          </cell>
          <cell r="G163">
            <v>3.7020495182885771</v>
          </cell>
          <cell r="H163">
            <v>77.644254005965635</v>
          </cell>
          <cell r="I163">
            <v>10.28089407384077</v>
          </cell>
          <cell r="J163">
            <v>8.6660174086424107</v>
          </cell>
          <cell r="K163">
            <v>135.51322047789179</v>
          </cell>
        </row>
        <row r="164">
          <cell r="A164">
            <v>44053</v>
          </cell>
          <cell r="B164">
            <v>-0.76769854922324177</v>
          </cell>
          <cell r="C164">
            <v>0.59868017841531418</v>
          </cell>
          <cell r="D164">
            <v>3.303050307504074</v>
          </cell>
          <cell r="E164">
            <v>78.096947282335364</v>
          </cell>
          <cell r="F164">
            <v>19.927481900615469</v>
          </cell>
          <cell r="G164">
            <v>13.327378265838879</v>
          </cell>
          <cell r="H164">
            <v>80.075385246856925</v>
          </cell>
          <cell r="I164">
            <v>20.56178814768155</v>
          </cell>
          <cell r="J164">
            <v>30.331060930248441</v>
          </cell>
          <cell r="K164">
            <v>166.5485909020243</v>
          </cell>
        </row>
        <row r="165">
          <cell r="A165">
            <v>44054</v>
          </cell>
          <cell r="B165">
            <v>0</v>
          </cell>
          <cell r="C165">
            <v>2.9934008920765711</v>
          </cell>
          <cell r="D165">
            <v>4.9545754612561108</v>
          </cell>
          <cell r="E165">
            <v>5.3491059782421484</v>
          </cell>
          <cell r="F165">
            <v>14.9456114254616</v>
          </cell>
          <cell r="G165">
            <v>9.6253287475502987</v>
          </cell>
          <cell r="H165">
            <v>161.6702275192709</v>
          </cell>
          <cell r="I165">
            <v>15.42134111076116</v>
          </cell>
          <cell r="J165">
            <v>25.998052225927228</v>
          </cell>
          <cell r="K165">
            <v>301.82490015530442</v>
          </cell>
        </row>
        <row r="166">
          <cell r="A166">
            <v>44055</v>
          </cell>
          <cell r="B166">
            <v>35.314133264269117</v>
          </cell>
          <cell r="C166">
            <v>2.9934008920765711</v>
          </cell>
          <cell r="D166">
            <v>8.2576257687601853</v>
          </cell>
          <cell r="E166">
            <v>-2.1396423912968592</v>
          </cell>
          <cell r="F166">
            <v>24.909352375769341</v>
          </cell>
          <cell r="G166">
            <v>14.80819807315431</v>
          </cell>
          <cell r="H166">
            <v>228.67828234633711</v>
          </cell>
          <cell r="I166">
            <v>5.1404470369203867</v>
          </cell>
          <cell r="J166">
            <v>64.995130564818083</v>
          </cell>
          <cell r="K166">
            <v>278.37068891874623</v>
          </cell>
        </row>
        <row r="167">
          <cell r="A167">
            <v>44056</v>
          </cell>
          <cell r="B167">
            <v>12.28317678757187</v>
          </cell>
          <cell r="C167">
            <v>2.3947207136612572</v>
          </cell>
          <cell r="D167">
            <v>4.9545754612561108</v>
          </cell>
          <cell r="E167">
            <v>27.81535108685917</v>
          </cell>
          <cell r="F167">
            <v>0</v>
          </cell>
          <cell r="G167">
            <v>13.327378265838879</v>
          </cell>
          <cell r="H167">
            <v>162.58190173460511</v>
          </cell>
          <cell r="I167">
            <v>15.42134111076116</v>
          </cell>
          <cell r="J167">
            <v>69.328139269139285</v>
          </cell>
          <cell r="K167">
            <v>298.98196545996399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Sturley" refreshedDate="44082.512455555552" createdVersion="6" refreshedVersion="6" minRefreshableVersion="3" recordCount="192" xr:uid="{34CE88CF-2841-497B-A948-A85616B8FF62}">
  <cacheSource type="worksheet">
    <worksheetSource ref="A2:W250" sheet="DeathsCases"/>
  </cacheSource>
  <cacheFields count="23">
    <cacheField name="Date" numFmtId="0">
      <sharedItems containsNonDate="0" containsDate="1" containsString="0" containsBlank="1" minDate="2020-03-01T00:00:00" maxDate="2020-09-08T00:00:00" count="192"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m/>
      </sharedItems>
    </cacheField>
    <cacheField name="France-Cases" numFmtId="0">
      <sharedItems containsString="0" containsBlank="1" containsNumber="1" minValue="75.015115381238772" maxValue="6427.8302814248827"/>
    </cacheField>
    <cacheField name="Germany-Cases" numFmtId="0">
      <sharedItems containsString="0" containsBlank="1" containsNumber="1" minValue="77.828423193990844" maxValue="3494.2396241908682"/>
    </cacheField>
    <cacheField name="Italy-Cases" numFmtId="0">
      <sharedItems containsString="0" containsBlank="1" containsNumber="1" minValue="144.27251878847969" maxValue="4666.030423679148"/>
    </cacheField>
    <cacheField name="Spain-Cases" numFmtId="0">
      <sharedItems containsString="0" containsBlank="1" containsNumber="1" minValue="62.81378734450027" maxValue="9581.1657966279563"/>
    </cacheField>
    <cacheField name="Sweden-Cases" numFmtId="0">
      <sharedItems containsString="0" containsBlank="1" containsNumber="1" minValue="150.16781003678079" maxValue="5445.8961251253386"/>
    </cacheField>
    <cacheField name="UK-Cases" numFmtId="0">
      <sharedItems containsString="0" containsBlank="1" containsNumber="1" minValue="41.039863231313362" maxValue="3589.8245314627429"/>
    </cacheField>
    <cacheField name="US-Cases" numFmtId="0">
      <sharedItems containsString="0" containsBlank="1" containsNumber="1" minValue="9.1167421533423454" maxValue="10228.52885894244"/>
    </cacheField>
    <cacheField name="New York-Cases" numFmtId="0">
      <sharedItems containsString="0" containsBlank="1" containsNumber="1" minValue="38.553352776902898" maxValue="25467.61049484535"/>
    </cacheField>
    <cacheField name="Belgium-Cases" numFmtId="0">
      <sharedItems containsString="0" containsBlank="1" containsNumber="1" minValue="122.56224620794271" maxValue="6295.2426461352379"/>
    </cacheField>
    <cacheField name="Brazil-Cases" numFmtId="0">
      <sharedItems containsString="0" containsBlank="1" containsNumber="1" minValue="0.60920029185865432" maxValue="10991.022443410549"/>
    </cacheField>
    <cacheField name="India-Cases" numFmtId="0">
      <sharedItems containsString="0" containsBlank="1" containsNumber="1" minValue="0.17773271884879011" maxValue="3080.2962052341982"/>
    </cacheField>
    <cacheField name="France-Deaths" numFmtId="0">
      <sharedItems containsString="0" containsBlank="1" containsNumber="1" minValue="1.7547395410816951" maxValue="748.28674305002551"/>
    </cacheField>
    <cacheField name="Germany-Deaths" numFmtId="0">
      <sharedItems containsString="0" containsBlank="1" containsNumber="1" minValue="0" maxValue="148.72926146631869"/>
    </cacheField>
    <cacheField name="Italy-Deaths" numFmtId="0">
      <sharedItems containsString="0" containsBlank="1" containsNumber="1" minValue="4.4827111316129402" maxValue="672.40666974190083"/>
    </cacheField>
    <cacheField name="Spain-Deaths" numFmtId="0">
      <sharedItems containsString="0" containsBlank="1" containsNumber="1" minValue="-248.35134898981411" maxValue="926.15949223278324"/>
    </cacheField>
    <cacheField name="Sweden-Deaths" numFmtId="0">
      <sharedItems containsString="0" containsBlank="1" containsNumber="1" minValue="-5.6935662573188326" maxValue="492.4934812580679"/>
    </cacheField>
    <cacheField name="UK-Deaths" numFmtId="0">
      <sharedItems containsString="0" containsBlank="1" containsNumber="1" minValue="0.21154568675934721" maxValue="697.78344777570703"/>
    </cacheField>
    <cacheField name="US-Deaths" numFmtId="0">
      <sharedItems containsString="0" containsBlank="1" containsNumber="1" minValue="0.34730446298447021" maxValue="340.4017867826538"/>
    </cacheField>
    <cacheField name="New York-Deaths" numFmtId="0">
      <sharedItems containsString="0" containsBlank="1" containsNumber="1" minValue="0" maxValue="2115.293955692739"/>
    </cacheField>
    <cacheField name="Belgium-Deaths" numFmtId="0">
      <sharedItems containsString="0" containsBlank="1" containsNumber="1" minValue="-62.519125590920403" maxValue="1444.7489022693851"/>
    </cacheField>
    <cacheField name="Brazil-Deaths" numFmtId="0">
      <sharedItems containsString="0" containsBlank="1" containsNumber="1" minValue="0" maxValue="259.82392447771622"/>
    </cacheField>
    <cacheField name="India-Deaths" numFmtId="0">
      <sharedItems containsString="0" containsBlank="1" containsNumber="1" minValue="0" maxValue="39.1377901770850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m/>
    <m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m/>
    <m/>
    <m/>
    <m/>
    <m/>
    <m/>
    <m/>
    <m/>
    <m/>
    <m/>
    <m/>
    <m/>
    <m/>
    <m/>
  </r>
  <r>
    <x v="2"/>
    <m/>
    <m/>
    <m/>
    <m/>
    <m/>
    <m/>
    <m/>
    <m/>
    <m/>
    <m/>
    <m/>
    <m/>
    <m/>
    <m/>
    <m/>
    <m/>
    <m/>
    <m/>
    <m/>
    <m/>
    <m/>
    <m/>
  </r>
  <r>
    <x v="3"/>
    <m/>
    <m/>
    <m/>
    <m/>
    <m/>
    <m/>
    <m/>
    <m/>
    <m/>
    <m/>
    <m/>
    <m/>
    <m/>
    <m/>
    <m/>
    <m/>
    <m/>
    <m/>
    <m/>
    <m/>
    <m/>
    <m/>
  </r>
  <r>
    <x v="4"/>
    <m/>
    <m/>
    <m/>
    <m/>
    <m/>
    <m/>
    <m/>
    <m/>
    <m/>
    <m/>
    <m/>
    <m/>
    <m/>
    <m/>
    <m/>
    <m/>
    <m/>
    <m/>
    <m/>
    <m/>
    <m/>
    <m/>
  </r>
  <r>
    <x v="5"/>
    <m/>
    <m/>
    <m/>
    <m/>
    <m/>
    <m/>
    <m/>
    <m/>
    <m/>
    <m/>
    <m/>
    <m/>
    <m/>
    <m/>
    <m/>
    <m/>
    <m/>
    <m/>
    <m/>
    <m/>
    <m/>
    <m/>
  </r>
  <r>
    <x v="6"/>
    <m/>
    <m/>
    <m/>
    <m/>
    <m/>
    <m/>
    <m/>
    <m/>
    <m/>
    <m/>
    <m/>
    <m/>
    <m/>
    <m/>
    <m/>
    <m/>
    <m/>
    <m/>
    <m/>
    <m/>
    <m/>
    <m/>
  </r>
  <r>
    <x v="7"/>
    <n v="109.23253643233549"/>
    <n v="77.828423193990844"/>
    <n v="670.1653141760944"/>
    <n v="90.017812033846425"/>
    <n v="150.16781003678079"/>
    <n v="41.039863231313362"/>
    <n v="9.1167421533423454"/>
    <n v="38.553352776902898"/>
    <n v="122.56224620794271"/>
    <n v="0.60920029185865432"/>
    <n v="0.18818758466342489"/>
    <n v="1.8644107623993009"/>
    <n v="0"/>
    <n v="39.164739360405463"/>
    <n v="2.5981371894318999"/>
    <n v="0"/>
    <n v="0.21154568675934721"/>
    <n v="0.43413057873058791"/>
    <n v="0"/>
    <n v="0"/>
    <n v="0"/>
    <n v="0"/>
  </r>
  <r>
    <x v="8"/>
    <n v="111.6453033013229"/>
    <n v="86.979677349767798"/>
    <n v="841.80596408389545"/>
    <n v="145.6485142075648"/>
    <n v="218.49060512460531"/>
    <n v="52.357557472938439"/>
    <n v="10.050122897613109"/>
    <n v="50.670120792500953"/>
    <n v="142.9892872425998"/>
    <n v="0.77842259515272505"/>
    <n v="0.19864245047805959"/>
    <n v="1.7547395410816951"/>
    <n v="0.1710514795472326"/>
    <n v="48.484059870863383"/>
    <n v="4.2792847825937184"/>
    <n v="0"/>
    <n v="0.31731853013902078"/>
    <n v="0.34730446298447021"/>
    <n v="0"/>
    <n v="0"/>
    <n v="0"/>
    <n v="0"/>
  </r>
  <r>
    <x v="9"/>
    <n v="173.2805296818174"/>
    <n v="107.84795785453019"/>
    <n v="902.0866321958448"/>
    <n v="233.83234704887099"/>
    <n v="278.9847466086166"/>
    <n v="73.829444679012198"/>
    <n v="13.91388504831534"/>
    <n v="55.443393041069889"/>
    <n v="157.22631584251229"/>
    <n v="0.98148935910560986"/>
    <n v="0.26659907827318519"/>
    <n v="3.1804654182105732"/>
    <n v="0.1710514795472326"/>
    <n v="65.117277490794606"/>
    <n v="5.1962743788638006"/>
    <n v="0.7116957821648382"/>
    <n v="0.74040990365771531"/>
    <n v="0.45583710766711721"/>
    <n v="0"/>
    <n v="0"/>
    <n v="0"/>
    <n v="0"/>
  </r>
  <r>
    <x v="10"/>
    <n v="218.90375774994149"/>
    <n v="140.77536766737239"/>
    <n v="1105.6960904369889"/>
    <n v="314.06893672250322"/>
    <n v="397.12624644797972"/>
    <n v="111.37880407879631"/>
    <n v="21.749941994402459"/>
    <n v="75.638006400399988"/>
    <n v="180.12936185106719"/>
    <n v="1.15071166239968"/>
    <n v="0.17773271884879011"/>
    <n v="4.8255337379746619"/>
    <n v="0.25657721932084893"/>
    <n v="84.935579335819057"/>
    <n v="7.9472431676740483"/>
    <n v="0.7116957821648382"/>
    <n v="0.74040990365771531"/>
    <n v="0.47754363660364663"/>
    <n v="0.36717478835145623"/>
    <n v="1.857003730423374"/>
    <n v="0"/>
    <n v="5.227432907317359E-3"/>
  </r>
  <r>
    <x v="11"/>
    <n v="208.8140053887218"/>
    <n v="136.49908067869171"/>
    <n v="1327.708257534227"/>
    <n v="308.41416754550443"/>
    <n v="486.79991500074942"/>
    <n v="157.91885516585279"/>
    <n v="29.47746629580692"/>
    <n v="100.9730667966505"/>
    <n v="163.41632827725689"/>
    <n v="1.624534111623078"/>
    <n v="0.22477961501464641"/>
    <n v="4.6061912953394506"/>
    <n v="0.25657721932084893"/>
    <n v="102.3945595326263"/>
    <n v="7.9472431676740483"/>
    <n v="1.423391564329676"/>
    <n v="0.95195559041706257"/>
    <n v="0.67290239703241117"/>
    <n v="0.36717478835145623"/>
    <n v="1.857003730423374"/>
    <n v="0"/>
    <n v="5.227432907317359E-3"/>
  </r>
  <r>
    <x v="12"/>
    <n v="329.89103372335882"/>
    <n v="257.00484801971697"/>
    <n v="1536.390257319038"/>
    <n v="738.48228819617293"/>
    <n v="552.98762274207922"/>
    <n v="200.22799251772221"/>
    <n v="41.242404979405848"/>
    <n v="130.34704986476689"/>
    <n v="278.55055956350611"/>
    <n v="4.6705355709163499"/>
    <n v="0.26659907827318519"/>
    <n v="7.6769854922324177"/>
    <n v="0.59868017841531418"/>
    <n v="126.1057420972091"/>
    <n v="19.562444720428431"/>
    <n v="2.1350873464945139"/>
    <n v="0.95195559041706257"/>
    <n v="0.80314157065158753"/>
    <n v="0.36717478835145623"/>
    <n v="1.857003730423374"/>
    <n v="0"/>
    <n v="1.045486581463472E-2"/>
  </r>
  <r>
    <x v="13"/>
    <n v="386.04269903797302"/>
    <n v="323.80045078291141"/>
    <n v="1801.813942743473"/>
    <n v="900.33095193784254"/>
    <n v="580.03206246434308"/>
    <n v="232.9118011220414"/>
    <n v="53.767072175783298"/>
    <n v="167.43170348826399"/>
    <n v="321.88064660671807"/>
    <n v="4.6705355709163499"/>
    <n v="0.35546543769758038"/>
    <n v="8.7736977054084768"/>
    <n v="0.76973165796254683"/>
    <n v="142.50302755231871"/>
    <n v="28.273845884994209"/>
    <n v="3.5584789108241912"/>
    <n v="2.855866771251188"/>
    <n v="0.88996768639770507"/>
    <n v="1.4686991534058249"/>
    <n v="2.4760049738978318"/>
    <n v="0"/>
    <n v="1.045486581463472E-2"/>
  </r>
  <r>
    <x v="14"/>
    <n v="369.92102950428489"/>
    <n v="406.67489262354559"/>
    <n v="2049.3067836414561"/>
    <n v="1088.9251455707231"/>
    <n v="596.40106545413425"/>
    <n v="273.95166435335472"/>
    <n v="55.047757383038537"/>
    <n v="193.86828824956879"/>
    <n v="424.63485302347812"/>
    <n v="4.8059134135516066"/>
    <n v="0.38683003514148451"/>
    <n v="7.8963279348676298"/>
    <n v="0.94078313750977949"/>
    <n v="170.22505691887071"/>
    <n v="41.570195030910398"/>
    <n v="4.9818704751538672"/>
    <n v="4.3366865785666189"/>
    <n v="1.0636199178899399"/>
    <n v="3.3045730951631058"/>
    <n v="2.4760049738978318"/>
    <n v="0"/>
    <n v="1.045486581463472E-2"/>
  </r>
  <r>
    <x v="15"/>
    <n v="594.85670442669482"/>
    <n v="521.36490965996518"/>
    <n v="2218.706077983451"/>
    <n v="1355.4634548865599"/>
    <n v="583.59054137516716"/>
    <n v="323.13603652490298"/>
    <n v="83.331364587336338"/>
    <n v="302.18485081324837"/>
    <n v="506.96201840558098"/>
    <n v="5.9227806152924733"/>
    <n v="0.39728490095611918"/>
    <n v="14.147587549971171"/>
    <n v="1.282886096604245"/>
    <n v="199.95250968640741"/>
    <n v="47.989122204800992"/>
    <n v="5.6935662573187056"/>
    <n v="6.5579162895397642"/>
    <n v="1.627989670239705"/>
    <n v="6.9763209786776672"/>
    <n v="3.0950062173722901"/>
    <n v="0"/>
    <n v="1.045486581463472E-2"/>
  </r>
  <r>
    <x v="16"/>
    <n v="643.55072669171193"/>
    <n v="667.1007702342074"/>
    <n v="2519.401622048732"/>
    <n v="1536.4160685505231"/>
    <n v="598.53615280062877"/>
    <n v="377.08018664853648"/>
    <n v="114.111222619335"/>
    <n v="460.80435938107752"/>
    <n v="604.14521363107087"/>
    <n v="9.8148935910560997"/>
    <n v="0.44955923002929282"/>
    <n v="12.61219045152469"/>
    <n v="1.881566275019559"/>
    <n v="220.83250627312961"/>
    <n v="76.110136490416835"/>
    <n v="9.2520451681428959"/>
    <n v="7.9329632534755206"/>
    <n v="2.2574790093990571"/>
    <n v="11.015243650543679"/>
    <n v="6.1900124347445793"/>
    <n v="3.3844460658814128E-2"/>
    <n v="1.5682298721952079E-2"/>
  </r>
  <r>
    <x v="17"/>
    <n v="741.59679854965168"/>
    <n v="891.09268270130849"/>
    <n v="2742.8293821348998"/>
    <n v="1777.8899955683121"/>
    <n v="562.23966791022201"/>
    <n v="439.27461855578468"/>
    <n v="158.04523718687051"/>
    <n v="841.19744011318619"/>
    <n v="725.46945735206464"/>
    <n v="11.30404986004392"/>
    <n v="0.49137869328783168"/>
    <n v="10.9671221317606"/>
    <n v="2.1381434943404081"/>
    <n v="253.74504326575939"/>
    <n v="86.961180046279466"/>
    <n v="14.23391564329676"/>
    <n v="11.529239928384429"/>
    <n v="3.4296315719716439"/>
    <n v="18.35873941757281"/>
    <n v="6.8090136782190376"/>
    <n v="0.10153338197644241"/>
    <n v="1.045486581463472E-2"/>
  </r>
  <r>
    <x v="18"/>
    <n v="942.07579111823543"/>
    <n v="1132.531846082228"/>
    <n v="3057.916788254307"/>
    <n v="2397.3164678487519"/>
    <n v="556.5461016529033"/>
    <n v="499.14204790868001"/>
    <n v="241.8975584686836"/>
    <n v="1434.55189808914"/>
    <n v="916.74084158567223"/>
    <n v="19.257498114865239"/>
    <n v="0.63251938178540057"/>
    <n v="21.385888156933159"/>
    <n v="3.506555330718268"/>
    <n v="281.82097087954412"/>
    <n v="118.444489518219"/>
    <n v="19.927481900615469"/>
    <n v="16.18324503709006"/>
    <n v="4.8188494239095254"/>
    <n v="27.905283914710669"/>
    <n v="11.14202238254024"/>
    <n v="0.20306676395288481"/>
    <n v="1.5682298721952079E-2"/>
  </r>
  <r>
    <x v="19"/>
    <n v="981.66710201389117"/>
    <n v="1383.207789358697"/>
    <n v="3463.6021456652529"/>
    <n v="2319.6780153645518"/>
    <n v="576.47358355351867"/>
    <n v="581.11600152792698"/>
    <n v="360.78421745405501"/>
    <n v="2508.5381540171488"/>
    <n v="1051.0641114196289"/>
    <n v="21.728143742958672"/>
    <n v="0.84684413098541234"/>
    <n v="40.688023108831807"/>
    <n v="5.1315443864169783"/>
    <n v="326.29418394843822"/>
    <n v="139.07675543429579"/>
    <n v="24.909352375769341"/>
    <n v="19.462203181859941"/>
    <n v="6.7941435571336992"/>
    <n v="46.99837290898639"/>
    <n v="21.046042278131569"/>
    <n v="0.37228906724695537"/>
    <n v="1.5682298721952079E-2"/>
  </r>
  <r>
    <x v="20"/>
    <n v="1076.203694789667"/>
    <n v="1507.647740729308"/>
    <n v="3824.5783578424848"/>
    <n v="2901.202250999163"/>
    <n v="622.02211361206832"/>
    <n v="669.22478006319511"/>
    <n v="470.90143874906852"/>
    <n v="3626.9525593356848"/>
    <n v="1315.996643626698"/>
    <n v="29.44468077316829"/>
    <n v="1.1918547028683579"/>
    <n v="51.655145240592411"/>
    <n v="6.4144304830212224"/>
    <n v="399.19722287834958"/>
    <n v="180.34128726644951"/>
    <n v="31.31461441525288"/>
    <n v="23.587344073667222"/>
    <n v="8.791144219294404"/>
    <n v="62.786888808099"/>
    <n v="38.997078338890837"/>
    <n v="0.50766690988221186"/>
    <n v="1.045486581463472E-2"/>
  </r>
  <r>
    <x v="21"/>
    <n v="1263.302798357503"/>
    <n v="1631.660063401052"/>
    <n v="4056.9715401918788"/>
    <n v="3204.878638963939"/>
    <n v="656.89520693814541"/>
    <n v="768.01661577981031"/>
    <n v="654.79915189934559"/>
    <n v="5336.8855486884158"/>
    <n v="1556.788127338262"/>
    <n v="46.840733551798749"/>
    <n v="1.4793635127708129"/>
    <n v="63.938322028164279"/>
    <n v="7.098636401210153"/>
    <n v="432.58162420062291"/>
    <n v="226.64926187808871"/>
    <n v="37.719876454736422"/>
    <n v="25.914346628020041"/>
    <n v="10.918384055074281"/>
    <n v="79.676929072265992"/>
    <n v="43.949088286686511"/>
    <n v="0.84611151647035321"/>
    <n v="2.613716453658679E-2"/>
  </r>
  <r>
    <x v="22"/>
    <n v="1450.1825594827039"/>
    <n v="1863.092715228458"/>
    <n v="4240.5267644231772"/>
    <n v="3850.439314738077"/>
    <n v="727.3530893724643"/>
    <n v="950.263224922988"/>
    <n v="857.32106687716475"/>
    <n v="7275.9356059724569"/>
    <n v="1662.0183387289201"/>
    <n v="58.347850175795557"/>
    <n v="1.9864245047805971"/>
    <n v="78.085909578135457"/>
    <n v="9.0657284160033278"/>
    <n v="462.3090769681595"/>
    <n v="300.92541917596537"/>
    <n v="51.953792098033183"/>
    <n v="31.62608017052241"/>
    <n v="14.43484174279204"/>
    <n v="108.683737352031"/>
    <n v="51.377103208379999"/>
    <n v="1.15071166239968"/>
    <n v="4.1819463258538872E-2"/>
  </r>
  <r>
    <x v="23"/>
    <n v="1606.9027347455631"/>
    <n v="2029.440279088142"/>
    <n v="4443.7823244170886"/>
    <n v="4300.2227117085522"/>
    <n v="806.35132119276125"/>
    <n v="1119.817092860605"/>
    <n v="1044.9957160623981"/>
    <n v="8912.8008124432472"/>
    <n v="1873.09776275371"/>
    <n v="65.184431228876022"/>
    <n v="2.0596085654830398"/>
    <n v="104.4070026943609"/>
    <n v="11.37492338989097"/>
    <n v="509.25957776768172"/>
    <n v="347.69188858573949"/>
    <n v="63.340924612670577"/>
    <n v="45.482322653259651"/>
    <n v="18.86297364584404"/>
    <n v="145.76839097552809"/>
    <n v="69.328139269139271"/>
    <n v="1.5230007296466359"/>
    <n v="3.6592030351221508E-2"/>
  </r>
  <r>
    <x v="24"/>
    <n v="1775.5770731320411"/>
    <n v="2137.8013913813129"/>
    <n v="4562.1023050751801"/>
    <n v="5441.5690958660489"/>
    <n v="926.62790837861905"/>
    <n v="1298.996289545772"/>
    <n v="1251.793817240713"/>
    <n v="10403.530453150161"/>
    <n v="2136.1732912303551"/>
    <n v="73.848613157532426"/>
    <n v="2.6189438865659969"/>
    <n v="129.74105481872789"/>
    <n v="15.223581679703701"/>
    <n v="533.79652290914066"/>
    <n v="462.16275652012149"/>
    <n v="80.421623384626713"/>
    <n v="62.088659063868413"/>
    <n v="24.615203814024319"/>
    <n v="188.72784121264851"/>
    <n v="101.5162039298111"/>
    <n v="1.8952897968935909"/>
    <n v="4.7046896165856229E-2"/>
  </r>
  <r>
    <x v="25"/>
    <n v="2005.228610571108"/>
    <n v="2447.5756208413509"/>
    <n v="4666.030423679148"/>
    <n v="6086.2127820439173"/>
    <n v="1028.4004052281909"/>
    <n v="1513.60938876313"/>
    <n v="1539.7960431705851"/>
    <n v="12187.999924538241"/>
    <n v="2748.3655210265929"/>
    <n v="80.008304997436582"/>
    <n v="2.7862217396001521"/>
    <n v="159.3522845744815"/>
    <n v="19.072239969516438"/>
    <n v="567.41685639623563"/>
    <n v="540.25970380245678"/>
    <n v="96.790626374417982"/>
    <n v="76.367992920124351"/>
    <n v="31.865184478825139"/>
    <n v="250.4132056556931"/>
    <n v="123.18124745141709"/>
    <n v="2.4029567067758029"/>
    <n v="8.3638926517077744E-2"/>
  </r>
  <r>
    <x v="26"/>
    <n v="2232.0286962559171"/>
    <n v="2653.2650249968979"/>
    <n v="4656.9470353335118"/>
    <n v="6924.6469362335292"/>
    <n v="1160.0641249286859"/>
    <n v="1719.5491148233541"/>
    <n v="1809.564784793773"/>
    <n v="13765.38281529609"/>
    <n v="3111.7192509461011"/>
    <n v="88.807864768728265"/>
    <n v="3.361239359405062"/>
    <n v="169.4420369357012"/>
    <n v="23.519578437744489"/>
    <n v="601.86295246020666"/>
    <n v="625.8453994543313"/>
    <n v="116.00641249286861"/>
    <n v="103.4458408253208"/>
    <n v="41.003633161104013"/>
    <n v="316.50466755895519"/>
    <n v="155.98831335556341"/>
    <n v="2.7414013133639439"/>
    <n v="7.8411493609760394E-2"/>
  </r>
  <r>
    <x v="27"/>
    <n v="2554.5717581509962"/>
    <n v="3034.624298647454"/>
    <n v="4588.1728092879803"/>
    <n v="7314.6731778470712"/>
    <n v="1277.4939289858839"/>
    <n v="1891.4299853153241"/>
    <n v="2117.4936042873792"/>
    <n v="15417.66936287765"/>
    <n v="3911.4688575150999"/>
    <n v="97.573580079361136"/>
    <n v="3.4344234201075041"/>
    <n v="192.14397974844559"/>
    <n v="29.848483180992091"/>
    <n v="613.18769637164928"/>
    <n v="704.09517833604502"/>
    <n v="135.22219861131919"/>
    <n v="128.19668617616441"/>
    <n v="52.594919613210713"/>
    <n v="410.50141337692793"/>
    <n v="177.03435563369499"/>
    <n v="3.2490682232461561"/>
    <n v="0.1045486581463472"/>
  </r>
  <r>
    <x v="28"/>
    <n v="2649.2180221480899"/>
    <n v="3183.4390858535462"/>
    <n v="4547.7104430210557"/>
    <n v="7846.6799752830984"/>
    <n v="1392.788645696588"/>
    <n v="2048.0795663606209"/>
    <n v="2345.4555711788098"/>
    <n v="16331.93458587277"/>
    <n v="4602.2742452325956"/>
    <n v="91.718488385386294"/>
    <n v="3.2828278657953009"/>
    <n v="211.8847995856147"/>
    <n v="37.545799760617562"/>
    <n v="625.57413502478937"/>
    <n v="768.89577647246404"/>
    <n v="159.41985520492381"/>
    <n v="146.81270661098699"/>
    <n v="62.927227386998688"/>
    <n v="508.53708186676681"/>
    <n v="220.364442676907"/>
    <n v="3.7567351331283669"/>
    <n v="0.1045486581463472"/>
  </r>
  <r>
    <x v="29"/>
    <n v="2708.221139216962"/>
    <n v="3235.3532098961309"/>
    <n v="4460.5335081194298"/>
    <n v="8072.5650791642938"/>
    <n v="1559.32545872316"/>
    <n v="2253.0673368304278"/>
    <n v="2579.9729098090738"/>
    <n v="16848.182338294919"/>
    <n v="5048.574141777679"/>
    <n v="89.857043049151528"/>
    <n v="3.931029546302653"/>
    <n v="237.32852293129929"/>
    <n v="44.644436161827713"/>
    <n v="650.46497841348082"/>
    <n v="826.05479463996585"/>
    <n v="178.63564132337439"/>
    <n v="178.33301393812971"/>
    <n v="73.845611442072965"/>
    <n v="595.92468149441333"/>
    <n v="263.07552847664459"/>
    <n v="4.2305575823517652"/>
    <n v="0.1150035239609819"/>
  </r>
  <r>
    <x v="30"/>
    <n v="3270.8345045762799"/>
    <n v="3320.2802694913321"/>
    <n v="4319.4460735560406"/>
    <n v="8564.3771659638151"/>
    <n v="1733.690925353545"/>
    <n v="2479.8443130364481"/>
    <n v="2922.3934037828249"/>
    <n v="18421.89348116926"/>
    <n v="5265.224576993739"/>
    <n v="117.44027848608501"/>
    <n v="4.5008197332002462"/>
    <n v="265.73336925255921"/>
    <n v="52.85490718009487"/>
    <n v="661.5537901601017"/>
    <n v="864.4155260839309"/>
    <n v="200.69821057048441"/>
    <n v="205.30508899994649"/>
    <n v="92.209334922376826"/>
    <n v="703.1397196930385"/>
    <n v="360.87772494560897"/>
    <n v="5.2458914021161887"/>
    <n v="0.13068582268293399"/>
  </r>
  <r>
    <x v="31"/>
    <n v="3482.7193041618948"/>
    <n v="3467.9832220803678"/>
    <n v="4268.9565902841932"/>
    <n v="8345.0638208558867"/>
    <n v="1856.102599885897"/>
    <n v="2714.7657981827028"/>
    <n v="3215.8222619468288"/>
    <n v="19499.551484980781"/>
    <n v="5587.7242248439316"/>
    <n v="144.9219805410421"/>
    <n v="7.0099875287125792"/>
    <n v="336.90999188768552"/>
    <n v="61.065378198362041"/>
    <n v="666.74429778617946"/>
    <n v="877.25338043171212"/>
    <n v="228.4543460749131"/>
    <n v="256.18182666556947"/>
    <n v="110.6164714605538"/>
    <n v="848.90811066856656"/>
    <n v="402.35080825839759"/>
    <n v="6.1258473792453563"/>
    <n v="0.2404619137365985"/>
  </r>
  <r>
    <x v="32"/>
    <n v="3284.6530784622978"/>
    <n v="3494.2396241908682"/>
    <n v="4087.8786537835231"/>
    <n v="8295.546382657305"/>
    <n v="2046.8370695060739"/>
    <n v="2903.1472322419022"/>
    <n v="3494.7294522522961"/>
    <n v="20234.635411260399"/>
    <n v="5640.9583317827364"/>
    <n v="171.2191264729407"/>
    <n v="9.4930181596883241"/>
    <n v="404.79647788328361"/>
    <n v="71.8416214098377"/>
    <n v="672.40666974190083"/>
    <n v="914.39145908065052"/>
    <n v="262.61574361882532"/>
    <n v="306.52970011429409"/>
    <n v="134.38512064605339"/>
    <n v="983.66125799355109"/>
    <n v="489.62998358829623"/>
    <n v="8.3595817827270889"/>
    <n v="0.27182651118050272"/>
  </r>
  <r>
    <x v="33"/>
    <n v="3440.8248976185691"/>
    <n v="3445.661003999453"/>
    <n v="3931.6915606715452"/>
    <n v="8173.4339347540044"/>
    <n v="2214.7972740969758"/>
    <n v="3084.441885794663"/>
    <n v="3786.6171468618058"/>
    <n v="21401.14971385297"/>
    <n v="5871.8457955987087"/>
    <n v="190.84891365505291"/>
    <n v="8.7820872842931639"/>
    <n v="494.83655058503803"/>
    <n v="79.79551520878401"/>
    <n v="654.35785913303937"/>
    <n v="926.15949223278324"/>
    <n v="287.52509599459461"/>
    <n v="353.91593394838787"/>
    <n v="153.3132138787071"/>
    <n v="1116.211356588427"/>
    <n v="528.62706192718701"/>
    <n v="9.0364709959033718"/>
    <n v="0.27182651118050272"/>
  </r>
  <r>
    <x v="34"/>
    <n v="3403.097997485313"/>
    <n v="3283.9318300875452"/>
    <n v="3793.7892103332488"/>
    <n v="8089.8350498940481"/>
    <n v="2255.3639336803722"/>
    <n v="3211.1577521635122"/>
    <n v="4073.0130896503752"/>
    <n v="22556.648772795012"/>
    <n v="5754.8545605820354"/>
    <n v="218.49983801330399"/>
    <n v="10.951471940829871"/>
    <n v="575.33522703216079"/>
    <n v="86.466522911126077"/>
    <n v="629.82091399158048"/>
    <n v="911.64049029184025"/>
    <n v="320.97479775634201"/>
    <n v="402.99453327655652"/>
    <n v="172.63202463221819"/>
    <n v="1225.9966183055119"/>
    <n v="575.67115643124578"/>
    <n v="11.30404986004392"/>
    <n v="0.3241008402536763"/>
  </r>
  <r>
    <x v="35"/>
    <n v="3323.4766908087308"/>
    <n v="3252.3728321110812"/>
    <n v="3687.501770081064"/>
    <n v="7876.3293055624972"/>
    <n v="2298.065680610262"/>
    <n v="3289.112337734331"/>
    <n v="4262.4676742084039"/>
    <n v="23320.005157777679"/>
    <n v="5481.2560109663254"/>
    <n v="232.64682256868829"/>
    <n v="13.403137974361711"/>
    <n v="600.12092304993973"/>
    <n v="89.887552502070733"/>
    <n v="602.5707489546719"/>
    <n v="892.23087717079022"/>
    <n v="353.00110795375969"/>
    <n v="443.9286236644902"/>
    <n v="194.42537968449369"/>
    <n v="1379.475679836421"/>
    <n v="628.90526337004928"/>
    <n v="11.84556123058494"/>
    <n v="0.37637516932684978"/>
  </r>
  <r>
    <x v="36"/>
    <n v="3272.589244117361"/>
    <n v="3120.748718599486"/>
    <n v="3634.2990669137662"/>
    <n v="7445.8026901136927"/>
    <n v="2278.849894491811"/>
    <n v="3395.0967268007639"/>
    <n v="4439.1588197517531"/>
    <n v="23922.17181067407"/>
    <n v="5518.3960855747928"/>
    <n v="256.60870071512869"/>
    <n v="18.43715586410832"/>
    <n v="645.63447989674626"/>
    <n v="99.63748683626298"/>
    <n v="581.80871845036052"/>
    <n v="859.67774650320223"/>
    <n v="378.62215611169393"/>
    <n v="464.34278243676721"/>
    <n v="217.8250178780724"/>
    <n v="1566.734821895664"/>
    <n v="692.66239144791848"/>
    <n v="13.70700656681972"/>
    <n v="0.54365302236100532"/>
  </r>
  <r>
    <x v="37"/>
    <n v="2855.7289318891412"/>
    <n v="3066.525399583013"/>
    <n v="3514.681459349154"/>
    <n v="7033.1573717921556"/>
    <n v="2466.0258852011639"/>
    <n v="3493.9943353607591"/>
    <n v="4542.0477669109014"/>
    <n v="23507.264299836919"/>
    <n v="5830.3727122859191"/>
    <n v="281.48437929935722"/>
    <n v="20.46017239924014"/>
    <n v="746.31266106630858"/>
    <n v="106.1374430590578"/>
    <n v="554.3226212486303"/>
    <n v="852.95315613055504"/>
    <n v="422.74729460591391"/>
    <n v="538.59531848929805"/>
    <n v="250.08091987775509"/>
    <n v="1806.8671334775161"/>
    <n v="823.27165382102908"/>
    <n v="16.41456341952485"/>
    <n v="0.60115478434149627"/>
  </r>
  <r>
    <x v="38"/>
    <n v="2748.2511349978881"/>
    <n v="3029.663805740583"/>
    <n v="3403.085545388481"/>
    <n v="6740.179195783865"/>
    <n v="2586.3024723870221"/>
    <n v="3516.7354966873891"/>
    <n v="4677.3445617722891"/>
    <n v="24642.20157063127"/>
    <n v="5842.7527371554079"/>
    <n v="315.9041957893711"/>
    <n v="20.48108213086941"/>
    <n v="709.13411703964016"/>
    <n v="122.2162821364977"/>
    <n v="532.49889600262122"/>
    <n v="826.05479463996585"/>
    <n v="434.13442712055132"/>
    <n v="576.46199641922124"/>
    <n v="271.22307906193481"/>
    <n v="1885.8097129730791"/>
    <n v="874.02975578593464"/>
    <n v="19.59594272145338"/>
    <n v="0.62729194887808315"/>
  </r>
  <r>
    <x v="39"/>
    <n v="2986.2376852570919"/>
    <n v="2855.4478738217272"/>
    <n v="3348.349283149842"/>
    <n v="6290.0901356146333"/>
    <n v="2651.0667885640219"/>
    <n v="3515.3604497234528"/>
    <n v="4771.7896691751293"/>
    <n v="25435.299113470421"/>
    <n v="5964.0769808764016"/>
    <n v="340.06914069976438"/>
    <n v="21.8611244184012"/>
    <n v="748.28674305002551"/>
    <n v="128.28860966042441"/>
    <n v="514.80398364099233"/>
    <n v="779.28832523019173"/>
    <n v="441.25138494219959"/>
    <n v="625.01173153049149"/>
    <n v="286.96031254091861"/>
    <n v="1995.2277999018129"/>
    <n v="935.92988013338038"/>
    <n v="21.186632372417641"/>
    <n v="0.80502466772687331"/>
  </r>
  <r>
    <x v="40"/>
    <n v="2888.5206270631061"/>
    <n v="2652.3242418593882"/>
    <n v="3273.558786901358"/>
    <n v="5971.7419141095361"/>
    <n v="2546.4475085857912"/>
    <n v="3451.8967436956491"/>
    <n v="4805.7386804318612"/>
    <n v="25467.61049484535"/>
    <n v="6126.2553066667097"/>
    <n v="358.14208269157132"/>
    <n v="26.29921495671363"/>
    <n v="733.70047061478385"/>
    <n v="127.6044037422355"/>
    <n v="491.68263148846381"/>
    <n v="746.27669976446873"/>
    <n v="464.73734575363932"/>
    <n v="665.8400490750455"/>
    <n v="304.88990544249179"/>
    <n v="2049.9368433661798"/>
    <n v="1161.2463327580831"/>
    <n v="23.623433539852261"/>
    <n v="0.90957332587322048"/>
  </r>
  <r>
    <x v="41"/>
    <n v="2762.0697088839061"/>
    <n v="2464.5097173165268"/>
    <n v="3260.4645517537519"/>
    <n v="5633.2199214864968"/>
    <n v="2573.4919483080539"/>
    <n v="3405.039374078453"/>
    <n v="4737.8840709762708"/>
    <n v="24671.5755536994"/>
    <n v="5934.3649211896281"/>
    <n v="350.86552364992622"/>
    <n v="28.039950114850321"/>
    <n v="687.85790010402457"/>
    <n v="110.4992557875123"/>
    <n v="484.3687343789905"/>
    <n v="712.04242150371897"/>
    <n v="473.27769513961732"/>
    <n v="675.04228644907721"/>
    <n v="317.82699668866331"/>
    <n v="2105.3802364072499"/>
    <n v="1276.999565287806"/>
    <n v="22.980388787334789"/>
    <n v="1.0559414472781059"/>
  </r>
  <r>
    <x v="42"/>
    <n v="5500.5601051845269"/>
    <n v="2371.7142896621531"/>
    <n v="3234.0401492937199"/>
    <n v="5377.3798241271434"/>
    <n v="2661.7422252964939"/>
    <n v="3394.567862583865"/>
    <n v="4752.6228041241748"/>
    <n v="24186.90483307547"/>
    <n v="6162.7763800317034"/>
    <n v="374.38742380780201"/>
    <n v="29.36249064040161"/>
    <n v="692.57376262068169"/>
    <n v="122.98601379446021"/>
    <n v="473.27992263236968"/>
    <n v="698.13474596028937"/>
    <n v="469.71921622879319"/>
    <n v="681.17711136509831"/>
    <n v="322.66755264150942"/>
    <n v="2115.293955692739"/>
    <n v="1332.7096772005079"/>
    <n v="24.943367505546011"/>
    <n v="1.2127644344976269"/>
  </r>
  <r>
    <x v="43"/>
    <n v="5473.4713135190777"/>
    <n v="2283.3662004760072"/>
    <n v="3181.4272765384758"/>
    <n v="5108.2433776218741"/>
    <n v="2695.9036228404061"/>
    <n v="3279.0639176132609"/>
    <n v="4658.1776967213355"/>
    <n v="23474.952918462001"/>
    <n v="6050.7371549628269"/>
    <n v="381.39322716417649"/>
    <n v="29.665681749026021"/>
    <n v="664.16891629942165"/>
    <n v="118.36762384668501"/>
    <n v="465.02229686360948"/>
    <n v="674.75151125540219"/>
    <n v="474.701086703947"/>
    <n v="697.78344777570703"/>
    <n v="326.48790173433849"/>
    <n v="2113.8252565393332"/>
    <n v="1405.7518239304941"/>
    <n v="25.857167943333991"/>
    <n v="1.1604901054244541"/>
  </r>
  <r>
    <x v="44"/>
    <n v="5603.1026971164883"/>
    <n v="2026.6179296756111"/>
    <n v="3173.523549016948"/>
    <n v="4676.4941093780444"/>
    <n v="2511.5744152597131"/>
    <n v="3160.069468811128"/>
    <n v="4577.6030613089379"/>
    <n v="23185.252010452699"/>
    <n v="5524.5860980095376"/>
    <n v="380.00560427716511"/>
    <n v="32.284625635592008"/>
    <n v="590.46985557399034"/>
    <n v="109.3018954306816"/>
    <n v="464.78636469878779"/>
    <n v="613.00754510654986"/>
    <n v="474.701086703947"/>
    <n v="694.71603531769654"/>
    <n v="323.9699443777011"/>
    <n v="1996.3293242668681"/>
    <n v="1313.5206386528"/>
    <n v="28.632413717356751"/>
    <n v="1.2702661964781179"/>
  </r>
  <r>
    <x v="45"/>
    <n v="5530.1713349402789"/>
    <n v="1835.1257983224839"/>
    <n v="3035.621198678652"/>
    <n v="4496.9169801084854"/>
    <n v="2475.277930369306"/>
    <n v="3153.3000068348292"/>
    <n v="4521.2094991318336"/>
    <n v="23276.311357963859"/>
    <n v="6295.2426461352379"/>
    <n v="411.21019700459158"/>
    <n v="33.486935204275007"/>
    <n v="688.62559865324761"/>
    <n v="124.43995137061169"/>
    <n v="469.03314366557879"/>
    <n v="598.48854316560698"/>
    <n v="492.4934812580679"/>
    <n v="678.85010881074538"/>
    <n v="334.02006727531409"/>
    <n v="1970.6270890822659"/>
    <n v="1361.802735643807"/>
    <n v="31.035370424132559"/>
    <n v="1.186627269961041"/>
  </r>
  <r>
    <x v="46"/>
    <n v="6427.8302814248827"/>
    <n v="1669.205863161669"/>
    <n v="2986.311376230914"/>
    <n v="4848.7353218774397"/>
    <n v="2459.6206231616789"/>
    <n v="3200.4746949821638"/>
    <n v="4446.1483220693162"/>
    <n v="22732.525496415361"/>
    <n v="6082.3062183800239"/>
    <n v="417.40373330515462"/>
    <n v="35.049937643562899"/>
    <n v="624.13892051849518"/>
    <n v="123.5846939728756"/>
    <n v="459.00602666065572"/>
    <n v="591.15262639544642"/>
    <n v="486.79991500074919"/>
    <n v="670.38828134037158"/>
    <n v="332.89132777061462"/>
    <n v="1878.0990424176989"/>
    <n v="1444.7489022693851"/>
    <n v="32.964504681684957"/>
    <n v="1.1604901054244541"/>
  </r>
  <r>
    <x v="47"/>
    <n v="6168.67718545138"/>
    <n v="1644.3178728875459"/>
    <n v="2932.2829104867392"/>
    <n v="4977.1138653552507"/>
    <n v="2626.1574361882522"/>
    <n v="3269.227043178952"/>
    <n v="4429.2823490856326"/>
    <n v="21387.564246683971"/>
    <n v="5862.5607769465914"/>
    <n v="475.31160549238558"/>
    <n v="35.306081856021457"/>
    <n v="599.24355327939861"/>
    <n v="135.55829754118179"/>
    <n v="459.59585707270998"/>
    <n v="599.25270116249874"/>
    <n v="474.701086703947"/>
    <n v="648.28175707401977"/>
    <n v="330.17801165354842"/>
    <n v="1746.6504681878771"/>
    <n v="1327.138666009238"/>
    <n v="36.687395354154511"/>
    <n v="1.2545838977561661"/>
  </r>
  <r>
    <x v="48"/>
    <n v="5825.2965915059549"/>
    <n v="1576.581486986842"/>
    <n v="2790.3697133464748"/>
    <n v="4386.1140705591824"/>
    <n v="2723.6597583448352"/>
    <n v="3389.7023117884"/>
    <n v="4391.1656842730872"/>
    <n v="20700.213042890049"/>
    <n v="5673.146396443407"/>
    <n v="539.17610275556785"/>
    <n v="38.034801833641112"/>
    <n v="600.01125182862177"/>
    <n v="147.3608496299409"/>
    <n v="443.43450378242221"/>
    <n v="525.28220706337879"/>
    <n v="468.29582466446351"/>
    <n v="675.99424203949422"/>
    <n v="326.72667355264019"/>
    <n v="1634.294982952332"/>
    <n v="1304.235620000683"/>
    <n v="41.628686610341383"/>
    <n v="1.217991867404945"/>
  </r>
  <r>
    <x v="49"/>
    <n v="3419.0003245763619"/>
    <n v="1482.16107027677"/>
    <n v="2667.095157227126"/>
    <n v="4866.6166190047061"/>
    <n v="2669.570878900307"/>
    <n v="3427.463216874944"/>
    <n v="4341.7833309424832"/>
    <n v="20017.635111344691"/>
    <n v="5477.5420035054794"/>
    <n v="557.14751136539815"/>
    <n v="43.962710750539003"/>
    <n v="581.36714420462886"/>
    <n v="133.76225700593591"/>
    <n v="443.67043594724379"/>
    <n v="495.78570838335781"/>
    <n v="467.58412888229861"/>
    <n v="652.19535227906761"/>
    <n v="329.28804396715071"/>
    <n v="1513.8616523730541"/>
    <n v="1289.379590157296"/>
    <n v="41.933286756270697"/>
    <n v="1.1918547028683579"/>
  </r>
  <r>
    <x v="50"/>
    <n v="3278.0728051832389"/>
    <n v="1453.338895973061"/>
    <n v="2561.279581304585"/>
    <n v="4601.912288881409"/>
    <n v="2686.6515776722631"/>
    <n v="3498.8598861562241"/>
    <n v="4387.2802155934487"/>
    <n v="19416.937157601711"/>
    <n v="5814.8976811990578"/>
    <n v="585.94914738604894"/>
    <n v="42.269022488568183"/>
    <n v="578.2963500077359"/>
    <n v="142.65693394239199"/>
    <n v="430.45823471722753"/>
    <n v="473.16663167536251"/>
    <n v="446.94495119951841"/>
    <n v="635.90633439859801"/>
    <n v="334.49761091191777"/>
    <n v="1530.017343060518"/>
    <n v="1191.5773936883311"/>
    <n v="42.610175969446978"/>
    <n v="1.223219300312262"/>
  </r>
  <r>
    <x v="51"/>
    <n v="3033.944666530248"/>
    <n v="1448.12182584687"/>
    <n v="2532.6138232787471"/>
    <n v="4835.1333095327664"/>
    <n v="2848.9182160058472"/>
    <n v="3544.871073026382"/>
    <n v="4350.3574098724112"/>
    <n v="18533.514616828099"/>
    <n v="6089.1152320582423"/>
    <n v="603.00675555809119"/>
    <n v="44.919330972578088"/>
    <n v="554.16868131786259"/>
    <n v="148.72926146631869"/>
    <n v="422.43654111328902"/>
    <n v="493.0347395945476"/>
    <n v="419.9005114772545"/>
    <n v="651.56071521878971"/>
    <n v="336.51631810301512"/>
    <n v="1470.902202135934"/>
    <n v="1139.581289236477"/>
    <n v="40.917952936506268"/>
    <n v="1.3173130926439749"/>
  </r>
  <r>
    <x v="52"/>
    <n v="2439.3073045461879"/>
    <n v="1359.4316337016301"/>
    <n v="2615.5439792135812"/>
    <n v="4698.8075228872813"/>
    <n v="2932.898318301297"/>
    <n v="3589.8245314627429"/>
    <n v="4333.7736217649026"/>
    <n v="16145.776968178579"/>
    <n v="5147.6143407335921"/>
    <n v="590.14586050774199"/>
    <n v="47.297812945407479"/>
    <n v="456.34195190255798"/>
    <n v="126.150466166084"/>
    <n v="405.80332349335782"/>
    <n v="459.87028252944617"/>
    <n v="402.10811692313348"/>
    <n v="648.07021138726043"/>
    <n v="332.71767553912241"/>
    <n v="1381.67872856653"/>
    <n v="1127.820265610462"/>
    <n v="39.598018970812518"/>
    <n v="1.4427714824195921"/>
  </r>
  <r>
    <x v="53"/>
    <n v="1325.047695959312"/>
    <n v="1319.7476904466721"/>
    <n v="2481.0626452652009"/>
    <n v="4290.8999841464729"/>
    <n v="3028.977248893551"/>
    <n v="3573.429740738894"/>
    <n v="4392.2075976620408"/>
    <n v="14602.174157949061"/>
    <n v="4944.5819328739699"/>
    <n v="663.72371798000381"/>
    <n v="50.429045256890568"/>
    <n v="430.34987245028537"/>
    <n v="130.25570167521761"/>
    <n v="398.60739246629538"/>
    <n v="434.34740543326228"/>
    <n v="407.08998739828752"/>
    <n v="610.62662483085592"/>
    <n v="339.07768851752547"/>
    <n v="1371.0306597043379"/>
    <n v="1010.82903059379"/>
    <n v="47.619156146951468"/>
    <n v="1.4270891836976389"/>
  </r>
  <r>
    <x v="54"/>
    <n v="1284.5790152931149"/>
    <n v="1163.321112400728"/>
    <n v="2425.3826543672749"/>
    <n v="1857.056764046295"/>
    <n v="3093.7415650705511"/>
    <n v="3574.27592348593"/>
    <n v="4469.6347863786395"/>
    <n v="15051.596098891239"/>
    <n v="5047.9551405342054"/>
    <n v="689.1070634741144"/>
    <n v="53.204812130676089"/>
    <n v="389.66184934145349"/>
    <n v="120.4202416012518"/>
    <n v="380.32264969261217"/>
    <n v="385.44129363219122"/>
    <n v="397.83794223014462"/>
    <n v="620.8865906386842"/>
    <n v="340.4017867826538"/>
    <n v="1411.78706121135"/>
    <n v="938.40588510727798"/>
    <n v="52.898892009726467"/>
    <n v="1.5368652747513041"/>
  </r>
  <r>
    <x v="55"/>
    <n v="1468.0589685574701"/>
    <n v="1126.4595185582989"/>
    <n v="2291.609116913361"/>
    <n v="2166.9992475855829"/>
    <n v="3051.7515139228258"/>
    <n v="3471.8878110944061"/>
    <n v="4570.5918524624394"/>
    <n v="16427.40003084415"/>
    <n v="5039.9081243690371"/>
    <n v="767.11854529268089"/>
    <n v="55.206918934178638"/>
    <n v="359.72160592174708"/>
    <n v="121.2754989989879"/>
    <n v="372.41892217108449"/>
    <n v="436.94554262269418"/>
    <n v="388.58589706200161"/>
    <n v="590.2124660585788"/>
    <n v="334.71467620128311"/>
    <n v="1388.6550495452079"/>
    <n v="906.2178204466062"/>
    <n v="57.637116501960463"/>
    <n v="1.5891396038244769"/>
  </r>
  <r>
    <x v="56"/>
    <n v="991.31816948983681"/>
    <n v="1076.426960790734"/>
    <n v="2206.3196393303092"/>
    <n v="1369.3711304299891"/>
    <n v="2989.12228509232"/>
    <n v="3431.2710392366112"/>
    <n v="4601.2197647918811"/>
    <n v="16337.07503290969"/>
    <n v="4727.9314976579099"/>
    <n v="827.36168526537006"/>
    <n v="53.711873122685873"/>
    <n v="343.38059394542381"/>
    <n v="118.8807782853267"/>
    <n v="352.01078991400578"/>
    <n v="418.3000874985359"/>
    <n v="380.75724345818838"/>
    <n v="583.01991270876101"/>
    <n v="321.64734578149239"/>
    <n v="1358.1795421120371"/>
    <n v="873.41075454245981"/>
    <n v="61.732296241676963"/>
    <n v="1.6832333961561901"/>
  </r>
  <r>
    <x v="57"/>
    <n v="1140.6903729244159"/>
    <n v="1000.052475172894"/>
    <n v="2145.331174723894"/>
    <n v="1414.4564522466021"/>
    <n v="3061.7152548731328"/>
    <n v="3414.770475669382"/>
    <n v="4494.3802293662829"/>
    <n v="15922.534696860899"/>
    <n v="4149.7843362527656"/>
    <n v="903.74863297231354"/>
    <n v="57.04174788464703"/>
    <n v="331.42643082180479"/>
    <n v="108.104535073851"/>
    <n v="337.73689394229177"/>
    <n v="407.90753874080832"/>
    <n v="394.99115910148521"/>
    <n v="556.57670186384269"/>
    <n v="306.01864494719132"/>
    <n v="1195.8882856606931"/>
    <n v="853.60271475127718"/>
    <n v="68.230432688169273"/>
    <n v="1.813919218839124"/>
  </r>
  <r>
    <x v="58"/>
    <n v="1171.727328557299"/>
    <n v="993.89462190919403"/>
    <n v="2070.0688141457658"/>
    <n v="1007.924397900199"/>
    <n v="3086.624607248903"/>
    <n v="3410.645334777575"/>
    <n v="4476.3855168779"/>
    <n v="15278.14294330409"/>
    <n v="3947.9899308800918"/>
    <n v="1020.613555627199"/>
    <n v="58.777255609876399"/>
    <n v="314.09837785362299"/>
    <n v="109.5584726500025"/>
    <n v="319.80604941584119"/>
    <n v="388.19226242100149"/>
    <n v="399.97302957663902"/>
    <n v="529.60462680202579"/>
    <n v="299.35474056367673"/>
    <n v="1096.0167432290971"/>
    <n v="825.12865755145219"/>
    <n v="79.263726862942676"/>
    <n v="1.897558145356202"/>
  </r>
  <r>
    <x v="59"/>
    <n v="1138.1679348341111"/>
    <n v="931.46083187445413"/>
    <n v="1918.600364330222"/>
    <n v="692.02148198515522"/>
    <n v="3140.7134866934312"/>
    <n v="3404.8278283916929"/>
    <n v="4458.7598153814379"/>
    <n v="15151.10046653449"/>
    <n v="3695.437423542513"/>
    <n v="1148.2748612322459"/>
    <n v="61.119145552354567"/>
    <n v="301.26684495946313"/>
    <n v="101.6045788510562"/>
    <n v="306.35791602100318"/>
    <n v="390.9432312098117"/>
    <n v="394.27946331932031"/>
    <n v="521.35434501841132"/>
    <n v="301.24320858115482"/>
    <n v="1086.470198731959"/>
    <n v="766.94254066485325"/>
    <n v="88.232508937528422"/>
    <n v="2.0805182971123091"/>
  </r>
  <r>
    <x v="60"/>
    <n v="958.30713187323738"/>
    <n v="844.99430896332808"/>
    <n v="1827.294616544217"/>
    <n v="62.81378734450027"/>
    <n v="3053.1749054871548"/>
    <n v="3385.0483066796951"/>
    <n v="4364.0976426892339"/>
    <n v="15021.85494103478"/>
    <n v="3541.9251151608478"/>
    <n v="1257.355557935603"/>
    <n v="61.610524245642402"/>
    <n v="276.37147772036661"/>
    <n v="89.630975282749873"/>
    <n v="285.24198726945929"/>
    <n v="364.656196116736"/>
    <n v="386.45080971550709"/>
    <n v="516.27724853618713"/>
    <n v="298.05234882748488"/>
    <n v="999.08259910431275"/>
    <n v="683.37737279580142"/>
    <n v="90.533932262327767"/>
    <n v="2.2634784488684159"/>
  </r>
  <r>
    <x v="61"/>
    <n v="781.73646555189168"/>
    <n v="776.40266566488776"/>
    <n v="1702.7224335183489"/>
    <n v="1868.5191339996711"/>
    <n v="2877.3860472924398"/>
    <n v="3359.0281872082951"/>
    <n v="4317.8844425833631"/>
    <n v="13484.12692741888"/>
    <n v="2933.446892825456"/>
    <n v="1291.4707742796879"/>
    <n v="66.529538611428038"/>
    <n v="257.61769887505602"/>
    <n v="83.473122019049498"/>
    <n v="267.42910882541941"/>
    <n v="308.56699914488257"/>
    <n v="386.45080971550709"/>
    <n v="483.27612140172897"/>
    <n v="292.34353171717783"/>
    <n v="938.86593381467389"/>
    <n v="633.85727331784494"/>
    <n v="91.650799464068641"/>
    <n v="2.3157527779415901"/>
  </r>
  <r>
    <x v="62"/>
    <n v="733.04244328687469"/>
    <n v="723.03460404615123"/>
    <n v="1648.8119338565859"/>
    <n v="1631.7829865626111"/>
    <n v="2753.5509811957591"/>
    <n v="3303.2858987472068"/>
    <n v="4237.0059157658543"/>
    <n v="11321.4674240288"/>
    <n v="2594.8532126449281"/>
    <n v="1278.508345847363"/>
    <n v="70.131239884569695"/>
    <n v="235.35444094758191"/>
    <n v="79.966566688331227"/>
    <n v="274.38910768766021"/>
    <n v="335.92385543360672"/>
    <n v="386.45080971550709"/>
    <n v="458.84259458102429"/>
    <n v="292.21329254355862"/>
    <n v="892.96908527074186"/>
    <n v="524.91305446634033"/>
    <n v="91.515421621433376"/>
    <n v="2.6032615878440448"/>
  </r>
  <r>
    <x v="63"/>
    <n v="704.63759696561465"/>
    <n v="675.14018977292619"/>
    <n v="1538.513646802432"/>
    <n v="1502.6402850879081"/>
    <n v="2725.79484569133"/>
    <n v="3251.0341141176482"/>
    <n v="4191.3787919412689"/>
    <n v="10416.748745530809"/>
    <n v="2334.8726903856559"/>
    <n v="1310.6605834732361"/>
    <n v="76.398931940443234"/>
    <n v="223.6196202665981"/>
    <n v="76.117908398518495"/>
    <n v="264.24402460032621"/>
    <n v="316.97273711069158"/>
    <n v="394.27946331932031"/>
    <n v="447.10180896588048"/>
    <n v="287.67662799582388"/>
    <n v="856.9859560122992"/>
    <n v="464.25093260584339"/>
    <n v="93.579933721621046"/>
    <n v="2.665990782731853"/>
  </r>
  <r>
    <x v="64"/>
    <n v="361.58601668414309"/>
    <n v="632.37731988611802"/>
    <n v="1477.4072161136071"/>
    <n v="1306.098848287354"/>
    <n v="2663.8773126429892"/>
    <n v="3110.990869482961"/>
    <n v="4191.5958572306336"/>
    <n v="9897.9307695902044"/>
    <n v="2216.0244516385601"/>
    <n v="1393.5118231660131"/>
    <n v="88.793175363692697"/>
    <n v="209.03334783135651"/>
    <n v="74.150816383725328"/>
    <n v="247.96470522762749"/>
    <n v="291.44986001450769"/>
    <n v="387.16250549767199"/>
    <n v="442.02471248365617"/>
    <n v="284.78965964726552"/>
    <n v="814.02650577517875"/>
    <n v="443.82389157118632"/>
    <n v="93.546089260962233"/>
    <n v="3.2776004328879842"/>
  </r>
  <r>
    <x v="65"/>
    <n v="145.86272435241219"/>
    <n v="606.80512369380665"/>
    <n v="1357.5536763841731"/>
    <n v="1307.6271642811371"/>
    <n v="2603.3831711589778"/>
    <n v="3001.3044308982389"/>
    <n v="4183.9985721028488"/>
    <n v="9578.1215289360844"/>
    <n v="1965.3289480314049"/>
    <n v="1428.9131290151331"/>
    <n v="94.491077232668616"/>
    <n v="204.97551264260511"/>
    <n v="58.071977306285461"/>
    <n v="230.74165719564201"/>
    <n v="273.72139448661937"/>
    <n v="379.33385189385871"/>
    <n v="416.32191154239553"/>
    <n v="286.46106237537828"/>
    <n v="799.70668902947193"/>
    <n v="424.01585178000357"/>
    <n v="96.625935180914311"/>
    <n v="3.580791541512391"/>
  </r>
  <r>
    <x v="66"/>
    <n v="808.49624355338744"/>
    <n v="566.43697452065987"/>
    <n v="1281.8194514764009"/>
    <n v="1132.176488194795"/>
    <n v="2566.3749904864062"/>
    <n v="2831.6447901172428"/>
    <n v="4134.8549905905465"/>
    <n v="8917.5740846918143"/>
    <n v="1808.7216334323671"/>
    <n v="1588.1851608755121"/>
    <n v="104.1566006782984"/>
    <n v="188.19581578101139"/>
    <n v="69.104797737081952"/>
    <n v="236.1680969865416"/>
    <n v="241.7795902165449"/>
    <n v="380.75724345818838"/>
    <n v="403.41762465007531"/>
    <n v="283.05313733234323"/>
    <n v="847.80658630351263"/>
    <n v="518.7230420315957"/>
    <n v="104.0717165258534"/>
    <n v="3.6905676325660548"/>
  </r>
  <r>
    <x v="67"/>
    <n v="797.96780630689739"/>
    <n v="549.16077508638932"/>
    <n v="1226.257426660886"/>
    <n v="1224.486774219316"/>
    <n v="2674.5527493754612"/>
    <n v="2705.8808793388112"/>
    <n v="4096.9336845384296"/>
    <n v="8480.6360865535826"/>
    <n v="1795.7226073194031"/>
    <n v="1644.3669655691431"/>
    <n v="112.3270783124354"/>
    <n v="175.91263899343949"/>
    <n v="65.769293885910912"/>
    <n v="234.8704700800221"/>
    <n v="233.37385225073581"/>
    <n v="367.94671937922141"/>
    <n v="384.80160421525278"/>
    <n v="274.6310041049698"/>
    <n v="800.07386381782328"/>
    <n v="508.20002089252978"/>
    <n v="107.76076273766419"/>
    <n v="3.8421631868782589"/>
  </r>
  <r>
    <x v="68"/>
    <n v="938.12762715079771"/>
    <n v="556.85809166601484"/>
    <n v="1150.9950660827581"/>
    <n v="1167.78625084995"/>
    <n v="2794.117640779154"/>
    <n v="2528.394048147718"/>
    <n v="3945.3352864457088"/>
    <n v="8111.99259904872"/>
    <n v="1844.0047043104109"/>
    <n v="1851.0212423518619"/>
    <n v="117.2931395743869"/>
    <n v="178.65441952637971"/>
    <n v="66.196922584779003"/>
    <n v="231.80335193733981"/>
    <n v="268.37228850837732"/>
    <n v="365.09993625056211"/>
    <n v="372.21463585307163"/>
    <n v="271.50526393810958"/>
    <n v="786.85557143717074"/>
    <n v="506.34301716210649"/>
    <n v="122.0092806750249"/>
    <n v="3.9833038753758272"/>
  </r>
  <r>
    <x v="69"/>
    <n v="853.46144429360595"/>
    <n v="543.68712774087794"/>
    <n v="1054.6167767530851"/>
    <n v="1069.209869250916"/>
    <n v="2943.5737550337699"/>
    <n v="2415.1113328880879"/>
    <n v="3870.1872832674439"/>
    <n v="7396.7361113400839"/>
    <n v="1905.904828657857"/>
    <n v="1995.5032449043399"/>
    <n v="120.80074705519689"/>
    <n v="169.11302327174801"/>
    <n v="63.032470213155193"/>
    <n v="198.77284886229901"/>
    <n v="210.6019439433621"/>
    <n v="364.38824046839721"/>
    <n v="339.53082724875242"/>
    <n v="267.07713203505762"/>
    <n v="769.9655311730038"/>
    <n v="505.10501467515758"/>
    <n v="131.824174266081"/>
    <n v="4.066942801892905"/>
  </r>
  <r>
    <x v="70"/>
    <n v="850.50032131803061"/>
    <n v="531.54247269302437"/>
    <n v="985.3706863779106"/>
    <n v="1052.0927301205411"/>
    <n v="2955.6725833305718"/>
    <n v="2346.0416661611612"/>
    <n v="3743.7901652700339"/>
    <n v="6968.9774829106382"/>
    <n v="1965.3289480314049"/>
    <n v="2060.213853683993"/>
    <n v="128.88758576281691"/>
    <n v="161.98439388610359"/>
    <n v="60.124595060852243"/>
    <n v="197.71115412060129"/>
    <n v="207.39248035641691"/>
    <n v="350.15432482510039"/>
    <n v="335.72300488708419"/>
    <n v="262.14974996646538"/>
    <n v="735.81827585631822"/>
    <n v="502.62900970125969"/>
    <n v="137.81464380269111"/>
    <n v="4.2917224169075512"/>
  </r>
  <r>
    <x v="71"/>
    <n v="832.73358346457849"/>
    <n v="549.41735230571021"/>
    <n v="929.1008650679305"/>
    <n v="1440.4378241409211"/>
    <n v="2940.726971905111"/>
    <n v="2367.7250990539942"/>
    <n v="3665.711780685338"/>
    <n v="6646.5980187380583"/>
    <n v="1969.6619567357261"/>
    <n v="2063.6321442105318"/>
    <n v="127.1886700679387"/>
    <n v="157.48787381208169"/>
    <n v="57.131194168775657"/>
    <n v="195.82369680202751"/>
    <n v="201.12638478190459"/>
    <n v="342.32567122128711"/>
    <n v="326.73231319981193"/>
    <n v="255.22536723571261"/>
    <n v="686.24967942887179"/>
    <n v="484.67797364050051"/>
    <n v="145.05735838367741"/>
    <n v="3.8055711565270371"/>
  </r>
  <r>
    <x v="72"/>
    <n v="797.529121421627"/>
    <n v="527.18065996456994"/>
    <n v="967.67577401628148"/>
    <n v="1329.787746190997"/>
    <n v="3009.7614627751"/>
    <n v="2336.5221102569908"/>
    <n v="3622.407255456962"/>
    <n v="6349.553614961731"/>
    <n v="2024.1340661614779"/>
    <n v="2124.0445064865162"/>
    <n v="130.12125992894369"/>
    <n v="159.35228457448099"/>
    <n v="63.716676131344123"/>
    <n v="188.27386752773251"/>
    <n v="199.75090038749951"/>
    <n v="325.95666823149583"/>
    <n v="314.88575474128851"/>
    <n v="240.2261557405707"/>
    <n v="664.21919212778448"/>
    <n v="461.15592638847102"/>
    <n v="153.0784955598163"/>
    <n v="3.7742065590831331"/>
  </r>
  <r>
    <x v="73"/>
    <n v="385.60401415269899"/>
    <n v="507.68079129618548"/>
    <n v="902.08663219584344"/>
    <n v="1278.5891603992511"/>
    <n v="2977.0234567955172"/>
    <n v="2280.1451847356252"/>
    <n v="3529.1125940877582"/>
    <n v="6125.5769940673426"/>
    <n v="1980.8039791182659"/>
    <n v="2150.0032078118261"/>
    <n v="131.04128812063161"/>
    <n v="138.18573886018311"/>
    <n v="50.118083507339129"/>
    <n v="167.7477691882429"/>
    <n v="190.58100442479869"/>
    <n v="301.75901163789132"/>
    <n v="293.73118606535371"/>
    <n v="227.20223837865311"/>
    <n v="537.54389014653214"/>
    <n v="311.9766267111267"/>
    <n v="157.44443098480329"/>
    <n v="4.0042136070050969"/>
  </r>
  <r>
    <x v="74"/>
    <n v="402.71272467824548"/>
    <n v="431.73393437721421"/>
    <n v="853.83850448980172"/>
    <n v="1236.8661337689621"/>
    <n v="2886.6380924605828"/>
    <n v="2157.6602321019632"/>
    <n v="3523.360363919578"/>
    <n v="5721.3175520923896"/>
    <n v="1775.295566284746"/>
    <n v="2280.8458927188012"/>
    <n v="134.06274434106109"/>
    <n v="157.0491889268113"/>
    <n v="42.078663968619203"/>
    <n v="166.33217619931261"/>
    <n v="191.1923308223121"/>
    <n v="300.33562007356159"/>
    <n v="282.51926466710842"/>
    <n v="223.9245525092372"/>
    <n v="513.31035411533605"/>
    <n v="302.07260681553538"/>
    <n v="162.7580113082372"/>
    <n v="3.9728490095611919"/>
  </r>
  <r>
    <x v="75"/>
    <n v="329.12333517413191"/>
    <n v="397.26706124844691"/>
    <n v="790.37275215275918"/>
    <n v="1119.6442970457699"/>
    <n v="2878.0977430746052"/>
    <n v="2101.389079423976"/>
    <n v="3482.5955025767748"/>
    <n v="5656.6947893425331"/>
    <n v="1629.8302740682479"/>
    <n v="2484.0818789749801"/>
    <n v="136.37849711900259"/>
    <n v="141.80488916366409"/>
    <n v="33.098461292389487"/>
    <n v="166.21421011690171"/>
    <n v="177.2846552788825"/>
    <n v="286.10170443026482"/>
    <n v="258.29728353316312"/>
    <n v="222.49192159942621"/>
    <n v="497.88901300457479"/>
    <n v="271.12254464181251"/>
    <n v="167.36085795783589"/>
    <n v="4.0146684728197313"/>
  </r>
  <r>
    <x v="76"/>
    <n v="268.5848210068134"/>
    <n v="378.70797571757208"/>
    <n v="765.83580701130029"/>
    <n v="1088.16098757383"/>
    <n v="2770.6316799677138"/>
    <n v="2092.3983877367041"/>
    <n v="3468.8769762888878"/>
    <n v="5548.011051990502"/>
    <n v="1481.2699756343791"/>
    <n v="2621.253478025154"/>
    <n v="145.5317321397153"/>
    <n v="132.92152023693799"/>
    <n v="33.269512771936718"/>
    <n v="161.37760073805649"/>
    <n v="165.8222853255065"/>
    <n v="271.15609300480321"/>
    <n v="272.6823902327987"/>
    <n v="216.58774572869021"/>
    <n v="476.59287528019041"/>
    <n v="262.45652723317011"/>
    <n v="169.42537005802359"/>
    <n v="4.0251233386343674"/>
  </r>
  <r>
    <x v="77"/>
    <n v="242.70241277585839"/>
    <n v="384.01057158353638"/>
    <n v="750.85411454512109"/>
    <n v="970.17499285374652"/>
    <n v="2757.109460106582"/>
    <n v="2040.0408302637661"/>
    <n v="3452.3800142971259"/>
    <n v="5407.015933263543"/>
    <n v="1361.1837344003341"/>
    <n v="2652.762670898509"/>
    <n v="149.17525287611551"/>
    <n v="188.74417188759941"/>
    <n v="33.611615731031193"/>
    <n v="159.0182790898393"/>
    <n v="143.96736661440281"/>
    <n v="269.0210056583087"/>
    <n v="256.81646372584771"/>
    <n v="213.6573643222587"/>
    <n v="460.07000980437488"/>
    <n v="245.1244924158853"/>
    <n v="169.05308099077661"/>
    <n v="4.2499029536490127"/>
  </r>
  <r>
    <x v="78"/>
    <n v="227.56778423402881"/>
    <n v="339.96481560012398"/>
    <n v="716.29005239873914"/>
    <n v="637.30776940770659"/>
    <n v="2740.0287613346259"/>
    <n v="1933.316031293675"/>
    <n v="3515.1335894526319"/>
    <n v="5256.4742700394463"/>
    <n v="1306.0926237311071"/>
    <n v="2902.974768549122"/>
    <n v="154.52291674030121"/>
    <n v="174.26757067367541"/>
    <n v="29.249803002576751"/>
    <n v="149.58099249697051"/>
    <n v="147.4824934001048"/>
    <n v="254.07539423284709"/>
    <n v="252.479777147281"/>
    <n v="217.0869958942304"/>
    <n v="2024.968957758281"/>
    <n v="230.88746381597281"/>
    <n v="175.9911954258335"/>
    <n v="4.506047166107563"/>
  </r>
  <r>
    <x v="79"/>
    <n v="243.5797825463992"/>
    <n v="394.01708313704961"/>
    <n v="646.80802985874266"/>
    <n v="612.39621870903591"/>
    <n v="2678.111228286285"/>
    <n v="1896.5070817975491"/>
    <n v="3477.3425225741339"/>
    <n v="5272.6299607269093"/>
    <n v="1245.43050187061"/>
    <n v="3170.2444743717779"/>
    <n v="168.2344732561946"/>
    <n v="112.4130018505456"/>
    <n v="29.33532874235037"/>
    <n v="148.40133167286189"/>
    <n v="131.1295122666217"/>
    <n v="256.92217736150639"/>
    <n v="240.42167300199819"/>
    <n v="215.45900622399071"/>
    <n v="2022.03155945147"/>
    <n v="214.7934314856368"/>
    <n v="186.88911175797159"/>
    <n v="4.6367329887904969"/>
  </r>
  <r>
    <x v="80"/>
    <n v="338.66473142876362"/>
    <n v="374.17511150957051"/>
    <n v="620.50159348112095"/>
    <n v="590.54129999793236"/>
    <n v="2754.974372760088"/>
    <n v="1833.889558516782"/>
    <n v="3539.1844235143071"/>
    <n v="5033.5991735101106"/>
    <n v="1239.2404894358649"/>
    <n v="3433.2497781514221"/>
    <n v="177.5915781602927"/>
    <n v="115.374124826121"/>
    <n v="24.20378435593339"/>
    <n v="144.39048487089261"/>
    <n v="119.81997391262399"/>
    <n v="262.61574361882509"/>
    <n v="227.83470463981709"/>
    <n v="210.29285233709669"/>
    <n v="2003.305645245546"/>
    <n v="190.03338174665851"/>
    <n v="190.1720244418766"/>
    <n v="4.6158232571612272"/>
  </r>
  <r>
    <x v="81"/>
    <n v="284.48714809786622"/>
    <n v="388.543435791538"/>
    <n v="579.21346463731993"/>
    <n v="534.45210302607904"/>
    <n v="2719.389583651845"/>
    <n v="1826.8027780103439"/>
    <n v="3490.0842550598782"/>
    <n v="4922.7123874279696"/>
    <n v="1205.19542104477"/>
    <n v="3618.7174225617241"/>
    <n v="189.38466679920069"/>
    <n v="86.201579955637797"/>
    <n v="27.282710987783581"/>
    <n v="131.8860801353415"/>
    <n v="94.602760015196736"/>
    <n v="261.19235205449547"/>
    <n v="219.47865001282281"/>
    <n v="198.00695695902101"/>
    <n v="1990.821702441596"/>
    <n v="175.1773519032715"/>
    <n v="204.69129806450789"/>
    <n v="4.8876497683417304"/>
  </r>
  <r>
    <x v="82"/>
    <n v="255.09526078474781"/>
    <n v="382.89873696647931"/>
    <n v="563.05211134703211"/>
    <n v="709.29145271490802"/>
    <n v="2608.3650416341311"/>
    <n v="1775.2914032844419"/>
    <n v="3464.9263880224398"/>
    <n v="4531.3040630453179"/>
    <n v="1155.675321566813"/>
    <n v="3743.1635044041832"/>
    <n v="203.92215771445029"/>
    <n v="82.911443316109612"/>
    <n v="28.309019865066979"/>
    <n v="118.6738789053252"/>
    <n v="178.6601396732876"/>
    <n v="266.17422252964928"/>
    <n v="213.2380522534221"/>
    <n v="188.52120381375769"/>
    <n v="1935.0111346121751"/>
    <n v="156.60731459903781"/>
    <n v="205.9773875695428"/>
    <n v="5.0862922188197901"/>
  </r>
  <r>
    <x v="83"/>
    <n v="302.36355717263592"/>
    <n v="362.11598220149062"/>
    <n v="538.75109837039497"/>
    <n v="701.80270434536908"/>
    <n v="2640.391351831548"/>
    <n v="1716.270156678585"/>
    <n v="3393.7723861684972"/>
    <n v="4293.7419749819264"/>
    <n v="1127.201264366988"/>
    <n v="3854.444091050364"/>
    <n v="213.14857679586541"/>
    <n v="87.84664827540189"/>
    <n v="27.624813946878049"/>
    <n v="114.663032103356"/>
    <n v="170.40723330685691"/>
    <n v="259.7689604901658"/>
    <n v="193.03543916790451"/>
    <n v="186.1986052175491"/>
    <n v="1952.635524453045"/>
    <n v="143.60828848607409"/>
    <n v="214.9461696441285"/>
    <n v="5.2117506085954064"/>
  </r>
  <r>
    <x v="84"/>
    <n v="287.22892863080631"/>
    <n v="338.59640376374603"/>
    <n v="521.7639825032312"/>
    <n v="775.46753524573239"/>
    <n v="2605.5182585054708"/>
    <n v="1665.710737543101"/>
    <n v="3433.039497014679"/>
    <n v="4183.589538476489"/>
    <n v="1121.6302531757181"/>
    <n v="4133.4578247216277"/>
    <n v="223.93277088366111"/>
    <n v="27.966161435989029"/>
    <n v="27.453762467330812"/>
    <n v="103.45625427432429"/>
    <n v="181.71677166085459"/>
    <n v="246.24674062903389"/>
    <n v="226.03656630236259"/>
    <n v="183.24651728218109"/>
    <n v="1943.088979955907"/>
    <n v="141.13228351217629"/>
    <n v="221.61352839391489"/>
    <n v="5.2222054744100408"/>
  </r>
  <r>
    <x v="85"/>
    <n v="286.4612300815831"/>
    <n v="346.29372034337149"/>
    <n v="503.95110405919132"/>
    <n v="579.84308804144814"/>
    <n v="2647.5083096531971"/>
    <n v="1563.428397994956"/>
    <n v="3372.738759629"/>
    <n v="4183.2223636881372"/>
    <n v="1103.6792171149591"/>
    <n v="4045.428382548052"/>
    <n v="233.2585111903152"/>
    <n v="23.469641361967181"/>
    <n v="26.170876370726571"/>
    <n v="102.63049169744831"/>
    <n v="-133.7276494560538"/>
    <n v="237.7063912430558"/>
    <n v="221.59410688041629"/>
    <n v="169.70164322578671"/>
    <n v="353.22214639410151"/>
    <n v="143.60828848607409"/>
    <n v="224.05032956134951"/>
    <n v="5.3110718338344354"/>
  </r>
  <r>
    <x v="86"/>
    <n v="160.01031190238339"/>
    <n v="292.66908150531413"/>
    <n v="454.87721377627361"/>
    <n v="645.25501257538065"/>
    <n v="2703.7322764442192"/>
    <n v="1416.29837285383"/>
    <n v="3338.7463353143949"/>
    <n v="4035.6180987708522"/>
    <n v="1030.018069141498"/>
    <n v="4038.8964016409009"/>
    <n v="231.6693715864908"/>
    <n v="55.27429554407292"/>
    <n v="24.88799027412232"/>
    <n v="92.721340774936053"/>
    <n v="-101.0216871890875"/>
    <n v="227.03095451058331"/>
    <n v="182.56392767331681"/>
    <n v="150.3828324722756"/>
    <n v="293.00548110446272"/>
    <n v="139.8942810252274"/>
    <n v="220.97048364139749"/>
    <n v="5.446985089424687"/>
  </r>
  <r>
    <x v="87"/>
    <n v="106.92944078466211"/>
    <n v="260.93903204930251"/>
    <n v="445.32196110099397"/>
    <n v="566.0882440973968"/>
    <n v="2698.038710186901"/>
    <n v="1320.679722438605"/>
    <n v="3218.8177629400702"/>
    <n v="3890.2168825836752"/>
    <n v="995.97300075040323"/>
    <n v="4069.525638537129"/>
    <n v="240.76510484522299"/>
    <n v="50.668104248733471"/>
    <n v="24.289310095707009"/>
    <n v="87.530833148858235"/>
    <n v="-117.83316312070571"/>
    <n v="217.0672135602756"/>
    <n v="192.50657495100609"/>
    <n v="150.20918024078341"/>
    <n v="306.59094827346661"/>
    <n v="132.46626610353391"/>
    <n v="228.0778203797484"/>
    <n v="5.7501761980490942"/>
  </r>
  <r>
    <x v="88"/>
    <n v="439.013898934373"/>
    <n v="271.54422378123093"/>
    <n v="439.54162306286179"/>
    <n v="744.13705737317116"/>
    <n v="2814.756818461934"/>
    <n v="1235.215264987829"/>
    <n v="3163.683179441286"/>
    <n v="3772.720950311209"/>
    <n v="999.06800696777555"/>
    <n v="4337.2014778876901"/>
    <n v="246.52573590908671"/>
    <n v="48.694022265016557"/>
    <n v="22.835372519555531"/>
    <n v="77.385750061524277"/>
    <n v="-125.4747430896231"/>
    <n v="205.68008104563819"/>
    <n v="199.91067398758329"/>
    <n v="149.36262561225871"/>
    <n v="284.19328618402773"/>
    <n v="125.03825118184039"/>
    <n v="226.99479763866631"/>
    <n v="5.8913168865466634"/>
  </r>
  <r>
    <x v="89"/>
    <n v="457.43866411573077"/>
    <n v="274.70867615285471"/>
    <n v="423.4982358549849"/>
    <n v="571.59018167501733"/>
    <n v="2986.2755019636602"/>
    <n v="1179.5787493701209"/>
    <n v="3171.5626494452449"/>
    <n v="3719.4806060002479"/>
    <n v="959.45192738541027"/>
    <n v="4544.4987994229259"/>
    <n v="254.56030028763351"/>
    <n v="46.281255396029223"/>
    <n v="23.605104177518079"/>
    <n v="72.313208517857305"/>
    <n v="-230.31722026316919"/>
    <n v="193.58125274883591"/>
    <n v="198.11253565012879"/>
    <n v="147.53927718159019"/>
    <n v="289.70090800929961"/>
    <n v="134.94227107743171"/>
    <n v="231.15766629970051"/>
    <n v="6.5552008657759684"/>
  </r>
  <r>
    <x v="90"/>
    <n v="619.86174288710515"/>
    <n v="273.9389444948921"/>
    <n v="393.65281700503732"/>
    <n v="601.85083835193007"/>
    <n v="3006.9146796464402"/>
    <n v="1136.423429271214"/>
    <n v="3228.5857009615079"/>
    <n v="3574.079389813071"/>
    <n v="851.74571102085451"/>
    <n v="5111.9350268286044"/>
    <n v="263.48352826042418"/>
    <n v="47.816652494475711"/>
    <n v="23.006423999102761"/>
    <n v="71.369479858570429"/>
    <n v="-237.34747383457309"/>
    <n v="194.29294853100069"/>
    <n v="191.13152798707031"/>
    <n v="144.3701239568569"/>
    <n v="250.0460308673423"/>
    <n v="133.7042685904828"/>
    <n v="230.85306615377121"/>
    <n v="6.8845291389369621"/>
  </r>
  <r>
    <x v="91"/>
    <n v="657.1499581350912"/>
    <n v="263.59032998228452"/>
    <n v="370.29553268768711"/>
    <n v="566.5467388955318"/>
    <n v="3046.0579476655071"/>
    <n v="1106.9128059682851"/>
    <n v="3208.9847053318222"/>
    <n v="3398.202666192723"/>
    <n v="797.89260283857664"/>
    <n v="5132.1063253812581"/>
    <n v="272.20811378273692"/>
    <n v="47.597310051840502"/>
    <n v="21.98011512181936"/>
    <n v="74.31863191884193"/>
    <n v="-248.35134898981411"/>
    <n v="192.8695569666711"/>
    <n v="157.38999094895451"/>
    <n v="143.48015627045919"/>
    <n v="241.96818552361029"/>
    <n v="115.7532325297235"/>
    <n v="224.99797445979641"/>
    <n v="7.2347671437272254"/>
  </r>
  <r>
    <x v="92"/>
    <n v="634.55768654366443"/>
    <n v="256.06406488220631"/>
    <n v="358.49892444660111"/>
    <n v="647.70031816543417"/>
    <n v="3158.5058812475509"/>
    <n v="1088.6141040636021"/>
    <n v="3173.472823991659"/>
    <n v="3285.1128313804752"/>
    <n v="727.32646108248844"/>
    <n v="5129.0941683826231"/>
    <n v="279.24946590889328"/>
    <n v="40.797694330148943"/>
    <n v="21.03933198430958"/>
    <n v="70.543717281694427"/>
    <n v="44.779658617855567"/>
    <n v="199.27481900615459"/>
    <n v="155.48607976812039"/>
    <n v="148.4292448679879"/>
    <n v="252.2490795974511"/>
    <n v="107.7062163645555"/>
    <n v="218.7705936985746"/>
    <n v="7.5065936549077277"/>
  </r>
  <r>
    <x v="93"/>
    <n v="573.03213138448757"/>
    <n v="229.1234568535171"/>
    <n v="349.17960393614311"/>
    <n v="561.3504645166679"/>
    <n v="3268.8187274830998"/>
    <n v="1069.257673725122"/>
    <n v="3217.146360211957"/>
    <n v="3379.4767519867992"/>
    <n v="718.0414424303716"/>
    <n v="5555.9405062115866"/>
    <n v="294.81676110688443"/>
    <n v="44.52651585494754"/>
    <n v="16.33541629676068"/>
    <n v="67.830497386244659"/>
    <n v="1.5283159937833459"/>
    <n v="190.02277383801169"/>
    <n v="167.96727528692179"/>
    <n v="157.24209561621879"/>
    <n v="261.06127451788598"/>
    <n v="105.8492126341322"/>
    <n v="226.31790842549009"/>
    <n v="7.7627378673662779"/>
  </r>
  <r>
    <x v="94"/>
    <n v="591.78591022979811"/>
    <n v="222.11034619208061"/>
    <n v="318.15452426208702"/>
    <n v="621.56611467173673"/>
    <n v="3443.8958898956512"/>
    <n v="1020.602165770472"/>
    <n v="3253.5265027095802"/>
    <n v="3348.6340697652772"/>
    <n v="676.56835911758287"/>
    <n v="5827.8469031444993"/>
    <n v="307.04895411000712"/>
    <n v="46.171584174711633"/>
    <n v="14.881478720609209"/>
    <n v="62.404057595345122"/>
    <n v="1.681147593161693"/>
    <n v="193.58125274883591"/>
    <n v="150.19743759913669"/>
    <n v="146.15005932965229"/>
    <n v="218.1018242807657"/>
    <n v="97.802196468964212"/>
    <n v="235.2190015787582"/>
    <n v="8.1234307379711748"/>
  </r>
  <r>
    <x v="95"/>
    <n v="308.06646068115151"/>
    <n v="194.65658372474979"/>
    <n v="269.08063397916931"/>
    <n v="420.89822468796689"/>
    <n v="3632.495272169333"/>
    <n v="967.71574408063475"/>
    <n v="3221.7481443465008"/>
    <n v="3084.2682221522282"/>
    <n v="568.24314150955263"/>
    <n v="5980.4177317944332"/>
    <n v="320.58277790705182"/>
    <n v="43.7588173057243"/>
    <n v="14.111747062646661"/>
    <n v="64.527447078740593"/>
    <n v="2.1396423912967339"/>
    <n v="192.1578611845062"/>
    <n v="127.66782195926621"/>
    <n v="142.78554734449031"/>
    <n v="253.3506039625054"/>
    <n v="99.040198955913112"/>
    <n v="245.9476956076023"/>
    <n v="8.635719162888277"/>
  </r>
  <r>
    <x v="96"/>
    <n v="313.00166564044372"/>
    <n v="171.22253102677891"/>
    <n v="269.31656614399111"/>
    <n v="368.93548089932898"/>
    <n v="3897.957798916817"/>
    <n v="925.51237957214494"/>
    <n v="3237.3768451808019"/>
    <n v="2909.4930228969351"/>
    <n v="523.6750519793917"/>
    <n v="6112.4788172851258"/>
    <n v="327.72345125844731"/>
    <n v="43.100789977818671"/>
    <n v="13.17096392513688"/>
    <n v="64.29151491391886"/>
    <n v="1.9868107919183871"/>
    <n v="186.4642949271875"/>
    <n v="125.9754564651914"/>
    <n v="137.44574122610399"/>
    <n v="230.21859229636371"/>
    <n v="84.184169112526121"/>
    <n v="241.92020478920341"/>
    <n v="8.7245855223126707"/>
  </r>
  <r>
    <x v="97"/>
    <n v="173.6095433457665"/>
    <n v="193.37369762814549"/>
    <n v="252.09351811200551"/>
    <n v="318.19538990571772"/>
    <n v="4147.7630184566751"/>
    <n v="892.93434381120551"/>
    <n v="3200.0850284678449"/>
    <n v="2811.0901796187441"/>
    <n v="548.43510171836999"/>
    <n v="5902.6770056611367"/>
    <n v="338.71151522962828"/>
    <n v="40.249338223560912"/>
    <n v="12.2301807876271"/>
    <n v="59.690837699895333"/>
    <n v="1.5283159937833459"/>
    <n v="177.92394554120941"/>
    <n v="124.81195518801501"/>
    <n v="130.84695642939911"/>
    <n v="214.79725118560259"/>
    <n v="78.61315792125599"/>
    <n v="240.1602928349451"/>
    <n v="9.2055093497858689"/>
  </r>
  <r>
    <x v="98"/>
    <n v="179.9704741821877"/>
    <n v="200.13023107026129"/>
    <n v="236.05013090412859"/>
    <n v="316.51424231255589"/>
    <n v="4287.9670875431484"/>
    <n v="855.70230294156045"/>
    <n v="3152.7865019151482"/>
    <n v="2690.2896742511148"/>
    <n v="523.05605073591721"/>
    <n v="5987.3896906901482"/>
    <n v="349.5950305426631"/>
    <n v="38.275256239843998"/>
    <n v="12.401232267174329"/>
    <n v="57.095583886856417"/>
    <n v="1.375484394404999"/>
    <n v="176.50055397687979"/>
    <n v="124.177318127737"/>
    <n v="127.74292279147539"/>
    <n v="223.24227131768609"/>
    <n v="79.232159164730447"/>
    <n v="241.68329356459179"/>
    <n v="9.4041518002639304"/>
  </r>
  <r>
    <x v="99"/>
    <n v="179.64146051823491"/>
    <n v="215.0972355306441"/>
    <n v="245.48741749699741"/>
    <n v="317.73689510758271"/>
    <n v="4308.6062652259288"/>
    <n v="818.89335344543395"/>
    <n v="3154.0888936513402"/>
    <n v="2602.5348998351169"/>
    <n v="514.39003332727486"/>
    <n v="6124.6628231222994"/>
    <n v="353.15491235254621"/>
    <n v="41.017036772784152"/>
    <n v="11.973603568306251"/>
    <n v="57.685414298910722"/>
    <n v="1.375484394404999"/>
    <n v="173.6537708482204"/>
    <n v="120.0521772359297"/>
    <n v="122.1643448547874"/>
    <n v="191.29806473110941"/>
    <n v="74.280149216934788"/>
    <n v="243.5785833614853"/>
    <n v="9.7491623721468752"/>
  </r>
  <r>
    <x v="100"/>
    <n v="308.50514556642179"/>
    <n v="224.6761183852891"/>
    <n v="241.35860461261731"/>
    <n v="310.85947313555698"/>
    <n v="4333.5156176016972"/>
    <n v="785.68068062421651"/>
    <n v="3094.0052215550259"/>
    <n v="2365.3399865600759"/>
    <n v="508.81902213600472"/>
    <n v="6231.4420965008567"/>
    <n v="360.45763612406847"/>
    <n v="38.494598682479207"/>
    <n v="14.79595298083559"/>
    <n v="60.516600276771356"/>
    <n v="1.375484394404999"/>
    <n v="183.61751179852811"/>
    <n v="114.3404436934273"/>
    <n v="119.6029744402769"/>
    <n v="182.48586981067439"/>
    <n v="70.566141756088044"/>
    <n v="243.91702796807351"/>
    <n v="10.041898614956651"/>
  </r>
  <r>
    <x v="101"/>
    <n v="316.07245983733668"/>
    <n v="205.34730119645181"/>
    <n v="227.32064080572499"/>
    <n v="298.63294518528932"/>
    <n v="4611.7886684281484"/>
    <n v="768.75702568346867"/>
    <n v="3112.1518797459648"/>
    <n v="2229.1181400816859"/>
    <n v="547.19709923142113"/>
    <n v="6376.2963881205806"/>
    <n v="364.77549570551258"/>
    <n v="32.133667846058067"/>
    <n v="12.82886096604242"/>
    <n v="60.516600276771356"/>
    <n v="1.2226527950266519"/>
    <n v="177.2122497590446"/>
    <n v="104.8208877892567"/>
    <n v="117.30208237300479"/>
    <n v="186.89196727089191"/>
    <n v="66.233133051766828"/>
    <n v="241.37869341866241"/>
    <n v="10.52804987533716"/>
  </r>
  <r>
    <x v="102"/>
    <n v="280.97766901570282"/>
    <n v="189.78161655765359"/>
    <n v="251.14978945271861"/>
    <n v="312.84628392747561"/>
    <n v="4793.2710928801816"/>
    <n v="744.1119531760047"/>
    <n v="3146.8606195154748"/>
    <n v="2114.5596061160318"/>
    <n v="584.33717383988858"/>
    <n v="6358.9341798026098"/>
    <n v="370.21725336203002"/>
    <n v="30.37892830497637"/>
    <n v="11.717026348985399"/>
    <n v="56.387787392391267"/>
    <n v="0.45849479813491628"/>
    <n v="171.51868350172589"/>
    <n v="99.109154246754315"/>
    <n v="114.0026899746523"/>
    <n v="143.56534224542011"/>
    <n v="54.472109425752137"/>
    <n v="233.45908962449991"/>
    <n v="11.16056925712256"/>
  </r>
  <r>
    <x v="103"/>
    <n v="282.2937236715141"/>
    <n v="196.88025295886379"/>
    <n v="209.27183019686339"/>
    <n v="340.9672982130914"/>
    <n v="4929.2049872736661"/>
    <n v="738.61176532026172"/>
    <n v="3149.1615115827472"/>
    <n v="2021.664384663113"/>
    <n v="564.52913404870583"/>
    <n v="6194.8562345286791"/>
    <n v="380.60416254886962"/>
    <n v="28.40484632125947"/>
    <n v="10.69071747170201"/>
    <n v="52.966771002476342"/>
    <n v="0.30566319875656928"/>
    <n v="172.94207506605559"/>
    <n v="85.676003137535773"/>
    <n v="112.1359284861108"/>
    <n v="181.01717065726859"/>
    <n v="49.520099477956478"/>
    <n v="230.21002140125381"/>
    <n v="11.6833125478543"/>
  </r>
  <r>
    <x v="104"/>
    <n v="267.37843757231968"/>
    <n v="155.40026916865989"/>
    <n v="218.23725246008871"/>
    <n v="350.7485205733056"/>
    <n v="5113.5341948543582"/>
    <n v="748.76595828471034"/>
    <n v="3210.460749299506"/>
    <n v="1951.166825299634"/>
    <n v="523.6750519793917"/>
    <n v="6013.0776363301893"/>
    <n v="388.39826501367992"/>
    <n v="27.637147772036229"/>
    <n v="10.26308877283393"/>
    <n v="53.674567496941492"/>
    <n v="0.15283159937822219"/>
    <n v="168.67190037306659"/>
    <n v="81.868180775867515"/>
    <n v="114.3065813797637"/>
    <n v="170.3691017950764"/>
    <n v="43.330087043211897"/>
    <n v="229.803887873348"/>
    <n v="11.75649660855674"/>
  </r>
  <r>
    <x v="105"/>
    <n v="267.15909512968437"/>
    <n v="151.2095079197527"/>
    <n v="234.87047008002"/>
    <n v="363.43354332170838"/>
    <n v="5082.2195804391058"/>
    <n v="758.28551418888105"/>
    <n v="3255.892514363662"/>
    <n v="1919.222618713057"/>
    <n v="497.05799850999"/>
    <n v="5952.089918223006"/>
    <n v="391.73336720854832"/>
    <n v="26.97912044413059"/>
    <n v="9.9209858137394633"/>
    <n v="52.612872755243757"/>
    <n v="0"/>
    <n v="163.69002989791269"/>
    <n v="79.012314004616329"/>
    <n v="111.4847326180149"/>
    <n v="150.5416632240977"/>
    <n v="37.140074608467323"/>
    <n v="232.7483559506648"/>
    <n v="12.091052314625051"/>
  </r>
  <r>
    <x v="106"/>
    <n v="263.86895849015627"/>
    <n v="134.53198866389749"/>
    <n v="237.34775781064801"/>
    <n v="365.57318571300527"/>
    <n v="5087.20145091426"/>
    <n v="751.93914358610061"/>
    <n v="3304.6236718261698"/>
    <n v="1889.114286068238"/>
    <n v="465.4889350927927"/>
    <n v="6121.0753102924646"/>
    <n v="403.36440542732947"/>
    <n v="24.34701113250804"/>
    <n v="9.5788828546449984"/>
    <n v="48.012195541220223"/>
    <n v="0"/>
    <n v="160.1315509870885"/>
    <n v="77.1084028237822"/>
    <n v="108.7714165009487"/>
    <n v="141.7294683036628"/>
    <n v="34.045068391095022"/>
    <n v="230.98844399640649"/>
    <n v="12.68697966605923"/>
  </r>
  <r>
    <x v="107"/>
    <n v="252.02446658785479"/>
    <n v="149.3279416447331"/>
    <n v="228.73623379465519"/>
    <n v="360.98823773165492"/>
    <n v="5287.8996614847438"/>
    <n v="743.90040748924548"/>
    <n v="3425.7026902341308"/>
    <n v="1870.021197073962"/>
    <n v="444.44289281466109"/>
    <n v="6216.7536005749334"/>
    <n v="407.31634470526137"/>
    <n v="27.088791665448191"/>
    <n v="7.18416214098374"/>
    <n v="42.703721832731517"/>
    <n v="0"/>
    <n v="155.1496805119346"/>
    <n v="69.175439570306679"/>
    <n v="106.3402852600574"/>
    <n v="147.97143970563761"/>
    <n v="27.23605471287599"/>
    <n v="231.32688860299459"/>
    <n v="21.709528864088991"/>
  </r>
  <r>
    <x v="108"/>
    <n v="242.59274155454071"/>
    <n v="178.06459020866819"/>
    <n v="243.5999601784236"/>
    <n v="367.25433330616721"/>
    <n v="5302.133577128041"/>
    <n v="724.33243146400582"/>
    <n v="3529.134300616694"/>
    <n v="1830.733494720356"/>
    <n v="417.8258393452594"/>
    <n v="6192.2163665972921"/>
    <n v="419.97718720678409"/>
    <n v="27.637147772036219"/>
    <n v="8.467048237587985"/>
    <n v="39.400671525227452"/>
    <n v="0"/>
    <n v="150.16781003678071"/>
    <n v="63.463706027804299"/>
    <n v="102.93236021702231"/>
    <n v="129.6127002880647"/>
    <n v="28.474057199824909"/>
    <n v="231.15766629970051"/>
    <n v="21.615435071757279"/>
  </r>
  <r>
    <x v="109"/>
    <n v="225.3743598076766"/>
    <n v="267.35346253232359"/>
    <n v="237.93758822270229"/>
    <n v="391.40172600794602"/>
    <n v="5445.8961251253386"/>
    <n v="726.34211548821963"/>
    <n v="3634.6063247192901"/>
    <n v="1787.4068696948841"/>
    <n v="394.30379209323002"/>
    <n v="5933.4077759393404"/>
    <n v="433.86124900861898"/>
    <n v="27.746818993353831"/>
    <n v="8.8091511966824498"/>
    <n v="40.934230596568632"/>
    <n v="0"/>
    <n v="149.4561142546159"/>
    <n v="62.511750437387242"/>
    <n v="99.611261289733307"/>
    <n v="131.08139944147061"/>
    <n v="29.093058443299359"/>
    <n v="231.12382183904171"/>
    <n v="21.301789097318242"/>
  </r>
  <r>
    <x v="110"/>
    <n v="225.92271591426459"/>
    <n v="262.82059832432202"/>
    <n v="201.25013659292489"/>
    <n v="361.5995641291683"/>
    <n v="5357.6458481368991"/>
    <n v="718.62069792150339"/>
    <n v="3768.1014776789461"/>
    <n v="1777.8603251977461"/>
    <n v="406.68381696271911"/>
    <n v="6907.75595384594"/>
    <n v="449.8467388391955"/>
    <n v="26.21142189490735"/>
    <n v="8.8946769364560669"/>
    <n v="39.87253585487089"/>
    <n v="180.18845566707111"/>
    <n v="146.60933112595649"/>
    <n v="57.540426798542583"/>
    <n v="96.181629717761666"/>
    <n v="83.715851744132721"/>
    <n v="30.331060930248281"/>
    <n v="241.1756266547095"/>
    <n v="21.244287335337741"/>
  </r>
  <r>
    <x v="111"/>
    <n v="230.63857843092171"/>
    <n v="291.04409244961528"/>
    <n v="191.57691783523441"/>
    <n v="356.55612134968283"/>
    <n v="5115.6692822008536"/>
    <n v="695.24489953459556"/>
    <n v="3924.2365403194021"/>
    <n v="1704.4253675274549"/>
    <n v="391.20878587585759"/>
    <n v="7346.4478529054904"/>
    <n v="468.00684075921612"/>
    <n v="25.114709681731291"/>
    <n v="8.7236254569088327"/>
    <n v="36.451519464955958"/>
    <n v="181.2582768627195"/>
    <n v="142.33915643296751"/>
    <n v="53.732604436874333"/>
    <n v="92.817117732599613"/>
    <n v="104.64481468016569"/>
    <n v="28.474057199824909"/>
    <n v="245.57540654035529"/>
    <n v="21.21815017080116"/>
  </r>
  <r>
    <x v="112"/>
    <n v="199.27260913408639"/>
    <n v="321.0636271101547"/>
    <n v="178.1287844403964"/>
    <n v="358.23726894284448"/>
    <n v="5046.6347913308646"/>
    <n v="675.6769235093559"/>
    <n v="4067.8252292345442"/>
    <n v="1693.410123876911"/>
    <n v="322.49964785019279"/>
    <n v="7300.8255199374089"/>
    <n v="485.40896490767551"/>
    <n v="25.00503846041368"/>
    <n v="8.0394195387199012"/>
    <n v="34.092197816738761"/>
    <n v="181.4111084620979"/>
    <n v="135.2221986113191"/>
    <n v="54.155695810393013"/>
    <n v="92.317867567059437"/>
    <n v="106.1135138335716"/>
    <n v="25.379050982452618"/>
    <n v="245.6769399223318"/>
    <n v="21.845442119679241"/>
  </r>
  <r>
    <x v="113"/>
    <n v="227.4581130127111"/>
    <n v="349.45817271499533"/>
    <n v="168.69149784752759"/>
    <n v="366.03168051114028"/>
    <n v="5129.1915020619854"/>
    <n v="661.50336249647967"/>
    <n v="4303.9054379482377"/>
    <n v="1668.442238269012"/>
    <n v="278.55055956350628"/>
    <n v="7384.8274712925859"/>
    <n v="507.70919369029139"/>
    <n v="24.127668689872841"/>
    <n v="7.8683680591726688"/>
    <n v="33.738299569506182"/>
    <n v="181.56394006147619"/>
    <n v="133.08711126482461"/>
    <n v="52.56910315969791"/>
    <n v="92.209334922376783"/>
    <n v="105.37916425686861"/>
    <n v="21.66504352160587"/>
    <n v="247.470696337249"/>
    <n v="21.489976681981659"/>
  </r>
  <r>
    <x v="114"/>
    <n v="244.45715231694001"/>
    <n v="361.60282776284879"/>
    <n v="157.2487878536742"/>
    <n v="370.46379689311237"/>
    <n v="5196.09090558548"/>
    <n v="640.87765803744321"/>
    <n v="4553.1615097264048"/>
    <n v="1655.958295465063"/>
    <n v="405.44581447577019"/>
    <n v="7537.7367445491082"/>
    <n v="533.8149936294343"/>
    <n v="18.42476518135733"/>
    <n v="8.0394195387199012"/>
    <n v="31.85084225093242"/>
    <n v="181.71677166085459"/>
    <n v="125.25845766101141"/>
    <n v="49.819009231826399"/>
    <n v="92.404693682805558"/>
    <n v="109.0509121403832"/>
    <n v="30.950062173722738"/>
    <n v="250.5843867178599"/>
    <n v="13.45018487052756"/>
  </r>
  <r>
    <x v="115"/>
    <n v="189.8408841007722"/>
    <n v="364.93833161401977"/>
    <n v="186.62234237397831"/>
    <n v="367.25433330616698"/>
    <n v="5367.6095890872048"/>
    <n v="617.29031396377593"/>
    <n v="4756.6819250353046"/>
    <n v="1661.098742501983"/>
    <n v="404.82681323229571"/>
    <n v="7894.3558265110323"/>
    <n v="554.93905000790369"/>
    <n v="16.341011976322811"/>
    <n v="6.5854819625684229"/>
    <n v="23.1213521525288"/>
    <n v="182.02243485961131"/>
    <n v="121.6999787501872"/>
    <n v="47.386233834093908"/>
    <n v="92.730291616853492"/>
    <n v="107.9493877753288"/>
    <n v="29.093058443299359"/>
    <n v="247.7414520225195"/>
    <n v="13.88928923474222"/>
  </r>
  <r>
    <x v="116"/>
    <n v="139.83080717994389"/>
    <n v="303.95847915543129"/>
    <n v="182.49352948959819"/>
    <n v="338.98048742117282"/>
    <n v="5214.5949959217642"/>
    <n v="583.12568555214148"/>
    <n v="5018.5494901255943"/>
    <n v="1709.198639776024"/>
    <n v="407.92181944966802"/>
    <n v="8460.1675198050852"/>
    <n v="574.33282609405114"/>
    <n v="15.353970984464359"/>
    <n v="5.5591730852850274"/>
    <n v="19.346437515381279"/>
    <n v="182.48092965774629"/>
    <n v="109.601150453385"/>
    <n v="50.770964822243457"/>
    <n v="89.105301284453077"/>
    <n v="110.8867860821405"/>
    <n v="26.617053469401529"/>
    <n v="244.45853933861449"/>
    <n v="14.26043697116175"/>
  </r>
  <r>
    <x v="117"/>
    <n v="223.94863393054769"/>
    <n v="319.60968953400322"/>
    <n v="230.03386070117469"/>
    <n v="356.09762655154771"/>
    <n v="5207.4780381001156"/>
    <n v="546.9513731162931"/>
    <n v="5317.556926226287"/>
    <n v="1712.5032128711871"/>
    <n v="389.97078338890873"/>
    <n v="8192.4239915332091"/>
    <n v="595.43074530798401"/>
    <n v="16.560354418958031"/>
    <n v="6.6710077023420391"/>
    <n v="17.341014114396661"/>
    <n v="3.51512678570186"/>
    <n v="98.925713720912398"/>
    <n v="50.030554918585743"/>
    <n v="87.954855250817019"/>
    <n v="110.519611293789"/>
    <n v="22.284044765080331"/>
    <n v="237.1481358363107"/>
    <n v="14.307483867327599"/>
  </r>
  <r>
    <x v="118"/>
    <n v="154.8557645004559"/>
    <n v="323.97150226245759"/>
    <n v="219.53487936660821"/>
    <n v="386.81677802659539"/>
    <n v="5248.7563934656773"/>
    <n v="543.46086928476393"/>
    <n v="5533.6671283183741"/>
    <n v="1707.729940622618"/>
    <n v="407.92181944966802"/>
    <n v="8328.7156346062529"/>
    <n v="618.96987568963414"/>
    <n v="14.91528609919394"/>
    <n v="6.2433790034739571"/>
    <n v="12.504404735551409"/>
    <n v="2.903800388188472"/>
    <n v="99.637409503077237"/>
    <n v="46.751596773815862"/>
    <n v="85.784202357164091"/>
    <n v="91.426522299513294"/>
    <n v="22.284044765080331"/>
    <n v="240.0926039136275"/>
    <n v="14.851136889688609"/>
  </r>
  <r>
    <x v="119"/>
    <n v="75.015115381238772"/>
    <n v="292.58355576554038"/>
    <n v="213.63657524606521"/>
    <n v="381.77333524711003"/>
    <n v="5319.2142758999962"/>
    <n v="519.45043383757809"/>
    <n v="5819.4552882967191"/>
    <n v="1690.105550781748"/>
    <n v="461.15592638847141"/>
    <n v="8826.703028740043"/>
    <n v="643.16243518469878"/>
    <n v="14.257258771288299"/>
    <n v="6.2433790034739571"/>
    <n v="12.26847257072969"/>
    <n v="3.0566319875668202"/>
    <n v="97.502322156582721"/>
    <n v="46.751596773815862"/>
    <n v="85.523724009925743"/>
    <n v="85.918900474241454"/>
    <n v="22.284044765080331"/>
    <n v="237.9604028921222"/>
    <n v="14.51135375071298"/>
  </r>
  <r>
    <x v="120"/>
    <n v="223.61962026659489"/>
    <n v="280.01127201881877"/>
    <n v="202.42979741703351"/>
    <n v="376.88272406700293"/>
    <n v="5267.2604838019633"/>
    <n v="488.98785494423203"/>
    <n v="6042.337927417002"/>
    <n v="1630.990409857164"/>
    <n v="502.01000845778572"/>
    <n v="8857.9414659281283"/>
    <n v="661.92369188906082"/>
    <n v="15.463642205781969"/>
    <n v="6.5854819625684229"/>
    <n v="10.26304916974507"/>
    <n v="3.362295186323514"/>
    <n v="93.943843245758529"/>
    <n v="47.492006677473583"/>
    <n v="85.263245662687382"/>
    <n v="86.286075262592917"/>
    <n v="22.284044765080331"/>
    <n v="238.36653642002801"/>
    <n v="15.065461638888619"/>
  </r>
  <r>
    <x v="121"/>
    <n v="210.67841615111729"/>
    <n v="251.27462345488371"/>
    <n v="205.85081380694851"/>
    <n v="384.9827988340553"/>
    <n v="4906.4307222443904"/>
    <n v="438.32266296536841"/>
    <n v="6271.515459928879"/>
    <n v="1604.186650307508"/>
    <n v="381.92376722374092"/>
    <n v="8668.7509308453573"/>
    <n v="675.89662005032005"/>
    <n v="12.173505566253789"/>
    <n v="6.4999562227948076"/>
    <n v="10.852879581799369"/>
    <n v="4.5849479813502896"/>
    <n v="90.385364334934337"/>
    <n v="43.155320098906962"/>
    <n v="80.444396238777856"/>
    <n v="51.037295580853119"/>
    <n v="21.046042278131409"/>
    <n v="235.18515711809951"/>
    <n v="15.28501382099595"/>
  </r>
  <r>
    <x v="122"/>
    <n v="298.30572198388461"/>
    <n v="258.45878559586748"/>
    <n v="159.25421125465891"/>
    <n v="393.23570520048611"/>
    <n v="4184.7711991292445"/>
    <n v="362.80085279228138"/>
    <n v="6624.0077833291798"/>
    <n v="1620.3423409949719"/>
    <n v="378.20975976289412"/>
    <n v="8803.6887954920494"/>
    <n v="687.59561489689634"/>
    <n v="13.050875336794631"/>
    <n v="5.7302245648322616"/>
    <n v="16.987115867164079"/>
    <n v="5.6547691769987214"/>
    <n v="83.980102295450791"/>
    <n v="44.213048532703702"/>
    <n v="79.03347185790345"/>
    <n v="47.365547697338563"/>
    <n v="19.808039791182502"/>
    <n v="230.21002140125381"/>
    <n v="15.36865274751303"/>
  </r>
  <r>
    <x v="123"/>
    <n v="378.14637110310161"/>
    <n v="256.49169358107429"/>
    <n v="148.04743342562719"/>
    <n v="399.96029557313341"/>
    <n v="3763.447296087661"/>
    <n v="289.5002723301676"/>
    <n v="6940.6626274552709"/>
    <n v="1666.6063643272551"/>
    <n v="365.82973489340498"/>
    <n v="9095.4957352923448"/>
    <n v="706.45096539359008"/>
    <n v="12.5025192302066"/>
    <n v="5.6446988250586454"/>
    <n v="16.515251537520641"/>
    <n v="5.8076007763770674"/>
    <n v="81.133319166791438"/>
    <n v="38.078223616682628"/>
    <n v="82.853820950732626"/>
    <n v="44.060974602175449"/>
    <n v="21.66504352160587"/>
    <n v="233.9667565343822"/>
    <n v="15.22228462610815"/>
  </r>
  <r>
    <x v="124"/>
    <n v="280.53898413043231"/>
    <n v="234.68262993880211"/>
    <n v="144.27251878847969"/>
    <n v="403.47542235883532"/>
    <n v="3404.752621876582"/>
    <n v="275.11516563053198"/>
    <n v="7115.5521310968888"/>
    <n v="1708.09711541097"/>
    <n v="384.3997721976387"/>
    <n v="8938.5589712174242"/>
    <n v="728.50550482956191"/>
    <n v="11.73482068098336"/>
    <n v="3.8486582898127031"/>
    <n v="14.745760301357739"/>
    <n v="7.1830851707821921"/>
    <n v="81.845014948956276"/>
    <n v="35.116584002051773"/>
    <n v="83.787201695003404"/>
    <n v="64.25558796150554"/>
    <n v="21.046042278131409"/>
    <n v="244.12009473202639"/>
    <n v="15.52547573473255"/>
  </r>
  <r>
    <x v="125"/>
    <n v="262.55290383434487"/>
    <n v="234.3405269797077"/>
    <n v="151.35048373313131"/>
    <n v="317.27840030944748"/>
    <n v="3127.1912668322962"/>
    <n v="274.1632100401149"/>
    <n v="7184.4703604703691"/>
    <n v="1716.5421355430531"/>
    <n v="389.3517821454343"/>
    <n v="8912.498736510137"/>
    <n v="754.34993312333893"/>
    <n v="11.84449190230097"/>
    <n v="4.4473384682280166"/>
    <n v="16.279319372698922"/>
    <n v="6.7245903726471514"/>
    <n v="72.592969780813377"/>
    <n v="34.27040125501437"/>
    <n v="78.599341279172876"/>
    <n v="59.849490501288066"/>
    <n v="24.1410484955037"/>
    <n v="243.51089444016779"/>
    <n v="16.586644614917979"/>
  </r>
  <r>
    <x v="126"/>
    <n v="340.63881341248037"/>
    <n v="242.0378435593332"/>
    <n v="153.4738732165267"/>
    <n v="271.27608889656511"/>
    <n v="3052.463209704988"/>
    <n v="286.96172408905539"/>
    <n v="7407.5700648800184"/>
    <n v="1686.066628109882"/>
    <n v="446.29989654508438"/>
    <n v="8762.7369980948843"/>
    <n v="779.38410931648184"/>
    <n v="11.954163123618571"/>
    <n v="4.7039156875488661"/>
    <n v="14.50982813653602"/>
    <n v="6.4189271738904567"/>
    <n v="71.1695782164837"/>
    <n v="33.001127134458287"/>
    <n v="78.92493921322081"/>
    <n v="63.521238384802629"/>
    <n v="24.1410484955037"/>
    <n v="245.20311747310851"/>
    <n v="16.82187909574726"/>
  </r>
  <r>
    <x v="127"/>
    <n v="289.42235305715838"/>
    <n v="258.45878559586748"/>
    <n v="163.1470919742172"/>
    <n v="430.83227864755929"/>
    <n v="2713.6960173945249"/>
    <n v="260.30696755737767"/>
    <n v="7497.6304534376786"/>
    <n v="1732.697826230517"/>
    <n v="431.44386670169752"/>
    <n v="8633.3496249962373"/>
    <n v="798.87720662786819"/>
    <n v="10.967122131760121"/>
    <n v="3.9341840295863189"/>
    <n v="14.745760301357739"/>
    <n v="6.4189271738904567"/>
    <n v="65.476011959164993"/>
    <n v="31.94339870066155"/>
    <n v="78.447395576617168"/>
    <n v="58.7479661362337"/>
    <n v="25.998052225927079"/>
    <n v="242.76631630567391"/>
    <n v="17.072795875298489"/>
  </r>
  <r>
    <x v="128"/>
    <n v="297.86703709861399"/>
    <n v="250.1627888378267"/>
    <n v="162.55726156216289"/>
    <n v="436.94554262269332"/>
    <n v="2338.6323401936561"/>
    <n v="279.13453367895949"/>
    <n v="7807.4911540066369"/>
    <n v="1756.197012685011"/>
    <n v="390.58978463238321"/>
    <n v="9021.1732996855881"/>
    <n v="820.37241074275721"/>
    <n v="9.2123825906784269"/>
    <n v="3.592081070491854"/>
    <n v="15.571522878233759"/>
    <n v="5.6547691769987214"/>
    <n v="61.205837266175948"/>
    <n v="32.049171544041222"/>
    <n v="91.406193351725207"/>
    <n v="79.309754283915254"/>
    <n v="16.713033573810211"/>
    <n v="241.8863603285447"/>
    <n v="16.947337485522869"/>
  </r>
  <r>
    <x v="129"/>
    <n v="198.61458180618061"/>
    <n v="239.98522580476629"/>
    <n v="163.85488846868239"/>
    <n v="436.18138462580151"/>
    <n v="2234.013060215425"/>
    <n v="339.42505440537349"/>
    <n v="7968.7055444182406"/>
    <n v="1780.797723504558"/>
    <n v="380.06676349331741"/>
    <n v="8948.7123094150684"/>
    <n v="850.26809953970519"/>
    <n v="7.238300606961519"/>
    <n v="4.3618127284544013"/>
    <n v="14.863726383768601"/>
    <n v="4.8906111801069851"/>
    <n v="61.205837266175948"/>
    <n v="27.81825780885428"/>
    <n v="95.074596741998675"/>
    <n v="82.614327379078347"/>
    <n v="13.618027356437921"/>
    <n v="248.1475855504253"/>
    <n v="17.224391429610691"/>
  </r>
  <r>
    <x v="130"/>
    <n v="274.83608062191678"/>
    <n v="225.01822134438351"/>
    <n v="165.38844754002361"/>
    <n v="451.31171296425788"/>
    <n v="1982.072753329071"/>
    <n v="406.90812848160527"/>
    <n v="8159.4191076545876"/>
    <n v="1673.9498600942841"/>
    <n v="378.8287610063685"/>
    <n v="8763.041598240814"/>
    <n v="879.55740611940439"/>
    <n v="10.41876602517209"/>
    <n v="4.3618127284544013"/>
    <n v="12.740336900373119"/>
    <n v="5.043442779485332"/>
    <n v="65.476011959164993"/>
    <n v="26.760529375057541"/>
    <n v="101.06559872848079"/>
    <n v="79.676929072266702"/>
    <n v="10.523021139065619"/>
    <n v="247.06456280934319"/>
    <n v="17.72622498871316"/>
  </r>
  <r>
    <x v="131"/>
    <n v="279.22292947462103"/>
    <n v="218.26168790226779"/>
    <n v="171.64064990779909"/>
    <n v="513.97266870938017"/>
    <n v="1752.906711471994"/>
    <n v="407.96585691540213"/>
    <n v="8473.7079401265964"/>
    <n v="1625.4827880318919"/>
    <n v="389.97078338890879"/>
    <n v="8858.6521996019637"/>
    <n v="902.26014723588366"/>
    <n v="10.967122131760121"/>
    <n v="4.5328642080016337"/>
    <n v="12.38643865314055"/>
    <n v="2.750968788810126"/>
    <n v="62.629228830505632"/>
    <n v="25.173936724362441"/>
    <n v="104.62546947407159"/>
    <n v="65.357112326559914"/>
    <n v="9.9040198955911674"/>
    <n v="244.4923837992734"/>
    <n v="18.12873732257659"/>
  </r>
  <r>
    <x v="132"/>
    <n v="290.95775015560491"/>
    <n v="214.7551325715495"/>
    <n v="166.09624403448871"/>
    <n v="513.97266870938017"/>
    <n v="1713.051747670763"/>
    <n v="428.69733421781808"/>
    <n v="8784.284956150459"/>
    <n v="1626.951487185298"/>
    <n v="390.58978463238333"/>
    <n v="8895.8811063266603"/>
    <n v="921.89438523576769"/>
    <n v="10.638108467807299"/>
    <n v="4.2762869886807851"/>
    <n v="10.73491349938851"/>
    <n v="2.750968788810126"/>
    <n v="62.629228830505632"/>
    <n v="23.587344073667332"/>
    <n v="113.85074427209661"/>
    <n v="65.357112326559914"/>
    <n v="6.8090136782188777"/>
    <n v="243.81549458609709"/>
    <n v="17.799409049415601"/>
  </r>
  <r>
    <x v="133"/>
    <n v="290.40939404901678"/>
    <n v="204.9196724975836"/>
    <n v="171.0508194957448"/>
    <n v="513.97266870938017"/>
    <n v="1564.307329198311"/>
    <n v="442.87089523069437"/>
    <n v="8982.5523914567184"/>
    <n v="1679.8246567079079"/>
    <n v="427.72985924085071"/>
    <n v="8854.5908643229068"/>
    <n v="945.33419439217869"/>
    <n v="10.5284372464897"/>
    <n v="4.1052355091335517"/>
    <n v="10.970845664210231"/>
    <n v="2.750968788810126"/>
    <n v="61.205837266175948"/>
    <n v="22.529615639870599"/>
    <n v="117.5625607202431"/>
    <n v="56.912092194476429"/>
    <n v="6.8090136782188777"/>
    <n v="244.7969839452027"/>
    <n v="18.196693950371721"/>
  </r>
  <r>
    <x v="134"/>
    <n v="309.60185777959788"/>
    <n v="180.972465360971"/>
    <n v="166.4501422817213"/>
    <n v="636.39077981143623"/>
    <n v="1506.6599708429601"/>
    <n v="461.6984613522763"/>
    <n v="9292.1309071495016"/>
    <n v="1694.1444734536151"/>
    <n v="401.7318070149235"/>
    <n v="8856.5199985804611"/>
    <n v="977.98996776419028"/>
    <n v="10.41876602517209"/>
    <n v="4.4473384682280166"/>
    <n v="11.56067607626453"/>
    <n v="2.750968788810126"/>
    <n v="58.359054137516601"/>
    <n v="22.42384279649092"/>
    <n v="117.8230390674815"/>
    <n v="57.279266982827878"/>
    <n v="4.9520099477955046"/>
    <n v="248.62140799964871"/>
    <n v="18.65148061330833"/>
  </r>
  <r>
    <x v="135"/>
    <n v="265.40435558860281"/>
    <n v="180.7158881416502"/>
    <n v="163.73692238627149"/>
    <n v="686.06104960939899"/>
    <n v="1532.992714783059"/>
    <n v="531.40276513948118"/>
    <n v="9452.6723951640724"/>
    <n v="1813.109104879486"/>
    <n v="447.53789903203341"/>
    <n v="8739.8242982288702"/>
    <n v="1012.888309853441"/>
    <n v="8.9930401480432156"/>
    <n v="3.9341840295863189"/>
    <n v="10.027117004923349"/>
    <n v="2.5981371894317791"/>
    <n v="54.800575226692409"/>
    <n v="21.366114362694191"/>
    <n v="111.3979065022688"/>
    <n v="53.240344310961873"/>
    <n v="8.0470161651677934"/>
    <n v="250.17825318995421"/>
    <n v="19.168996471132751"/>
  </r>
  <r>
    <x v="136"/>
    <n v="388.45546590695659"/>
    <n v="187.38689584399231"/>
    <n v="160.0799738315348"/>
    <n v="761.25419650354593"/>
    <n v="1363.609118627827"/>
    <n v="521.67166354855124"/>
    <n v="9642.105273193165"/>
    <n v="1864.146400460339"/>
    <n v="463.6319313623693"/>
    <n v="8582.5490895473613"/>
    <n v="1053.646604231795"/>
    <n v="18.863450066627749"/>
    <n v="2.9078751523029238"/>
    <n v="9.7911848401016321"/>
    <n v="2.5981371894317791"/>
    <n v="49.81870475153854"/>
    <n v="18.08715621792431"/>
    <n v="113.67709204060441"/>
    <n v="51.404470369204589"/>
    <n v="7.4280149216933351"/>
    <n v="250.5166977965423"/>
    <n v="19.785833554196191"/>
  </r>
  <r>
    <x v="137"/>
    <n v="304.33763915635291"/>
    <n v="209.45253670558529"/>
    <n v="161.96743115010861"/>
    <n v="886.27044479503377"/>
    <n v="1319.483980133607"/>
    <n v="521.56589070517157"/>
    <n v="9946.1703305360679"/>
    <n v="1932.0737363053579"/>
    <n v="636.33327829174311"/>
    <n v="8676.7720680214989"/>
    <n v="1097.9177335238651"/>
    <n v="16.01199831237"/>
    <n v="2.565772193208459"/>
    <n v="10.73491349938851"/>
    <n v="2.292473990675084"/>
    <n v="45.54853005854951"/>
    <n v="17.346746314266589"/>
    <n v="112.3747003044126"/>
    <n v="47.36554769733857"/>
    <n v="10.523021139065619"/>
    <n v="253.96883278374131"/>
    <n v="20.89927676345479"/>
  </r>
  <r>
    <x v="138"/>
    <n v="328.79432151017897"/>
    <n v="232.03133200581999"/>
    <n v="156.65895744161989"/>
    <n v="970.02216125436803"/>
    <n v="1263.9717091247501"/>
    <n v="540.07613829661454"/>
    <n v="10027.938825039981"/>
    <n v="1928.401988421843"/>
    <n v="706.89942004783131"/>
    <n v="8308.8489361995307"/>
    <n v="1140.458582523614"/>
    <n v="15.02495732051154"/>
    <n v="2.138143494340377"/>
    <n v="10.61694741697765"/>
    <n v="2.5981371894317791"/>
    <n v="45.54853005854951"/>
    <n v="16.5005635672292"/>
    <n v="114.6755923716847"/>
    <n v="41.85792587206673"/>
    <n v="11.76102362601454"/>
    <n v="252.24276529014179"/>
    <n v="21.693846565367028"/>
  </r>
  <r>
    <x v="139"/>
    <n v="338.44538898612831"/>
    <n v="232.37343496491451"/>
    <n v="163.8548884686823"/>
    <n v="970.02216125436803"/>
    <n v="1182.838389957958"/>
    <n v="540.81654820027222"/>
    <n v="10104.12874160719"/>
    <n v="1937.2141833422791"/>
    <n v="765.70453817790496"/>
    <n v="7953.7866994279111"/>
    <n v="1193.2086079913529"/>
    <n v="15.02495732051154"/>
    <n v="1.796040535245911"/>
    <n v="11.44270999385367"/>
    <n v="2.5981371894317791"/>
    <n v="46.260225840714348"/>
    <n v="15.654380820191809"/>
    <n v="118.539354522387"/>
    <n v="42.225100660418192"/>
    <n v="11.14202238254008"/>
    <n v="247.1660961913197"/>
    <n v="21.657254535015809"/>
  </r>
  <r>
    <x v="140"/>
    <n v="339.76144364193948"/>
    <n v="240.84048320250241"/>
    <n v="161.96743115010861"/>
    <n v="970.02216125436803"/>
    <n v="1185.6851730866181"/>
    <n v="548.85528429712735"/>
    <n v="10165.55821849757"/>
    <n v="1872.9585953807741"/>
    <n v="618.38224223098393"/>
    <n v="7909.7212116501341"/>
    <n v="1254.3329809766151"/>
    <n v="15.02495732051154"/>
    <n v="1.796040535245911"/>
    <n v="10.73491349938851"/>
    <n v="2.5981371894317791"/>
    <n v="41.278355365560479"/>
    <n v="15.86592650695116"/>
    <n v="118.2788761751486"/>
    <n v="42.959450237121089"/>
    <n v="11.14202238254008"/>
    <n v="250.0428753473189"/>
    <n v="22.598192458332939"/>
  </r>
  <r>
    <x v="141"/>
    <n v="402.60305345692768"/>
    <n v="268.97845158802221"/>
    <n v="164.44471888073659"/>
    <n v="1357.603097277856"/>
    <n v="1157.929037582189"/>
    <n v="554.143926466111"/>
    <n v="10213.35599521581"/>
    <n v="1859.0059534234181"/>
    <n v="858.55472469907363"/>
    <n v="7908.7397222910286"/>
    <n v="1299.4666366983929"/>
    <n v="15.13462854182915"/>
    <n v="1.710514795472295"/>
    <n v="10.73491349938851"/>
    <n v="2.4453055900534322"/>
    <n v="40.566659583395641"/>
    <n v="15.86592650695116"/>
    <n v="121.46973592881839"/>
    <n v="40.022051930309438"/>
    <n v="14.237028599912369"/>
    <n v="246.62458482077869"/>
    <n v="22.765470311367089"/>
  </r>
  <r>
    <x v="142"/>
    <n v="459.19340365681239"/>
    <n v="278.8994374017617"/>
    <n v="166.09624403448859"/>
    <n v="1463.3625640476721"/>
    <n v="1094.5881129695181"/>
    <n v="470.05451597927038"/>
    <n v="10150.77607229179"/>
    <n v="1838.076990487385"/>
    <n v="914.26483661177485"/>
    <n v="7880.0057751916966"/>
    <n v="1342.911831591108"/>
    <n v="13.92824510733548"/>
    <n v="1.796040535245911"/>
    <n v="10.498981334566791"/>
    <n v="2.292473990675084"/>
    <n v="41.278355365560479"/>
    <n v="13.856242482737359"/>
    <n v="125.3986176663302"/>
    <n v="41.123576295363812"/>
    <n v="11.14202238254008"/>
    <n v="248.8921636849193"/>
    <n v="23.120935749064671"/>
  </r>
  <r>
    <x v="143"/>
    <n v="471.91526532965469"/>
    <n v="289.5901548734638"/>
    <n v="180.0162417589701"/>
    <n v="1537.0273949480361"/>
    <n v="1093.1647214051891"/>
    <n v="472.38151853362331"/>
    <n v="10228.52885894244"/>
    <n v="1791.8129671551019"/>
    <n v="1086.347182297674"/>
    <n v="8825.4846281563277"/>
    <n v="1411.0984664341549"/>
    <n v="4.935204959291795"/>
    <n v="1.8815662750195279"/>
    <n v="10.027117004923349"/>
    <n v="1.9868107919183899"/>
    <n v="39.854963801230802"/>
    <n v="12.9042868923203"/>
    <n v="130.78183684258951"/>
    <n v="49.568596427447297"/>
    <n v="12.380024869489"/>
    <n v="250.61823117851881"/>
    <n v="25.86011059249897"/>
  </r>
  <r>
    <x v="144"/>
    <n v="519.51257538149571"/>
    <n v="293.43881316327651"/>
    <n v="188.98166402219539"/>
    <n v="1728.6782205684831"/>
    <n v="1055.4448449504521"/>
    <n v="485.92044248622148"/>
    <n v="10042.72097124575"/>
    <n v="1807.2343082658631"/>
    <n v="995.97300075040334"/>
    <n v="9318.1922864273456"/>
    <n v="1486.0337171605499"/>
    <n v="4.0578351887509481"/>
    <n v="1.9670920147931441"/>
    <n v="8.8474561808147492"/>
    <n v="1.9868107919183899"/>
    <n v="37.008180672571449"/>
    <n v="11.317694241625199"/>
    <n v="134.05952271200539"/>
    <n v="49.568596427447297"/>
    <n v="10.523021139065619"/>
    <n v="250.24594211127189"/>
    <n v="26.131937103679469"/>
  </r>
  <r>
    <x v="145"/>
    <n v="545.06596994849792"/>
    <n v="306.01109690999817"/>
    <n v="191.45895175282351"/>
    <n v="1859.3492380369701"/>
    <n v="1029.1121010103529"/>
    <n v="494.48804279997512"/>
    <n v="10089.54195416185"/>
    <n v="1798.78928813378"/>
    <n v="1052.3021139065791"/>
    <n v="10053.09090517283"/>
    <n v="1557.461360406134"/>
    <n v="3.509479082162918"/>
    <n v="2.7368236727556901"/>
    <n v="8.1396596863495922"/>
    <n v="1.833979192540043"/>
    <n v="29.891222850923072"/>
    <n v="11.952331301903239"/>
    <n v="138.4442415571844"/>
    <n v="41.85792587206673"/>
    <n v="10.523021139065619"/>
    <n v="250.00903088666021"/>
    <n v="26.58149633370877"/>
  </r>
  <r>
    <x v="146"/>
    <n v="553.72999643258879"/>
    <n v="329.44514960796897"/>
    <n v="194.40810381309501"/>
    <n v="1859.3492380369701"/>
    <n v="984.98696251613308"/>
    <n v="488.14167219719468"/>
    <n v="10149.039549976869"/>
    <n v="1797.3205889803739"/>
    <n v="1251.0015130618799"/>
    <n v="10818.483382971919"/>
    <n v="1609.286130249279"/>
    <n v="3.8384927461157359"/>
    <n v="2.8223494125293072"/>
    <n v="7.0779649446518533"/>
    <n v="1.833979192540043"/>
    <n v="24.197656593604371"/>
    <n v="12.586968362181279"/>
    <n v="139.1171439542168"/>
    <n v="40.022051930309438"/>
    <n v="12.99902611296346"/>
    <n v="259.82392447771622"/>
    <n v="27.412658165972228"/>
  </r>
  <r>
    <x v="147"/>
    <n v="554.16868131785918"/>
    <n v="336.28720878985831"/>
    <n v="198.6548827798859"/>
    <n v="1859.3492380369701"/>
    <n v="936.59164932892418"/>
    <n v="490.15135622140849"/>
    <n v="9999.3947394884417"/>
    <n v="1809.804531784323"/>
    <n v="1436.082884860743"/>
    <n v="10853.98622220301"/>
    <n v="1659.239479111603"/>
    <n v="3.8384927461157359"/>
    <n v="2.7368236727556901"/>
    <n v="7.3138971094735732"/>
    <n v="1.833979192540043"/>
    <n v="23.485960811439529"/>
    <n v="12.26964983204226"/>
    <n v="139.65980717763011"/>
    <n v="42.592275448769627"/>
    <n v="12.99902611296346"/>
    <n v="254.37496631164711"/>
    <n v="27.569481153191749"/>
  </r>
  <r>
    <x v="148"/>
    <n v="594.74703320537344"/>
    <n v="323.8859765226839"/>
    <n v="196.05962896684699"/>
    <n v="2131.389484930427"/>
    <n v="893.88990239903376"/>
    <n v="501.25750477627417"/>
    <n v="9890.7969752189838"/>
    <n v="1842.4830879476031"/>
    <n v="1444.748902269386"/>
    <n v="10956.433404617241"/>
    <n v="1697.5304251577029"/>
    <n v="2.961122975574888"/>
    <n v="2.6512979329820738"/>
    <n v="6.3701684501866946"/>
    <n v="1.833979192540043"/>
    <n v="21.35087346494501"/>
    <n v="11.529239928384539"/>
    <n v="152.81396371316691"/>
    <n v="40.756401507012363"/>
    <n v="10.523021139065619"/>
    <n v="253.76576601978849"/>
    <n v="27.841307664372248"/>
  </r>
  <r>
    <x v="149"/>
    <n v="619.20371555919962"/>
    <n v="341.24770169672797"/>
    <n v="204.78911906525059"/>
    <n v="2203.220336638251"/>
    <n v="934.45656198242955"/>
    <n v="512.04633480100085"/>
    <n v="9919.7751913492502"/>
    <n v="1724.619980886785"/>
    <n v="1488.078989312598"/>
    <n v="10949.93526817075"/>
    <n v="1769.961735521493"/>
    <n v="5.8125747298326429"/>
    <n v="2.7368236727556901"/>
    <n v="5.898304120543254"/>
    <n v="1.833979192540043"/>
    <n v="17.080698771955991"/>
    <n v="11.10614855486585"/>
    <n v="158.60960693922021"/>
    <n v="40.389226718660893"/>
    <n v="17.332034817284661"/>
    <n v="238.6711365659574"/>
    <n v="28.54701110686009"/>
  </r>
  <r>
    <x v="150"/>
    <n v="501.19748142145562"/>
    <n v="365.19490883334049"/>
    <n v="205.73284772453749"/>
    <n v="2306.2288346192572"/>
    <n v="937.30334511108879"/>
    <n v="537.11449868198349"/>
    <n v="9916.8665164717531"/>
    <n v="1728.2917287703001"/>
    <n v="1676.255367328833"/>
    <n v="10991.022443410549"/>
    <n v="1793.8720136395621"/>
    <n v="4.9352049592917959"/>
    <n v="2.8223494125293072"/>
    <n v="5.5444058733106747"/>
    <n v="2.292473990675084"/>
    <n v="12.81052407896696"/>
    <n v="12.9042868923203"/>
    <n v="163.29821718951061"/>
    <n v="26.803759549657009"/>
    <n v="17.332034817284661"/>
    <n v="249.1967638308486"/>
    <n v="26.628543229874619"/>
  </r>
  <r>
    <x v="151"/>
    <n v="547.14972315353259"/>
    <n v="398.03679290640918"/>
    <n v="214.6982699877629"/>
    <n v="2332.821532911089"/>
    <n v="995.66239924860554"/>
    <n v="545.25900762221829"/>
    <n v="9902.4967943157699"/>
    <n v="1715.8077859663499"/>
    <n v="1955.4249281358141"/>
    <n v="10919.13680897123"/>
    <n v="1812.026888126675"/>
    <n v="5.5932322871974316"/>
    <n v="2.9078751523029229"/>
    <n v="4.7186432964346574"/>
    <n v="2.1396423912967379"/>
    <n v="12.09882829680212"/>
    <n v="11.952331301903239"/>
    <n v="165.7944680172115"/>
    <n v="29.00680827976575"/>
    <n v="17.332034817284661"/>
    <n v="243.03707199094441"/>
    <n v="26.74877418674291"/>
  </r>
  <r>
    <x v="152"/>
    <n v="732.05540229501617"/>
    <n v="408.47093315879039"/>
    <n v="229.6799624539421"/>
    <n v="2460.7415815907648"/>
    <n v="992.81561611994618"/>
    <n v="557.10556608074182"/>
    <n v="9758.734453169136"/>
    <n v="1675.785734036042"/>
    <n v="2198.6924168212749"/>
    <n v="10800.410440980109"/>
    <n v="1876.460226142269"/>
    <n v="7.5673142709143386"/>
    <n v="2.309194973887609"/>
    <n v="5.1905076260780953"/>
    <n v="1.9868107919183899"/>
    <n v="13.5222198611318"/>
    <n v="10.68305718134715"/>
    <n v="168.2038927291662"/>
    <n v="29.373983068117209"/>
    <n v="14.85602984338683"/>
    <n v="244.932361787838"/>
    <n v="26.936961771406342"/>
  </r>
  <r>
    <x v="153"/>
    <n v="734.46816916400348"/>
    <n v="404.28017190988328"/>
    <n v="232.1572501845701"/>
    <n v="2460.7415815907648"/>
    <n v="1110.245420177145"/>
    <n v="556.47092902046381"/>
    <n v="9586.0807220079823"/>
    <n v="1676.887258401096"/>
    <n v="2274.829569768634"/>
    <n v="10605.635569888629"/>
    <n v="1908.47302526668"/>
    <n v="7.5673142709143386"/>
    <n v="2.5657721932084581"/>
    <n v="5.1905076260780953"/>
    <n v="1.9868107919183899"/>
    <n v="12.81052407896696"/>
    <n v="10.4715114945878"/>
    <n v="172.89250297945659"/>
    <n v="27.905283914711379"/>
    <n v="14.85602984338683"/>
    <n v="240.76949312680389"/>
    <n v="27.726304140411258"/>
  </r>
  <r>
    <x v="154"/>
    <n v="734.13915550005072"/>
    <n v="389.39869318927413"/>
    <n v="230.26979286599641"/>
    <n v="2460.7415815907648"/>
    <n v="1107.3986370484849"/>
    <n v="556.25938333370448"/>
    <n v="9426.0384841589512"/>
    <n v="1675.051384459339"/>
    <n v="2366.4417538028529"/>
    <n v="10646.993500813711"/>
    <n v="1924.1082770924661"/>
    <n v="7.5673142709143386"/>
    <n v="2.5657721932084581"/>
    <n v="5.5444058733106738"/>
    <n v="1.9868107919183899"/>
    <n v="12.09882829680212"/>
    <n v="10.154192964448781"/>
    <n v="171.394752482836"/>
    <n v="25.702235184602639"/>
    <n v="14.85602984338683"/>
    <n v="240.29567067758049"/>
    <n v="28.039950114850299"/>
  </r>
  <r>
    <x v="155"/>
    <n v="462.70288273897592"/>
    <n v="427.54317312830688"/>
    <n v="229.2080981242986"/>
    <n v="2792.538983841157"/>
    <n v="1174.29804057198"/>
    <n v="583.01991270876192"/>
    <n v="9186.2681655260476"/>
    <n v="1651.919372793197"/>
    <n v="2405.4388321417441"/>
    <n v="10422.1647486572"/>
    <n v="1963.8001751577269"/>
    <n v="5.8125747298326429"/>
    <n v="2.480246453434841"/>
    <n v="6.370168450186692"/>
    <n v="5.8076007763770674"/>
    <n v="10.67543673247245"/>
    <n v="9.9426472776894368"/>
    <n v="158.58790041028371"/>
    <n v="24.23353603119682"/>
    <n v="17.332034817284661"/>
    <n v="238.50191426266329"/>
    <n v="28.90770397746498"/>
  </r>
  <r>
    <x v="156"/>
    <n v="751.35753724691472"/>
    <n v="437.97731338068809"/>
    <n v="227.79250513536829"/>
    <n v="3393.4728325968172"/>
    <n v="1210.5945254623859"/>
    <n v="596.02997244446181"/>
    <n v="9005.4744860136943"/>
    <n v="1729.760427923705"/>
    <n v="2467.33895648919"/>
    <n v="10787.24494578383"/>
    <n v="1968.572821402108"/>
    <n v="7.4576430495967321"/>
    <n v="2.7368236727556901"/>
    <n v="5.6623719557215342"/>
    <n v="9.4755591614573973"/>
    <n v="10.67543673247245"/>
    <n v="9.6253287475504159"/>
    <n v="158.67472652602979"/>
    <n v="21.663312512736631"/>
    <n v="11.76102362601454"/>
    <n v="246.38767359616699"/>
    <n v="29.284079146791829"/>
  </r>
  <r>
    <x v="157"/>
    <n v="756.18307098488924"/>
    <n v="476.12179331972101"/>
    <n v="239.11724904681091"/>
    <n v="3534.3835672236528"/>
    <n v="1298.844802450827"/>
    <n v="605.97261972215108"/>
    <n v="8615.4949871400077"/>
    <n v="1700.7536196439401"/>
    <n v="2366.4417538028538"/>
    <n v="10383.751285809451"/>
    <n v="1999.8746896511241"/>
    <n v="7.238300606961519"/>
    <n v="3.763132550039086"/>
    <n v="6.134236285364973"/>
    <n v="8.8642327639440079"/>
    <n v="14.23391564329664"/>
    <n v="7.5098718799569451"/>
    <n v="157.45916090558421"/>
    <n v="30.842682221523031"/>
    <n v="14.237028599912369"/>
    <n v="241.0402488120744"/>
    <n v="30.0263746196309"/>
  </r>
  <r>
    <x v="158"/>
    <n v="910.05179449349055"/>
    <n v="470.7336717139832"/>
    <n v="241.3586046126172"/>
    <n v="3732.911814816126"/>
    <n v="1352.9336818953541"/>
    <n v="616.97299543363727"/>
    <n v="8434.4408292804146"/>
    <n v="1673.582685305933"/>
    <n v="2482.1949863325781"/>
    <n v="10224.750009634339"/>
    <n v="2050.8682976620048"/>
    <n v="6.7996157216910964"/>
    <n v="3.164452371623772"/>
    <n v="6.4881345325975532"/>
    <n v="8.711401164565661"/>
    <n v="14.23391564329664"/>
    <n v="9.4137830607910704"/>
    <n v="158.41424817879141"/>
    <n v="27.170934338008468"/>
    <n v="12.99902611296346"/>
    <n v="244.6954505632263"/>
    <n v="30.66934886723093"/>
  </r>
  <r>
    <x v="159"/>
    <n v="1029.154740844411"/>
    <n v="495.79271346765279"/>
    <n v="261.76673686969599"/>
    <n v="3949.168527936487"/>
    <n v="1439.7605673194651"/>
    <n v="616.02103984322014"/>
    <n v="8240.8402976955094"/>
    <n v="1699.284920490534"/>
    <n v="2496.4320149324899"/>
    <n v="10151.882885835919"/>
    <n v="2052.4103903696632"/>
    <n v="5.812574729832642"/>
    <n v="4.1052355091335517"/>
    <n v="5.7803380381323937"/>
    <n v="8.8642327639440079"/>
    <n v="13.5222198611318"/>
    <n v="8.5676003137536796"/>
    <n v="158.39254164985491"/>
    <n v="26.069409972954102"/>
    <n v="15.475031086861289"/>
    <n v="240.19413729560409"/>
    <n v="31.401189474255361"/>
  </r>
  <r>
    <x v="160"/>
    <n v="1028.387042295187"/>
    <n v="504.43081318478801"/>
    <n v="267.90097315506068"/>
    <n v="3949.168527936487"/>
    <n v="1409.157648686376"/>
    <n v="615.70372131308125"/>
    <n v="8190.6765093231907"/>
    <n v="1680.926181072962"/>
    <n v="2475.3859726543592"/>
    <n v="10306.82282673197"/>
    <n v="2102.9283019859781"/>
    <n v="5.7029035085150364"/>
    <n v="4.0197097693599346"/>
    <n v="6.7240666974192731"/>
    <n v="8.8642327639440079"/>
    <n v="15.657307207626319"/>
    <n v="7.5098718799569442"/>
    <n v="157.5676935502668"/>
    <n v="26.436584761305561"/>
    <n v="15.475031086861289"/>
    <n v="234.00060099504111"/>
    <n v="31.443008937513898"/>
  </r>
  <r>
    <x v="161"/>
    <n v="1028.058028631234"/>
    <n v="518.97018894630276"/>
    <n v="294.44334169750408"/>
    <n v="3949.168527936487"/>
    <n v="1434.0670010621459"/>
    <n v="649.44525835119714"/>
    <n v="8176.675798159129"/>
    <n v="1675.051384459339"/>
    <n v="2663.5623506705938"/>
    <n v="10212.396781493881"/>
    <n v="2150.4561219793081"/>
    <n v="5.7029035085150364"/>
    <n v="4.1052355091335508"/>
    <n v="6.0162702029541153"/>
    <n v="8.8642327639440079"/>
    <n v="13.5222198611318"/>
    <n v="7.5098718799569442"/>
    <n v="159.91199867541201"/>
    <n v="22.03048730108808"/>
    <n v="16.7130335738102"/>
    <n v="235.04977927546429"/>
    <n v="32.676683103640798"/>
  </r>
  <r>
    <x v="162"/>
    <n v="1480.5614877876769"/>
    <n v="547.10815733182255"/>
    <n v="306.23994993859009"/>
    <n v="3962.312045483025"/>
    <n v="1456.129570309256"/>
    <n v="636.54097145887681"/>
    <n v="8267.1486107665824"/>
    <n v="1649.716324063088"/>
    <n v="2665.4193544010168"/>
    <n v="10395.393780276079"/>
    <n v="2158.5638704185571"/>
    <n v="5.7029035085150364"/>
    <n v="4.1907612489071671"/>
    <n v="5.0725415436672359"/>
    <n v="15.89448633534797"/>
    <n v="14.945611425461481"/>
    <n v="9.308010217411395"/>
    <n v="159.84687908860241"/>
    <n v="24.23353603119682"/>
    <n v="17.951036060759119"/>
    <n v="239.85569268901591"/>
    <n v="33.03214854133838"/>
  </r>
  <r>
    <x v="163"/>
    <n v="1109.872759734169"/>
    <n v="574.04876536051154"/>
    <n v="332.42842023380092"/>
    <n v="3637.086402005903"/>
    <n v="1515.200320228937"/>
    <n v="687.10039059436076"/>
    <n v="8034.1941422197497"/>
    <n v="1620.709515783323"/>
    <n v="2698.8454215486381"/>
    <n v="10414.24514486304"/>
    <n v="2202.7565882170179"/>
    <n v="2.6321093116220702"/>
    <n v="3.8486582898127022"/>
    <n v="5.1905076260780953"/>
    <n v="12.685022748402689"/>
    <n v="16.369002989791149"/>
    <n v="8.7791460005130268"/>
    <n v="153.03102900253219"/>
    <n v="24.600710819548279"/>
    <n v="20.427041034656948"/>
    <n v="243.91702796807371"/>
    <n v="32.911917584470082"/>
  </r>
  <r>
    <x v="164"/>
    <n v="1619.6245964184011"/>
    <n v="576.95664051281449"/>
    <n v="343.28129981560011"/>
    <n v="3670.556522269761"/>
    <n v="1528.7225400900691"/>
    <n v="699.58158611316219"/>
    <n v="8107.8443949013936"/>
    <n v="1644.2087022378159"/>
    <n v="2778.6965819568431"/>
    <n v="10346.65775692739"/>
    <n v="2258.7789866847379"/>
    <n v="8.0059991561847621"/>
    <n v="2.907875152302922"/>
    <n v="5.1905076260780953"/>
    <n v="12.22652795026764"/>
    <n v="16.369002989791149"/>
    <n v="9.4137830607910669"/>
    <n v="155.83117123534441"/>
    <n v="14.319816745707501"/>
    <n v="25.379050982452611"/>
    <n v="235.04977927546429"/>
    <n v="33.110560034948143"/>
  </r>
  <r>
    <x v="165"/>
    <n v="1317.6997241310321"/>
    <n v="619.37740744052826"/>
    <n v="357.55519578731412"/>
    <n v="4199.6595193175981"/>
    <n v="1517.3354075754321"/>
    <n v="718.51492507812361"/>
    <n v="7931.0447167133616"/>
    <n v="1656.6926450417659"/>
    <n v="2584.3301915058628"/>
    <n v="10581.94444742747"/>
    <n v="2269.3122639929829"/>
    <n v="8.554355262772793"/>
    <n v="3.0789266318501549"/>
    <n v="5.1905076260780953"/>
    <n v="16.047317934726319"/>
    <n v="14.23391564329664"/>
    <n v="9.4137830607910669"/>
    <n v="151.8588764399596"/>
    <n v="13.95264195735605"/>
    <n v="34.045068391095029"/>
    <n v="235.89589079193459"/>
    <n v="33.743079416733551"/>
  </r>
  <r>
    <x v="166"/>
    <n v="1495.5864451081891"/>
    <n v="649.56799358061483"/>
    <n v="360.150449600353"/>
    <n v="4348.2118339133522"/>
    <n v="1491.714359417497"/>
    <n v="778.69967296115806"/>
    <n v="8063.9103803338576"/>
    <n v="1661.465917290335"/>
    <n v="2679.65638300093"/>
    <n v="10595.956054140221"/>
    <n v="2286.0139121318621"/>
    <n v="8.3350128201375799"/>
    <n v="2.9934008920765391"/>
    <n v="5.1905076260780953"/>
    <n v="17.42280232913145"/>
    <n v="13.5222198611318"/>
    <n v="9.308010217411395"/>
    <n v="153.94270321786641"/>
    <n v="20.561788147682261"/>
    <n v="35.902072121518401"/>
    <n v="235.25284603941719"/>
    <n v="34.07240768989454"/>
  </r>
  <r>
    <x v="167"/>
    <n v="1857.501475456289"/>
    <n v="648.71273618287876"/>
    <n v="393.41688484021552"/>
    <n v="4348.2118339133522"/>
    <n v="1467.516702823893"/>
    <n v="805.56597517959506"/>
    <n v="7884.5927447891891"/>
    <n v="1672.84833572923"/>
    <n v="2765.6975558438789"/>
    <n v="10311.86565137013"/>
    <n v="2284.0849893890618"/>
    <n v="8.4446840414551865"/>
    <n v="2.907875152302922"/>
    <n v="22.29558957565277"/>
    <n v="17.42280232913145"/>
    <n v="10.67543673247245"/>
    <n v="9.308010217411395"/>
    <n v="153.0093224735956"/>
    <n v="20.928962936033709"/>
    <n v="40.235080825839603"/>
    <n v="228.6193317502896"/>
    <n v="34.506284621201893"/>
  </r>
  <r>
    <x v="168"/>
    <n v="1853.8823251528081"/>
    <n v="660.17318531254318"/>
    <n v="395.06840999396752"/>
    <n v="4348.2118339133522"/>
    <n v="1460.399745002245"/>
    <n v="810.11420744492102"/>
    <n v="7778.5129378763704"/>
    <n v="1706.6284162575639"/>
    <n v="2581.8541865319648"/>
    <n v="10314.94549729008"/>
    <n v="2261.3299739435088"/>
    <n v="8.4446840414551865"/>
    <n v="2.8223494125293058"/>
    <n v="22.531521740474489"/>
    <n v="17.42280232913145"/>
    <n v="10.67543673247245"/>
    <n v="9.308010217411395"/>
    <n v="154.3117142097874"/>
    <n v="21.663312512736621"/>
    <n v="41.473083312788518"/>
    <n v="230.2438658619127"/>
    <n v="34.161274049318941"/>
  </r>
  <r>
    <x v="169"/>
    <n v="1783.9120859521749"/>
    <n v="700.6268602254637"/>
    <n v="402.26434102102991"/>
    <n v="5517.5264007570859"/>
    <n v="1444.7424377946179"/>
    <n v="799.21960457681473"/>
    <n v="7465.4179644958704"/>
    <n v="1681.6605306496649"/>
    <n v="2422.7708669590302"/>
    <n v="10224.411565027751"/>
    <n v="2268.7372463731781"/>
    <n v="11.076793353077729"/>
    <n v="2.8223494125293058"/>
    <n v="22.531521740474489"/>
    <n v="10.698211956484171"/>
    <n v="12.09882829680212"/>
    <n v="7.7214175667162914"/>
    <n v="152.55348536592851"/>
    <n v="20.56178814768225"/>
    <n v="40.235080825839603"/>
    <n v="229.60082110939521"/>
    <n v="34.187411213855533"/>
  </r>
  <r>
    <x v="170"/>
    <n v="1785.337811829304"/>
    <n v="733.81084725762673"/>
    <n v="400.96671411451052"/>
    <n v="5744.0228310357952"/>
    <n v="1371.4377722316401"/>
    <n v="792.97900681741396"/>
    <n v="7427.5400715016276"/>
    <n v="1677.2544331894469"/>
    <n v="2407.2958358721689"/>
    <n v="10076.30820518478"/>
    <n v="2287.6030517356862"/>
    <n v="10.967122131760121"/>
    <n v="2.8223494125293058"/>
    <n v="22.413555658063629"/>
    <n v="13.602012344672771"/>
    <n v="10.67543673247245"/>
    <n v="7.6156447233366178"/>
    <n v="158.21888941836261"/>
    <n v="20.928962936033709"/>
    <n v="45.806092017109727"/>
    <n v="232.24068904078271"/>
    <n v="35.53086147103609"/>
  </r>
  <r>
    <x v="171"/>
    <n v="1279.2051254485521"/>
    <n v="756.6462197771823"/>
    <n v="420.54908379471323"/>
    <n v="6278.780597260632"/>
    <n v="1305.25006449031"/>
    <n v="772.14175667161828"/>
    <n v="7215.5324033785446"/>
    <n v="1651.919372793197"/>
    <n v="2372.0127649941251"/>
    <n v="9878.0811991061055"/>
    <n v="2301.5759798969461"/>
    <n v="5.812574729832642"/>
    <n v="3.0789266318501549"/>
    <n v="22.059657410831051"/>
    <n v="33.317288664479541"/>
    <n v="7.8286536038130938"/>
    <n v="7.1925533498179224"/>
    <n v="154.9194970200102"/>
    <n v="23.866361242845361"/>
    <n v="42.71108579973744"/>
    <n v="233.49293408515891"/>
    <n v="35.719049055699521"/>
  </r>
  <r>
    <x v="172"/>
    <n v="1276.0246600303419"/>
    <n v="770.67244110005527"/>
    <n v="458.06229800136651"/>
    <n v="6200.6836499782967"/>
    <n v="1284.6108868075289"/>
    <n v="777.74771737074104"/>
    <n v="7052.2124796600983"/>
    <n v="1601.983601577399"/>
    <n v="2467.9579577326649"/>
    <n v="9378.2662040967389"/>
    <n v="2324.2996307450539"/>
    <n v="4.0578351887509472"/>
    <n v="3.934184029586318"/>
    <n v="22.059657410831051"/>
    <n v="31.788972670696069"/>
    <n v="8.5403493859779314"/>
    <n v="5.9232792292618388"/>
    <n v="155.114855780439"/>
    <n v="23.13201166614245"/>
    <n v="37.140074608467323"/>
    <n v="231.52995536694769"/>
    <n v="35.593590665923912"/>
  </r>
  <r>
    <x v="173"/>
    <n v="2327.1136451382772"/>
    <n v="790.08678402866622"/>
    <n v="502.06364674061717"/>
    <n v="6608.591188719105"/>
    <n v="1251.872880827947"/>
    <n v="734.69817011521377"/>
    <n v="6712.0494646957459"/>
    <n v="1595.374455387072"/>
    <n v="2340.4437015769272"/>
    <n v="8691.5959417900594"/>
    <n v="2351.1895456202951"/>
    <n v="10.309094803854491"/>
    <n v="3.0789266318501549"/>
    <n v="22.767453905296211"/>
    <n v="33.775783462614577"/>
    <n v="8.5403493859779314"/>
    <n v="4.9713236388447752"/>
    <n v="150.05723453822759"/>
    <n v="16.522865475816239"/>
    <n v="37.75907585194178"/>
    <n v="231.32688860299481"/>
    <n v="35.326991587650717"/>
  </r>
  <r>
    <x v="174"/>
    <n v="2361.0020525254172"/>
    <n v="801.63275889810427"/>
    <n v="554.20465516621721"/>
    <n v="6608.591188719105"/>
    <n v="1204.9009592050679"/>
    <n v="763.8914748880037"/>
    <n v="6640.1357343290238"/>
    <n v="1565.633297530605"/>
    <n v="2227.7854752645749"/>
    <n v="8977.7847011209924"/>
    <n v="2378.4192436345111"/>
    <n v="11.186464574395339"/>
    <n v="3.1644523716237711"/>
    <n v="4.4827111316129402"/>
    <n v="33.775783462614577"/>
    <n v="8.5403493859779314"/>
    <n v="6.5579162895398797"/>
    <n v="148.92849503352809"/>
    <n v="15.421341110761871"/>
    <n v="32.807065904146121"/>
    <n v="237.5204249035578"/>
    <n v="35.15971373461656"/>
  </r>
  <r>
    <x v="175"/>
    <n v="2878.2115322592472"/>
    <n v="811.38269323229656"/>
    <n v="640.55582749096652"/>
    <n v="6608.591188719105"/>
    <n v="1200.6307845120789"/>
    <n v="757.1220129117047"/>
    <n v="6477.9228435863406"/>
    <n v="1552.782179938303"/>
    <n v="2236.4514926732181"/>
    <n v="8988.6149285318133"/>
    <n v="2397.7450630928629"/>
    <n v="11.29613579571294"/>
    <n v="3.4210295909446198"/>
    <n v="4.8366093788455196"/>
    <n v="33.775783462614577"/>
    <n v="7.1169578216482554"/>
    <n v="6.6636891329195516"/>
    <n v="146.302005032208"/>
    <n v="16.15569068746478"/>
    <n v="32.807065904146121"/>
    <n v="233.2560228605472"/>
    <n v="34.610833279348242"/>
  </r>
  <r>
    <x v="176"/>
    <n v="2713.4853578402031"/>
    <n v="805.82352014701155"/>
    <n v="715.22835765704076"/>
    <n v="7084.3559575838981"/>
    <n v="1206.3243507693969"/>
    <n v="784.51717934704016"/>
    <n v="6538.2452875009558"/>
    <n v="1552.782179938303"/>
    <n v="2202.4064242821232"/>
    <n v="8910.9418913198351"/>
    <n v="2428.884880921752"/>
    <n v="10.309094803854491"/>
    <n v="3.4210295909446198"/>
    <n v="4.8366093788455196"/>
    <n v="34.539941459506323"/>
    <n v="2.8467831286592249"/>
    <n v="6.7694619762992261"/>
    <n v="146.21517891646189"/>
    <n v="15.421341110761871"/>
    <n v="32.188064660671657"/>
    <n v="229.22853204214829"/>
    <n v="34.464465157943359"/>
  </r>
  <r>
    <x v="177"/>
    <n v="3055.7692395724512"/>
    <n v="809.33007547772991"/>
    <n v="771.26224680219912"/>
    <n v="7390.4776511387272"/>
    <n v="1142.9834261567271"/>
    <n v="794.5655994681091"/>
    <n v="6388.7090096572047"/>
    <n v="1543.2356354411661"/>
    <n v="2197.4544143343269"/>
    <n v="8888.9429918916067"/>
    <n v="2390.4737039187848"/>
    <n v="12.173505566253789"/>
    <n v="3.4210295909446198"/>
    <n v="4.7186432964346592"/>
    <n v="38.819226242100036"/>
    <n v="2.1350873464943869"/>
    <n v="7.1925533498179206"/>
    <n v="144.3484174279204"/>
    <n v="23.499186454493909"/>
    <n v="22.903046008554789"/>
    <n v="226.48713072878439"/>
    <n v="33.816263477436003"/>
  </r>
  <r>
    <x v="178"/>
    <n v="3630.3367680553879"/>
    <n v="795.73148285372486"/>
    <n v="856.66969046766167"/>
    <n v="7485.9974007501942"/>
    <n v="1068.2553690294189"/>
    <n v="819.52799050571207"/>
    <n v="6338.1979168219004"/>
    <n v="1519.3692741983209"/>
    <n v="2198.0734155778009"/>
    <n v="8816.6173794637216"/>
    <n v="2474.1910419294718"/>
    <n v="12.283176787571399"/>
    <n v="3.0789266318501549"/>
    <n v="5.4264397908998188"/>
    <n v="26.592698291832271"/>
    <n v="1.4233915643295489"/>
    <n v="7.1925533498179206"/>
    <n v="141.5699817240446"/>
    <n v="21.663312512736631"/>
    <n v="-55.710111912701372"/>
    <n v="222.18888422511489"/>
    <n v="34.532421785738492"/>
  </r>
  <r>
    <x v="179"/>
    <n v="4298.015163436974"/>
    <n v="793.59333935938446"/>
    <n v="923.79239135944078"/>
    <n v="7886.2633595220841"/>
    <n v="926.62790837861633"/>
    <n v="855.490757254801"/>
    <n v="6380.3737025455766"/>
    <n v="1589.132483985097"/>
    <n v="2056.32213082215"/>
    <n v="8779.7946062669325"/>
    <n v="2517.9237456320889"/>
    <n v="15.463642205781969"/>
    <n v="2.3091949738876081"/>
    <n v="5.3084737084889593"/>
    <n v="27.968182686237391"/>
    <n v="3.5584789108240629"/>
    <n v="7.8271904100959633"/>
    <n v="142.26459065001359"/>
    <n v="20.56178814768225"/>
    <n v="-56.948114399650287"/>
    <n v="214.74310288017591"/>
    <n v="34.919251820879971"/>
  </r>
  <r>
    <x v="180"/>
    <n v="3435.1219941100499"/>
    <n v="778.02765472058638"/>
    <n v="984.308991636212"/>
    <n v="8135.5316981081687"/>
    <n v="714.54256529349448"/>
    <n v="881.19355819606176"/>
    <n v="6326.8236956591581"/>
    <n v="1562.328724435441"/>
    <n v="1892.905802544893"/>
    <n v="9221.701729089069"/>
    <n v="2552.403893088755"/>
    <n v="9.5413962546312483"/>
    <n v="2.052617754566759"/>
    <n v="5.3084737084889593"/>
    <n v="26.439866692453911"/>
    <n v="3.5584789108240629"/>
    <n v="8.5676003137536778"/>
    <n v="139.35591577251861"/>
    <n v="20.56178814768225"/>
    <n v="-61.281123103971488"/>
    <n v="208.0080552090719"/>
    <n v="35.316536721836087"/>
  </r>
  <r>
    <x v="181"/>
    <n v="3033.286639202342"/>
    <n v="767.50798872843166"/>
    <n v="1028.3103403754631"/>
    <n v="8135.5316981081687"/>
    <n v="600.67124014712033"/>
    <n v="862.15444638772055"/>
    <n v="6382.2404640341183"/>
    <n v="1555.7195782451149"/>
    <n v="1938.0928933185289"/>
    <n v="8927.8641216492433"/>
    <n v="2602.17950923223"/>
    <n v="8.6640264840903995"/>
    <n v="2.3091949738876081"/>
    <n v="5.0725415436672394"/>
    <n v="26.439866692453911"/>
    <n v="3.5584789108240629"/>
    <n v="7.932963253475636"/>
    <n v="138.83495907804189"/>
    <n v="18.725914205924969"/>
    <n v="-60.043120617022574"/>
    <n v="203.47289748079081"/>
    <n v="35.504724306499519"/>
  </r>
  <r>
    <x v="182"/>
    <n v="3703.5971438955498"/>
    <n v="753.5672931453322"/>
    <n v="1046.7130492315571"/>
    <n v="8135.5316981081687"/>
    <n v="560.10458056372454"/>
    <n v="933.44534282562051"/>
    <n v="6398.7808390837527"/>
    <n v="1601.9836015773981"/>
    <n v="1922.617862231667"/>
    <n v="8682.0518038842765"/>
    <n v="2691.5895216789859"/>
    <n v="9.6510674759488531"/>
    <n v="2.1381434943403752"/>
    <n v="4.7186432964346592"/>
    <n v="26.439866692453911"/>
    <n v="3.5584789108240629"/>
    <n v="7.4040990365772688"/>
    <n v="135.7960450269278"/>
    <n v="22.03048730108808"/>
    <n v="-60.662121860497031"/>
    <n v="205.9096986482254"/>
    <n v="36.210427748987357"/>
  </r>
  <r>
    <x v="183"/>
    <n v="3814.6940910902849"/>
    <n v="742.36342123498855"/>
    <n v="1051.7855907752239"/>
    <n v="8775.8960995034431"/>
    <n v="730.19987250112092"/>
    <n v="979.35075685239894"/>
    <n v="6317.7069535058154"/>
    <n v="1693.0429490885599"/>
    <n v="1946.139909483697"/>
    <n v="9659.5813610928053"/>
    <n v="2738.3541364678472"/>
    <n v="10.85745091044252"/>
    <n v="2.3091949738876081"/>
    <n v="4.9545754612563799"/>
    <n v="33.928615061992922"/>
    <n v="-5.6935662573188326"/>
    <n v="7.1925533498179206"/>
    <n v="138.63960031761309"/>
    <n v="38.553352776903601"/>
    <n v="-62.519125590920403"/>
    <n v="205.50356512031959"/>
    <n v="36.058832194675162"/>
  </r>
  <r>
    <x v="184"/>
    <n v="4002.5608932073442"/>
    <n v="721.15303777113161"/>
    <n v="1063.464232933899"/>
    <n v="8928.4220356830319"/>
    <n v="671.12912258143933"/>
    <n v="991.09154246754281"/>
    <n v="6427.9544139744476"/>
    <n v="1738.9397976324919"/>
    <n v="1881.763780162353"/>
    <n v="9508.1273996446125"/>
    <n v="2848.8254760981849"/>
    <n v="11.62514945966576"/>
    <n v="2.223669234113991"/>
    <n v="5.4264397908998188"/>
    <n v="34.845604658263007"/>
    <n v="-2.1350873464946409"/>
    <n v="5.8175063858821634"/>
    <n v="134.90607734053009"/>
    <n v="30.108332644820109"/>
    <n v="-61.281123103971481"/>
    <n v="203.60827532342611"/>
    <n v="36.466571961445908"/>
  </r>
  <r>
    <x v="185"/>
    <n v="4177.3768199876076"/>
    <n v="718.50173983814955"/>
    <n v="1058.7455896374649"/>
    <n v="9124.8106408842104"/>
    <n v="503.88061377270242"/>
    <n v="1039.7470504221931"/>
    <n v="6331.5991320251942"/>
    <n v="1791.078617578399"/>
    <n v="1783.3425824499141"/>
    <n v="9500.444707075063"/>
    <n v="2839.3951871333852"/>
    <n v="13.92824510733549"/>
    <n v="3.1644523716237711"/>
    <n v="4.6006772140237997"/>
    <n v="34.081446661371267"/>
    <n v="2.8467831286592258"/>
    <n v="5.1828693256041216"/>
    <n v="131.23767395025661"/>
    <n v="30.475507433171561"/>
    <n v="11.761023626014561"/>
    <n v="206.95887692864861"/>
    <n v="36.090196792119073"/>
  </r>
  <r>
    <x v="186"/>
    <n v="4282.9902061164621"/>
    <n v="707.21234218803215"/>
    <n v="1057.329996648534"/>
    <n v="9017.9813529187468"/>
    <n v="548.71744804908724"/>
    <n v="1062.276666062063"/>
    <n v="6126.255368285626"/>
    <n v="1827.0617468368409"/>
    <n v="1884.2397851362509"/>
    <n v="9484.808566250691"/>
    <n v="2871.1518420453381"/>
    <n v="12.94120411547703"/>
    <n v="2.7368236727556892"/>
    <n v="5.1905076260780998"/>
    <n v="36.373920652046493"/>
    <n v="8.5403493859779314"/>
    <n v="5.2886421689837944"/>
    <n v="130.3477062638589"/>
    <n v="33.045730951631761"/>
    <n v="9.2850186521167242"/>
    <n v="201.88220782982651"/>
    <n v="36.294066675504432"/>
  </r>
  <r>
    <x v="187"/>
    <n v="4480.8370893734227"/>
    <n v="697.63345933338701"/>
    <n v="1089.416771064288"/>
    <n v="9124.5049776854539"/>
    <n v="730.91156828328587"/>
    <n v="1132.5098340661659"/>
    <n v="6220.5919430437834"/>
    <n v="1910.7775985809731"/>
    <n v="1994.4220064747039"/>
    <n v="9713.2925201583439"/>
    <n v="2923.2170738022191"/>
    <n v="12.72186167284182"/>
    <n v="3.1644523716237711"/>
    <n v="5.4264397908998188"/>
    <n v="62.202460946987138"/>
    <n v="9.9637409503076082"/>
    <n v="5.394415012363468"/>
    <n v="130.21746709023969"/>
    <n v="33.780080528334672"/>
    <n v="9.2850186521167277"/>
    <n v="202.9990750315674"/>
    <n v="36.649532113202021"/>
  </r>
  <r>
    <x v="188"/>
    <n v="4476.9985966273071"/>
    <n v="703.27815815844565"/>
    <n v="1118.9082916670029"/>
    <n v="9124.5049776854539"/>
    <n v="730.91156828328587"/>
    <n v="1207.0796886488361"/>
    <n v="6161.9626083862167"/>
    <n v="1971.728613447315"/>
    <n v="1996.8980114486019"/>
    <n v="9369.7374000107211"/>
    <n v="2985.2719298449829"/>
    <n v="12.612190451524221"/>
    <n v="2.5657721932084572"/>
    <n v="7.1959310270627146"/>
    <n v="62.202460946987138"/>
    <n v="9.9637409503076082"/>
    <n v="5.394415012363468"/>
    <n v="126.41882452634709"/>
    <n v="35.61595447009195"/>
    <n v="9.2850186521167277"/>
    <n v="201.06994077401501"/>
    <n v="37.261141763358147"/>
  </r>
  <r>
    <x v="189"/>
    <n v="3282.020969150672"/>
    <n v="720.38330611316883"/>
    <n v="1110.7686319806539"/>
    <n v="9124.5049776854539"/>
    <n v="730.91156828328587"/>
    <n v="1341.728518271161"/>
    <n v="6076.3954713184166"/>
    <n v="1983.11103188621"/>
    <n v="2058.1791345525739"/>
    <n v="9314.3340179122406"/>
    <n v="3049.517080275913"/>
    <n v="11.29613579571294"/>
    <n v="2.5657721932084572"/>
    <n v="7.5498292742952957"/>
    <n v="62.202460946987138"/>
    <n v="9.9637409503076082"/>
    <n v="5.5001878557431416"/>
    <n v="128.4375317174443"/>
    <n v="29.373983068117191"/>
    <n v="8.0470161651678094"/>
    <n v="197.04244995561609"/>
    <n v="37.496376244187438"/>
  </r>
  <r>
    <x v="190"/>
    <n v="5133.380856213179"/>
    <n v="754.67912776238893"/>
    <n v="1128.9354086719261"/>
    <n v="9581.1657966279563"/>
    <n v="839.08932717234109"/>
    <n v="1504.830242762617"/>
    <n v="5861.5225413757134"/>
    <n v="1933.1752606704119"/>
    <n v="2186.9313931952611"/>
    <n v="8106.4929059204806"/>
    <n v="3080.2962052341982"/>
    <n v="8.7736977054080079"/>
    <n v="2.3947207136612239"/>
    <n v="8.2576257687604535"/>
    <n v="64.49493493766235"/>
    <n v="20.639177682780179"/>
    <n v="5.6059606991228161"/>
    <n v="121.7953338628663"/>
    <n v="15.788515899113319"/>
    <n v="8.6660174086422703"/>
    <n v="188.81824601552421"/>
    <n v="39.137790177085087"/>
  </r>
  <r>
    <x v="191"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CBE331-E9DD-481A-B105-67B0C7C82198}" name="PivotTable1" cacheId="2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9">
  <location ref="A3:C195" firstHeaderRow="0" firstDataRow="1" firstDataCol="1"/>
  <pivotFields count="23">
    <pivotField axis="axisRow" numFmtId="165" showAll="0">
      <items count="1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</rowItems>
  <colFields count="1">
    <field x="-2"/>
  </colFields>
  <colItems count="2">
    <i>
      <x/>
    </i>
    <i i="1">
      <x v="1"/>
    </i>
  </colItems>
  <dataFields count="2">
    <dataField name="Sum of UK-Deaths" fld="17" baseField="0" baseItem="0"/>
    <dataField name="Sum of UK-Cases" fld="6" baseField="0" baseItem="0"/>
  </dataFields>
  <formats count="4">
    <format dxfId="55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3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51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49">
      <pivotArea dataOnly="0" labelOnly="1" fieldPosition="0">
        <references count="1">
          <reference field="0" count="42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</reference>
        </references>
      </pivotArea>
    </format>
  </formats>
  <chartFormats count="4"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552E8-50F4-4C00-9921-82A0FE69B731}">
  <dimension ref="A2:W193"/>
  <sheetViews>
    <sheetView workbookViewId="0">
      <pane xSplit="1" ySplit="2" topLeftCell="B172" activePane="bottomRight" state="frozen"/>
      <selection pane="topRight" activeCell="B1" sqref="B1"/>
      <selection pane="bottomLeft" activeCell="A3" sqref="A3"/>
      <selection pane="bottomRight" activeCell="A169" sqref="A169"/>
    </sheetView>
  </sheetViews>
  <sheetFormatPr defaultRowHeight="15"/>
  <cols>
    <col min="1" max="1" width="10.42578125" bestFit="1" customWidth="1"/>
  </cols>
  <sheetData>
    <row r="2" spans="1:23">
      <c r="A2" s="2" t="s">
        <v>6</v>
      </c>
      <c r="B2" s="2" t="s">
        <v>84</v>
      </c>
      <c r="C2" s="2" t="s">
        <v>85</v>
      </c>
      <c r="D2" s="2" t="s">
        <v>86</v>
      </c>
      <c r="E2" s="2" t="s">
        <v>87</v>
      </c>
      <c r="F2" s="2" t="s">
        <v>88</v>
      </c>
      <c r="G2" s="2" t="s">
        <v>89</v>
      </c>
      <c r="H2" s="2" t="s">
        <v>90</v>
      </c>
      <c r="I2" s="2" t="s">
        <v>91</v>
      </c>
      <c r="J2" s="2" t="s">
        <v>92</v>
      </c>
      <c r="K2" s="2" t="s">
        <v>93</v>
      </c>
      <c r="L2" s="2" t="s">
        <v>108</v>
      </c>
      <c r="M2" s="2" t="s">
        <v>94</v>
      </c>
      <c r="N2" s="2" t="s">
        <v>95</v>
      </c>
      <c r="O2" s="2" t="s">
        <v>96</v>
      </c>
      <c r="P2" s="2" t="s">
        <v>97</v>
      </c>
      <c r="Q2" s="2" t="s">
        <v>98</v>
      </c>
      <c r="R2" s="2" t="s">
        <v>99</v>
      </c>
      <c r="S2" s="2" t="s">
        <v>100</v>
      </c>
      <c r="T2" s="2" t="s">
        <v>101</v>
      </c>
      <c r="U2" s="2" t="s">
        <v>102</v>
      </c>
      <c r="V2" s="2" t="s">
        <v>103</v>
      </c>
      <c r="W2" s="126" t="s">
        <v>109</v>
      </c>
    </row>
    <row r="3" spans="1:23">
      <c r="A3" s="124">
        <v>43891</v>
      </c>
    </row>
    <row r="4" spans="1:23">
      <c r="A4" s="124">
        <v>43892</v>
      </c>
    </row>
    <row r="5" spans="1:23">
      <c r="A5" s="124">
        <v>43893</v>
      </c>
    </row>
    <row r="6" spans="1:23">
      <c r="A6" s="124">
        <v>43894</v>
      </c>
    </row>
    <row r="7" spans="1:23">
      <c r="A7" s="124">
        <v>43895</v>
      </c>
    </row>
    <row r="8" spans="1:23">
      <c r="A8" s="124">
        <v>43896</v>
      </c>
    </row>
    <row r="9" spans="1:23">
      <c r="A9" s="124">
        <v>43897</v>
      </c>
    </row>
    <row r="10" spans="1:23">
      <c r="A10" s="124">
        <v>43898</v>
      </c>
      <c r="B10">
        <v>109.23253643233549</v>
      </c>
      <c r="C10">
        <v>77.828423193990844</v>
      </c>
      <c r="D10">
        <v>670.1653141760944</v>
      </c>
      <c r="E10">
        <v>90.017812033846425</v>
      </c>
      <c r="F10">
        <v>150.16781003678079</v>
      </c>
      <c r="G10">
        <v>41.039863231313362</v>
      </c>
      <c r="H10">
        <v>9.1167421533423454</v>
      </c>
      <c r="I10">
        <v>38.553352776902898</v>
      </c>
      <c r="J10">
        <v>122.56224620794271</v>
      </c>
      <c r="K10">
        <v>0.60920029185865432</v>
      </c>
      <c r="L10">
        <v>0.18818758466342489</v>
      </c>
      <c r="M10">
        <v>1.8644107623993009</v>
      </c>
      <c r="N10">
        <v>0</v>
      </c>
      <c r="O10">
        <v>39.164739360405463</v>
      </c>
      <c r="P10">
        <v>2.5981371894318999</v>
      </c>
      <c r="Q10">
        <v>0</v>
      </c>
      <c r="R10">
        <v>0.21154568675934721</v>
      </c>
      <c r="S10">
        <v>0.43413057873058791</v>
      </c>
      <c r="T10">
        <v>0</v>
      </c>
      <c r="U10">
        <v>0</v>
      </c>
      <c r="V10">
        <v>0</v>
      </c>
      <c r="W10">
        <v>0</v>
      </c>
    </row>
    <row r="11" spans="1:23">
      <c r="A11" s="124">
        <v>43899</v>
      </c>
      <c r="B11">
        <v>111.6453033013229</v>
      </c>
      <c r="C11">
        <v>86.979677349767798</v>
      </c>
      <c r="D11">
        <v>841.80596408389545</v>
      </c>
      <c r="E11">
        <v>145.6485142075648</v>
      </c>
      <c r="F11">
        <v>218.49060512460531</v>
      </c>
      <c r="G11">
        <v>52.357557472938439</v>
      </c>
      <c r="H11">
        <v>10.050122897613109</v>
      </c>
      <c r="I11">
        <v>50.670120792500953</v>
      </c>
      <c r="J11">
        <v>142.9892872425998</v>
      </c>
      <c r="K11">
        <v>0.77842259515272505</v>
      </c>
      <c r="L11">
        <v>0.19864245047805959</v>
      </c>
      <c r="M11">
        <v>1.7547395410816951</v>
      </c>
      <c r="N11">
        <v>0.1710514795472326</v>
      </c>
      <c r="O11">
        <v>48.484059870863383</v>
      </c>
      <c r="P11">
        <v>4.2792847825937184</v>
      </c>
      <c r="Q11">
        <v>0</v>
      </c>
      <c r="R11">
        <v>0.31731853013902078</v>
      </c>
      <c r="S11">
        <v>0.34730446298447021</v>
      </c>
      <c r="T11">
        <v>0</v>
      </c>
      <c r="U11">
        <v>0</v>
      </c>
      <c r="V11">
        <v>0</v>
      </c>
      <c r="W11">
        <v>0</v>
      </c>
    </row>
    <row r="12" spans="1:23">
      <c r="A12" s="124">
        <v>43900</v>
      </c>
      <c r="B12">
        <v>173.2805296818174</v>
      </c>
      <c r="C12">
        <v>107.84795785453019</v>
      </c>
      <c r="D12">
        <v>902.0866321958448</v>
      </c>
      <c r="E12">
        <v>233.83234704887099</v>
      </c>
      <c r="F12">
        <v>278.9847466086166</v>
      </c>
      <c r="G12">
        <v>73.829444679012198</v>
      </c>
      <c r="H12">
        <v>13.91388504831534</v>
      </c>
      <c r="I12">
        <v>55.443393041069889</v>
      </c>
      <c r="J12">
        <v>157.22631584251229</v>
      </c>
      <c r="K12">
        <v>0.98148935910560986</v>
      </c>
      <c r="L12">
        <v>0.26659907827318519</v>
      </c>
      <c r="M12">
        <v>3.1804654182105732</v>
      </c>
      <c r="N12">
        <v>0.1710514795472326</v>
      </c>
      <c r="O12">
        <v>65.117277490794606</v>
      </c>
      <c r="P12">
        <v>5.1962743788638006</v>
      </c>
      <c r="Q12">
        <v>0.7116957821648382</v>
      </c>
      <c r="R12">
        <v>0.74040990365771531</v>
      </c>
      <c r="S12">
        <v>0.45583710766711721</v>
      </c>
      <c r="T12">
        <v>0</v>
      </c>
      <c r="U12">
        <v>0</v>
      </c>
      <c r="V12">
        <v>0</v>
      </c>
      <c r="W12">
        <v>0</v>
      </c>
    </row>
    <row r="13" spans="1:23">
      <c r="A13" s="124">
        <v>43901</v>
      </c>
      <c r="B13">
        <v>218.90375774994149</v>
      </c>
      <c r="C13">
        <v>140.77536766737239</v>
      </c>
      <c r="D13">
        <v>1105.6960904369889</v>
      </c>
      <c r="E13">
        <v>314.06893672250322</v>
      </c>
      <c r="F13">
        <v>397.12624644797972</v>
      </c>
      <c r="G13">
        <v>111.37880407879631</v>
      </c>
      <c r="H13">
        <v>21.749941994402459</v>
      </c>
      <c r="I13">
        <v>75.638006400399988</v>
      </c>
      <c r="J13">
        <v>180.12936185106719</v>
      </c>
      <c r="K13">
        <v>1.15071166239968</v>
      </c>
      <c r="L13">
        <v>0.17773271884879011</v>
      </c>
      <c r="M13">
        <v>4.8255337379746619</v>
      </c>
      <c r="N13">
        <v>0.25657721932084893</v>
      </c>
      <c r="O13">
        <v>84.935579335819057</v>
      </c>
      <c r="P13">
        <v>7.9472431676740483</v>
      </c>
      <c r="Q13">
        <v>0.7116957821648382</v>
      </c>
      <c r="R13">
        <v>0.74040990365771531</v>
      </c>
      <c r="S13">
        <v>0.47754363660364663</v>
      </c>
      <c r="T13">
        <v>0.36717478835145623</v>
      </c>
      <c r="U13">
        <v>1.857003730423374</v>
      </c>
      <c r="V13">
        <v>0</v>
      </c>
      <c r="W13">
        <v>5.227432907317359E-3</v>
      </c>
    </row>
    <row r="14" spans="1:23">
      <c r="A14" s="124">
        <v>43902</v>
      </c>
      <c r="B14">
        <v>208.8140053887218</v>
      </c>
      <c r="C14">
        <v>136.49908067869171</v>
      </c>
      <c r="D14">
        <v>1327.708257534227</v>
      </c>
      <c r="E14">
        <v>308.41416754550443</v>
      </c>
      <c r="F14">
        <v>486.79991500074942</v>
      </c>
      <c r="G14">
        <v>157.91885516585279</v>
      </c>
      <c r="H14">
        <v>29.47746629580692</v>
      </c>
      <c r="I14">
        <v>100.9730667966505</v>
      </c>
      <c r="J14">
        <v>163.41632827725689</v>
      </c>
      <c r="K14">
        <v>1.624534111623078</v>
      </c>
      <c r="L14">
        <v>0.22477961501464641</v>
      </c>
      <c r="M14">
        <v>4.6061912953394506</v>
      </c>
      <c r="N14">
        <v>0.25657721932084893</v>
      </c>
      <c r="O14">
        <v>102.3945595326263</v>
      </c>
      <c r="P14">
        <v>7.9472431676740483</v>
      </c>
      <c r="Q14">
        <v>1.423391564329676</v>
      </c>
      <c r="R14">
        <v>0.95195559041706257</v>
      </c>
      <c r="S14">
        <v>0.67290239703241117</v>
      </c>
      <c r="T14">
        <v>0.36717478835145623</v>
      </c>
      <c r="U14">
        <v>1.857003730423374</v>
      </c>
      <c r="V14">
        <v>0</v>
      </c>
      <c r="W14">
        <v>5.227432907317359E-3</v>
      </c>
    </row>
    <row r="15" spans="1:23">
      <c r="A15" s="124">
        <v>43903</v>
      </c>
      <c r="B15">
        <v>329.89103372335882</v>
      </c>
      <c r="C15">
        <v>257.00484801971697</v>
      </c>
      <c r="D15">
        <v>1536.390257319038</v>
      </c>
      <c r="E15">
        <v>738.48228819617293</v>
      </c>
      <c r="F15">
        <v>552.98762274207922</v>
      </c>
      <c r="G15">
        <v>200.22799251772221</v>
      </c>
      <c r="H15">
        <v>41.242404979405848</v>
      </c>
      <c r="I15">
        <v>130.34704986476689</v>
      </c>
      <c r="J15">
        <v>278.55055956350611</v>
      </c>
      <c r="K15">
        <v>4.6705355709163499</v>
      </c>
      <c r="L15">
        <v>0.26659907827318519</v>
      </c>
      <c r="M15">
        <v>7.6769854922324177</v>
      </c>
      <c r="N15">
        <v>0.59868017841531418</v>
      </c>
      <c r="O15">
        <v>126.1057420972091</v>
      </c>
      <c r="P15">
        <v>19.562444720428431</v>
      </c>
      <c r="Q15">
        <v>2.1350873464945139</v>
      </c>
      <c r="R15">
        <v>0.95195559041706257</v>
      </c>
      <c r="S15">
        <v>0.80314157065158753</v>
      </c>
      <c r="T15">
        <v>0.36717478835145623</v>
      </c>
      <c r="U15">
        <v>1.857003730423374</v>
      </c>
      <c r="V15">
        <v>0</v>
      </c>
      <c r="W15">
        <v>1.045486581463472E-2</v>
      </c>
    </row>
    <row r="16" spans="1:23">
      <c r="A16" s="124">
        <v>43904</v>
      </c>
      <c r="B16">
        <v>386.04269903797302</v>
      </c>
      <c r="C16">
        <v>323.80045078291141</v>
      </c>
      <c r="D16">
        <v>1801.813942743473</v>
      </c>
      <c r="E16">
        <v>900.33095193784254</v>
      </c>
      <c r="F16">
        <v>580.03206246434308</v>
      </c>
      <c r="G16">
        <v>232.9118011220414</v>
      </c>
      <c r="H16">
        <v>53.767072175783298</v>
      </c>
      <c r="I16">
        <v>167.43170348826399</v>
      </c>
      <c r="J16">
        <v>321.88064660671807</v>
      </c>
      <c r="K16">
        <v>4.6705355709163499</v>
      </c>
      <c r="L16">
        <v>0.35546543769758038</v>
      </c>
      <c r="M16">
        <v>8.7736977054084768</v>
      </c>
      <c r="N16">
        <v>0.76973165796254683</v>
      </c>
      <c r="O16">
        <v>142.50302755231871</v>
      </c>
      <c r="P16">
        <v>28.273845884994209</v>
      </c>
      <c r="Q16">
        <v>3.5584789108241912</v>
      </c>
      <c r="R16">
        <v>2.855866771251188</v>
      </c>
      <c r="S16">
        <v>0.88996768639770507</v>
      </c>
      <c r="T16">
        <v>1.4686991534058249</v>
      </c>
      <c r="U16">
        <v>2.4760049738978318</v>
      </c>
      <c r="V16">
        <v>0</v>
      </c>
      <c r="W16">
        <v>1.045486581463472E-2</v>
      </c>
    </row>
    <row r="17" spans="1:23">
      <c r="A17" s="124">
        <v>43905</v>
      </c>
      <c r="B17">
        <v>369.92102950428489</v>
      </c>
      <c r="C17">
        <v>406.67489262354559</v>
      </c>
      <c r="D17">
        <v>2049.3067836414561</v>
      </c>
      <c r="E17">
        <v>1088.9251455707231</v>
      </c>
      <c r="F17">
        <v>596.40106545413425</v>
      </c>
      <c r="G17">
        <v>273.95166435335472</v>
      </c>
      <c r="H17">
        <v>55.047757383038537</v>
      </c>
      <c r="I17">
        <v>193.86828824956879</v>
      </c>
      <c r="J17">
        <v>424.63485302347812</v>
      </c>
      <c r="K17">
        <v>4.8059134135516066</v>
      </c>
      <c r="L17">
        <v>0.38683003514148451</v>
      </c>
      <c r="M17">
        <v>7.8963279348676298</v>
      </c>
      <c r="N17">
        <v>0.94078313750977949</v>
      </c>
      <c r="O17">
        <v>170.22505691887071</v>
      </c>
      <c r="P17">
        <v>41.570195030910398</v>
      </c>
      <c r="Q17">
        <v>4.9818704751538672</v>
      </c>
      <c r="R17">
        <v>4.3366865785666189</v>
      </c>
      <c r="S17">
        <v>1.0636199178899399</v>
      </c>
      <c r="T17">
        <v>3.3045730951631058</v>
      </c>
      <c r="U17">
        <v>2.4760049738978318</v>
      </c>
      <c r="V17">
        <v>0</v>
      </c>
      <c r="W17">
        <v>1.045486581463472E-2</v>
      </c>
    </row>
    <row r="18" spans="1:23">
      <c r="A18" s="124">
        <v>43906</v>
      </c>
      <c r="B18">
        <v>594.85670442669482</v>
      </c>
      <c r="C18">
        <v>521.36490965996518</v>
      </c>
      <c r="D18">
        <v>2218.706077983451</v>
      </c>
      <c r="E18">
        <v>1355.4634548865599</v>
      </c>
      <c r="F18">
        <v>583.59054137516716</v>
      </c>
      <c r="G18">
        <v>323.13603652490298</v>
      </c>
      <c r="H18">
        <v>83.331364587336338</v>
      </c>
      <c r="I18">
        <v>302.18485081324837</v>
      </c>
      <c r="J18">
        <v>506.96201840558098</v>
      </c>
      <c r="K18">
        <v>5.9227806152924733</v>
      </c>
      <c r="L18">
        <v>0.39728490095611918</v>
      </c>
      <c r="M18">
        <v>14.147587549971171</v>
      </c>
      <c r="N18">
        <v>1.282886096604245</v>
      </c>
      <c r="O18">
        <v>199.95250968640741</v>
      </c>
      <c r="P18">
        <v>47.989122204800992</v>
      </c>
      <c r="Q18">
        <v>5.6935662573187056</v>
      </c>
      <c r="R18">
        <v>6.5579162895397642</v>
      </c>
      <c r="S18">
        <v>1.627989670239705</v>
      </c>
      <c r="T18">
        <v>6.9763209786776672</v>
      </c>
      <c r="U18">
        <v>3.0950062173722901</v>
      </c>
      <c r="V18">
        <v>0</v>
      </c>
      <c r="W18">
        <v>1.045486581463472E-2</v>
      </c>
    </row>
    <row r="19" spans="1:23">
      <c r="A19" s="124">
        <v>43907</v>
      </c>
      <c r="B19">
        <v>643.55072669171193</v>
      </c>
      <c r="C19">
        <v>667.1007702342074</v>
      </c>
      <c r="D19">
        <v>2519.401622048732</v>
      </c>
      <c r="E19">
        <v>1536.4160685505231</v>
      </c>
      <c r="F19">
        <v>598.53615280062877</v>
      </c>
      <c r="G19">
        <v>377.08018664853648</v>
      </c>
      <c r="H19">
        <v>114.111222619335</v>
      </c>
      <c r="I19">
        <v>460.80435938107752</v>
      </c>
      <c r="J19">
        <v>604.14521363107087</v>
      </c>
      <c r="K19">
        <v>9.8148935910560997</v>
      </c>
      <c r="L19">
        <v>0.44955923002929282</v>
      </c>
      <c r="M19">
        <v>12.61219045152469</v>
      </c>
      <c r="N19">
        <v>1.881566275019559</v>
      </c>
      <c r="O19">
        <v>220.83250627312961</v>
      </c>
      <c r="P19">
        <v>76.110136490416835</v>
      </c>
      <c r="Q19">
        <v>9.2520451681428959</v>
      </c>
      <c r="R19">
        <v>7.9329632534755206</v>
      </c>
      <c r="S19">
        <v>2.2574790093990571</v>
      </c>
      <c r="T19">
        <v>11.015243650543679</v>
      </c>
      <c r="U19">
        <v>6.1900124347445793</v>
      </c>
      <c r="V19">
        <v>3.3844460658814128E-2</v>
      </c>
      <c r="W19">
        <v>1.5682298721952079E-2</v>
      </c>
    </row>
    <row r="20" spans="1:23">
      <c r="A20" s="124">
        <v>43908</v>
      </c>
      <c r="B20">
        <v>741.59679854965168</v>
      </c>
      <c r="C20">
        <v>891.09268270130849</v>
      </c>
      <c r="D20">
        <v>2742.8293821348998</v>
      </c>
      <c r="E20">
        <v>1777.8899955683121</v>
      </c>
      <c r="F20">
        <v>562.23966791022201</v>
      </c>
      <c r="G20">
        <v>439.27461855578468</v>
      </c>
      <c r="H20">
        <v>158.04523718687051</v>
      </c>
      <c r="I20">
        <v>841.19744011318619</v>
      </c>
      <c r="J20">
        <v>725.46945735206464</v>
      </c>
      <c r="K20">
        <v>11.30404986004392</v>
      </c>
      <c r="L20">
        <v>0.49137869328783168</v>
      </c>
      <c r="M20">
        <v>10.9671221317606</v>
      </c>
      <c r="N20">
        <v>2.1381434943404081</v>
      </c>
      <c r="O20">
        <v>253.74504326575939</v>
      </c>
      <c r="P20">
        <v>86.961180046279466</v>
      </c>
      <c r="Q20">
        <v>14.23391564329676</v>
      </c>
      <c r="R20">
        <v>11.529239928384429</v>
      </c>
      <c r="S20">
        <v>3.4296315719716439</v>
      </c>
      <c r="T20">
        <v>18.35873941757281</v>
      </c>
      <c r="U20">
        <v>6.8090136782190376</v>
      </c>
      <c r="V20">
        <v>0.10153338197644241</v>
      </c>
      <c r="W20">
        <v>1.045486581463472E-2</v>
      </c>
    </row>
    <row r="21" spans="1:23">
      <c r="A21" s="124">
        <v>43909</v>
      </c>
      <c r="B21">
        <v>942.07579111823543</v>
      </c>
      <c r="C21">
        <v>1132.531846082228</v>
      </c>
      <c r="D21">
        <v>3057.916788254307</v>
      </c>
      <c r="E21">
        <v>2397.3164678487519</v>
      </c>
      <c r="F21">
        <v>556.5461016529033</v>
      </c>
      <c r="G21">
        <v>499.14204790868001</v>
      </c>
      <c r="H21">
        <v>241.8975584686836</v>
      </c>
      <c r="I21">
        <v>1434.55189808914</v>
      </c>
      <c r="J21">
        <v>916.74084158567223</v>
      </c>
      <c r="K21">
        <v>19.257498114865239</v>
      </c>
      <c r="L21">
        <v>0.63251938178540057</v>
      </c>
      <c r="M21">
        <v>21.385888156933159</v>
      </c>
      <c r="N21">
        <v>3.506555330718268</v>
      </c>
      <c r="O21">
        <v>281.82097087954412</v>
      </c>
      <c r="P21">
        <v>118.444489518219</v>
      </c>
      <c r="Q21">
        <v>19.927481900615469</v>
      </c>
      <c r="R21">
        <v>16.18324503709006</v>
      </c>
      <c r="S21">
        <v>4.8188494239095254</v>
      </c>
      <c r="T21">
        <v>27.905283914710669</v>
      </c>
      <c r="U21">
        <v>11.14202238254024</v>
      </c>
      <c r="V21">
        <v>0.20306676395288481</v>
      </c>
      <c r="W21">
        <v>1.5682298721952079E-2</v>
      </c>
    </row>
    <row r="22" spans="1:23">
      <c r="A22" s="124">
        <v>43910</v>
      </c>
      <c r="B22">
        <v>981.66710201389117</v>
      </c>
      <c r="C22">
        <v>1383.207789358697</v>
      </c>
      <c r="D22">
        <v>3463.6021456652529</v>
      </c>
      <c r="E22">
        <v>2319.6780153645518</v>
      </c>
      <c r="F22">
        <v>576.47358355351867</v>
      </c>
      <c r="G22">
        <v>581.11600152792698</v>
      </c>
      <c r="H22">
        <v>360.78421745405501</v>
      </c>
      <c r="I22">
        <v>2508.5381540171488</v>
      </c>
      <c r="J22">
        <v>1051.0641114196289</v>
      </c>
      <c r="K22">
        <v>21.728143742958672</v>
      </c>
      <c r="L22">
        <v>0.84684413098541234</v>
      </c>
      <c r="M22">
        <v>40.688023108831807</v>
      </c>
      <c r="N22">
        <v>5.1315443864169783</v>
      </c>
      <c r="O22">
        <v>326.29418394843822</v>
      </c>
      <c r="P22">
        <v>139.07675543429579</v>
      </c>
      <c r="Q22">
        <v>24.909352375769341</v>
      </c>
      <c r="R22">
        <v>19.462203181859941</v>
      </c>
      <c r="S22">
        <v>6.7941435571336992</v>
      </c>
      <c r="T22">
        <v>46.99837290898639</v>
      </c>
      <c r="U22">
        <v>21.046042278131569</v>
      </c>
      <c r="V22">
        <v>0.37228906724695537</v>
      </c>
      <c r="W22">
        <v>1.5682298721952079E-2</v>
      </c>
    </row>
    <row r="23" spans="1:23">
      <c r="A23" s="124">
        <v>43911</v>
      </c>
      <c r="B23">
        <v>1076.203694789667</v>
      </c>
      <c r="C23">
        <v>1507.647740729308</v>
      </c>
      <c r="D23">
        <v>3824.5783578424848</v>
      </c>
      <c r="E23">
        <v>2901.202250999163</v>
      </c>
      <c r="F23">
        <v>622.02211361206832</v>
      </c>
      <c r="G23">
        <v>669.22478006319511</v>
      </c>
      <c r="H23">
        <v>470.90143874906852</v>
      </c>
      <c r="I23">
        <v>3626.9525593356848</v>
      </c>
      <c r="J23">
        <v>1315.996643626698</v>
      </c>
      <c r="K23">
        <v>29.44468077316829</v>
      </c>
      <c r="L23">
        <v>1.1918547028683579</v>
      </c>
      <c r="M23">
        <v>51.655145240592411</v>
      </c>
      <c r="N23">
        <v>6.4144304830212224</v>
      </c>
      <c r="O23">
        <v>399.19722287834958</v>
      </c>
      <c r="P23">
        <v>180.34128726644951</v>
      </c>
      <c r="Q23">
        <v>31.31461441525288</v>
      </c>
      <c r="R23">
        <v>23.587344073667222</v>
      </c>
      <c r="S23">
        <v>8.791144219294404</v>
      </c>
      <c r="T23">
        <v>62.786888808099</v>
      </c>
      <c r="U23">
        <v>38.997078338890837</v>
      </c>
      <c r="V23">
        <v>0.50766690988221186</v>
      </c>
      <c r="W23">
        <v>1.045486581463472E-2</v>
      </c>
    </row>
    <row r="24" spans="1:23">
      <c r="A24" s="124">
        <v>43912</v>
      </c>
      <c r="B24">
        <v>1263.302798357503</v>
      </c>
      <c r="C24">
        <v>1631.660063401052</v>
      </c>
      <c r="D24">
        <v>4056.9715401918788</v>
      </c>
      <c r="E24">
        <v>3204.878638963939</v>
      </c>
      <c r="F24">
        <v>656.89520693814541</v>
      </c>
      <c r="G24">
        <v>768.01661577981031</v>
      </c>
      <c r="H24">
        <v>654.79915189934559</v>
      </c>
      <c r="I24">
        <v>5336.8855486884158</v>
      </c>
      <c r="J24">
        <v>1556.788127338262</v>
      </c>
      <c r="K24">
        <v>46.840733551798749</v>
      </c>
      <c r="L24">
        <v>1.4793635127708129</v>
      </c>
      <c r="M24">
        <v>63.938322028164279</v>
      </c>
      <c r="N24">
        <v>7.098636401210153</v>
      </c>
      <c r="O24">
        <v>432.58162420062291</v>
      </c>
      <c r="P24">
        <v>226.64926187808871</v>
      </c>
      <c r="Q24">
        <v>37.719876454736422</v>
      </c>
      <c r="R24">
        <v>25.914346628020041</v>
      </c>
      <c r="S24">
        <v>10.918384055074281</v>
      </c>
      <c r="T24">
        <v>79.676929072265992</v>
      </c>
      <c r="U24">
        <v>43.949088286686511</v>
      </c>
      <c r="V24">
        <v>0.84611151647035321</v>
      </c>
      <c r="W24">
        <v>2.613716453658679E-2</v>
      </c>
    </row>
    <row r="25" spans="1:23">
      <c r="A25" s="124">
        <v>43913</v>
      </c>
      <c r="B25">
        <v>1450.1825594827039</v>
      </c>
      <c r="C25">
        <v>1863.092715228458</v>
      </c>
      <c r="D25">
        <v>4240.5267644231772</v>
      </c>
      <c r="E25">
        <v>3850.439314738077</v>
      </c>
      <c r="F25">
        <v>727.3530893724643</v>
      </c>
      <c r="G25">
        <v>950.263224922988</v>
      </c>
      <c r="H25">
        <v>857.32106687716475</v>
      </c>
      <c r="I25">
        <v>7275.9356059724569</v>
      </c>
      <c r="J25">
        <v>1662.0183387289201</v>
      </c>
      <c r="K25">
        <v>58.347850175795557</v>
      </c>
      <c r="L25">
        <v>1.9864245047805971</v>
      </c>
      <c r="M25">
        <v>78.085909578135457</v>
      </c>
      <c r="N25">
        <v>9.0657284160033278</v>
      </c>
      <c r="O25">
        <v>462.3090769681595</v>
      </c>
      <c r="P25">
        <v>300.92541917596537</v>
      </c>
      <c r="Q25">
        <v>51.953792098033183</v>
      </c>
      <c r="R25">
        <v>31.62608017052241</v>
      </c>
      <c r="S25">
        <v>14.43484174279204</v>
      </c>
      <c r="T25">
        <v>108.683737352031</v>
      </c>
      <c r="U25">
        <v>51.377103208379999</v>
      </c>
      <c r="V25">
        <v>1.15071166239968</v>
      </c>
      <c r="W25">
        <v>4.1819463258538872E-2</v>
      </c>
    </row>
    <row r="26" spans="1:23">
      <c r="A26" s="124">
        <v>43914</v>
      </c>
      <c r="B26">
        <v>1606.9027347455631</v>
      </c>
      <c r="C26">
        <v>2029.440279088142</v>
      </c>
      <c r="D26">
        <v>4443.7823244170886</v>
      </c>
      <c r="E26">
        <v>4300.2227117085522</v>
      </c>
      <c r="F26">
        <v>806.35132119276125</v>
      </c>
      <c r="G26">
        <v>1119.817092860605</v>
      </c>
      <c r="H26">
        <v>1044.9957160623981</v>
      </c>
      <c r="I26">
        <v>8912.8008124432472</v>
      </c>
      <c r="J26">
        <v>1873.09776275371</v>
      </c>
      <c r="K26">
        <v>65.184431228876022</v>
      </c>
      <c r="L26">
        <v>2.0596085654830398</v>
      </c>
      <c r="M26">
        <v>104.4070026943609</v>
      </c>
      <c r="N26">
        <v>11.37492338989097</v>
      </c>
      <c r="O26">
        <v>509.25957776768172</v>
      </c>
      <c r="P26">
        <v>347.69188858573949</v>
      </c>
      <c r="Q26">
        <v>63.340924612670577</v>
      </c>
      <c r="R26">
        <v>45.482322653259651</v>
      </c>
      <c r="S26">
        <v>18.86297364584404</v>
      </c>
      <c r="T26">
        <v>145.76839097552809</v>
      </c>
      <c r="U26">
        <v>69.328139269139271</v>
      </c>
      <c r="V26">
        <v>1.5230007296466359</v>
      </c>
      <c r="W26">
        <v>3.6592030351221508E-2</v>
      </c>
    </row>
    <row r="27" spans="1:23">
      <c r="A27" s="124">
        <v>43915</v>
      </c>
      <c r="B27">
        <v>1775.5770731320411</v>
      </c>
      <c r="C27">
        <v>2137.8013913813129</v>
      </c>
      <c r="D27">
        <v>4562.1023050751801</v>
      </c>
      <c r="E27">
        <v>5441.5690958660489</v>
      </c>
      <c r="F27">
        <v>926.62790837861905</v>
      </c>
      <c r="G27">
        <v>1298.996289545772</v>
      </c>
      <c r="H27">
        <v>1251.793817240713</v>
      </c>
      <c r="I27">
        <v>10403.530453150161</v>
      </c>
      <c r="J27">
        <v>2136.1732912303551</v>
      </c>
      <c r="K27">
        <v>73.848613157532426</v>
      </c>
      <c r="L27">
        <v>2.6189438865659969</v>
      </c>
      <c r="M27">
        <v>129.74105481872789</v>
      </c>
      <c r="N27">
        <v>15.223581679703701</v>
      </c>
      <c r="O27">
        <v>533.79652290914066</v>
      </c>
      <c r="P27">
        <v>462.16275652012149</v>
      </c>
      <c r="Q27">
        <v>80.421623384626713</v>
      </c>
      <c r="R27">
        <v>62.088659063868413</v>
      </c>
      <c r="S27">
        <v>24.615203814024319</v>
      </c>
      <c r="T27">
        <v>188.72784121264851</v>
      </c>
      <c r="U27">
        <v>101.5162039298111</v>
      </c>
      <c r="V27">
        <v>1.8952897968935909</v>
      </c>
      <c r="W27">
        <v>4.7046896165856229E-2</v>
      </c>
    </row>
    <row r="28" spans="1:23">
      <c r="A28" s="124">
        <v>43916</v>
      </c>
      <c r="B28">
        <v>2005.228610571108</v>
      </c>
      <c r="C28">
        <v>2447.5756208413509</v>
      </c>
      <c r="D28">
        <v>4666.030423679148</v>
      </c>
      <c r="E28">
        <v>6086.2127820439173</v>
      </c>
      <c r="F28">
        <v>1028.4004052281909</v>
      </c>
      <c r="G28">
        <v>1513.60938876313</v>
      </c>
      <c r="H28">
        <v>1539.7960431705851</v>
      </c>
      <c r="I28">
        <v>12187.999924538241</v>
      </c>
      <c r="J28">
        <v>2748.3655210265929</v>
      </c>
      <c r="K28">
        <v>80.008304997436582</v>
      </c>
      <c r="L28">
        <v>2.7862217396001521</v>
      </c>
      <c r="M28">
        <v>159.3522845744815</v>
      </c>
      <c r="N28">
        <v>19.072239969516438</v>
      </c>
      <c r="O28">
        <v>567.41685639623563</v>
      </c>
      <c r="P28">
        <v>540.25970380245678</v>
      </c>
      <c r="Q28">
        <v>96.790626374417982</v>
      </c>
      <c r="R28">
        <v>76.367992920124351</v>
      </c>
      <c r="S28">
        <v>31.865184478825139</v>
      </c>
      <c r="T28">
        <v>250.4132056556931</v>
      </c>
      <c r="U28">
        <v>123.18124745141709</v>
      </c>
      <c r="V28">
        <v>2.4029567067758029</v>
      </c>
      <c r="W28">
        <v>8.3638926517077744E-2</v>
      </c>
    </row>
    <row r="29" spans="1:23">
      <c r="A29" s="124">
        <v>43917</v>
      </c>
      <c r="B29">
        <v>2232.0286962559171</v>
      </c>
      <c r="C29">
        <v>2653.2650249968979</v>
      </c>
      <c r="D29">
        <v>4656.9470353335118</v>
      </c>
      <c r="E29">
        <v>6924.6469362335292</v>
      </c>
      <c r="F29">
        <v>1160.0641249286859</v>
      </c>
      <c r="G29">
        <v>1719.5491148233541</v>
      </c>
      <c r="H29">
        <v>1809.564784793773</v>
      </c>
      <c r="I29">
        <v>13765.38281529609</v>
      </c>
      <c r="J29">
        <v>3111.7192509461011</v>
      </c>
      <c r="K29">
        <v>88.807864768728265</v>
      </c>
      <c r="L29">
        <v>3.361239359405062</v>
      </c>
      <c r="M29">
        <v>169.4420369357012</v>
      </c>
      <c r="N29">
        <v>23.519578437744489</v>
      </c>
      <c r="O29">
        <v>601.86295246020666</v>
      </c>
      <c r="P29">
        <v>625.8453994543313</v>
      </c>
      <c r="Q29">
        <v>116.00641249286861</v>
      </c>
      <c r="R29">
        <v>103.4458408253208</v>
      </c>
      <c r="S29">
        <v>41.003633161104013</v>
      </c>
      <c r="T29">
        <v>316.50466755895519</v>
      </c>
      <c r="U29">
        <v>155.98831335556341</v>
      </c>
      <c r="V29">
        <v>2.7414013133639439</v>
      </c>
      <c r="W29">
        <v>7.8411493609760394E-2</v>
      </c>
    </row>
    <row r="30" spans="1:23">
      <c r="A30" s="124">
        <v>43918</v>
      </c>
      <c r="B30">
        <v>2554.5717581509962</v>
      </c>
      <c r="C30">
        <v>3034.624298647454</v>
      </c>
      <c r="D30">
        <v>4588.1728092879803</v>
      </c>
      <c r="E30">
        <v>7314.6731778470712</v>
      </c>
      <c r="F30">
        <v>1277.4939289858839</v>
      </c>
      <c r="G30">
        <v>1891.4299853153241</v>
      </c>
      <c r="H30">
        <v>2117.4936042873792</v>
      </c>
      <c r="I30">
        <v>15417.66936287765</v>
      </c>
      <c r="J30">
        <v>3911.4688575150999</v>
      </c>
      <c r="K30">
        <v>97.573580079361136</v>
      </c>
      <c r="L30">
        <v>3.4344234201075041</v>
      </c>
      <c r="M30">
        <v>192.14397974844559</v>
      </c>
      <c r="N30">
        <v>29.848483180992091</v>
      </c>
      <c r="O30">
        <v>613.18769637164928</v>
      </c>
      <c r="P30">
        <v>704.09517833604502</v>
      </c>
      <c r="Q30">
        <v>135.22219861131919</v>
      </c>
      <c r="R30">
        <v>128.19668617616441</v>
      </c>
      <c r="S30">
        <v>52.594919613210713</v>
      </c>
      <c r="T30">
        <v>410.50141337692793</v>
      </c>
      <c r="U30">
        <v>177.03435563369499</v>
      </c>
      <c r="V30">
        <v>3.2490682232461561</v>
      </c>
      <c r="W30">
        <v>0.1045486581463472</v>
      </c>
    </row>
    <row r="31" spans="1:23">
      <c r="A31" s="124">
        <v>43919</v>
      </c>
      <c r="B31">
        <v>2649.2180221480899</v>
      </c>
      <c r="C31">
        <v>3183.4390858535462</v>
      </c>
      <c r="D31">
        <v>4547.7104430210557</v>
      </c>
      <c r="E31">
        <v>7846.6799752830984</v>
      </c>
      <c r="F31">
        <v>1392.788645696588</v>
      </c>
      <c r="G31">
        <v>2048.0795663606209</v>
      </c>
      <c r="H31">
        <v>2345.4555711788098</v>
      </c>
      <c r="I31">
        <v>16331.93458587277</v>
      </c>
      <c r="J31">
        <v>4602.2742452325956</v>
      </c>
      <c r="K31">
        <v>91.718488385386294</v>
      </c>
      <c r="L31">
        <v>3.2828278657953009</v>
      </c>
      <c r="M31">
        <v>211.8847995856147</v>
      </c>
      <c r="N31">
        <v>37.545799760617562</v>
      </c>
      <c r="O31">
        <v>625.57413502478937</v>
      </c>
      <c r="P31">
        <v>768.89577647246404</v>
      </c>
      <c r="Q31">
        <v>159.41985520492381</v>
      </c>
      <c r="R31">
        <v>146.81270661098699</v>
      </c>
      <c r="S31">
        <v>62.927227386998688</v>
      </c>
      <c r="T31">
        <v>508.53708186676681</v>
      </c>
      <c r="U31">
        <v>220.364442676907</v>
      </c>
      <c r="V31">
        <v>3.7567351331283669</v>
      </c>
      <c r="W31">
        <v>0.1045486581463472</v>
      </c>
    </row>
    <row r="32" spans="1:23">
      <c r="A32" s="124">
        <v>43920</v>
      </c>
      <c r="B32">
        <v>2708.221139216962</v>
      </c>
      <c r="C32">
        <v>3235.3532098961309</v>
      </c>
      <c r="D32">
        <v>4460.5335081194298</v>
      </c>
      <c r="E32">
        <v>8072.5650791642938</v>
      </c>
      <c r="F32">
        <v>1559.32545872316</v>
      </c>
      <c r="G32">
        <v>2253.0673368304278</v>
      </c>
      <c r="H32">
        <v>2579.9729098090738</v>
      </c>
      <c r="I32">
        <v>16848.182338294919</v>
      </c>
      <c r="J32">
        <v>5048.574141777679</v>
      </c>
      <c r="K32">
        <v>89.857043049151528</v>
      </c>
      <c r="L32">
        <v>3.931029546302653</v>
      </c>
      <c r="M32">
        <v>237.32852293129929</v>
      </c>
      <c r="N32">
        <v>44.644436161827713</v>
      </c>
      <c r="O32">
        <v>650.46497841348082</v>
      </c>
      <c r="P32">
        <v>826.05479463996585</v>
      </c>
      <c r="Q32">
        <v>178.63564132337439</v>
      </c>
      <c r="R32">
        <v>178.33301393812971</v>
      </c>
      <c r="S32">
        <v>73.845611442072965</v>
      </c>
      <c r="T32">
        <v>595.92468149441333</v>
      </c>
      <c r="U32">
        <v>263.07552847664459</v>
      </c>
      <c r="V32">
        <v>4.2305575823517652</v>
      </c>
      <c r="W32">
        <v>0.1150035239609819</v>
      </c>
    </row>
    <row r="33" spans="1:23">
      <c r="A33" s="124">
        <v>43921</v>
      </c>
      <c r="B33">
        <v>3270.8345045762799</v>
      </c>
      <c r="C33">
        <v>3320.2802694913321</v>
      </c>
      <c r="D33">
        <v>4319.4460735560406</v>
      </c>
      <c r="E33">
        <v>8564.3771659638151</v>
      </c>
      <c r="F33">
        <v>1733.690925353545</v>
      </c>
      <c r="G33">
        <v>2479.8443130364481</v>
      </c>
      <c r="H33">
        <v>2922.3934037828249</v>
      </c>
      <c r="I33">
        <v>18421.89348116926</v>
      </c>
      <c r="J33">
        <v>5265.224576993739</v>
      </c>
      <c r="K33">
        <v>117.44027848608501</v>
      </c>
      <c r="L33">
        <v>4.5008197332002462</v>
      </c>
      <c r="M33">
        <v>265.73336925255921</v>
      </c>
      <c r="N33">
        <v>52.85490718009487</v>
      </c>
      <c r="O33">
        <v>661.5537901601017</v>
      </c>
      <c r="P33">
        <v>864.4155260839309</v>
      </c>
      <c r="Q33">
        <v>200.69821057048441</v>
      </c>
      <c r="R33">
        <v>205.30508899994649</v>
      </c>
      <c r="S33">
        <v>92.209334922376826</v>
      </c>
      <c r="T33">
        <v>703.1397196930385</v>
      </c>
      <c r="U33">
        <v>360.87772494560897</v>
      </c>
      <c r="V33">
        <v>5.2458914021161887</v>
      </c>
      <c r="W33">
        <v>0.13068582268293399</v>
      </c>
    </row>
    <row r="34" spans="1:23">
      <c r="A34" s="124">
        <v>43922</v>
      </c>
      <c r="B34">
        <v>3482.7193041618948</v>
      </c>
      <c r="C34">
        <v>3467.9832220803678</v>
      </c>
      <c r="D34">
        <v>4268.9565902841932</v>
      </c>
      <c r="E34">
        <v>8345.0638208558867</v>
      </c>
      <c r="F34">
        <v>1856.102599885897</v>
      </c>
      <c r="G34">
        <v>2714.7657981827028</v>
      </c>
      <c r="H34">
        <v>3215.8222619468288</v>
      </c>
      <c r="I34">
        <v>19499.551484980781</v>
      </c>
      <c r="J34">
        <v>5587.7242248439316</v>
      </c>
      <c r="K34">
        <v>144.9219805410421</v>
      </c>
      <c r="L34">
        <v>7.0099875287125792</v>
      </c>
      <c r="M34">
        <v>336.90999188768552</v>
      </c>
      <c r="N34">
        <v>61.065378198362041</v>
      </c>
      <c r="O34">
        <v>666.74429778617946</v>
      </c>
      <c r="P34">
        <v>877.25338043171212</v>
      </c>
      <c r="Q34">
        <v>228.4543460749131</v>
      </c>
      <c r="R34">
        <v>256.18182666556947</v>
      </c>
      <c r="S34">
        <v>110.6164714605538</v>
      </c>
      <c r="T34">
        <v>848.90811066856656</v>
      </c>
      <c r="U34">
        <v>402.35080825839759</v>
      </c>
      <c r="V34">
        <v>6.1258473792453563</v>
      </c>
      <c r="W34">
        <v>0.2404619137365985</v>
      </c>
    </row>
    <row r="35" spans="1:23">
      <c r="A35" s="124">
        <v>43923</v>
      </c>
      <c r="B35">
        <v>3284.6530784622978</v>
      </c>
      <c r="C35">
        <v>3494.2396241908682</v>
      </c>
      <c r="D35">
        <v>4087.8786537835231</v>
      </c>
      <c r="E35">
        <v>8295.546382657305</v>
      </c>
      <c r="F35">
        <v>2046.8370695060739</v>
      </c>
      <c r="G35">
        <v>2903.1472322419022</v>
      </c>
      <c r="H35">
        <v>3494.7294522522961</v>
      </c>
      <c r="I35">
        <v>20234.635411260399</v>
      </c>
      <c r="J35">
        <v>5640.9583317827364</v>
      </c>
      <c r="K35">
        <v>171.2191264729407</v>
      </c>
      <c r="L35">
        <v>9.4930181596883241</v>
      </c>
      <c r="M35">
        <v>404.79647788328361</v>
      </c>
      <c r="N35">
        <v>71.8416214098377</v>
      </c>
      <c r="O35">
        <v>672.40666974190083</v>
      </c>
      <c r="P35">
        <v>914.39145908065052</v>
      </c>
      <c r="Q35">
        <v>262.61574361882532</v>
      </c>
      <c r="R35">
        <v>306.52970011429409</v>
      </c>
      <c r="S35">
        <v>134.38512064605339</v>
      </c>
      <c r="T35">
        <v>983.66125799355109</v>
      </c>
      <c r="U35">
        <v>489.62998358829623</v>
      </c>
      <c r="V35">
        <v>8.3595817827270889</v>
      </c>
      <c r="W35">
        <v>0.27182651118050272</v>
      </c>
    </row>
    <row r="36" spans="1:23">
      <c r="A36" s="124">
        <v>43924</v>
      </c>
      <c r="B36">
        <v>3440.8248976185691</v>
      </c>
      <c r="C36">
        <v>3445.661003999453</v>
      </c>
      <c r="D36">
        <v>3931.6915606715452</v>
      </c>
      <c r="E36">
        <v>8173.4339347540044</v>
      </c>
      <c r="F36">
        <v>2214.7972740969758</v>
      </c>
      <c r="G36">
        <v>3084.441885794663</v>
      </c>
      <c r="H36">
        <v>3786.6171468618058</v>
      </c>
      <c r="I36">
        <v>21401.14971385297</v>
      </c>
      <c r="J36">
        <v>5871.8457955987087</v>
      </c>
      <c r="K36">
        <v>190.84891365505291</v>
      </c>
      <c r="L36">
        <v>8.7820872842931639</v>
      </c>
      <c r="M36">
        <v>494.83655058503803</v>
      </c>
      <c r="N36">
        <v>79.79551520878401</v>
      </c>
      <c r="O36">
        <v>654.35785913303937</v>
      </c>
      <c r="P36">
        <v>926.15949223278324</v>
      </c>
      <c r="Q36">
        <v>287.52509599459461</v>
      </c>
      <c r="R36">
        <v>353.91593394838787</v>
      </c>
      <c r="S36">
        <v>153.3132138787071</v>
      </c>
      <c r="T36">
        <v>1116.211356588427</v>
      </c>
      <c r="U36">
        <v>528.62706192718701</v>
      </c>
      <c r="V36">
        <v>9.0364709959033718</v>
      </c>
      <c r="W36">
        <v>0.27182651118050272</v>
      </c>
    </row>
    <row r="37" spans="1:23">
      <c r="A37" s="124">
        <v>43925</v>
      </c>
      <c r="B37">
        <v>3403.097997485313</v>
      </c>
      <c r="C37">
        <v>3283.9318300875452</v>
      </c>
      <c r="D37">
        <v>3793.7892103332488</v>
      </c>
      <c r="E37">
        <v>8089.8350498940481</v>
      </c>
      <c r="F37">
        <v>2255.3639336803722</v>
      </c>
      <c r="G37">
        <v>3211.1577521635122</v>
      </c>
      <c r="H37">
        <v>4073.0130896503752</v>
      </c>
      <c r="I37">
        <v>22556.648772795012</v>
      </c>
      <c r="J37">
        <v>5754.8545605820354</v>
      </c>
      <c r="K37">
        <v>218.49983801330399</v>
      </c>
      <c r="L37">
        <v>10.951471940829871</v>
      </c>
      <c r="M37">
        <v>575.33522703216079</v>
      </c>
      <c r="N37">
        <v>86.466522911126077</v>
      </c>
      <c r="O37">
        <v>629.82091399158048</v>
      </c>
      <c r="P37">
        <v>911.64049029184025</v>
      </c>
      <c r="Q37">
        <v>320.97479775634201</v>
      </c>
      <c r="R37">
        <v>402.99453327655652</v>
      </c>
      <c r="S37">
        <v>172.63202463221819</v>
      </c>
      <c r="T37">
        <v>1225.9966183055119</v>
      </c>
      <c r="U37">
        <v>575.67115643124578</v>
      </c>
      <c r="V37">
        <v>11.30404986004392</v>
      </c>
      <c r="W37">
        <v>0.3241008402536763</v>
      </c>
    </row>
    <row r="38" spans="1:23">
      <c r="A38" s="124">
        <v>43926</v>
      </c>
      <c r="B38">
        <v>3323.4766908087308</v>
      </c>
      <c r="C38">
        <v>3252.3728321110812</v>
      </c>
      <c r="D38">
        <v>3687.501770081064</v>
      </c>
      <c r="E38">
        <v>7876.3293055624972</v>
      </c>
      <c r="F38">
        <v>2298.065680610262</v>
      </c>
      <c r="G38">
        <v>3289.112337734331</v>
      </c>
      <c r="H38">
        <v>4262.4676742084039</v>
      </c>
      <c r="I38">
        <v>23320.005157777679</v>
      </c>
      <c r="J38">
        <v>5481.2560109663254</v>
      </c>
      <c r="K38">
        <v>232.64682256868829</v>
      </c>
      <c r="L38">
        <v>13.403137974361711</v>
      </c>
      <c r="M38">
        <v>600.12092304993973</v>
      </c>
      <c r="N38">
        <v>89.887552502070733</v>
      </c>
      <c r="O38">
        <v>602.5707489546719</v>
      </c>
      <c r="P38">
        <v>892.23087717079022</v>
      </c>
      <c r="Q38">
        <v>353.00110795375969</v>
      </c>
      <c r="R38">
        <v>443.9286236644902</v>
      </c>
      <c r="S38">
        <v>194.42537968449369</v>
      </c>
      <c r="T38">
        <v>1379.475679836421</v>
      </c>
      <c r="U38">
        <v>628.90526337004928</v>
      </c>
      <c r="V38">
        <v>11.84556123058494</v>
      </c>
      <c r="W38">
        <v>0.37637516932684978</v>
      </c>
    </row>
    <row r="39" spans="1:23">
      <c r="A39" s="124">
        <v>43927</v>
      </c>
      <c r="B39">
        <v>3272.589244117361</v>
      </c>
      <c r="C39">
        <v>3120.748718599486</v>
      </c>
      <c r="D39">
        <v>3634.2990669137662</v>
      </c>
      <c r="E39">
        <v>7445.8026901136927</v>
      </c>
      <c r="F39">
        <v>2278.849894491811</v>
      </c>
      <c r="G39">
        <v>3395.0967268007639</v>
      </c>
      <c r="H39">
        <v>4439.1588197517531</v>
      </c>
      <c r="I39">
        <v>23922.17181067407</v>
      </c>
      <c r="J39">
        <v>5518.3960855747928</v>
      </c>
      <c r="K39">
        <v>256.60870071512869</v>
      </c>
      <c r="L39">
        <v>18.43715586410832</v>
      </c>
      <c r="M39">
        <v>645.63447989674626</v>
      </c>
      <c r="N39">
        <v>99.63748683626298</v>
      </c>
      <c r="O39">
        <v>581.80871845036052</v>
      </c>
      <c r="P39">
        <v>859.67774650320223</v>
      </c>
      <c r="Q39">
        <v>378.62215611169393</v>
      </c>
      <c r="R39">
        <v>464.34278243676721</v>
      </c>
      <c r="S39">
        <v>217.8250178780724</v>
      </c>
      <c r="T39">
        <v>1566.734821895664</v>
      </c>
      <c r="U39">
        <v>692.66239144791848</v>
      </c>
      <c r="V39">
        <v>13.70700656681972</v>
      </c>
      <c r="W39">
        <v>0.54365302236100532</v>
      </c>
    </row>
    <row r="40" spans="1:23">
      <c r="A40" s="124">
        <v>43928</v>
      </c>
      <c r="B40">
        <v>2855.7289318891412</v>
      </c>
      <c r="C40">
        <v>3066.525399583013</v>
      </c>
      <c r="D40">
        <v>3514.681459349154</v>
      </c>
      <c r="E40">
        <v>7033.1573717921556</v>
      </c>
      <c r="F40">
        <v>2466.0258852011639</v>
      </c>
      <c r="G40">
        <v>3493.9943353607591</v>
      </c>
      <c r="H40">
        <v>4542.0477669109014</v>
      </c>
      <c r="I40">
        <v>23507.264299836919</v>
      </c>
      <c r="J40">
        <v>5830.3727122859191</v>
      </c>
      <c r="K40">
        <v>281.48437929935722</v>
      </c>
      <c r="L40">
        <v>20.46017239924014</v>
      </c>
      <c r="M40">
        <v>746.31266106630858</v>
      </c>
      <c r="N40">
        <v>106.1374430590578</v>
      </c>
      <c r="O40">
        <v>554.3226212486303</v>
      </c>
      <c r="P40">
        <v>852.95315613055504</v>
      </c>
      <c r="Q40">
        <v>422.74729460591391</v>
      </c>
      <c r="R40">
        <v>538.59531848929805</v>
      </c>
      <c r="S40">
        <v>250.08091987775509</v>
      </c>
      <c r="T40">
        <v>1806.8671334775161</v>
      </c>
      <c r="U40">
        <v>823.27165382102908</v>
      </c>
      <c r="V40">
        <v>16.41456341952485</v>
      </c>
      <c r="W40">
        <v>0.60115478434149627</v>
      </c>
    </row>
    <row r="41" spans="1:23">
      <c r="A41" s="124">
        <v>43929</v>
      </c>
      <c r="B41">
        <v>2748.2511349978881</v>
      </c>
      <c r="C41">
        <v>3029.663805740583</v>
      </c>
      <c r="D41">
        <v>3403.085545388481</v>
      </c>
      <c r="E41">
        <v>6740.179195783865</v>
      </c>
      <c r="F41">
        <v>2586.3024723870221</v>
      </c>
      <c r="G41">
        <v>3516.7354966873891</v>
      </c>
      <c r="H41">
        <v>4677.3445617722891</v>
      </c>
      <c r="I41">
        <v>24642.20157063127</v>
      </c>
      <c r="J41">
        <v>5842.7527371554079</v>
      </c>
      <c r="K41">
        <v>315.9041957893711</v>
      </c>
      <c r="L41">
        <v>20.48108213086941</v>
      </c>
      <c r="M41">
        <v>709.13411703964016</v>
      </c>
      <c r="N41">
        <v>122.2162821364977</v>
      </c>
      <c r="O41">
        <v>532.49889600262122</v>
      </c>
      <c r="P41">
        <v>826.05479463996585</v>
      </c>
      <c r="Q41">
        <v>434.13442712055132</v>
      </c>
      <c r="R41">
        <v>576.46199641922124</v>
      </c>
      <c r="S41">
        <v>271.22307906193481</v>
      </c>
      <c r="T41">
        <v>1885.8097129730791</v>
      </c>
      <c r="U41">
        <v>874.02975578593464</v>
      </c>
      <c r="V41">
        <v>19.59594272145338</v>
      </c>
      <c r="W41">
        <v>0.62729194887808315</v>
      </c>
    </row>
    <row r="42" spans="1:23">
      <c r="A42" s="124">
        <v>43930</v>
      </c>
      <c r="B42">
        <v>2986.2376852570919</v>
      </c>
      <c r="C42">
        <v>2855.4478738217272</v>
      </c>
      <c r="D42">
        <v>3348.349283149842</v>
      </c>
      <c r="E42">
        <v>6290.0901356146333</v>
      </c>
      <c r="F42">
        <v>2651.0667885640219</v>
      </c>
      <c r="G42">
        <v>3515.3604497234528</v>
      </c>
      <c r="H42">
        <v>4771.7896691751293</v>
      </c>
      <c r="I42">
        <v>25435.299113470421</v>
      </c>
      <c r="J42">
        <v>5964.0769808764016</v>
      </c>
      <c r="K42">
        <v>340.06914069976438</v>
      </c>
      <c r="L42">
        <v>21.8611244184012</v>
      </c>
      <c r="M42">
        <v>748.28674305002551</v>
      </c>
      <c r="N42">
        <v>128.28860966042441</v>
      </c>
      <c r="O42">
        <v>514.80398364099233</v>
      </c>
      <c r="P42">
        <v>779.28832523019173</v>
      </c>
      <c r="Q42">
        <v>441.25138494219959</v>
      </c>
      <c r="R42">
        <v>625.01173153049149</v>
      </c>
      <c r="S42">
        <v>286.96031254091861</v>
      </c>
      <c r="T42">
        <v>1995.2277999018129</v>
      </c>
      <c r="U42">
        <v>935.92988013338038</v>
      </c>
      <c r="V42">
        <v>21.186632372417641</v>
      </c>
      <c r="W42">
        <v>0.80502466772687331</v>
      </c>
    </row>
    <row r="43" spans="1:23">
      <c r="A43" s="124">
        <v>43931</v>
      </c>
      <c r="B43">
        <v>2888.5206270631061</v>
      </c>
      <c r="C43">
        <v>2652.3242418593882</v>
      </c>
      <c r="D43">
        <v>3273.558786901358</v>
      </c>
      <c r="E43">
        <v>5971.7419141095361</v>
      </c>
      <c r="F43">
        <v>2546.4475085857912</v>
      </c>
      <c r="G43">
        <v>3451.8967436956491</v>
      </c>
      <c r="H43">
        <v>4805.7386804318612</v>
      </c>
      <c r="I43">
        <v>25467.61049484535</v>
      </c>
      <c r="J43">
        <v>6126.2553066667097</v>
      </c>
      <c r="K43">
        <v>358.14208269157132</v>
      </c>
      <c r="L43">
        <v>26.29921495671363</v>
      </c>
      <c r="M43">
        <v>733.70047061478385</v>
      </c>
      <c r="N43">
        <v>127.6044037422355</v>
      </c>
      <c r="O43">
        <v>491.68263148846381</v>
      </c>
      <c r="P43">
        <v>746.27669976446873</v>
      </c>
      <c r="Q43">
        <v>464.73734575363932</v>
      </c>
      <c r="R43">
        <v>665.8400490750455</v>
      </c>
      <c r="S43">
        <v>304.88990544249179</v>
      </c>
      <c r="T43">
        <v>2049.9368433661798</v>
      </c>
      <c r="U43">
        <v>1161.2463327580831</v>
      </c>
      <c r="V43">
        <v>23.623433539852261</v>
      </c>
      <c r="W43">
        <v>0.90957332587322048</v>
      </c>
    </row>
    <row r="44" spans="1:23">
      <c r="A44" s="124">
        <v>43932</v>
      </c>
      <c r="B44">
        <v>2762.0697088839061</v>
      </c>
      <c r="C44">
        <v>2464.5097173165268</v>
      </c>
      <c r="D44">
        <v>3260.4645517537519</v>
      </c>
      <c r="E44">
        <v>5633.2199214864968</v>
      </c>
      <c r="F44">
        <v>2573.4919483080539</v>
      </c>
      <c r="G44">
        <v>3405.039374078453</v>
      </c>
      <c r="H44">
        <v>4737.8840709762708</v>
      </c>
      <c r="I44">
        <v>24671.5755536994</v>
      </c>
      <c r="J44">
        <v>5934.3649211896281</v>
      </c>
      <c r="K44">
        <v>350.86552364992622</v>
      </c>
      <c r="L44">
        <v>28.039950114850321</v>
      </c>
      <c r="M44">
        <v>687.85790010402457</v>
      </c>
      <c r="N44">
        <v>110.4992557875123</v>
      </c>
      <c r="O44">
        <v>484.3687343789905</v>
      </c>
      <c r="P44">
        <v>712.04242150371897</v>
      </c>
      <c r="Q44">
        <v>473.27769513961732</v>
      </c>
      <c r="R44">
        <v>675.04228644907721</v>
      </c>
      <c r="S44">
        <v>317.82699668866331</v>
      </c>
      <c r="T44">
        <v>2105.3802364072499</v>
      </c>
      <c r="U44">
        <v>1276.999565287806</v>
      </c>
      <c r="V44">
        <v>22.980388787334789</v>
      </c>
      <c r="W44">
        <v>1.0559414472781059</v>
      </c>
    </row>
    <row r="45" spans="1:23">
      <c r="A45" s="124">
        <v>43933</v>
      </c>
      <c r="B45">
        <v>5500.5601051845269</v>
      </c>
      <c r="C45">
        <v>2371.7142896621531</v>
      </c>
      <c r="D45">
        <v>3234.0401492937199</v>
      </c>
      <c r="E45">
        <v>5377.3798241271434</v>
      </c>
      <c r="F45">
        <v>2661.7422252964939</v>
      </c>
      <c r="G45">
        <v>3394.567862583865</v>
      </c>
      <c r="H45">
        <v>4752.6228041241748</v>
      </c>
      <c r="I45">
        <v>24186.90483307547</v>
      </c>
      <c r="J45">
        <v>6162.7763800317034</v>
      </c>
      <c r="K45">
        <v>374.38742380780201</v>
      </c>
      <c r="L45">
        <v>29.36249064040161</v>
      </c>
      <c r="M45">
        <v>692.57376262068169</v>
      </c>
      <c r="N45">
        <v>122.98601379446021</v>
      </c>
      <c r="O45">
        <v>473.27992263236968</v>
      </c>
      <c r="P45">
        <v>698.13474596028937</v>
      </c>
      <c r="Q45">
        <v>469.71921622879319</v>
      </c>
      <c r="R45">
        <v>681.17711136509831</v>
      </c>
      <c r="S45">
        <v>322.66755264150942</v>
      </c>
      <c r="T45">
        <v>2115.293955692739</v>
      </c>
      <c r="U45">
        <v>1332.7096772005079</v>
      </c>
      <c r="V45">
        <v>24.943367505546011</v>
      </c>
      <c r="W45">
        <v>1.2127644344976269</v>
      </c>
    </row>
    <row r="46" spans="1:23">
      <c r="A46" s="124">
        <v>43934</v>
      </c>
      <c r="B46">
        <v>5473.4713135190777</v>
      </c>
      <c r="C46">
        <v>2283.3662004760072</v>
      </c>
      <c r="D46">
        <v>3181.4272765384758</v>
      </c>
      <c r="E46">
        <v>5108.2433776218741</v>
      </c>
      <c r="F46">
        <v>2695.9036228404061</v>
      </c>
      <c r="G46">
        <v>3279.0639176132609</v>
      </c>
      <c r="H46">
        <v>4658.1776967213355</v>
      </c>
      <c r="I46">
        <v>23474.952918462001</v>
      </c>
      <c r="J46">
        <v>6050.7371549628269</v>
      </c>
      <c r="K46">
        <v>381.39322716417649</v>
      </c>
      <c r="L46">
        <v>29.665681749026021</v>
      </c>
      <c r="M46">
        <v>664.16891629942165</v>
      </c>
      <c r="N46">
        <v>118.36762384668501</v>
      </c>
      <c r="O46">
        <v>465.02229686360948</v>
      </c>
      <c r="P46">
        <v>674.75151125540219</v>
      </c>
      <c r="Q46">
        <v>474.701086703947</v>
      </c>
      <c r="R46">
        <v>697.78344777570703</v>
      </c>
      <c r="S46">
        <v>326.48790173433849</v>
      </c>
      <c r="T46">
        <v>2113.8252565393332</v>
      </c>
      <c r="U46">
        <v>1405.7518239304941</v>
      </c>
      <c r="V46">
        <v>25.857167943333991</v>
      </c>
      <c r="W46">
        <v>1.1604901054244541</v>
      </c>
    </row>
    <row r="47" spans="1:23">
      <c r="A47" s="124">
        <v>43935</v>
      </c>
      <c r="B47">
        <v>5603.1026971164883</v>
      </c>
      <c r="C47">
        <v>2026.6179296756111</v>
      </c>
      <c r="D47">
        <v>3173.523549016948</v>
      </c>
      <c r="E47">
        <v>4676.4941093780444</v>
      </c>
      <c r="F47">
        <v>2511.5744152597131</v>
      </c>
      <c r="G47">
        <v>3160.069468811128</v>
      </c>
      <c r="H47">
        <v>4577.6030613089379</v>
      </c>
      <c r="I47">
        <v>23185.252010452699</v>
      </c>
      <c r="J47">
        <v>5524.5860980095376</v>
      </c>
      <c r="K47">
        <v>380.00560427716511</v>
      </c>
      <c r="L47">
        <v>32.284625635592008</v>
      </c>
      <c r="M47">
        <v>590.46985557399034</v>
      </c>
      <c r="N47">
        <v>109.3018954306816</v>
      </c>
      <c r="O47">
        <v>464.78636469878779</v>
      </c>
      <c r="P47">
        <v>613.00754510654986</v>
      </c>
      <c r="Q47">
        <v>474.701086703947</v>
      </c>
      <c r="R47">
        <v>694.71603531769654</v>
      </c>
      <c r="S47">
        <v>323.9699443777011</v>
      </c>
      <c r="T47">
        <v>1996.3293242668681</v>
      </c>
      <c r="U47">
        <v>1313.5206386528</v>
      </c>
      <c r="V47">
        <v>28.632413717356751</v>
      </c>
      <c r="W47">
        <v>1.2702661964781179</v>
      </c>
    </row>
    <row r="48" spans="1:23">
      <c r="A48" s="124">
        <v>43936</v>
      </c>
      <c r="B48">
        <v>5530.1713349402789</v>
      </c>
      <c r="C48">
        <v>1835.1257983224839</v>
      </c>
      <c r="D48">
        <v>3035.621198678652</v>
      </c>
      <c r="E48">
        <v>4496.9169801084854</v>
      </c>
      <c r="F48">
        <v>2475.277930369306</v>
      </c>
      <c r="G48">
        <v>3153.3000068348292</v>
      </c>
      <c r="H48">
        <v>4521.2094991318336</v>
      </c>
      <c r="I48">
        <v>23276.311357963859</v>
      </c>
      <c r="J48">
        <v>6295.2426461352379</v>
      </c>
      <c r="K48">
        <v>411.21019700459158</v>
      </c>
      <c r="L48">
        <v>33.486935204275007</v>
      </c>
      <c r="M48">
        <v>688.62559865324761</v>
      </c>
      <c r="N48">
        <v>124.43995137061169</v>
      </c>
      <c r="O48">
        <v>469.03314366557879</v>
      </c>
      <c r="P48">
        <v>598.48854316560698</v>
      </c>
      <c r="Q48">
        <v>492.4934812580679</v>
      </c>
      <c r="R48">
        <v>678.85010881074538</v>
      </c>
      <c r="S48">
        <v>334.02006727531409</v>
      </c>
      <c r="T48">
        <v>1970.6270890822659</v>
      </c>
      <c r="U48">
        <v>1361.802735643807</v>
      </c>
      <c r="V48">
        <v>31.035370424132559</v>
      </c>
      <c r="W48">
        <v>1.186627269961041</v>
      </c>
    </row>
    <row r="49" spans="1:23">
      <c r="A49" s="124">
        <v>43937</v>
      </c>
      <c r="B49">
        <v>6427.8302814248827</v>
      </c>
      <c r="C49">
        <v>1669.205863161669</v>
      </c>
      <c r="D49">
        <v>2986.311376230914</v>
      </c>
      <c r="E49">
        <v>4848.7353218774397</v>
      </c>
      <c r="F49">
        <v>2459.6206231616789</v>
      </c>
      <c r="G49">
        <v>3200.4746949821638</v>
      </c>
      <c r="H49">
        <v>4446.1483220693162</v>
      </c>
      <c r="I49">
        <v>22732.525496415361</v>
      </c>
      <c r="J49">
        <v>6082.3062183800239</v>
      </c>
      <c r="K49">
        <v>417.40373330515462</v>
      </c>
      <c r="L49">
        <v>35.049937643562899</v>
      </c>
      <c r="M49">
        <v>624.13892051849518</v>
      </c>
      <c r="N49">
        <v>123.5846939728756</v>
      </c>
      <c r="O49">
        <v>459.00602666065572</v>
      </c>
      <c r="P49">
        <v>591.15262639544642</v>
      </c>
      <c r="Q49">
        <v>486.79991500074919</v>
      </c>
      <c r="R49">
        <v>670.38828134037158</v>
      </c>
      <c r="S49">
        <v>332.89132777061462</v>
      </c>
      <c r="T49">
        <v>1878.0990424176989</v>
      </c>
      <c r="U49">
        <v>1444.7489022693851</v>
      </c>
      <c r="V49">
        <v>32.964504681684957</v>
      </c>
      <c r="W49">
        <v>1.1604901054244541</v>
      </c>
    </row>
    <row r="50" spans="1:23">
      <c r="A50" s="124">
        <v>43938</v>
      </c>
      <c r="B50">
        <v>6168.67718545138</v>
      </c>
      <c r="C50">
        <v>1644.3178728875459</v>
      </c>
      <c r="D50">
        <v>2932.2829104867392</v>
      </c>
      <c r="E50">
        <v>4977.1138653552507</v>
      </c>
      <c r="F50">
        <v>2626.1574361882522</v>
      </c>
      <c r="G50">
        <v>3269.227043178952</v>
      </c>
      <c r="H50">
        <v>4429.2823490856326</v>
      </c>
      <c r="I50">
        <v>21387.564246683971</v>
      </c>
      <c r="J50">
        <v>5862.5607769465914</v>
      </c>
      <c r="K50">
        <v>475.31160549238558</v>
      </c>
      <c r="L50">
        <v>35.306081856021457</v>
      </c>
      <c r="M50">
        <v>599.24355327939861</v>
      </c>
      <c r="N50">
        <v>135.55829754118179</v>
      </c>
      <c r="O50">
        <v>459.59585707270998</v>
      </c>
      <c r="P50">
        <v>599.25270116249874</v>
      </c>
      <c r="Q50">
        <v>474.701086703947</v>
      </c>
      <c r="R50">
        <v>648.28175707401977</v>
      </c>
      <c r="S50">
        <v>330.17801165354842</v>
      </c>
      <c r="T50">
        <v>1746.6504681878771</v>
      </c>
      <c r="U50">
        <v>1327.138666009238</v>
      </c>
      <c r="V50">
        <v>36.687395354154511</v>
      </c>
      <c r="W50">
        <v>1.2545838977561661</v>
      </c>
    </row>
    <row r="51" spans="1:23">
      <c r="A51" s="124">
        <v>43939</v>
      </c>
      <c r="B51">
        <v>5825.2965915059549</v>
      </c>
      <c r="C51">
        <v>1576.581486986842</v>
      </c>
      <c r="D51">
        <v>2790.3697133464748</v>
      </c>
      <c r="E51">
        <v>4386.1140705591824</v>
      </c>
      <c r="F51">
        <v>2723.6597583448352</v>
      </c>
      <c r="G51">
        <v>3389.7023117884</v>
      </c>
      <c r="H51">
        <v>4391.1656842730872</v>
      </c>
      <c r="I51">
        <v>20700.213042890049</v>
      </c>
      <c r="J51">
        <v>5673.146396443407</v>
      </c>
      <c r="K51">
        <v>539.17610275556785</v>
      </c>
      <c r="L51">
        <v>38.034801833641112</v>
      </c>
      <c r="M51">
        <v>600.01125182862177</v>
      </c>
      <c r="N51">
        <v>147.3608496299409</v>
      </c>
      <c r="O51">
        <v>443.43450378242221</v>
      </c>
      <c r="P51">
        <v>525.28220706337879</v>
      </c>
      <c r="Q51">
        <v>468.29582466446351</v>
      </c>
      <c r="R51">
        <v>675.99424203949422</v>
      </c>
      <c r="S51">
        <v>326.72667355264019</v>
      </c>
      <c r="T51">
        <v>1634.294982952332</v>
      </c>
      <c r="U51">
        <v>1304.235620000683</v>
      </c>
      <c r="V51">
        <v>41.628686610341383</v>
      </c>
      <c r="W51">
        <v>1.217991867404945</v>
      </c>
    </row>
    <row r="52" spans="1:23">
      <c r="A52" s="124">
        <v>43940</v>
      </c>
      <c r="B52">
        <v>3419.0003245763619</v>
      </c>
      <c r="C52">
        <v>1482.16107027677</v>
      </c>
      <c r="D52">
        <v>2667.095157227126</v>
      </c>
      <c r="E52">
        <v>4866.6166190047061</v>
      </c>
      <c r="F52">
        <v>2669.570878900307</v>
      </c>
      <c r="G52">
        <v>3427.463216874944</v>
      </c>
      <c r="H52">
        <v>4341.7833309424832</v>
      </c>
      <c r="I52">
        <v>20017.635111344691</v>
      </c>
      <c r="J52">
        <v>5477.5420035054794</v>
      </c>
      <c r="K52">
        <v>557.14751136539815</v>
      </c>
      <c r="L52">
        <v>43.962710750539003</v>
      </c>
      <c r="M52">
        <v>581.36714420462886</v>
      </c>
      <c r="N52">
        <v>133.76225700593591</v>
      </c>
      <c r="O52">
        <v>443.67043594724379</v>
      </c>
      <c r="P52">
        <v>495.78570838335781</v>
      </c>
      <c r="Q52">
        <v>467.58412888229861</v>
      </c>
      <c r="R52">
        <v>652.19535227906761</v>
      </c>
      <c r="S52">
        <v>329.28804396715071</v>
      </c>
      <c r="T52">
        <v>1513.8616523730541</v>
      </c>
      <c r="U52">
        <v>1289.379590157296</v>
      </c>
      <c r="V52">
        <v>41.933286756270697</v>
      </c>
      <c r="W52">
        <v>1.1918547028683579</v>
      </c>
    </row>
    <row r="53" spans="1:23">
      <c r="A53" s="124">
        <v>43941</v>
      </c>
      <c r="B53">
        <v>3278.0728051832389</v>
      </c>
      <c r="C53">
        <v>1453.338895973061</v>
      </c>
      <c r="D53">
        <v>2561.279581304585</v>
      </c>
      <c r="E53">
        <v>4601.912288881409</v>
      </c>
      <c r="F53">
        <v>2686.6515776722631</v>
      </c>
      <c r="G53">
        <v>3498.8598861562241</v>
      </c>
      <c r="H53">
        <v>4387.2802155934487</v>
      </c>
      <c r="I53">
        <v>19416.937157601711</v>
      </c>
      <c r="J53">
        <v>5814.8976811990578</v>
      </c>
      <c r="K53">
        <v>585.94914738604894</v>
      </c>
      <c r="L53">
        <v>42.269022488568183</v>
      </c>
      <c r="M53">
        <v>578.2963500077359</v>
      </c>
      <c r="N53">
        <v>142.65693394239199</v>
      </c>
      <c r="O53">
        <v>430.45823471722753</v>
      </c>
      <c r="P53">
        <v>473.16663167536251</v>
      </c>
      <c r="Q53">
        <v>446.94495119951841</v>
      </c>
      <c r="R53">
        <v>635.90633439859801</v>
      </c>
      <c r="S53">
        <v>334.49761091191777</v>
      </c>
      <c r="T53">
        <v>1530.017343060518</v>
      </c>
      <c r="U53">
        <v>1191.5773936883311</v>
      </c>
      <c r="V53">
        <v>42.610175969446978</v>
      </c>
      <c r="W53">
        <v>1.223219300312262</v>
      </c>
    </row>
    <row r="54" spans="1:23">
      <c r="A54" s="124">
        <v>43942</v>
      </c>
      <c r="B54">
        <v>3033.944666530248</v>
      </c>
      <c r="C54">
        <v>1448.12182584687</v>
      </c>
      <c r="D54">
        <v>2532.6138232787471</v>
      </c>
      <c r="E54">
        <v>4835.1333095327664</v>
      </c>
      <c r="F54">
        <v>2848.9182160058472</v>
      </c>
      <c r="G54">
        <v>3544.871073026382</v>
      </c>
      <c r="H54">
        <v>4350.3574098724112</v>
      </c>
      <c r="I54">
        <v>18533.514616828099</v>
      </c>
      <c r="J54">
        <v>6089.1152320582423</v>
      </c>
      <c r="K54">
        <v>603.00675555809119</v>
      </c>
      <c r="L54">
        <v>44.919330972578088</v>
      </c>
      <c r="M54">
        <v>554.16868131786259</v>
      </c>
      <c r="N54">
        <v>148.72926146631869</v>
      </c>
      <c r="O54">
        <v>422.43654111328902</v>
      </c>
      <c r="P54">
        <v>493.0347395945476</v>
      </c>
      <c r="Q54">
        <v>419.9005114772545</v>
      </c>
      <c r="R54">
        <v>651.56071521878971</v>
      </c>
      <c r="S54">
        <v>336.51631810301512</v>
      </c>
      <c r="T54">
        <v>1470.902202135934</v>
      </c>
      <c r="U54">
        <v>1139.581289236477</v>
      </c>
      <c r="V54">
        <v>40.917952936506268</v>
      </c>
      <c r="W54">
        <v>1.3173130926439749</v>
      </c>
    </row>
    <row r="55" spans="1:23">
      <c r="A55" s="124">
        <v>43943</v>
      </c>
      <c r="B55">
        <v>2439.3073045461879</v>
      </c>
      <c r="C55">
        <v>1359.4316337016301</v>
      </c>
      <c r="D55">
        <v>2615.5439792135812</v>
      </c>
      <c r="E55">
        <v>4698.8075228872813</v>
      </c>
      <c r="F55">
        <v>2932.898318301297</v>
      </c>
      <c r="G55">
        <v>3589.8245314627429</v>
      </c>
      <c r="H55">
        <v>4333.7736217649026</v>
      </c>
      <c r="I55">
        <v>16145.776968178579</v>
      </c>
      <c r="J55">
        <v>5147.6143407335921</v>
      </c>
      <c r="K55">
        <v>590.14586050774199</v>
      </c>
      <c r="L55">
        <v>47.297812945407479</v>
      </c>
      <c r="M55">
        <v>456.34195190255798</v>
      </c>
      <c r="N55">
        <v>126.150466166084</v>
      </c>
      <c r="O55">
        <v>405.80332349335782</v>
      </c>
      <c r="P55">
        <v>459.87028252944617</v>
      </c>
      <c r="Q55">
        <v>402.10811692313348</v>
      </c>
      <c r="R55">
        <v>648.07021138726043</v>
      </c>
      <c r="S55">
        <v>332.71767553912241</v>
      </c>
      <c r="T55">
        <v>1381.67872856653</v>
      </c>
      <c r="U55">
        <v>1127.820265610462</v>
      </c>
      <c r="V55">
        <v>39.598018970812518</v>
      </c>
      <c r="W55">
        <v>1.4427714824195921</v>
      </c>
    </row>
    <row r="56" spans="1:23">
      <c r="A56" s="124">
        <v>43944</v>
      </c>
      <c r="B56">
        <v>1325.047695959312</v>
      </c>
      <c r="C56">
        <v>1319.7476904466721</v>
      </c>
      <c r="D56">
        <v>2481.0626452652009</v>
      </c>
      <c r="E56">
        <v>4290.8999841464729</v>
      </c>
      <c r="F56">
        <v>3028.977248893551</v>
      </c>
      <c r="G56">
        <v>3573.429740738894</v>
      </c>
      <c r="H56">
        <v>4392.2075976620408</v>
      </c>
      <c r="I56">
        <v>14602.174157949061</v>
      </c>
      <c r="J56">
        <v>4944.5819328739699</v>
      </c>
      <c r="K56">
        <v>663.72371798000381</v>
      </c>
      <c r="L56">
        <v>50.429045256890568</v>
      </c>
      <c r="M56">
        <v>430.34987245028537</v>
      </c>
      <c r="N56">
        <v>130.25570167521761</v>
      </c>
      <c r="O56">
        <v>398.60739246629538</v>
      </c>
      <c r="P56">
        <v>434.34740543326228</v>
      </c>
      <c r="Q56">
        <v>407.08998739828752</v>
      </c>
      <c r="R56">
        <v>610.62662483085592</v>
      </c>
      <c r="S56">
        <v>339.07768851752547</v>
      </c>
      <c r="T56">
        <v>1371.0306597043379</v>
      </c>
      <c r="U56">
        <v>1010.82903059379</v>
      </c>
      <c r="V56">
        <v>47.619156146951468</v>
      </c>
      <c r="W56">
        <v>1.4270891836976389</v>
      </c>
    </row>
    <row r="57" spans="1:23">
      <c r="A57" s="124">
        <v>43945</v>
      </c>
      <c r="B57">
        <v>1284.5790152931149</v>
      </c>
      <c r="C57">
        <v>1163.321112400728</v>
      </c>
      <c r="D57">
        <v>2425.3826543672749</v>
      </c>
      <c r="E57">
        <v>1857.056764046295</v>
      </c>
      <c r="F57">
        <v>3093.7415650705511</v>
      </c>
      <c r="G57">
        <v>3574.27592348593</v>
      </c>
      <c r="H57">
        <v>4469.6347863786395</v>
      </c>
      <c r="I57">
        <v>15051.596098891239</v>
      </c>
      <c r="J57">
        <v>5047.9551405342054</v>
      </c>
      <c r="K57">
        <v>689.1070634741144</v>
      </c>
      <c r="L57">
        <v>53.204812130676089</v>
      </c>
      <c r="M57">
        <v>389.66184934145349</v>
      </c>
      <c r="N57">
        <v>120.4202416012518</v>
      </c>
      <c r="O57">
        <v>380.32264969261217</v>
      </c>
      <c r="P57">
        <v>385.44129363219122</v>
      </c>
      <c r="Q57">
        <v>397.83794223014462</v>
      </c>
      <c r="R57">
        <v>620.8865906386842</v>
      </c>
      <c r="S57">
        <v>340.4017867826538</v>
      </c>
      <c r="T57">
        <v>1411.78706121135</v>
      </c>
      <c r="U57">
        <v>938.40588510727798</v>
      </c>
      <c r="V57">
        <v>52.898892009726467</v>
      </c>
      <c r="W57">
        <v>1.5368652747513041</v>
      </c>
    </row>
    <row r="58" spans="1:23">
      <c r="A58" s="124">
        <v>43946</v>
      </c>
      <c r="B58">
        <v>1468.0589685574701</v>
      </c>
      <c r="C58">
        <v>1126.4595185582989</v>
      </c>
      <c r="D58">
        <v>2291.609116913361</v>
      </c>
      <c r="E58">
        <v>2166.9992475855829</v>
      </c>
      <c r="F58">
        <v>3051.7515139228258</v>
      </c>
      <c r="G58">
        <v>3471.8878110944061</v>
      </c>
      <c r="H58">
        <v>4570.5918524624394</v>
      </c>
      <c r="I58">
        <v>16427.40003084415</v>
      </c>
      <c r="J58">
        <v>5039.9081243690371</v>
      </c>
      <c r="K58">
        <v>767.11854529268089</v>
      </c>
      <c r="L58">
        <v>55.206918934178638</v>
      </c>
      <c r="M58">
        <v>359.72160592174708</v>
      </c>
      <c r="N58">
        <v>121.2754989989879</v>
      </c>
      <c r="O58">
        <v>372.41892217108449</v>
      </c>
      <c r="P58">
        <v>436.94554262269418</v>
      </c>
      <c r="Q58">
        <v>388.58589706200161</v>
      </c>
      <c r="R58">
        <v>590.2124660585788</v>
      </c>
      <c r="S58">
        <v>334.71467620128311</v>
      </c>
      <c r="T58">
        <v>1388.6550495452079</v>
      </c>
      <c r="U58">
        <v>906.2178204466062</v>
      </c>
      <c r="V58">
        <v>57.637116501960463</v>
      </c>
      <c r="W58">
        <v>1.5891396038244769</v>
      </c>
    </row>
    <row r="59" spans="1:23">
      <c r="A59" s="124">
        <v>43947</v>
      </c>
      <c r="B59">
        <v>991.31816948983681</v>
      </c>
      <c r="C59">
        <v>1076.426960790734</v>
      </c>
      <c r="D59">
        <v>2206.3196393303092</v>
      </c>
      <c r="E59">
        <v>1369.3711304299891</v>
      </c>
      <c r="F59">
        <v>2989.12228509232</v>
      </c>
      <c r="G59">
        <v>3431.2710392366112</v>
      </c>
      <c r="H59">
        <v>4601.2197647918811</v>
      </c>
      <c r="I59">
        <v>16337.07503290969</v>
      </c>
      <c r="J59">
        <v>4727.9314976579099</v>
      </c>
      <c r="K59">
        <v>827.36168526537006</v>
      </c>
      <c r="L59">
        <v>53.711873122685873</v>
      </c>
      <c r="M59">
        <v>343.38059394542381</v>
      </c>
      <c r="N59">
        <v>118.8807782853267</v>
      </c>
      <c r="O59">
        <v>352.01078991400578</v>
      </c>
      <c r="P59">
        <v>418.3000874985359</v>
      </c>
      <c r="Q59">
        <v>380.75724345818838</v>
      </c>
      <c r="R59">
        <v>583.01991270876101</v>
      </c>
      <c r="S59">
        <v>321.64734578149239</v>
      </c>
      <c r="T59">
        <v>1358.1795421120371</v>
      </c>
      <c r="U59">
        <v>873.41075454245981</v>
      </c>
      <c r="V59">
        <v>61.732296241676963</v>
      </c>
      <c r="W59">
        <v>1.6832333961561901</v>
      </c>
    </row>
    <row r="60" spans="1:23">
      <c r="A60" s="124">
        <v>43948</v>
      </c>
      <c r="B60">
        <v>1140.6903729244159</v>
      </c>
      <c r="C60">
        <v>1000.052475172894</v>
      </c>
      <c r="D60">
        <v>2145.331174723894</v>
      </c>
      <c r="E60">
        <v>1414.4564522466021</v>
      </c>
      <c r="F60">
        <v>3061.7152548731328</v>
      </c>
      <c r="G60">
        <v>3414.770475669382</v>
      </c>
      <c r="H60">
        <v>4494.3802293662829</v>
      </c>
      <c r="I60">
        <v>15922.534696860899</v>
      </c>
      <c r="J60">
        <v>4149.7843362527656</v>
      </c>
      <c r="K60">
        <v>903.74863297231354</v>
      </c>
      <c r="L60">
        <v>57.04174788464703</v>
      </c>
      <c r="M60">
        <v>331.42643082180479</v>
      </c>
      <c r="N60">
        <v>108.104535073851</v>
      </c>
      <c r="O60">
        <v>337.73689394229177</v>
      </c>
      <c r="P60">
        <v>407.90753874080832</v>
      </c>
      <c r="Q60">
        <v>394.99115910148521</v>
      </c>
      <c r="R60">
        <v>556.57670186384269</v>
      </c>
      <c r="S60">
        <v>306.01864494719132</v>
      </c>
      <c r="T60">
        <v>1195.8882856606931</v>
      </c>
      <c r="U60">
        <v>853.60271475127718</v>
      </c>
      <c r="V60">
        <v>68.230432688169273</v>
      </c>
      <c r="W60">
        <v>1.813919218839124</v>
      </c>
    </row>
    <row r="61" spans="1:23">
      <c r="A61" s="124">
        <v>43949</v>
      </c>
      <c r="B61">
        <v>1171.727328557299</v>
      </c>
      <c r="C61">
        <v>993.89462190919403</v>
      </c>
      <c r="D61">
        <v>2070.0688141457658</v>
      </c>
      <c r="E61">
        <v>1007.924397900199</v>
      </c>
      <c r="F61">
        <v>3086.624607248903</v>
      </c>
      <c r="G61">
        <v>3410.645334777575</v>
      </c>
      <c r="H61">
        <v>4476.3855168779</v>
      </c>
      <c r="I61">
        <v>15278.14294330409</v>
      </c>
      <c r="J61">
        <v>3947.9899308800918</v>
      </c>
      <c r="K61">
        <v>1020.613555627199</v>
      </c>
      <c r="L61">
        <v>58.777255609876399</v>
      </c>
      <c r="M61">
        <v>314.09837785362299</v>
      </c>
      <c r="N61">
        <v>109.5584726500025</v>
      </c>
      <c r="O61">
        <v>319.80604941584119</v>
      </c>
      <c r="P61">
        <v>388.19226242100149</v>
      </c>
      <c r="Q61">
        <v>399.97302957663902</v>
      </c>
      <c r="R61">
        <v>529.60462680202579</v>
      </c>
      <c r="S61">
        <v>299.35474056367673</v>
      </c>
      <c r="T61">
        <v>1096.0167432290971</v>
      </c>
      <c r="U61">
        <v>825.12865755145219</v>
      </c>
      <c r="V61">
        <v>79.263726862942676</v>
      </c>
      <c r="W61">
        <v>1.897558145356202</v>
      </c>
    </row>
    <row r="62" spans="1:23">
      <c r="A62" s="124">
        <v>43950</v>
      </c>
      <c r="B62">
        <v>1138.1679348341111</v>
      </c>
      <c r="C62">
        <v>931.46083187445413</v>
      </c>
      <c r="D62">
        <v>1918.600364330222</v>
      </c>
      <c r="E62">
        <v>692.02148198515522</v>
      </c>
      <c r="F62">
        <v>3140.7134866934312</v>
      </c>
      <c r="G62">
        <v>3404.8278283916929</v>
      </c>
      <c r="H62">
        <v>4458.7598153814379</v>
      </c>
      <c r="I62">
        <v>15151.10046653449</v>
      </c>
      <c r="J62">
        <v>3695.437423542513</v>
      </c>
      <c r="K62">
        <v>1148.2748612322459</v>
      </c>
      <c r="L62">
        <v>61.119145552354567</v>
      </c>
      <c r="M62">
        <v>301.26684495946313</v>
      </c>
      <c r="N62">
        <v>101.6045788510562</v>
      </c>
      <c r="O62">
        <v>306.35791602100318</v>
      </c>
      <c r="P62">
        <v>390.9432312098117</v>
      </c>
      <c r="Q62">
        <v>394.27946331932031</v>
      </c>
      <c r="R62">
        <v>521.35434501841132</v>
      </c>
      <c r="S62">
        <v>301.24320858115482</v>
      </c>
      <c r="T62">
        <v>1086.470198731959</v>
      </c>
      <c r="U62">
        <v>766.94254066485325</v>
      </c>
      <c r="V62">
        <v>88.232508937528422</v>
      </c>
      <c r="W62">
        <v>2.0805182971123091</v>
      </c>
    </row>
    <row r="63" spans="1:23">
      <c r="A63" s="124">
        <v>43951</v>
      </c>
      <c r="B63">
        <v>958.30713187323738</v>
      </c>
      <c r="C63">
        <v>844.99430896332808</v>
      </c>
      <c r="D63">
        <v>1827.294616544217</v>
      </c>
      <c r="E63">
        <v>62.81378734450027</v>
      </c>
      <c r="F63">
        <v>3053.1749054871548</v>
      </c>
      <c r="G63">
        <v>3385.0483066796951</v>
      </c>
      <c r="H63">
        <v>4364.0976426892339</v>
      </c>
      <c r="I63">
        <v>15021.85494103478</v>
      </c>
      <c r="J63">
        <v>3541.9251151608478</v>
      </c>
      <c r="K63">
        <v>1257.355557935603</v>
      </c>
      <c r="L63">
        <v>61.610524245642402</v>
      </c>
      <c r="M63">
        <v>276.37147772036661</v>
      </c>
      <c r="N63">
        <v>89.630975282749873</v>
      </c>
      <c r="O63">
        <v>285.24198726945929</v>
      </c>
      <c r="P63">
        <v>364.656196116736</v>
      </c>
      <c r="Q63">
        <v>386.45080971550709</v>
      </c>
      <c r="R63">
        <v>516.27724853618713</v>
      </c>
      <c r="S63">
        <v>298.05234882748488</v>
      </c>
      <c r="T63">
        <v>999.08259910431275</v>
      </c>
      <c r="U63">
        <v>683.37737279580142</v>
      </c>
      <c r="V63">
        <v>90.533932262327767</v>
      </c>
      <c r="W63">
        <v>2.2634784488684159</v>
      </c>
    </row>
    <row r="64" spans="1:23">
      <c r="A64" s="124">
        <v>43952</v>
      </c>
      <c r="B64">
        <v>781.73646555189168</v>
      </c>
      <c r="C64">
        <v>776.40266566488776</v>
      </c>
      <c r="D64">
        <v>1702.7224335183489</v>
      </c>
      <c r="E64">
        <v>1868.5191339996711</v>
      </c>
      <c r="F64">
        <v>2877.3860472924398</v>
      </c>
      <c r="G64">
        <v>3359.0281872082951</v>
      </c>
      <c r="H64">
        <v>4317.8844425833631</v>
      </c>
      <c r="I64">
        <v>13484.12692741888</v>
      </c>
      <c r="J64">
        <v>2933.446892825456</v>
      </c>
      <c r="K64">
        <v>1291.4707742796879</v>
      </c>
      <c r="L64">
        <v>66.529538611428038</v>
      </c>
      <c r="M64">
        <v>257.61769887505602</v>
      </c>
      <c r="N64">
        <v>83.473122019049498</v>
      </c>
      <c r="O64">
        <v>267.42910882541941</v>
      </c>
      <c r="P64">
        <v>308.56699914488257</v>
      </c>
      <c r="Q64">
        <v>386.45080971550709</v>
      </c>
      <c r="R64">
        <v>483.27612140172897</v>
      </c>
      <c r="S64">
        <v>292.34353171717783</v>
      </c>
      <c r="T64">
        <v>938.86593381467389</v>
      </c>
      <c r="U64">
        <v>633.85727331784494</v>
      </c>
      <c r="V64">
        <v>91.650799464068641</v>
      </c>
      <c r="W64">
        <v>2.3157527779415901</v>
      </c>
    </row>
    <row r="65" spans="1:23">
      <c r="A65" s="124">
        <v>43953</v>
      </c>
      <c r="B65">
        <v>733.04244328687469</v>
      </c>
      <c r="C65">
        <v>723.03460404615123</v>
      </c>
      <c r="D65">
        <v>1648.8119338565859</v>
      </c>
      <c r="E65">
        <v>1631.7829865626111</v>
      </c>
      <c r="F65">
        <v>2753.5509811957591</v>
      </c>
      <c r="G65">
        <v>3303.2858987472068</v>
      </c>
      <c r="H65">
        <v>4237.0059157658543</v>
      </c>
      <c r="I65">
        <v>11321.4674240288</v>
      </c>
      <c r="J65">
        <v>2594.8532126449281</v>
      </c>
      <c r="K65">
        <v>1278.508345847363</v>
      </c>
      <c r="L65">
        <v>70.131239884569695</v>
      </c>
      <c r="M65">
        <v>235.35444094758191</v>
      </c>
      <c r="N65">
        <v>79.966566688331227</v>
      </c>
      <c r="O65">
        <v>274.38910768766021</v>
      </c>
      <c r="P65">
        <v>335.92385543360672</v>
      </c>
      <c r="Q65">
        <v>386.45080971550709</v>
      </c>
      <c r="R65">
        <v>458.84259458102429</v>
      </c>
      <c r="S65">
        <v>292.21329254355862</v>
      </c>
      <c r="T65">
        <v>892.96908527074186</v>
      </c>
      <c r="U65">
        <v>524.91305446634033</v>
      </c>
      <c r="V65">
        <v>91.515421621433376</v>
      </c>
      <c r="W65">
        <v>2.6032615878440448</v>
      </c>
    </row>
    <row r="66" spans="1:23">
      <c r="A66" s="124">
        <v>43954</v>
      </c>
      <c r="B66">
        <v>704.63759696561465</v>
      </c>
      <c r="C66">
        <v>675.14018977292619</v>
      </c>
      <c r="D66">
        <v>1538.513646802432</v>
      </c>
      <c r="E66">
        <v>1502.6402850879081</v>
      </c>
      <c r="F66">
        <v>2725.79484569133</v>
      </c>
      <c r="G66">
        <v>3251.0341141176482</v>
      </c>
      <c r="H66">
        <v>4191.3787919412689</v>
      </c>
      <c r="I66">
        <v>10416.748745530809</v>
      </c>
      <c r="J66">
        <v>2334.8726903856559</v>
      </c>
      <c r="K66">
        <v>1310.6605834732361</v>
      </c>
      <c r="L66">
        <v>76.398931940443234</v>
      </c>
      <c r="M66">
        <v>223.6196202665981</v>
      </c>
      <c r="N66">
        <v>76.117908398518495</v>
      </c>
      <c r="O66">
        <v>264.24402460032621</v>
      </c>
      <c r="P66">
        <v>316.97273711069158</v>
      </c>
      <c r="Q66">
        <v>394.27946331932031</v>
      </c>
      <c r="R66">
        <v>447.10180896588048</v>
      </c>
      <c r="S66">
        <v>287.67662799582388</v>
      </c>
      <c r="T66">
        <v>856.9859560122992</v>
      </c>
      <c r="U66">
        <v>464.25093260584339</v>
      </c>
      <c r="V66">
        <v>93.579933721621046</v>
      </c>
      <c r="W66">
        <v>2.665990782731853</v>
      </c>
    </row>
    <row r="67" spans="1:23">
      <c r="A67" s="124">
        <v>43955</v>
      </c>
      <c r="B67">
        <v>361.58601668414309</v>
      </c>
      <c r="C67">
        <v>632.37731988611802</v>
      </c>
      <c r="D67">
        <v>1477.4072161136071</v>
      </c>
      <c r="E67">
        <v>1306.098848287354</v>
      </c>
      <c r="F67">
        <v>2663.8773126429892</v>
      </c>
      <c r="G67">
        <v>3110.990869482961</v>
      </c>
      <c r="H67">
        <v>4191.5958572306336</v>
      </c>
      <c r="I67">
        <v>9897.9307695902044</v>
      </c>
      <c r="J67">
        <v>2216.0244516385601</v>
      </c>
      <c r="K67">
        <v>1393.5118231660131</v>
      </c>
      <c r="L67">
        <v>88.793175363692697</v>
      </c>
      <c r="M67">
        <v>209.03334783135651</v>
      </c>
      <c r="N67">
        <v>74.150816383725328</v>
      </c>
      <c r="O67">
        <v>247.96470522762749</v>
      </c>
      <c r="P67">
        <v>291.44986001450769</v>
      </c>
      <c r="Q67">
        <v>387.16250549767199</v>
      </c>
      <c r="R67">
        <v>442.02471248365617</v>
      </c>
      <c r="S67">
        <v>284.78965964726552</v>
      </c>
      <c r="T67">
        <v>814.02650577517875</v>
      </c>
      <c r="U67">
        <v>443.82389157118632</v>
      </c>
      <c r="V67">
        <v>93.546089260962233</v>
      </c>
      <c r="W67">
        <v>3.2776004328879842</v>
      </c>
    </row>
    <row r="68" spans="1:23">
      <c r="A68" s="124">
        <v>43956</v>
      </c>
      <c r="B68">
        <v>145.86272435241219</v>
      </c>
      <c r="C68">
        <v>606.80512369380665</v>
      </c>
      <c r="D68">
        <v>1357.5536763841731</v>
      </c>
      <c r="E68">
        <v>1307.6271642811371</v>
      </c>
      <c r="F68">
        <v>2603.3831711589778</v>
      </c>
      <c r="G68">
        <v>3001.3044308982389</v>
      </c>
      <c r="H68">
        <v>4183.9985721028488</v>
      </c>
      <c r="I68">
        <v>9578.1215289360844</v>
      </c>
      <c r="J68">
        <v>1965.3289480314049</v>
      </c>
      <c r="K68">
        <v>1428.9131290151331</v>
      </c>
      <c r="L68">
        <v>94.491077232668616</v>
      </c>
      <c r="M68">
        <v>204.97551264260511</v>
      </c>
      <c r="N68">
        <v>58.071977306285461</v>
      </c>
      <c r="O68">
        <v>230.74165719564201</v>
      </c>
      <c r="P68">
        <v>273.72139448661937</v>
      </c>
      <c r="Q68">
        <v>379.33385189385871</v>
      </c>
      <c r="R68">
        <v>416.32191154239553</v>
      </c>
      <c r="S68">
        <v>286.46106237537828</v>
      </c>
      <c r="T68">
        <v>799.70668902947193</v>
      </c>
      <c r="U68">
        <v>424.01585178000357</v>
      </c>
      <c r="V68">
        <v>96.625935180914311</v>
      </c>
      <c r="W68">
        <v>3.580791541512391</v>
      </c>
    </row>
    <row r="69" spans="1:23">
      <c r="A69" s="124">
        <v>43957</v>
      </c>
      <c r="B69">
        <v>808.49624355338744</v>
      </c>
      <c r="C69">
        <v>566.43697452065987</v>
      </c>
      <c r="D69">
        <v>1281.8194514764009</v>
      </c>
      <c r="E69">
        <v>1132.176488194795</v>
      </c>
      <c r="F69">
        <v>2566.3749904864062</v>
      </c>
      <c r="G69">
        <v>2831.6447901172428</v>
      </c>
      <c r="H69">
        <v>4134.8549905905465</v>
      </c>
      <c r="I69">
        <v>8917.5740846918143</v>
      </c>
      <c r="J69">
        <v>1808.7216334323671</v>
      </c>
      <c r="K69">
        <v>1588.1851608755121</v>
      </c>
      <c r="L69">
        <v>104.1566006782984</v>
      </c>
      <c r="M69">
        <v>188.19581578101139</v>
      </c>
      <c r="N69">
        <v>69.104797737081952</v>
      </c>
      <c r="O69">
        <v>236.1680969865416</v>
      </c>
      <c r="P69">
        <v>241.7795902165449</v>
      </c>
      <c r="Q69">
        <v>380.75724345818838</v>
      </c>
      <c r="R69">
        <v>403.41762465007531</v>
      </c>
      <c r="S69">
        <v>283.05313733234323</v>
      </c>
      <c r="T69">
        <v>847.80658630351263</v>
      </c>
      <c r="U69">
        <v>518.7230420315957</v>
      </c>
      <c r="V69">
        <v>104.0717165258534</v>
      </c>
      <c r="W69">
        <v>3.6905676325660548</v>
      </c>
    </row>
    <row r="70" spans="1:23">
      <c r="A70" s="124">
        <v>43958</v>
      </c>
      <c r="B70">
        <v>797.96780630689739</v>
      </c>
      <c r="C70">
        <v>549.16077508638932</v>
      </c>
      <c r="D70">
        <v>1226.257426660886</v>
      </c>
      <c r="E70">
        <v>1224.486774219316</v>
      </c>
      <c r="F70">
        <v>2674.5527493754612</v>
      </c>
      <c r="G70">
        <v>2705.8808793388112</v>
      </c>
      <c r="H70">
        <v>4096.9336845384296</v>
      </c>
      <c r="I70">
        <v>8480.6360865535826</v>
      </c>
      <c r="J70">
        <v>1795.7226073194031</v>
      </c>
      <c r="K70">
        <v>1644.3669655691431</v>
      </c>
      <c r="L70">
        <v>112.3270783124354</v>
      </c>
      <c r="M70">
        <v>175.91263899343949</v>
      </c>
      <c r="N70">
        <v>65.769293885910912</v>
      </c>
      <c r="O70">
        <v>234.8704700800221</v>
      </c>
      <c r="P70">
        <v>233.37385225073581</v>
      </c>
      <c r="Q70">
        <v>367.94671937922141</v>
      </c>
      <c r="R70">
        <v>384.80160421525278</v>
      </c>
      <c r="S70">
        <v>274.6310041049698</v>
      </c>
      <c r="T70">
        <v>800.07386381782328</v>
      </c>
      <c r="U70">
        <v>508.20002089252978</v>
      </c>
      <c r="V70">
        <v>107.76076273766419</v>
      </c>
      <c r="W70">
        <v>3.8421631868782589</v>
      </c>
    </row>
    <row r="71" spans="1:23">
      <c r="A71" s="124">
        <v>43959</v>
      </c>
      <c r="B71">
        <v>938.12762715079771</v>
      </c>
      <c r="C71">
        <v>556.85809166601484</v>
      </c>
      <c r="D71">
        <v>1150.9950660827581</v>
      </c>
      <c r="E71">
        <v>1167.78625084995</v>
      </c>
      <c r="F71">
        <v>2794.117640779154</v>
      </c>
      <c r="G71">
        <v>2528.394048147718</v>
      </c>
      <c r="H71">
        <v>3945.3352864457088</v>
      </c>
      <c r="I71">
        <v>8111.99259904872</v>
      </c>
      <c r="J71">
        <v>1844.0047043104109</v>
      </c>
      <c r="K71">
        <v>1851.0212423518619</v>
      </c>
      <c r="L71">
        <v>117.2931395743869</v>
      </c>
      <c r="M71">
        <v>178.65441952637971</v>
      </c>
      <c r="N71">
        <v>66.196922584779003</v>
      </c>
      <c r="O71">
        <v>231.80335193733981</v>
      </c>
      <c r="P71">
        <v>268.37228850837732</v>
      </c>
      <c r="Q71">
        <v>365.09993625056211</v>
      </c>
      <c r="R71">
        <v>372.21463585307163</v>
      </c>
      <c r="S71">
        <v>271.50526393810958</v>
      </c>
      <c r="T71">
        <v>786.85557143717074</v>
      </c>
      <c r="U71">
        <v>506.34301716210649</v>
      </c>
      <c r="V71">
        <v>122.0092806750249</v>
      </c>
      <c r="W71">
        <v>3.9833038753758272</v>
      </c>
    </row>
    <row r="72" spans="1:23">
      <c r="A72" s="124">
        <v>43960</v>
      </c>
      <c r="B72">
        <v>853.46144429360595</v>
      </c>
      <c r="C72">
        <v>543.68712774087794</v>
      </c>
      <c r="D72">
        <v>1054.6167767530851</v>
      </c>
      <c r="E72">
        <v>1069.209869250916</v>
      </c>
      <c r="F72">
        <v>2943.5737550337699</v>
      </c>
      <c r="G72">
        <v>2415.1113328880879</v>
      </c>
      <c r="H72">
        <v>3870.1872832674439</v>
      </c>
      <c r="I72">
        <v>7396.7361113400839</v>
      </c>
      <c r="J72">
        <v>1905.904828657857</v>
      </c>
      <c r="K72">
        <v>1995.5032449043399</v>
      </c>
      <c r="L72">
        <v>120.80074705519689</v>
      </c>
      <c r="M72">
        <v>169.11302327174801</v>
      </c>
      <c r="N72">
        <v>63.032470213155193</v>
      </c>
      <c r="O72">
        <v>198.77284886229901</v>
      </c>
      <c r="P72">
        <v>210.6019439433621</v>
      </c>
      <c r="Q72">
        <v>364.38824046839721</v>
      </c>
      <c r="R72">
        <v>339.53082724875242</v>
      </c>
      <c r="S72">
        <v>267.07713203505762</v>
      </c>
      <c r="T72">
        <v>769.9655311730038</v>
      </c>
      <c r="U72">
        <v>505.10501467515758</v>
      </c>
      <c r="V72">
        <v>131.824174266081</v>
      </c>
      <c r="W72">
        <v>4.066942801892905</v>
      </c>
    </row>
    <row r="73" spans="1:23">
      <c r="A73" s="124">
        <v>43961</v>
      </c>
      <c r="B73">
        <v>850.50032131803061</v>
      </c>
      <c r="C73">
        <v>531.54247269302437</v>
      </c>
      <c r="D73">
        <v>985.3706863779106</v>
      </c>
      <c r="E73">
        <v>1052.0927301205411</v>
      </c>
      <c r="F73">
        <v>2955.6725833305718</v>
      </c>
      <c r="G73">
        <v>2346.0416661611612</v>
      </c>
      <c r="H73">
        <v>3743.7901652700339</v>
      </c>
      <c r="I73">
        <v>6968.9774829106382</v>
      </c>
      <c r="J73">
        <v>1965.3289480314049</v>
      </c>
      <c r="K73">
        <v>2060.213853683993</v>
      </c>
      <c r="L73">
        <v>128.88758576281691</v>
      </c>
      <c r="M73">
        <v>161.98439388610359</v>
      </c>
      <c r="N73">
        <v>60.124595060852243</v>
      </c>
      <c r="O73">
        <v>197.71115412060129</v>
      </c>
      <c r="P73">
        <v>207.39248035641691</v>
      </c>
      <c r="Q73">
        <v>350.15432482510039</v>
      </c>
      <c r="R73">
        <v>335.72300488708419</v>
      </c>
      <c r="S73">
        <v>262.14974996646538</v>
      </c>
      <c r="T73">
        <v>735.81827585631822</v>
      </c>
      <c r="U73">
        <v>502.62900970125969</v>
      </c>
      <c r="V73">
        <v>137.81464380269111</v>
      </c>
      <c r="W73">
        <v>4.2917224169075512</v>
      </c>
    </row>
    <row r="74" spans="1:23">
      <c r="A74" s="124">
        <v>43962</v>
      </c>
      <c r="B74">
        <v>832.73358346457849</v>
      </c>
      <c r="C74">
        <v>549.41735230571021</v>
      </c>
      <c r="D74">
        <v>929.1008650679305</v>
      </c>
      <c r="E74">
        <v>1440.4378241409211</v>
      </c>
      <c r="F74">
        <v>2940.726971905111</v>
      </c>
      <c r="G74">
        <v>2367.7250990539942</v>
      </c>
      <c r="H74">
        <v>3665.711780685338</v>
      </c>
      <c r="I74">
        <v>6646.5980187380583</v>
      </c>
      <c r="J74">
        <v>1969.6619567357261</v>
      </c>
      <c r="K74">
        <v>2063.6321442105318</v>
      </c>
      <c r="L74">
        <v>127.1886700679387</v>
      </c>
      <c r="M74">
        <v>157.48787381208169</v>
      </c>
      <c r="N74">
        <v>57.131194168775657</v>
      </c>
      <c r="O74">
        <v>195.82369680202751</v>
      </c>
      <c r="P74">
        <v>201.12638478190459</v>
      </c>
      <c r="Q74">
        <v>342.32567122128711</v>
      </c>
      <c r="R74">
        <v>326.73231319981193</v>
      </c>
      <c r="S74">
        <v>255.22536723571261</v>
      </c>
      <c r="T74">
        <v>686.24967942887179</v>
      </c>
      <c r="U74">
        <v>484.67797364050051</v>
      </c>
      <c r="V74">
        <v>145.05735838367741</v>
      </c>
      <c r="W74">
        <v>3.8055711565270371</v>
      </c>
    </row>
    <row r="75" spans="1:23">
      <c r="A75" s="124">
        <v>43963</v>
      </c>
      <c r="B75">
        <v>797.529121421627</v>
      </c>
      <c r="C75">
        <v>527.18065996456994</v>
      </c>
      <c r="D75">
        <v>967.67577401628148</v>
      </c>
      <c r="E75">
        <v>1329.787746190997</v>
      </c>
      <c r="F75">
        <v>3009.7614627751</v>
      </c>
      <c r="G75">
        <v>2336.5221102569908</v>
      </c>
      <c r="H75">
        <v>3622.407255456962</v>
      </c>
      <c r="I75">
        <v>6349.553614961731</v>
      </c>
      <c r="J75">
        <v>2024.1340661614779</v>
      </c>
      <c r="K75">
        <v>2124.0445064865162</v>
      </c>
      <c r="L75">
        <v>130.12125992894369</v>
      </c>
      <c r="M75">
        <v>159.35228457448099</v>
      </c>
      <c r="N75">
        <v>63.716676131344123</v>
      </c>
      <c r="O75">
        <v>188.27386752773251</v>
      </c>
      <c r="P75">
        <v>199.75090038749951</v>
      </c>
      <c r="Q75">
        <v>325.95666823149583</v>
      </c>
      <c r="R75">
        <v>314.88575474128851</v>
      </c>
      <c r="S75">
        <v>240.2261557405707</v>
      </c>
      <c r="T75">
        <v>664.21919212778448</v>
      </c>
      <c r="U75">
        <v>461.15592638847102</v>
      </c>
      <c r="V75">
        <v>153.0784955598163</v>
      </c>
      <c r="W75">
        <v>3.7742065590831331</v>
      </c>
    </row>
    <row r="76" spans="1:23">
      <c r="A76" s="124">
        <v>43964</v>
      </c>
      <c r="B76">
        <v>385.60401415269899</v>
      </c>
      <c r="C76">
        <v>507.68079129618548</v>
      </c>
      <c r="D76">
        <v>902.08663219584344</v>
      </c>
      <c r="E76">
        <v>1278.5891603992511</v>
      </c>
      <c r="F76">
        <v>2977.0234567955172</v>
      </c>
      <c r="G76">
        <v>2280.1451847356252</v>
      </c>
      <c r="H76">
        <v>3529.1125940877582</v>
      </c>
      <c r="I76">
        <v>6125.5769940673426</v>
      </c>
      <c r="J76">
        <v>1980.8039791182659</v>
      </c>
      <c r="K76">
        <v>2150.0032078118261</v>
      </c>
      <c r="L76">
        <v>131.04128812063161</v>
      </c>
      <c r="M76">
        <v>138.18573886018311</v>
      </c>
      <c r="N76">
        <v>50.118083507339129</v>
      </c>
      <c r="O76">
        <v>167.7477691882429</v>
      </c>
      <c r="P76">
        <v>190.58100442479869</v>
      </c>
      <c r="Q76">
        <v>301.75901163789132</v>
      </c>
      <c r="R76">
        <v>293.73118606535371</v>
      </c>
      <c r="S76">
        <v>227.20223837865311</v>
      </c>
      <c r="T76">
        <v>537.54389014653214</v>
      </c>
      <c r="U76">
        <v>311.9766267111267</v>
      </c>
      <c r="V76">
        <v>157.44443098480329</v>
      </c>
      <c r="W76">
        <v>4.0042136070050969</v>
      </c>
    </row>
    <row r="77" spans="1:23">
      <c r="A77" s="124">
        <v>43965</v>
      </c>
      <c r="B77">
        <v>402.71272467824548</v>
      </c>
      <c r="C77">
        <v>431.73393437721421</v>
      </c>
      <c r="D77">
        <v>853.83850448980172</v>
      </c>
      <c r="E77">
        <v>1236.8661337689621</v>
      </c>
      <c r="F77">
        <v>2886.6380924605828</v>
      </c>
      <c r="G77">
        <v>2157.6602321019632</v>
      </c>
      <c r="H77">
        <v>3523.360363919578</v>
      </c>
      <c r="I77">
        <v>5721.3175520923896</v>
      </c>
      <c r="J77">
        <v>1775.295566284746</v>
      </c>
      <c r="K77">
        <v>2280.8458927188012</v>
      </c>
      <c r="L77">
        <v>134.06274434106109</v>
      </c>
      <c r="M77">
        <v>157.0491889268113</v>
      </c>
      <c r="N77">
        <v>42.078663968619203</v>
      </c>
      <c r="O77">
        <v>166.33217619931261</v>
      </c>
      <c r="P77">
        <v>191.1923308223121</v>
      </c>
      <c r="Q77">
        <v>300.33562007356159</v>
      </c>
      <c r="R77">
        <v>282.51926466710842</v>
      </c>
      <c r="S77">
        <v>223.9245525092372</v>
      </c>
      <c r="T77">
        <v>513.31035411533605</v>
      </c>
      <c r="U77">
        <v>302.07260681553538</v>
      </c>
      <c r="V77">
        <v>162.7580113082372</v>
      </c>
      <c r="W77">
        <v>3.9728490095611919</v>
      </c>
    </row>
    <row r="78" spans="1:23">
      <c r="A78" s="124">
        <v>43966</v>
      </c>
      <c r="B78">
        <v>329.12333517413191</v>
      </c>
      <c r="C78">
        <v>397.26706124844691</v>
      </c>
      <c r="D78">
        <v>790.37275215275918</v>
      </c>
      <c r="E78">
        <v>1119.6442970457699</v>
      </c>
      <c r="F78">
        <v>2878.0977430746052</v>
      </c>
      <c r="G78">
        <v>2101.389079423976</v>
      </c>
      <c r="H78">
        <v>3482.5955025767748</v>
      </c>
      <c r="I78">
        <v>5656.6947893425331</v>
      </c>
      <c r="J78">
        <v>1629.8302740682479</v>
      </c>
      <c r="K78">
        <v>2484.0818789749801</v>
      </c>
      <c r="L78">
        <v>136.37849711900259</v>
      </c>
      <c r="M78">
        <v>141.80488916366409</v>
      </c>
      <c r="N78">
        <v>33.098461292389487</v>
      </c>
      <c r="O78">
        <v>166.21421011690171</v>
      </c>
      <c r="P78">
        <v>177.2846552788825</v>
      </c>
      <c r="Q78">
        <v>286.10170443026482</v>
      </c>
      <c r="R78">
        <v>258.29728353316312</v>
      </c>
      <c r="S78">
        <v>222.49192159942621</v>
      </c>
      <c r="T78">
        <v>497.88901300457479</v>
      </c>
      <c r="U78">
        <v>271.12254464181251</v>
      </c>
      <c r="V78">
        <v>167.36085795783589</v>
      </c>
      <c r="W78">
        <v>4.0146684728197313</v>
      </c>
    </row>
    <row r="79" spans="1:23">
      <c r="A79" s="124">
        <v>43967</v>
      </c>
      <c r="B79">
        <v>268.5848210068134</v>
      </c>
      <c r="C79">
        <v>378.70797571757208</v>
      </c>
      <c r="D79">
        <v>765.83580701130029</v>
      </c>
      <c r="E79">
        <v>1088.16098757383</v>
      </c>
      <c r="F79">
        <v>2770.6316799677138</v>
      </c>
      <c r="G79">
        <v>2092.3983877367041</v>
      </c>
      <c r="H79">
        <v>3468.8769762888878</v>
      </c>
      <c r="I79">
        <v>5548.011051990502</v>
      </c>
      <c r="J79">
        <v>1481.2699756343791</v>
      </c>
      <c r="K79">
        <v>2621.253478025154</v>
      </c>
      <c r="L79">
        <v>145.5317321397153</v>
      </c>
      <c r="M79">
        <v>132.92152023693799</v>
      </c>
      <c r="N79">
        <v>33.269512771936718</v>
      </c>
      <c r="O79">
        <v>161.37760073805649</v>
      </c>
      <c r="P79">
        <v>165.8222853255065</v>
      </c>
      <c r="Q79">
        <v>271.15609300480321</v>
      </c>
      <c r="R79">
        <v>272.6823902327987</v>
      </c>
      <c r="S79">
        <v>216.58774572869021</v>
      </c>
      <c r="T79">
        <v>476.59287528019041</v>
      </c>
      <c r="U79">
        <v>262.45652723317011</v>
      </c>
      <c r="V79">
        <v>169.42537005802359</v>
      </c>
      <c r="W79">
        <v>4.0251233386343674</v>
      </c>
    </row>
    <row r="80" spans="1:23">
      <c r="A80" s="124">
        <v>43968</v>
      </c>
      <c r="B80">
        <v>242.70241277585839</v>
      </c>
      <c r="C80">
        <v>384.01057158353638</v>
      </c>
      <c r="D80">
        <v>750.85411454512109</v>
      </c>
      <c r="E80">
        <v>970.17499285374652</v>
      </c>
      <c r="F80">
        <v>2757.109460106582</v>
      </c>
      <c r="G80">
        <v>2040.0408302637661</v>
      </c>
      <c r="H80">
        <v>3452.3800142971259</v>
      </c>
      <c r="I80">
        <v>5407.015933263543</v>
      </c>
      <c r="J80">
        <v>1361.1837344003341</v>
      </c>
      <c r="K80">
        <v>2652.762670898509</v>
      </c>
      <c r="L80">
        <v>149.17525287611551</v>
      </c>
      <c r="M80">
        <v>188.74417188759941</v>
      </c>
      <c r="N80">
        <v>33.611615731031193</v>
      </c>
      <c r="O80">
        <v>159.0182790898393</v>
      </c>
      <c r="P80">
        <v>143.96736661440281</v>
      </c>
      <c r="Q80">
        <v>269.0210056583087</v>
      </c>
      <c r="R80">
        <v>256.81646372584771</v>
      </c>
      <c r="S80">
        <v>213.6573643222587</v>
      </c>
      <c r="T80">
        <v>460.07000980437488</v>
      </c>
      <c r="U80">
        <v>245.1244924158853</v>
      </c>
      <c r="V80">
        <v>169.05308099077661</v>
      </c>
      <c r="W80">
        <v>4.2499029536490127</v>
      </c>
    </row>
    <row r="81" spans="1:23">
      <c r="A81" s="124">
        <v>43969</v>
      </c>
      <c r="B81">
        <v>227.56778423402881</v>
      </c>
      <c r="C81">
        <v>339.96481560012398</v>
      </c>
      <c r="D81">
        <v>716.29005239873914</v>
      </c>
      <c r="E81">
        <v>637.30776940770659</v>
      </c>
      <c r="F81">
        <v>2740.0287613346259</v>
      </c>
      <c r="G81">
        <v>1933.316031293675</v>
      </c>
      <c r="H81">
        <v>3515.1335894526319</v>
      </c>
      <c r="I81">
        <v>5256.4742700394463</v>
      </c>
      <c r="J81">
        <v>1306.0926237311071</v>
      </c>
      <c r="K81">
        <v>2902.974768549122</v>
      </c>
      <c r="L81">
        <v>154.52291674030121</v>
      </c>
      <c r="M81">
        <v>174.26757067367541</v>
      </c>
      <c r="N81">
        <v>29.249803002576751</v>
      </c>
      <c r="O81">
        <v>149.58099249697051</v>
      </c>
      <c r="P81">
        <v>147.4824934001048</v>
      </c>
      <c r="Q81">
        <v>254.07539423284709</v>
      </c>
      <c r="R81">
        <v>252.479777147281</v>
      </c>
      <c r="S81">
        <v>217.0869958942304</v>
      </c>
      <c r="T81">
        <v>2024.968957758281</v>
      </c>
      <c r="U81">
        <v>230.88746381597281</v>
      </c>
      <c r="V81">
        <v>175.9911954258335</v>
      </c>
      <c r="W81">
        <v>4.506047166107563</v>
      </c>
    </row>
    <row r="82" spans="1:23">
      <c r="A82" s="124">
        <v>43970</v>
      </c>
      <c r="B82">
        <v>243.5797825463992</v>
      </c>
      <c r="C82">
        <v>394.01708313704961</v>
      </c>
      <c r="D82">
        <v>646.80802985874266</v>
      </c>
      <c r="E82">
        <v>612.39621870903591</v>
      </c>
      <c r="F82">
        <v>2678.111228286285</v>
      </c>
      <c r="G82">
        <v>1896.5070817975491</v>
      </c>
      <c r="H82">
        <v>3477.3425225741339</v>
      </c>
      <c r="I82">
        <v>5272.6299607269093</v>
      </c>
      <c r="J82">
        <v>1245.43050187061</v>
      </c>
      <c r="K82">
        <v>3170.2444743717779</v>
      </c>
      <c r="L82">
        <v>168.2344732561946</v>
      </c>
      <c r="M82">
        <v>112.4130018505456</v>
      </c>
      <c r="N82">
        <v>29.33532874235037</v>
      </c>
      <c r="O82">
        <v>148.40133167286189</v>
      </c>
      <c r="P82">
        <v>131.1295122666217</v>
      </c>
      <c r="Q82">
        <v>256.92217736150639</v>
      </c>
      <c r="R82">
        <v>240.42167300199819</v>
      </c>
      <c r="S82">
        <v>215.45900622399071</v>
      </c>
      <c r="T82">
        <v>2022.03155945147</v>
      </c>
      <c r="U82">
        <v>214.7934314856368</v>
      </c>
      <c r="V82">
        <v>186.88911175797159</v>
      </c>
      <c r="W82">
        <v>4.6367329887904969</v>
      </c>
    </row>
    <row r="83" spans="1:23">
      <c r="A83" s="124">
        <v>43971</v>
      </c>
      <c r="B83">
        <v>338.66473142876362</v>
      </c>
      <c r="C83">
        <v>374.17511150957051</v>
      </c>
      <c r="D83">
        <v>620.50159348112095</v>
      </c>
      <c r="E83">
        <v>590.54129999793236</v>
      </c>
      <c r="F83">
        <v>2754.974372760088</v>
      </c>
      <c r="G83">
        <v>1833.889558516782</v>
      </c>
      <c r="H83">
        <v>3539.1844235143071</v>
      </c>
      <c r="I83">
        <v>5033.5991735101106</v>
      </c>
      <c r="J83">
        <v>1239.2404894358649</v>
      </c>
      <c r="K83">
        <v>3433.2497781514221</v>
      </c>
      <c r="L83">
        <v>177.5915781602927</v>
      </c>
      <c r="M83">
        <v>115.374124826121</v>
      </c>
      <c r="N83">
        <v>24.20378435593339</v>
      </c>
      <c r="O83">
        <v>144.39048487089261</v>
      </c>
      <c r="P83">
        <v>119.81997391262399</v>
      </c>
      <c r="Q83">
        <v>262.61574361882509</v>
      </c>
      <c r="R83">
        <v>227.83470463981709</v>
      </c>
      <c r="S83">
        <v>210.29285233709669</v>
      </c>
      <c r="T83">
        <v>2003.305645245546</v>
      </c>
      <c r="U83">
        <v>190.03338174665851</v>
      </c>
      <c r="V83">
        <v>190.1720244418766</v>
      </c>
      <c r="W83">
        <v>4.6158232571612272</v>
      </c>
    </row>
    <row r="84" spans="1:23">
      <c r="A84" s="124">
        <v>43972</v>
      </c>
      <c r="B84">
        <v>284.48714809786622</v>
      </c>
      <c r="C84">
        <v>388.543435791538</v>
      </c>
      <c r="D84">
        <v>579.21346463731993</v>
      </c>
      <c r="E84">
        <v>534.45210302607904</v>
      </c>
      <c r="F84">
        <v>2719.389583651845</v>
      </c>
      <c r="G84">
        <v>1826.8027780103439</v>
      </c>
      <c r="H84">
        <v>3490.0842550598782</v>
      </c>
      <c r="I84">
        <v>4922.7123874279696</v>
      </c>
      <c r="J84">
        <v>1205.19542104477</v>
      </c>
      <c r="K84">
        <v>3618.7174225617241</v>
      </c>
      <c r="L84">
        <v>189.38466679920069</v>
      </c>
      <c r="M84">
        <v>86.201579955637797</v>
      </c>
      <c r="N84">
        <v>27.282710987783581</v>
      </c>
      <c r="O84">
        <v>131.8860801353415</v>
      </c>
      <c r="P84">
        <v>94.602760015196736</v>
      </c>
      <c r="Q84">
        <v>261.19235205449547</v>
      </c>
      <c r="R84">
        <v>219.47865001282281</v>
      </c>
      <c r="S84">
        <v>198.00695695902101</v>
      </c>
      <c r="T84">
        <v>1990.821702441596</v>
      </c>
      <c r="U84">
        <v>175.1773519032715</v>
      </c>
      <c r="V84">
        <v>204.69129806450789</v>
      </c>
      <c r="W84">
        <v>4.8876497683417304</v>
      </c>
    </row>
    <row r="85" spans="1:23">
      <c r="A85" s="124">
        <v>43973</v>
      </c>
      <c r="B85">
        <v>255.09526078474781</v>
      </c>
      <c r="C85">
        <v>382.89873696647931</v>
      </c>
      <c r="D85">
        <v>563.05211134703211</v>
      </c>
      <c r="E85">
        <v>709.29145271490802</v>
      </c>
      <c r="F85">
        <v>2608.3650416341311</v>
      </c>
      <c r="G85">
        <v>1775.2914032844419</v>
      </c>
      <c r="H85">
        <v>3464.9263880224398</v>
      </c>
      <c r="I85">
        <v>4531.3040630453179</v>
      </c>
      <c r="J85">
        <v>1155.675321566813</v>
      </c>
      <c r="K85">
        <v>3743.1635044041832</v>
      </c>
      <c r="L85">
        <v>203.92215771445029</v>
      </c>
      <c r="M85">
        <v>82.911443316109612</v>
      </c>
      <c r="N85">
        <v>28.309019865066979</v>
      </c>
      <c r="O85">
        <v>118.6738789053252</v>
      </c>
      <c r="P85">
        <v>178.6601396732876</v>
      </c>
      <c r="Q85">
        <v>266.17422252964928</v>
      </c>
      <c r="R85">
        <v>213.2380522534221</v>
      </c>
      <c r="S85">
        <v>188.52120381375769</v>
      </c>
      <c r="T85">
        <v>1935.0111346121751</v>
      </c>
      <c r="U85">
        <v>156.60731459903781</v>
      </c>
      <c r="V85">
        <v>205.9773875695428</v>
      </c>
      <c r="W85">
        <v>5.0862922188197901</v>
      </c>
    </row>
    <row r="86" spans="1:23">
      <c r="A86" s="124">
        <v>43974</v>
      </c>
      <c r="B86">
        <v>302.36355717263592</v>
      </c>
      <c r="C86">
        <v>362.11598220149062</v>
      </c>
      <c r="D86">
        <v>538.75109837039497</v>
      </c>
      <c r="E86">
        <v>701.80270434536908</v>
      </c>
      <c r="F86">
        <v>2640.391351831548</v>
      </c>
      <c r="G86">
        <v>1716.270156678585</v>
      </c>
      <c r="H86">
        <v>3393.7723861684972</v>
      </c>
      <c r="I86">
        <v>4293.7419749819264</v>
      </c>
      <c r="J86">
        <v>1127.201264366988</v>
      </c>
      <c r="K86">
        <v>3854.444091050364</v>
      </c>
      <c r="L86">
        <v>213.14857679586541</v>
      </c>
      <c r="M86">
        <v>87.84664827540189</v>
      </c>
      <c r="N86">
        <v>27.624813946878049</v>
      </c>
      <c r="O86">
        <v>114.663032103356</v>
      </c>
      <c r="P86">
        <v>170.40723330685691</v>
      </c>
      <c r="Q86">
        <v>259.7689604901658</v>
      </c>
      <c r="R86">
        <v>193.03543916790451</v>
      </c>
      <c r="S86">
        <v>186.1986052175491</v>
      </c>
      <c r="T86">
        <v>1952.635524453045</v>
      </c>
      <c r="U86">
        <v>143.60828848607409</v>
      </c>
      <c r="V86">
        <v>214.9461696441285</v>
      </c>
      <c r="W86">
        <v>5.2117506085954064</v>
      </c>
    </row>
    <row r="87" spans="1:23">
      <c r="A87" s="124">
        <v>43975</v>
      </c>
      <c r="B87">
        <v>287.22892863080631</v>
      </c>
      <c r="C87">
        <v>338.59640376374603</v>
      </c>
      <c r="D87">
        <v>521.7639825032312</v>
      </c>
      <c r="E87">
        <v>775.46753524573239</v>
      </c>
      <c r="F87">
        <v>2605.5182585054708</v>
      </c>
      <c r="G87">
        <v>1665.710737543101</v>
      </c>
      <c r="H87">
        <v>3433.039497014679</v>
      </c>
      <c r="I87">
        <v>4183.589538476489</v>
      </c>
      <c r="J87">
        <v>1121.6302531757181</v>
      </c>
      <c r="K87">
        <v>4133.4578247216277</v>
      </c>
      <c r="L87">
        <v>223.93277088366111</v>
      </c>
      <c r="M87">
        <v>27.966161435989029</v>
      </c>
      <c r="N87">
        <v>27.453762467330812</v>
      </c>
      <c r="O87">
        <v>103.45625427432429</v>
      </c>
      <c r="P87">
        <v>181.71677166085459</v>
      </c>
      <c r="Q87">
        <v>246.24674062903389</v>
      </c>
      <c r="R87">
        <v>226.03656630236259</v>
      </c>
      <c r="S87">
        <v>183.24651728218109</v>
      </c>
      <c r="T87">
        <v>1943.088979955907</v>
      </c>
      <c r="U87">
        <v>141.13228351217629</v>
      </c>
      <c r="V87">
        <v>221.61352839391489</v>
      </c>
      <c r="W87">
        <v>5.2222054744100408</v>
      </c>
    </row>
    <row r="88" spans="1:23">
      <c r="A88" s="124">
        <v>43976</v>
      </c>
      <c r="B88">
        <v>286.4612300815831</v>
      </c>
      <c r="C88">
        <v>346.29372034337149</v>
      </c>
      <c r="D88">
        <v>503.95110405919132</v>
      </c>
      <c r="E88">
        <v>579.84308804144814</v>
      </c>
      <c r="F88">
        <v>2647.5083096531971</v>
      </c>
      <c r="G88">
        <v>1563.428397994956</v>
      </c>
      <c r="H88">
        <v>3372.738759629</v>
      </c>
      <c r="I88">
        <v>4183.2223636881372</v>
      </c>
      <c r="J88">
        <v>1103.6792171149591</v>
      </c>
      <c r="K88">
        <v>4045.428382548052</v>
      </c>
      <c r="L88">
        <v>233.2585111903152</v>
      </c>
      <c r="M88">
        <v>23.469641361967181</v>
      </c>
      <c r="N88">
        <v>26.170876370726571</v>
      </c>
      <c r="O88">
        <v>102.63049169744831</v>
      </c>
      <c r="P88">
        <v>-133.7276494560538</v>
      </c>
      <c r="Q88">
        <v>237.7063912430558</v>
      </c>
      <c r="R88">
        <v>221.59410688041629</v>
      </c>
      <c r="S88">
        <v>169.70164322578671</v>
      </c>
      <c r="T88">
        <v>353.22214639410151</v>
      </c>
      <c r="U88">
        <v>143.60828848607409</v>
      </c>
      <c r="V88">
        <v>224.05032956134951</v>
      </c>
      <c r="W88">
        <v>5.3110718338344354</v>
      </c>
    </row>
    <row r="89" spans="1:23">
      <c r="A89" s="124">
        <v>43977</v>
      </c>
      <c r="B89">
        <v>160.01031190238339</v>
      </c>
      <c r="C89">
        <v>292.66908150531413</v>
      </c>
      <c r="D89">
        <v>454.87721377627361</v>
      </c>
      <c r="E89">
        <v>645.25501257538065</v>
      </c>
      <c r="F89">
        <v>2703.7322764442192</v>
      </c>
      <c r="G89">
        <v>1416.29837285383</v>
      </c>
      <c r="H89">
        <v>3338.7463353143949</v>
      </c>
      <c r="I89">
        <v>4035.6180987708522</v>
      </c>
      <c r="J89">
        <v>1030.018069141498</v>
      </c>
      <c r="K89">
        <v>4038.8964016409009</v>
      </c>
      <c r="L89">
        <v>231.6693715864908</v>
      </c>
      <c r="M89">
        <v>55.27429554407292</v>
      </c>
      <c r="N89">
        <v>24.88799027412232</v>
      </c>
      <c r="O89">
        <v>92.721340774936053</v>
      </c>
      <c r="P89">
        <v>-101.0216871890875</v>
      </c>
      <c r="Q89">
        <v>227.03095451058331</v>
      </c>
      <c r="R89">
        <v>182.56392767331681</v>
      </c>
      <c r="S89">
        <v>150.3828324722756</v>
      </c>
      <c r="T89">
        <v>293.00548110446272</v>
      </c>
      <c r="U89">
        <v>139.8942810252274</v>
      </c>
      <c r="V89">
        <v>220.97048364139749</v>
      </c>
      <c r="W89">
        <v>5.446985089424687</v>
      </c>
    </row>
    <row r="90" spans="1:23">
      <c r="A90" s="124">
        <v>43978</v>
      </c>
      <c r="B90">
        <v>106.92944078466211</v>
      </c>
      <c r="C90">
        <v>260.93903204930251</v>
      </c>
      <c r="D90">
        <v>445.32196110099397</v>
      </c>
      <c r="E90">
        <v>566.0882440973968</v>
      </c>
      <c r="F90">
        <v>2698.038710186901</v>
      </c>
      <c r="G90">
        <v>1320.679722438605</v>
      </c>
      <c r="H90">
        <v>3218.8177629400702</v>
      </c>
      <c r="I90">
        <v>3890.2168825836752</v>
      </c>
      <c r="J90">
        <v>995.97300075040323</v>
      </c>
      <c r="K90">
        <v>4069.525638537129</v>
      </c>
      <c r="L90">
        <v>240.76510484522299</v>
      </c>
      <c r="M90">
        <v>50.668104248733471</v>
      </c>
      <c r="N90">
        <v>24.289310095707009</v>
      </c>
      <c r="O90">
        <v>87.530833148858235</v>
      </c>
      <c r="P90">
        <v>-117.83316312070571</v>
      </c>
      <c r="Q90">
        <v>217.0672135602756</v>
      </c>
      <c r="R90">
        <v>192.50657495100609</v>
      </c>
      <c r="S90">
        <v>150.20918024078341</v>
      </c>
      <c r="T90">
        <v>306.59094827346661</v>
      </c>
      <c r="U90">
        <v>132.46626610353391</v>
      </c>
      <c r="V90">
        <v>228.0778203797484</v>
      </c>
      <c r="W90">
        <v>5.7501761980490942</v>
      </c>
    </row>
    <row r="91" spans="1:23">
      <c r="A91" s="124">
        <v>43979</v>
      </c>
      <c r="B91">
        <v>439.013898934373</v>
      </c>
      <c r="C91">
        <v>271.54422378123093</v>
      </c>
      <c r="D91">
        <v>439.54162306286179</v>
      </c>
      <c r="E91">
        <v>744.13705737317116</v>
      </c>
      <c r="F91">
        <v>2814.756818461934</v>
      </c>
      <c r="G91">
        <v>1235.215264987829</v>
      </c>
      <c r="H91">
        <v>3163.683179441286</v>
      </c>
      <c r="I91">
        <v>3772.720950311209</v>
      </c>
      <c r="J91">
        <v>999.06800696777555</v>
      </c>
      <c r="K91">
        <v>4337.2014778876901</v>
      </c>
      <c r="L91">
        <v>246.52573590908671</v>
      </c>
      <c r="M91">
        <v>48.694022265016557</v>
      </c>
      <c r="N91">
        <v>22.835372519555531</v>
      </c>
      <c r="O91">
        <v>77.385750061524277</v>
      </c>
      <c r="P91">
        <v>-125.4747430896231</v>
      </c>
      <c r="Q91">
        <v>205.68008104563819</v>
      </c>
      <c r="R91">
        <v>199.91067398758329</v>
      </c>
      <c r="S91">
        <v>149.36262561225871</v>
      </c>
      <c r="T91">
        <v>284.19328618402773</v>
      </c>
      <c r="U91">
        <v>125.03825118184039</v>
      </c>
      <c r="V91">
        <v>226.99479763866631</v>
      </c>
      <c r="W91">
        <v>5.8913168865466634</v>
      </c>
    </row>
    <row r="92" spans="1:23">
      <c r="A92" s="124">
        <v>43980</v>
      </c>
      <c r="B92">
        <v>457.43866411573077</v>
      </c>
      <c r="C92">
        <v>274.70867615285471</v>
      </c>
      <c r="D92">
        <v>423.4982358549849</v>
      </c>
      <c r="E92">
        <v>571.59018167501733</v>
      </c>
      <c r="F92">
        <v>2986.2755019636602</v>
      </c>
      <c r="G92">
        <v>1179.5787493701209</v>
      </c>
      <c r="H92">
        <v>3171.5626494452449</v>
      </c>
      <c r="I92">
        <v>3719.4806060002479</v>
      </c>
      <c r="J92">
        <v>959.45192738541027</v>
      </c>
      <c r="K92">
        <v>4544.4987994229259</v>
      </c>
      <c r="L92">
        <v>254.56030028763351</v>
      </c>
      <c r="M92">
        <v>46.281255396029223</v>
      </c>
      <c r="N92">
        <v>23.605104177518079</v>
      </c>
      <c r="O92">
        <v>72.313208517857305</v>
      </c>
      <c r="P92">
        <v>-230.31722026316919</v>
      </c>
      <c r="Q92">
        <v>193.58125274883591</v>
      </c>
      <c r="R92">
        <v>198.11253565012879</v>
      </c>
      <c r="S92">
        <v>147.53927718159019</v>
      </c>
      <c r="T92">
        <v>289.70090800929961</v>
      </c>
      <c r="U92">
        <v>134.94227107743171</v>
      </c>
      <c r="V92">
        <v>231.15766629970051</v>
      </c>
      <c r="W92">
        <v>6.5552008657759684</v>
      </c>
    </row>
    <row r="93" spans="1:23">
      <c r="A93" s="124">
        <v>43981</v>
      </c>
      <c r="B93">
        <v>619.86174288710515</v>
      </c>
      <c r="C93">
        <v>273.9389444948921</v>
      </c>
      <c r="D93">
        <v>393.65281700503732</v>
      </c>
      <c r="E93">
        <v>601.85083835193007</v>
      </c>
      <c r="F93">
        <v>3006.9146796464402</v>
      </c>
      <c r="G93">
        <v>1136.423429271214</v>
      </c>
      <c r="H93">
        <v>3228.5857009615079</v>
      </c>
      <c r="I93">
        <v>3574.079389813071</v>
      </c>
      <c r="J93">
        <v>851.74571102085451</v>
      </c>
      <c r="K93">
        <v>5111.9350268286044</v>
      </c>
      <c r="L93">
        <v>263.48352826042418</v>
      </c>
      <c r="M93">
        <v>47.816652494475711</v>
      </c>
      <c r="N93">
        <v>23.006423999102761</v>
      </c>
      <c r="O93">
        <v>71.369479858570429</v>
      </c>
      <c r="P93">
        <v>-237.34747383457309</v>
      </c>
      <c r="Q93">
        <v>194.29294853100069</v>
      </c>
      <c r="R93">
        <v>191.13152798707031</v>
      </c>
      <c r="S93">
        <v>144.3701239568569</v>
      </c>
      <c r="T93">
        <v>250.0460308673423</v>
      </c>
      <c r="U93">
        <v>133.7042685904828</v>
      </c>
      <c r="V93">
        <v>230.85306615377121</v>
      </c>
      <c r="W93">
        <v>6.8845291389369621</v>
      </c>
    </row>
    <row r="94" spans="1:23">
      <c r="A94" s="124">
        <v>43982</v>
      </c>
      <c r="B94">
        <v>657.1499581350912</v>
      </c>
      <c r="C94">
        <v>263.59032998228452</v>
      </c>
      <c r="D94">
        <v>370.29553268768711</v>
      </c>
      <c r="E94">
        <v>566.5467388955318</v>
      </c>
      <c r="F94">
        <v>3046.0579476655071</v>
      </c>
      <c r="G94">
        <v>1106.9128059682851</v>
      </c>
      <c r="H94">
        <v>3208.9847053318222</v>
      </c>
      <c r="I94">
        <v>3398.202666192723</v>
      </c>
      <c r="J94">
        <v>797.89260283857664</v>
      </c>
      <c r="K94">
        <v>5132.1063253812581</v>
      </c>
      <c r="L94">
        <v>272.20811378273692</v>
      </c>
      <c r="M94">
        <v>47.597310051840502</v>
      </c>
      <c r="N94">
        <v>21.98011512181936</v>
      </c>
      <c r="O94">
        <v>74.31863191884193</v>
      </c>
      <c r="P94">
        <v>-248.35134898981411</v>
      </c>
      <c r="Q94">
        <v>192.8695569666711</v>
      </c>
      <c r="R94">
        <v>157.38999094895451</v>
      </c>
      <c r="S94">
        <v>143.48015627045919</v>
      </c>
      <c r="T94">
        <v>241.96818552361029</v>
      </c>
      <c r="U94">
        <v>115.7532325297235</v>
      </c>
      <c r="V94">
        <v>224.99797445979641</v>
      </c>
      <c r="W94">
        <v>7.2347671437272254</v>
      </c>
    </row>
    <row r="95" spans="1:23">
      <c r="A95" s="124">
        <v>43983</v>
      </c>
      <c r="B95">
        <v>634.55768654366443</v>
      </c>
      <c r="C95">
        <v>256.06406488220631</v>
      </c>
      <c r="D95">
        <v>358.49892444660111</v>
      </c>
      <c r="E95">
        <v>647.70031816543417</v>
      </c>
      <c r="F95">
        <v>3158.5058812475509</v>
      </c>
      <c r="G95">
        <v>1088.6141040636021</v>
      </c>
      <c r="H95">
        <v>3173.472823991659</v>
      </c>
      <c r="I95">
        <v>3285.1128313804752</v>
      </c>
      <c r="J95">
        <v>727.32646108248844</v>
      </c>
      <c r="K95">
        <v>5129.0941683826231</v>
      </c>
      <c r="L95">
        <v>279.24946590889328</v>
      </c>
      <c r="M95">
        <v>40.797694330148943</v>
      </c>
      <c r="N95">
        <v>21.03933198430958</v>
      </c>
      <c r="O95">
        <v>70.543717281694427</v>
      </c>
      <c r="P95">
        <v>44.779658617855567</v>
      </c>
      <c r="Q95">
        <v>199.27481900615459</v>
      </c>
      <c r="R95">
        <v>155.48607976812039</v>
      </c>
      <c r="S95">
        <v>148.4292448679879</v>
      </c>
      <c r="T95">
        <v>252.2490795974511</v>
      </c>
      <c r="U95">
        <v>107.7062163645555</v>
      </c>
      <c r="V95">
        <v>218.7705936985746</v>
      </c>
      <c r="W95">
        <v>7.5065936549077277</v>
      </c>
    </row>
    <row r="96" spans="1:23">
      <c r="A96" s="124">
        <v>43984</v>
      </c>
      <c r="B96">
        <v>573.03213138448757</v>
      </c>
      <c r="C96">
        <v>229.1234568535171</v>
      </c>
      <c r="D96">
        <v>349.17960393614311</v>
      </c>
      <c r="E96">
        <v>561.3504645166679</v>
      </c>
      <c r="F96">
        <v>3268.8187274830998</v>
      </c>
      <c r="G96">
        <v>1069.257673725122</v>
      </c>
      <c r="H96">
        <v>3217.146360211957</v>
      </c>
      <c r="I96">
        <v>3379.4767519867992</v>
      </c>
      <c r="J96">
        <v>718.0414424303716</v>
      </c>
      <c r="K96">
        <v>5555.9405062115866</v>
      </c>
      <c r="L96">
        <v>294.81676110688443</v>
      </c>
      <c r="M96">
        <v>44.52651585494754</v>
      </c>
      <c r="N96">
        <v>16.33541629676068</v>
      </c>
      <c r="O96">
        <v>67.830497386244659</v>
      </c>
      <c r="P96">
        <v>1.5283159937833459</v>
      </c>
      <c r="Q96">
        <v>190.02277383801169</v>
      </c>
      <c r="R96">
        <v>167.96727528692179</v>
      </c>
      <c r="S96">
        <v>157.24209561621879</v>
      </c>
      <c r="T96">
        <v>261.06127451788598</v>
      </c>
      <c r="U96">
        <v>105.8492126341322</v>
      </c>
      <c r="V96">
        <v>226.31790842549009</v>
      </c>
      <c r="W96">
        <v>7.7627378673662779</v>
      </c>
    </row>
    <row r="97" spans="1:23">
      <c r="A97" s="124">
        <v>43985</v>
      </c>
      <c r="B97">
        <v>591.78591022979811</v>
      </c>
      <c r="C97">
        <v>222.11034619208061</v>
      </c>
      <c r="D97">
        <v>318.15452426208702</v>
      </c>
      <c r="E97">
        <v>621.56611467173673</v>
      </c>
      <c r="F97">
        <v>3443.8958898956512</v>
      </c>
      <c r="G97">
        <v>1020.602165770472</v>
      </c>
      <c r="H97">
        <v>3253.5265027095802</v>
      </c>
      <c r="I97">
        <v>3348.6340697652772</v>
      </c>
      <c r="J97">
        <v>676.56835911758287</v>
      </c>
      <c r="K97">
        <v>5827.8469031444993</v>
      </c>
      <c r="L97">
        <v>307.04895411000712</v>
      </c>
      <c r="M97">
        <v>46.171584174711633</v>
      </c>
      <c r="N97">
        <v>14.881478720609209</v>
      </c>
      <c r="O97">
        <v>62.404057595345122</v>
      </c>
      <c r="P97">
        <v>1.681147593161693</v>
      </c>
      <c r="Q97">
        <v>193.58125274883591</v>
      </c>
      <c r="R97">
        <v>150.19743759913669</v>
      </c>
      <c r="S97">
        <v>146.15005932965229</v>
      </c>
      <c r="T97">
        <v>218.1018242807657</v>
      </c>
      <c r="U97">
        <v>97.802196468964212</v>
      </c>
      <c r="V97">
        <v>235.2190015787582</v>
      </c>
      <c r="W97">
        <v>8.1234307379711748</v>
      </c>
    </row>
    <row r="98" spans="1:23">
      <c r="A98" s="124">
        <v>43986</v>
      </c>
      <c r="B98">
        <v>308.06646068115151</v>
      </c>
      <c r="C98">
        <v>194.65658372474979</v>
      </c>
      <c r="D98">
        <v>269.08063397916931</v>
      </c>
      <c r="E98">
        <v>420.89822468796689</v>
      </c>
      <c r="F98">
        <v>3632.495272169333</v>
      </c>
      <c r="G98">
        <v>967.71574408063475</v>
      </c>
      <c r="H98">
        <v>3221.7481443465008</v>
      </c>
      <c r="I98">
        <v>3084.2682221522282</v>
      </c>
      <c r="J98">
        <v>568.24314150955263</v>
      </c>
      <c r="K98">
        <v>5980.4177317944332</v>
      </c>
      <c r="L98">
        <v>320.58277790705182</v>
      </c>
      <c r="M98">
        <v>43.7588173057243</v>
      </c>
      <c r="N98">
        <v>14.111747062646661</v>
      </c>
      <c r="O98">
        <v>64.527447078740593</v>
      </c>
      <c r="P98">
        <v>2.1396423912967339</v>
      </c>
      <c r="Q98">
        <v>192.1578611845062</v>
      </c>
      <c r="R98">
        <v>127.66782195926621</v>
      </c>
      <c r="S98">
        <v>142.78554734449031</v>
      </c>
      <c r="T98">
        <v>253.3506039625054</v>
      </c>
      <c r="U98">
        <v>99.040198955913112</v>
      </c>
      <c r="V98">
        <v>245.9476956076023</v>
      </c>
      <c r="W98">
        <v>8.635719162888277</v>
      </c>
    </row>
    <row r="99" spans="1:23">
      <c r="A99" s="124">
        <v>43987</v>
      </c>
      <c r="B99">
        <v>313.00166564044372</v>
      </c>
      <c r="C99">
        <v>171.22253102677891</v>
      </c>
      <c r="D99">
        <v>269.31656614399111</v>
      </c>
      <c r="E99">
        <v>368.93548089932898</v>
      </c>
      <c r="F99">
        <v>3897.957798916817</v>
      </c>
      <c r="G99">
        <v>925.51237957214494</v>
      </c>
      <c r="H99">
        <v>3237.3768451808019</v>
      </c>
      <c r="I99">
        <v>2909.4930228969351</v>
      </c>
      <c r="J99">
        <v>523.6750519793917</v>
      </c>
      <c r="K99">
        <v>6112.4788172851258</v>
      </c>
      <c r="L99">
        <v>327.72345125844731</v>
      </c>
      <c r="M99">
        <v>43.100789977818671</v>
      </c>
      <c r="N99">
        <v>13.17096392513688</v>
      </c>
      <c r="O99">
        <v>64.29151491391886</v>
      </c>
      <c r="P99">
        <v>1.9868107919183871</v>
      </c>
      <c r="Q99">
        <v>186.4642949271875</v>
      </c>
      <c r="R99">
        <v>125.9754564651914</v>
      </c>
      <c r="S99">
        <v>137.44574122610399</v>
      </c>
      <c r="T99">
        <v>230.21859229636371</v>
      </c>
      <c r="U99">
        <v>84.184169112526121</v>
      </c>
      <c r="V99">
        <v>241.92020478920341</v>
      </c>
      <c r="W99">
        <v>8.7245855223126707</v>
      </c>
    </row>
    <row r="100" spans="1:23">
      <c r="A100" s="124">
        <v>43988</v>
      </c>
      <c r="B100">
        <v>173.6095433457665</v>
      </c>
      <c r="C100">
        <v>193.37369762814549</v>
      </c>
      <c r="D100">
        <v>252.09351811200551</v>
      </c>
      <c r="E100">
        <v>318.19538990571772</v>
      </c>
      <c r="F100">
        <v>4147.7630184566751</v>
      </c>
      <c r="G100">
        <v>892.93434381120551</v>
      </c>
      <c r="H100">
        <v>3200.0850284678449</v>
      </c>
      <c r="I100">
        <v>2811.0901796187441</v>
      </c>
      <c r="J100">
        <v>548.43510171836999</v>
      </c>
      <c r="K100">
        <v>5902.6770056611367</v>
      </c>
      <c r="L100">
        <v>338.71151522962828</v>
      </c>
      <c r="M100">
        <v>40.249338223560912</v>
      </c>
      <c r="N100">
        <v>12.2301807876271</v>
      </c>
      <c r="O100">
        <v>59.690837699895333</v>
      </c>
      <c r="P100">
        <v>1.5283159937833459</v>
      </c>
      <c r="Q100">
        <v>177.92394554120941</v>
      </c>
      <c r="R100">
        <v>124.81195518801501</v>
      </c>
      <c r="S100">
        <v>130.84695642939911</v>
      </c>
      <c r="T100">
        <v>214.79725118560259</v>
      </c>
      <c r="U100">
        <v>78.61315792125599</v>
      </c>
      <c r="V100">
        <v>240.1602928349451</v>
      </c>
      <c r="W100">
        <v>9.2055093497858689</v>
      </c>
    </row>
    <row r="101" spans="1:23">
      <c r="A101" s="124">
        <v>43989</v>
      </c>
      <c r="B101">
        <v>179.9704741821877</v>
      </c>
      <c r="C101">
        <v>200.13023107026129</v>
      </c>
      <c r="D101">
        <v>236.05013090412859</v>
      </c>
      <c r="E101">
        <v>316.51424231255589</v>
      </c>
      <c r="F101">
        <v>4287.9670875431484</v>
      </c>
      <c r="G101">
        <v>855.70230294156045</v>
      </c>
      <c r="H101">
        <v>3152.7865019151482</v>
      </c>
      <c r="I101">
        <v>2690.2896742511148</v>
      </c>
      <c r="J101">
        <v>523.05605073591721</v>
      </c>
      <c r="K101">
        <v>5987.3896906901482</v>
      </c>
      <c r="L101">
        <v>349.5950305426631</v>
      </c>
      <c r="M101">
        <v>38.275256239843998</v>
      </c>
      <c r="N101">
        <v>12.401232267174329</v>
      </c>
      <c r="O101">
        <v>57.095583886856417</v>
      </c>
      <c r="P101">
        <v>1.375484394404999</v>
      </c>
      <c r="Q101">
        <v>176.50055397687979</v>
      </c>
      <c r="R101">
        <v>124.177318127737</v>
      </c>
      <c r="S101">
        <v>127.74292279147539</v>
      </c>
      <c r="T101">
        <v>223.24227131768609</v>
      </c>
      <c r="U101">
        <v>79.232159164730447</v>
      </c>
      <c r="V101">
        <v>241.68329356459179</v>
      </c>
      <c r="W101">
        <v>9.4041518002639304</v>
      </c>
    </row>
    <row r="102" spans="1:23">
      <c r="A102" s="124">
        <v>43990</v>
      </c>
      <c r="B102">
        <v>179.64146051823491</v>
      </c>
      <c r="C102">
        <v>215.0972355306441</v>
      </c>
      <c r="D102">
        <v>245.48741749699741</v>
      </c>
      <c r="E102">
        <v>317.73689510758271</v>
      </c>
      <c r="F102">
        <v>4308.6062652259288</v>
      </c>
      <c r="G102">
        <v>818.89335344543395</v>
      </c>
      <c r="H102">
        <v>3154.0888936513402</v>
      </c>
      <c r="I102">
        <v>2602.5348998351169</v>
      </c>
      <c r="J102">
        <v>514.39003332727486</v>
      </c>
      <c r="K102">
        <v>6124.6628231222994</v>
      </c>
      <c r="L102">
        <v>353.15491235254621</v>
      </c>
      <c r="M102">
        <v>41.017036772784152</v>
      </c>
      <c r="N102">
        <v>11.973603568306251</v>
      </c>
      <c r="O102">
        <v>57.685414298910722</v>
      </c>
      <c r="P102">
        <v>1.375484394404999</v>
      </c>
      <c r="Q102">
        <v>173.6537708482204</v>
      </c>
      <c r="R102">
        <v>120.0521772359297</v>
      </c>
      <c r="S102">
        <v>122.1643448547874</v>
      </c>
      <c r="T102">
        <v>191.29806473110941</v>
      </c>
      <c r="U102">
        <v>74.280149216934788</v>
      </c>
      <c r="V102">
        <v>243.5785833614853</v>
      </c>
      <c r="W102">
        <v>9.7491623721468752</v>
      </c>
    </row>
    <row r="103" spans="1:23">
      <c r="A103" s="124">
        <v>43991</v>
      </c>
      <c r="B103">
        <v>308.50514556642179</v>
      </c>
      <c r="C103">
        <v>224.6761183852891</v>
      </c>
      <c r="D103">
        <v>241.35860461261731</v>
      </c>
      <c r="E103">
        <v>310.85947313555698</v>
      </c>
      <c r="F103">
        <v>4333.5156176016972</v>
      </c>
      <c r="G103">
        <v>785.68068062421651</v>
      </c>
      <c r="H103">
        <v>3094.0052215550259</v>
      </c>
      <c r="I103">
        <v>2365.3399865600759</v>
      </c>
      <c r="J103">
        <v>508.81902213600472</v>
      </c>
      <c r="K103">
        <v>6231.4420965008567</v>
      </c>
      <c r="L103">
        <v>360.45763612406847</v>
      </c>
      <c r="M103">
        <v>38.494598682479207</v>
      </c>
      <c r="N103">
        <v>14.79595298083559</v>
      </c>
      <c r="O103">
        <v>60.516600276771356</v>
      </c>
      <c r="P103">
        <v>1.375484394404999</v>
      </c>
      <c r="Q103">
        <v>183.61751179852811</v>
      </c>
      <c r="R103">
        <v>114.3404436934273</v>
      </c>
      <c r="S103">
        <v>119.6029744402769</v>
      </c>
      <c r="T103">
        <v>182.48586981067439</v>
      </c>
      <c r="U103">
        <v>70.566141756088044</v>
      </c>
      <c r="V103">
        <v>243.91702796807351</v>
      </c>
      <c r="W103">
        <v>10.041898614956651</v>
      </c>
    </row>
    <row r="104" spans="1:23">
      <c r="A104" s="124">
        <v>43992</v>
      </c>
      <c r="B104">
        <v>316.07245983733668</v>
      </c>
      <c r="C104">
        <v>205.34730119645181</v>
      </c>
      <c r="D104">
        <v>227.32064080572499</v>
      </c>
      <c r="E104">
        <v>298.63294518528932</v>
      </c>
      <c r="F104">
        <v>4611.7886684281484</v>
      </c>
      <c r="G104">
        <v>768.75702568346867</v>
      </c>
      <c r="H104">
        <v>3112.1518797459648</v>
      </c>
      <c r="I104">
        <v>2229.1181400816859</v>
      </c>
      <c r="J104">
        <v>547.19709923142113</v>
      </c>
      <c r="K104">
        <v>6376.2963881205806</v>
      </c>
      <c r="L104">
        <v>364.77549570551258</v>
      </c>
      <c r="M104">
        <v>32.133667846058067</v>
      </c>
      <c r="N104">
        <v>12.82886096604242</v>
      </c>
      <c r="O104">
        <v>60.516600276771356</v>
      </c>
      <c r="P104">
        <v>1.2226527950266519</v>
      </c>
      <c r="Q104">
        <v>177.2122497590446</v>
      </c>
      <c r="R104">
        <v>104.8208877892567</v>
      </c>
      <c r="S104">
        <v>117.30208237300479</v>
      </c>
      <c r="T104">
        <v>186.89196727089191</v>
      </c>
      <c r="U104">
        <v>66.233133051766828</v>
      </c>
      <c r="V104">
        <v>241.37869341866241</v>
      </c>
      <c r="W104">
        <v>10.52804987533716</v>
      </c>
    </row>
    <row r="105" spans="1:23">
      <c r="A105" s="124">
        <v>43993</v>
      </c>
      <c r="B105">
        <v>280.97766901570282</v>
      </c>
      <c r="C105">
        <v>189.78161655765359</v>
      </c>
      <c r="D105">
        <v>251.14978945271861</v>
      </c>
      <c r="E105">
        <v>312.84628392747561</v>
      </c>
      <c r="F105">
        <v>4793.2710928801816</v>
      </c>
      <c r="G105">
        <v>744.1119531760047</v>
      </c>
      <c r="H105">
        <v>3146.8606195154748</v>
      </c>
      <c r="I105">
        <v>2114.5596061160318</v>
      </c>
      <c r="J105">
        <v>584.33717383988858</v>
      </c>
      <c r="K105">
        <v>6358.9341798026098</v>
      </c>
      <c r="L105">
        <v>370.21725336203002</v>
      </c>
      <c r="M105">
        <v>30.37892830497637</v>
      </c>
      <c r="N105">
        <v>11.717026348985399</v>
      </c>
      <c r="O105">
        <v>56.387787392391267</v>
      </c>
      <c r="P105">
        <v>0.45849479813491628</v>
      </c>
      <c r="Q105">
        <v>171.51868350172589</v>
      </c>
      <c r="R105">
        <v>99.109154246754315</v>
      </c>
      <c r="S105">
        <v>114.0026899746523</v>
      </c>
      <c r="T105">
        <v>143.56534224542011</v>
      </c>
      <c r="U105">
        <v>54.472109425752137</v>
      </c>
      <c r="V105">
        <v>233.45908962449991</v>
      </c>
      <c r="W105">
        <v>11.16056925712256</v>
      </c>
    </row>
    <row r="106" spans="1:23">
      <c r="A106" s="124">
        <v>43994</v>
      </c>
      <c r="B106">
        <v>282.2937236715141</v>
      </c>
      <c r="C106">
        <v>196.88025295886379</v>
      </c>
      <c r="D106">
        <v>209.27183019686339</v>
      </c>
      <c r="E106">
        <v>340.9672982130914</v>
      </c>
      <c r="F106">
        <v>4929.2049872736661</v>
      </c>
      <c r="G106">
        <v>738.61176532026172</v>
      </c>
      <c r="H106">
        <v>3149.1615115827472</v>
      </c>
      <c r="I106">
        <v>2021.664384663113</v>
      </c>
      <c r="J106">
        <v>564.52913404870583</v>
      </c>
      <c r="K106">
        <v>6194.8562345286791</v>
      </c>
      <c r="L106">
        <v>380.60416254886962</v>
      </c>
      <c r="M106">
        <v>28.40484632125947</v>
      </c>
      <c r="N106">
        <v>10.69071747170201</v>
      </c>
      <c r="O106">
        <v>52.966771002476342</v>
      </c>
      <c r="P106">
        <v>0.30566319875656928</v>
      </c>
      <c r="Q106">
        <v>172.94207506605559</v>
      </c>
      <c r="R106">
        <v>85.676003137535773</v>
      </c>
      <c r="S106">
        <v>112.1359284861108</v>
      </c>
      <c r="T106">
        <v>181.01717065726859</v>
      </c>
      <c r="U106">
        <v>49.520099477956478</v>
      </c>
      <c r="V106">
        <v>230.21002140125381</v>
      </c>
      <c r="W106">
        <v>11.6833125478543</v>
      </c>
    </row>
    <row r="107" spans="1:23">
      <c r="A107" s="124">
        <v>43995</v>
      </c>
      <c r="B107">
        <v>267.37843757231968</v>
      </c>
      <c r="C107">
        <v>155.40026916865989</v>
      </c>
      <c r="D107">
        <v>218.23725246008871</v>
      </c>
      <c r="E107">
        <v>350.7485205733056</v>
      </c>
      <c r="F107">
        <v>5113.5341948543582</v>
      </c>
      <c r="G107">
        <v>748.76595828471034</v>
      </c>
      <c r="H107">
        <v>3210.460749299506</v>
      </c>
      <c r="I107">
        <v>1951.166825299634</v>
      </c>
      <c r="J107">
        <v>523.6750519793917</v>
      </c>
      <c r="K107">
        <v>6013.0776363301893</v>
      </c>
      <c r="L107">
        <v>388.39826501367992</v>
      </c>
      <c r="M107">
        <v>27.637147772036229</v>
      </c>
      <c r="N107">
        <v>10.26308877283393</v>
      </c>
      <c r="O107">
        <v>53.674567496941492</v>
      </c>
      <c r="P107">
        <v>0.15283159937822219</v>
      </c>
      <c r="Q107">
        <v>168.67190037306659</v>
      </c>
      <c r="R107">
        <v>81.868180775867515</v>
      </c>
      <c r="S107">
        <v>114.3065813797637</v>
      </c>
      <c r="T107">
        <v>170.3691017950764</v>
      </c>
      <c r="U107">
        <v>43.330087043211897</v>
      </c>
      <c r="V107">
        <v>229.803887873348</v>
      </c>
      <c r="W107">
        <v>11.75649660855674</v>
      </c>
    </row>
    <row r="108" spans="1:23">
      <c r="A108" s="124">
        <v>43996</v>
      </c>
      <c r="B108">
        <v>267.15909512968437</v>
      </c>
      <c r="C108">
        <v>151.2095079197527</v>
      </c>
      <c r="D108">
        <v>234.87047008002</v>
      </c>
      <c r="E108">
        <v>363.43354332170838</v>
      </c>
      <c r="F108">
        <v>5082.2195804391058</v>
      </c>
      <c r="G108">
        <v>758.28551418888105</v>
      </c>
      <c r="H108">
        <v>3255.892514363662</v>
      </c>
      <c r="I108">
        <v>1919.222618713057</v>
      </c>
      <c r="J108">
        <v>497.05799850999</v>
      </c>
      <c r="K108">
        <v>5952.089918223006</v>
      </c>
      <c r="L108">
        <v>391.73336720854832</v>
      </c>
      <c r="M108">
        <v>26.97912044413059</v>
      </c>
      <c r="N108">
        <v>9.9209858137394633</v>
      </c>
      <c r="O108">
        <v>52.612872755243757</v>
      </c>
      <c r="P108">
        <v>0</v>
      </c>
      <c r="Q108">
        <v>163.69002989791269</v>
      </c>
      <c r="R108">
        <v>79.012314004616329</v>
      </c>
      <c r="S108">
        <v>111.4847326180149</v>
      </c>
      <c r="T108">
        <v>150.5416632240977</v>
      </c>
      <c r="U108">
        <v>37.140074608467323</v>
      </c>
      <c r="V108">
        <v>232.7483559506648</v>
      </c>
      <c r="W108">
        <v>12.091052314625051</v>
      </c>
    </row>
    <row r="109" spans="1:23">
      <c r="A109" s="124">
        <v>43997</v>
      </c>
      <c r="B109">
        <v>263.86895849015627</v>
      </c>
      <c r="C109">
        <v>134.53198866389749</v>
      </c>
      <c r="D109">
        <v>237.34775781064801</v>
      </c>
      <c r="E109">
        <v>365.57318571300527</v>
      </c>
      <c r="F109">
        <v>5087.20145091426</v>
      </c>
      <c r="G109">
        <v>751.93914358610061</v>
      </c>
      <c r="H109">
        <v>3304.6236718261698</v>
      </c>
      <c r="I109">
        <v>1889.114286068238</v>
      </c>
      <c r="J109">
        <v>465.4889350927927</v>
      </c>
      <c r="K109">
        <v>6121.0753102924646</v>
      </c>
      <c r="L109">
        <v>403.36440542732947</v>
      </c>
      <c r="M109">
        <v>24.34701113250804</v>
      </c>
      <c r="N109">
        <v>9.5788828546449984</v>
      </c>
      <c r="O109">
        <v>48.012195541220223</v>
      </c>
      <c r="P109">
        <v>0</v>
      </c>
      <c r="Q109">
        <v>160.1315509870885</v>
      </c>
      <c r="R109">
        <v>77.1084028237822</v>
      </c>
      <c r="S109">
        <v>108.7714165009487</v>
      </c>
      <c r="T109">
        <v>141.7294683036628</v>
      </c>
      <c r="U109">
        <v>34.045068391095022</v>
      </c>
      <c r="V109">
        <v>230.98844399640649</v>
      </c>
      <c r="W109">
        <v>12.68697966605923</v>
      </c>
    </row>
    <row r="110" spans="1:23">
      <c r="A110" s="124">
        <v>43998</v>
      </c>
      <c r="B110">
        <v>252.02446658785479</v>
      </c>
      <c r="C110">
        <v>149.3279416447331</v>
      </c>
      <c r="D110">
        <v>228.73623379465519</v>
      </c>
      <c r="E110">
        <v>360.98823773165492</v>
      </c>
      <c r="F110">
        <v>5287.8996614847438</v>
      </c>
      <c r="G110">
        <v>743.90040748924548</v>
      </c>
      <c r="H110">
        <v>3425.7026902341308</v>
      </c>
      <c r="I110">
        <v>1870.021197073962</v>
      </c>
      <c r="J110">
        <v>444.44289281466109</v>
      </c>
      <c r="K110">
        <v>6216.7536005749334</v>
      </c>
      <c r="L110">
        <v>407.31634470526137</v>
      </c>
      <c r="M110">
        <v>27.088791665448191</v>
      </c>
      <c r="N110">
        <v>7.18416214098374</v>
      </c>
      <c r="O110">
        <v>42.703721832731517</v>
      </c>
      <c r="P110">
        <v>0</v>
      </c>
      <c r="Q110">
        <v>155.1496805119346</v>
      </c>
      <c r="R110">
        <v>69.175439570306679</v>
      </c>
      <c r="S110">
        <v>106.3402852600574</v>
      </c>
      <c r="T110">
        <v>147.97143970563761</v>
      </c>
      <c r="U110">
        <v>27.23605471287599</v>
      </c>
      <c r="V110">
        <v>231.32688860299459</v>
      </c>
      <c r="W110">
        <v>21.709528864088991</v>
      </c>
    </row>
    <row r="111" spans="1:23">
      <c r="A111" s="124">
        <v>43999</v>
      </c>
      <c r="B111">
        <v>242.59274155454071</v>
      </c>
      <c r="C111">
        <v>178.06459020866819</v>
      </c>
      <c r="D111">
        <v>243.5999601784236</v>
      </c>
      <c r="E111">
        <v>367.25433330616721</v>
      </c>
      <c r="F111">
        <v>5302.133577128041</v>
      </c>
      <c r="G111">
        <v>724.33243146400582</v>
      </c>
      <c r="H111">
        <v>3529.134300616694</v>
      </c>
      <c r="I111">
        <v>1830.733494720356</v>
      </c>
      <c r="J111">
        <v>417.8258393452594</v>
      </c>
      <c r="K111">
        <v>6192.2163665972921</v>
      </c>
      <c r="L111">
        <v>419.97718720678409</v>
      </c>
      <c r="M111">
        <v>27.637147772036219</v>
      </c>
      <c r="N111">
        <v>8.467048237587985</v>
      </c>
      <c r="O111">
        <v>39.400671525227452</v>
      </c>
      <c r="P111">
        <v>0</v>
      </c>
      <c r="Q111">
        <v>150.16781003678071</v>
      </c>
      <c r="R111">
        <v>63.463706027804299</v>
      </c>
      <c r="S111">
        <v>102.93236021702231</v>
      </c>
      <c r="T111">
        <v>129.6127002880647</v>
      </c>
      <c r="U111">
        <v>28.474057199824909</v>
      </c>
      <c r="V111">
        <v>231.15766629970051</v>
      </c>
      <c r="W111">
        <v>21.615435071757279</v>
      </c>
    </row>
    <row r="112" spans="1:23">
      <c r="A112" s="124">
        <v>44000</v>
      </c>
      <c r="B112">
        <v>225.3743598076766</v>
      </c>
      <c r="C112">
        <v>267.35346253232359</v>
      </c>
      <c r="D112">
        <v>237.93758822270229</v>
      </c>
      <c r="E112">
        <v>391.40172600794602</v>
      </c>
      <c r="F112">
        <v>5445.8961251253386</v>
      </c>
      <c r="G112">
        <v>726.34211548821963</v>
      </c>
      <c r="H112">
        <v>3634.6063247192901</v>
      </c>
      <c r="I112">
        <v>1787.4068696948841</v>
      </c>
      <c r="J112">
        <v>394.30379209323002</v>
      </c>
      <c r="K112">
        <v>5933.4077759393404</v>
      </c>
      <c r="L112">
        <v>433.86124900861898</v>
      </c>
      <c r="M112">
        <v>27.746818993353831</v>
      </c>
      <c r="N112">
        <v>8.8091511966824498</v>
      </c>
      <c r="O112">
        <v>40.934230596568632</v>
      </c>
      <c r="P112">
        <v>0</v>
      </c>
      <c r="Q112">
        <v>149.4561142546159</v>
      </c>
      <c r="R112">
        <v>62.511750437387242</v>
      </c>
      <c r="S112">
        <v>99.611261289733307</v>
      </c>
      <c r="T112">
        <v>131.08139944147061</v>
      </c>
      <c r="U112">
        <v>29.093058443299359</v>
      </c>
      <c r="V112">
        <v>231.12382183904171</v>
      </c>
      <c r="W112">
        <v>21.301789097318242</v>
      </c>
    </row>
    <row r="113" spans="1:23">
      <c r="A113" s="124">
        <v>44001</v>
      </c>
      <c r="B113">
        <v>225.92271591426459</v>
      </c>
      <c r="C113">
        <v>262.82059832432202</v>
      </c>
      <c r="D113">
        <v>201.25013659292489</v>
      </c>
      <c r="E113">
        <v>361.5995641291683</v>
      </c>
      <c r="F113">
        <v>5357.6458481368991</v>
      </c>
      <c r="G113">
        <v>718.62069792150339</v>
      </c>
      <c r="H113">
        <v>3768.1014776789461</v>
      </c>
      <c r="I113">
        <v>1777.8603251977461</v>
      </c>
      <c r="J113">
        <v>406.68381696271911</v>
      </c>
      <c r="K113">
        <v>6907.75595384594</v>
      </c>
      <c r="L113">
        <v>449.8467388391955</v>
      </c>
      <c r="M113">
        <v>26.21142189490735</v>
      </c>
      <c r="N113">
        <v>8.8946769364560669</v>
      </c>
      <c r="O113">
        <v>39.87253585487089</v>
      </c>
      <c r="P113">
        <v>180.18845566707111</v>
      </c>
      <c r="Q113">
        <v>146.60933112595649</v>
      </c>
      <c r="R113">
        <v>57.540426798542583</v>
      </c>
      <c r="S113">
        <v>96.181629717761666</v>
      </c>
      <c r="T113">
        <v>83.715851744132721</v>
      </c>
      <c r="U113">
        <v>30.331060930248281</v>
      </c>
      <c r="V113">
        <v>241.1756266547095</v>
      </c>
      <c r="W113">
        <v>21.244287335337741</v>
      </c>
    </row>
    <row r="114" spans="1:23">
      <c r="A114" s="124">
        <v>44002</v>
      </c>
      <c r="B114">
        <v>230.63857843092171</v>
      </c>
      <c r="C114">
        <v>291.04409244961528</v>
      </c>
      <c r="D114">
        <v>191.57691783523441</v>
      </c>
      <c r="E114">
        <v>356.55612134968283</v>
      </c>
      <c r="F114">
        <v>5115.6692822008536</v>
      </c>
      <c r="G114">
        <v>695.24489953459556</v>
      </c>
      <c r="H114">
        <v>3924.2365403194021</v>
      </c>
      <c r="I114">
        <v>1704.4253675274549</v>
      </c>
      <c r="J114">
        <v>391.20878587585759</v>
      </c>
      <c r="K114">
        <v>7346.4478529054904</v>
      </c>
      <c r="L114">
        <v>468.00684075921612</v>
      </c>
      <c r="M114">
        <v>25.114709681731291</v>
      </c>
      <c r="N114">
        <v>8.7236254569088327</v>
      </c>
      <c r="O114">
        <v>36.451519464955958</v>
      </c>
      <c r="P114">
        <v>181.2582768627195</v>
      </c>
      <c r="Q114">
        <v>142.33915643296751</v>
      </c>
      <c r="R114">
        <v>53.732604436874333</v>
      </c>
      <c r="S114">
        <v>92.817117732599613</v>
      </c>
      <c r="T114">
        <v>104.64481468016569</v>
      </c>
      <c r="U114">
        <v>28.474057199824909</v>
      </c>
      <c r="V114">
        <v>245.57540654035529</v>
      </c>
      <c r="W114">
        <v>21.21815017080116</v>
      </c>
    </row>
    <row r="115" spans="1:23">
      <c r="A115" s="124">
        <v>44003</v>
      </c>
      <c r="B115">
        <v>199.27260913408639</v>
      </c>
      <c r="C115">
        <v>321.0636271101547</v>
      </c>
      <c r="D115">
        <v>178.1287844403964</v>
      </c>
      <c r="E115">
        <v>358.23726894284448</v>
      </c>
      <c r="F115">
        <v>5046.6347913308646</v>
      </c>
      <c r="G115">
        <v>675.6769235093559</v>
      </c>
      <c r="H115">
        <v>4067.8252292345442</v>
      </c>
      <c r="I115">
        <v>1693.410123876911</v>
      </c>
      <c r="J115">
        <v>322.49964785019279</v>
      </c>
      <c r="K115">
        <v>7300.8255199374089</v>
      </c>
      <c r="L115">
        <v>485.40896490767551</v>
      </c>
      <c r="M115">
        <v>25.00503846041368</v>
      </c>
      <c r="N115">
        <v>8.0394195387199012</v>
      </c>
      <c r="O115">
        <v>34.092197816738761</v>
      </c>
      <c r="P115">
        <v>181.4111084620979</v>
      </c>
      <c r="Q115">
        <v>135.2221986113191</v>
      </c>
      <c r="R115">
        <v>54.155695810393013</v>
      </c>
      <c r="S115">
        <v>92.317867567059437</v>
      </c>
      <c r="T115">
        <v>106.1135138335716</v>
      </c>
      <c r="U115">
        <v>25.379050982452618</v>
      </c>
      <c r="V115">
        <v>245.6769399223318</v>
      </c>
      <c r="W115">
        <v>21.845442119679241</v>
      </c>
    </row>
    <row r="116" spans="1:23">
      <c r="A116" s="124">
        <v>44004</v>
      </c>
      <c r="B116">
        <v>227.4581130127111</v>
      </c>
      <c r="C116">
        <v>349.45817271499533</v>
      </c>
      <c r="D116">
        <v>168.69149784752759</v>
      </c>
      <c r="E116">
        <v>366.03168051114028</v>
      </c>
      <c r="F116">
        <v>5129.1915020619854</v>
      </c>
      <c r="G116">
        <v>661.50336249647967</v>
      </c>
      <c r="H116">
        <v>4303.9054379482377</v>
      </c>
      <c r="I116">
        <v>1668.442238269012</v>
      </c>
      <c r="J116">
        <v>278.55055956350628</v>
      </c>
      <c r="K116">
        <v>7384.8274712925859</v>
      </c>
      <c r="L116">
        <v>507.70919369029139</v>
      </c>
      <c r="M116">
        <v>24.127668689872841</v>
      </c>
      <c r="N116">
        <v>7.8683680591726688</v>
      </c>
      <c r="O116">
        <v>33.738299569506182</v>
      </c>
      <c r="P116">
        <v>181.56394006147619</v>
      </c>
      <c r="Q116">
        <v>133.08711126482461</v>
      </c>
      <c r="R116">
        <v>52.56910315969791</v>
      </c>
      <c r="S116">
        <v>92.209334922376783</v>
      </c>
      <c r="T116">
        <v>105.37916425686861</v>
      </c>
      <c r="U116">
        <v>21.66504352160587</v>
      </c>
      <c r="V116">
        <v>247.470696337249</v>
      </c>
      <c r="W116">
        <v>21.489976681981659</v>
      </c>
    </row>
    <row r="117" spans="1:23">
      <c r="A117" s="124">
        <v>44005</v>
      </c>
      <c r="B117">
        <v>244.45715231694001</v>
      </c>
      <c r="C117">
        <v>361.60282776284879</v>
      </c>
      <c r="D117">
        <v>157.2487878536742</v>
      </c>
      <c r="E117">
        <v>370.46379689311237</v>
      </c>
      <c r="F117">
        <v>5196.09090558548</v>
      </c>
      <c r="G117">
        <v>640.87765803744321</v>
      </c>
      <c r="H117">
        <v>4553.1615097264048</v>
      </c>
      <c r="I117">
        <v>1655.958295465063</v>
      </c>
      <c r="J117">
        <v>405.44581447577019</v>
      </c>
      <c r="K117">
        <v>7537.7367445491082</v>
      </c>
      <c r="L117">
        <v>533.8149936294343</v>
      </c>
      <c r="M117">
        <v>18.42476518135733</v>
      </c>
      <c r="N117">
        <v>8.0394195387199012</v>
      </c>
      <c r="O117">
        <v>31.85084225093242</v>
      </c>
      <c r="P117">
        <v>181.71677166085459</v>
      </c>
      <c r="Q117">
        <v>125.25845766101141</v>
      </c>
      <c r="R117">
        <v>49.819009231826399</v>
      </c>
      <c r="S117">
        <v>92.404693682805558</v>
      </c>
      <c r="T117">
        <v>109.0509121403832</v>
      </c>
      <c r="U117">
        <v>30.950062173722738</v>
      </c>
      <c r="V117">
        <v>250.5843867178599</v>
      </c>
      <c r="W117">
        <v>13.45018487052756</v>
      </c>
    </row>
    <row r="118" spans="1:23">
      <c r="A118" s="124">
        <v>44006</v>
      </c>
      <c r="B118">
        <v>189.8408841007722</v>
      </c>
      <c r="C118">
        <v>364.93833161401977</v>
      </c>
      <c r="D118">
        <v>186.62234237397831</v>
      </c>
      <c r="E118">
        <v>367.25433330616698</v>
      </c>
      <c r="F118">
        <v>5367.6095890872048</v>
      </c>
      <c r="G118">
        <v>617.29031396377593</v>
      </c>
      <c r="H118">
        <v>4756.6819250353046</v>
      </c>
      <c r="I118">
        <v>1661.098742501983</v>
      </c>
      <c r="J118">
        <v>404.82681323229571</v>
      </c>
      <c r="K118">
        <v>7894.3558265110323</v>
      </c>
      <c r="L118">
        <v>554.93905000790369</v>
      </c>
      <c r="M118">
        <v>16.341011976322811</v>
      </c>
      <c r="N118">
        <v>6.5854819625684229</v>
      </c>
      <c r="O118">
        <v>23.1213521525288</v>
      </c>
      <c r="P118">
        <v>182.02243485961131</v>
      </c>
      <c r="Q118">
        <v>121.6999787501872</v>
      </c>
      <c r="R118">
        <v>47.386233834093908</v>
      </c>
      <c r="S118">
        <v>92.730291616853492</v>
      </c>
      <c r="T118">
        <v>107.9493877753288</v>
      </c>
      <c r="U118">
        <v>29.093058443299359</v>
      </c>
      <c r="V118">
        <v>247.7414520225195</v>
      </c>
      <c r="W118">
        <v>13.88928923474222</v>
      </c>
    </row>
    <row r="119" spans="1:23">
      <c r="A119" s="124">
        <v>44007</v>
      </c>
      <c r="B119">
        <v>139.83080717994389</v>
      </c>
      <c r="C119">
        <v>303.95847915543129</v>
      </c>
      <c r="D119">
        <v>182.49352948959819</v>
      </c>
      <c r="E119">
        <v>338.98048742117282</v>
      </c>
      <c r="F119">
        <v>5214.5949959217642</v>
      </c>
      <c r="G119">
        <v>583.12568555214148</v>
      </c>
      <c r="H119">
        <v>5018.5494901255943</v>
      </c>
      <c r="I119">
        <v>1709.198639776024</v>
      </c>
      <c r="J119">
        <v>407.92181944966802</v>
      </c>
      <c r="K119">
        <v>8460.1675198050852</v>
      </c>
      <c r="L119">
        <v>574.33282609405114</v>
      </c>
      <c r="M119">
        <v>15.353970984464359</v>
      </c>
      <c r="N119">
        <v>5.5591730852850274</v>
      </c>
      <c r="O119">
        <v>19.346437515381279</v>
      </c>
      <c r="P119">
        <v>182.48092965774629</v>
      </c>
      <c r="Q119">
        <v>109.601150453385</v>
      </c>
      <c r="R119">
        <v>50.770964822243457</v>
      </c>
      <c r="S119">
        <v>89.105301284453077</v>
      </c>
      <c r="T119">
        <v>110.8867860821405</v>
      </c>
      <c r="U119">
        <v>26.617053469401529</v>
      </c>
      <c r="V119">
        <v>244.45853933861449</v>
      </c>
      <c r="W119">
        <v>14.26043697116175</v>
      </c>
    </row>
    <row r="120" spans="1:23">
      <c r="A120" s="124">
        <v>44008</v>
      </c>
      <c r="B120">
        <v>223.94863393054769</v>
      </c>
      <c r="C120">
        <v>319.60968953400322</v>
      </c>
      <c r="D120">
        <v>230.03386070117469</v>
      </c>
      <c r="E120">
        <v>356.09762655154771</v>
      </c>
      <c r="F120">
        <v>5207.4780381001156</v>
      </c>
      <c r="G120">
        <v>546.9513731162931</v>
      </c>
      <c r="H120">
        <v>5317.556926226287</v>
      </c>
      <c r="I120">
        <v>1712.5032128711871</v>
      </c>
      <c r="J120">
        <v>389.97078338890873</v>
      </c>
      <c r="K120">
        <v>8192.4239915332091</v>
      </c>
      <c r="L120">
        <v>595.43074530798401</v>
      </c>
      <c r="M120">
        <v>16.560354418958031</v>
      </c>
      <c r="N120">
        <v>6.6710077023420391</v>
      </c>
      <c r="O120">
        <v>17.341014114396661</v>
      </c>
      <c r="P120">
        <v>3.51512678570186</v>
      </c>
      <c r="Q120">
        <v>98.925713720912398</v>
      </c>
      <c r="R120">
        <v>50.030554918585743</v>
      </c>
      <c r="S120">
        <v>87.954855250817019</v>
      </c>
      <c r="T120">
        <v>110.519611293789</v>
      </c>
      <c r="U120">
        <v>22.284044765080331</v>
      </c>
      <c r="V120">
        <v>237.1481358363107</v>
      </c>
      <c r="W120">
        <v>14.307483867327599</v>
      </c>
    </row>
    <row r="121" spans="1:23">
      <c r="A121" s="124">
        <v>44009</v>
      </c>
      <c r="B121">
        <v>154.8557645004559</v>
      </c>
      <c r="C121">
        <v>323.97150226245759</v>
      </c>
      <c r="D121">
        <v>219.53487936660821</v>
      </c>
      <c r="E121">
        <v>386.81677802659539</v>
      </c>
      <c r="F121">
        <v>5248.7563934656773</v>
      </c>
      <c r="G121">
        <v>543.46086928476393</v>
      </c>
      <c r="H121">
        <v>5533.6671283183741</v>
      </c>
      <c r="I121">
        <v>1707.729940622618</v>
      </c>
      <c r="J121">
        <v>407.92181944966802</v>
      </c>
      <c r="K121">
        <v>8328.7156346062529</v>
      </c>
      <c r="L121">
        <v>618.96987568963414</v>
      </c>
      <c r="M121">
        <v>14.91528609919394</v>
      </c>
      <c r="N121">
        <v>6.2433790034739571</v>
      </c>
      <c r="O121">
        <v>12.504404735551409</v>
      </c>
      <c r="P121">
        <v>2.903800388188472</v>
      </c>
      <c r="Q121">
        <v>99.637409503077237</v>
      </c>
      <c r="R121">
        <v>46.751596773815862</v>
      </c>
      <c r="S121">
        <v>85.784202357164091</v>
      </c>
      <c r="T121">
        <v>91.426522299513294</v>
      </c>
      <c r="U121">
        <v>22.284044765080331</v>
      </c>
      <c r="V121">
        <v>240.0926039136275</v>
      </c>
      <c r="W121">
        <v>14.851136889688609</v>
      </c>
    </row>
    <row r="122" spans="1:23">
      <c r="A122" s="124">
        <v>44010</v>
      </c>
      <c r="B122">
        <v>75.015115381238772</v>
      </c>
      <c r="C122">
        <v>292.58355576554038</v>
      </c>
      <c r="D122">
        <v>213.63657524606521</v>
      </c>
      <c r="E122">
        <v>381.77333524711003</v>
      </c>
      <c r="F122">
        <v>5319.2142758999962</v>
      </c>
      <c r="G122">
        <v>519.45043383757809</v>
      </c>
      <c r="H122">
        <v>5819.4552882967191</v>
      </c>
      <c r="I122">
        <v>1690.105550781748</v>
      </c>
      <c r="J122">
        <v>461.15592638847141</v>
      </c>
      <c r="K122">
        <v>8826.703028740043</v>
      </c>
      <c r="L122">
        <v>643.16243518469878</v>
      </c>
      <c r="M122">
        <v>14.257258771288299</v>
      </c>
      <c r="N122">
        <v>6.2433790034739571</v>
      </c>
      <c r="O122">
        <v>12.26847257072969</v>
      </c>
      <c r="P122">
        <v>3.0566319875668202</v>
      </c>
      <c r="Q122">
        <v>97.502322156582721</v>
      </c>
      <c r="R122">
        <v>46.751596773815862</v>
      </c>
      <c r="S122">
        <v>85.523724009925743</v>
      </c>
      <c r="T122">
        <v>85.918900474241454</v>
      </c>
      <c r="U122">
        <v>22.284044765080331</v>
      </c>
      <c r="V122">
        <v>237.9604028921222</v>
      </c>
      <c r="W122">
        <v>14.51135375071298</v>
      </c>
    </row>
    <row r="123" spans="1:23">
      <c r="A123" s="124">
        <v>44011</v>
      </c>
      <c r="B123">
        <v>223.61962026659489</v>
      </c>
      <c r="C123">
        <v>280.01127201881877</v>
      </c>
      <c r="D123">
        <v>202.42979741703351</v>
      </c>
      <c r="E123">
        <v>376.88272406700293</v>
      </c>
      <c r="F123">
        <v>5267.2604838019633</v>
      </c>
      <c r="G123">
        <v>488.98785494423203</v>
      </c>
      <c r="H123">
        <v>6042.337927417002</v>
      </c>
      <c r="I123">
        <v>1630.990409857164</v>
      </c>
      <c r="J123">
        <v>502.01000845778572</v>
      </c>
      <c r="K123">
        <v>8857.9414659281283</v>
      </c>
      <c r="L123">
        <v>661.92369188906082</v>
      </c>
      <c r="M123">
        <v>15.463642205781969</v>
      </c>
      <c r="N123">
        <v>6.5854819625684229</v>
      </c>
      <c r="O123">
        <v>10.26304916974507</v>
      </c>
      <c r="P123">
        <v>3.362295186323514</v>
      </c>
      <c r="Q123">
        <v>93.943843245758529</v>
      </c>
      <c r="R123">
        <v>47.492006677473583</v>
      </c>
      <c r="S123">
        <v>85.263245662687382</v>
      </c>
      <c r="T123">
        <v>86.286075262592917</v>
      </c>
      <c r="U123">
        <v>22.284044765080331</v>
      </c>
      <c r="V123">
        <v>238.36653642002801</v>
      </c>
      <c r="W123">
        <v>15.065461638888619</v>
      </c>
    </row>
    <row r="124" spans="1:23">
      <c r="A124" s="124">
        <v>44012</v>
      </c>
      <c r="B124">
        <v>210.67841615111729</v>
      </c>
      <c r="C124">
        <v>251.27462345488371</v>
      </c>
      <c r="D124">
        <v>205.85081380694851</v>
      </c>
      <c r="E124">
        <v>384.9827988340553</v>
      </c>
      <c r="F124">
        <v>4906.4307222443904</v>
      </c>
      <c r="G124">
        <v>438.32266296536841</v>
      </c>
      <c r="H124">
        <v>6271.515459928879</v>
      </c>
      <c r="I124">
        <v>1604.186650307508</v>
      </c>
      <c r="J124">
        <v>381.92376722374092</v>
      </c>
      <c r="K124">
        <v>8668.7509308453573</v>
      </c>
      <c r="L124">
        <v>675.89662005032005</v>
      </c>
      <c r="M124">
        <v>12.173505566253789</v>
      </c>
      <c r="N124">
        <v>6.4999562227948076</v>
      </c>
      <c r="O124">
        <v>10.852879581799369</v>
      </c>
      <c r="P124">
        <v>4.5849479813502896</v>
      </c>
      <c r="Q124">
        <v>90.385364334934337</v>
      </c>
      <c r="R124">
        <v>43.155320098906962</v>
      </c>
      <c r="S124">
        <v>80.444396238777856</v>
      </c>
      <c r="T124">
        <v>51.037295580853119</v>
      </c>
      <c r="U124">
        <v>21.046042278131409</v>
      </c>
      <c r="V124">
        <v>235.18515711809951</v>
      </c>
      <c r="W124">
        <v>15.28501382099595</v>
      </c>
    </row>
    <row r="125" spans="1:23">
      <c r="A125" s="124">
        <v>44013</v>
      </c>
      <c r="B125">
        <v>298.30572198388461</v>
      </c>
      <c r="C125">
        <v>258.45878559586748</v>
      </c>
      <c r="D125">
        <v>159.25421125465891</v>
      </c>
      <c r="E125">
        <v>393.23570520048611</v>
      </c>
      <c r="F125">
        <v>4184.7711991292445</v>
      </c>
      <c r="G125">
        <v>362.80085279228138</v>
      </c>
      <c r="H125">
        <v>6624.0077833291798</v>
      </c>
      <c r="I125">
        <v>1620.3423409949719</v>
      </c>
      <c r="J125">
        <v>378.20975976289412</v>
      </c>
      <c r="K125">
        <v>8803.6887954920494</v>
      </c>
      <c r="L125">
        <v>687.59561489689634</v>
      </c>
      <c r="M125">
        <v>13.050875336794631</v>
      </c>
      <c r="N125">
        <v>5.7302245648322616</v>
      </c>
      <c r="O125">
        <v>16.987115867164079</v>
      </c>
      <c r="P125">
        <v>5.6547691769987214</v>
      </c>
      <c r="Q125">
        <v>83.980102295450791</v>
      </c>
      <c r="R125">
        <v>44.213048532703702</v>
      </c>
      <c r="S125">
        <v>79.03347185790345</v>
      </c>
      <c r="T125">
        <v>47.365547697338563</v>
      </c>
      <c r="U125">
        <v>19.808039791182502</v>
      </c>
      <c r="V125">
        <v>230.21002140125381</v>
      </c>
      <c r="W125">
        <v>15.36865274751303</v>
      </c>
    </row>
    <row r="126" spans="1:23">
      <c r="A126" s="124">
        <v>44014</v>
      </c>
      <c r="B126">
        <v>378.14637110310161</v>
      </c>
      <c r="C126">
        <v>256.49169358107429</v>
      </c>
      <c r="D126">
        <v>148.04743342562719</v>
      </c>
      <c r="E126">
        <v>399.96029557313341</v>
      </c>
      <c r="F126">
        <v>3763.447296087661</v>
      </c>
      <c r="G126">
        <v>289.5002723301676</v>
      </c>
      <c r="H126">
        <v>6940.6626274552709</v>
      </c>
      <c r="I126">
        <v>1666.6063643272551</v>
      </c>
      <c r="J126">
        <v>365.82973489340498</v>
      </c>
      <c r="K126">
        <v>9095.4957352923448</v>
      </c>
      <c r="L126">
        <v>706.45096539359008</v>
      </c>
      <c r="M126">
        <v>12.5025192302066</v>
      </c>
      <c r="N126">
        <v>5.6446988250586454</v>
      </c>
      <c r="O126">
        <v>16.515251537520641</v>
      </c>
      <c r="P126">
        <v>5.8076007763770674</v>
      </c>
      <c r="Q126">
        <v>81.133319166791438</v>
      </c>
      <c r="R126">
        <v>38.078223616682628</v>
      </c>
      <c r="S126">
        <v>82.853820950732626</v>
      </c>
      <c r="T126">
        <v>44.060974602175449</v>
      </c>
      <c r="U126">
        <v>21.66504352160587</v>
      </c>
      <c r="V126">
        <v>233.9667565343822</v>
      </c>
      <c r="W126">
        <v>15.22228462610815</v>
      </c>
    </row>
    <row r="127" spans="1:23">
      <c r="A127" s="124">
        <v>44015</v>
      </c>
      <c r="B127">
        <v>280.53898413043231</v>
      </c>
      <c r="C127">
        <v>234.68262993880211</v>
      </c>
      <c r="D127">
        <v>144.27251878847969</v>
      </c>
      <c r="E127">
        <v>403.47542235883532</v>
      </c>
      <c r="F127">
        <v>3404.752621876582</v>
      </c>
      <c r="G127">
        <v>275.11516563053198</v>
      </c>
      <c r="H127">
        <v>7115.5521310968888</v>
      </c>
      <c r="I127">
        <v>1708.09711541097</v>
      </c>
      <c r="J127">
        <v>384.3997721976387</v>
      </c>
      <c r="K127">
        <v>8938.5589712174242</v>
      </c>
      <c r="L127">
        <v>728.50550482956191</v>
      </c>
      <c r="M127">
        <v>11.73482068098336</v>
      </c>
      <c r="N127">
        <v>3.8486582898127031</v>
      </c>
      <c r="O127">
        <v>14.745760301357739</v>
      </c>
      <c r="P127">
        <v>7.1830851707821921</v>
      </c>
      <c r="Q127">
        <v>81.845014948956276</v>
      </c>
      <c r="R127">
        <v>35.116584002051773</v>
      </c>
      <c r="S127">
        <v>83.787201695003404</v>
      </c>
      <c r="T127">
        <v>64.25558796150554</v>
      </c>
      <c r="U127">
        <v>21.046042278131409</v>
      </c>
      <c r="V127">
        <v>244.12009473202639</v>
      </c>
      <c r="W127">
        <v>15.52547573473255</v>
      </c>
    </row>
    <row r="128" spans="1:23">
      <c r="A128" s="124">
        <v>44016</v>
      </c>
      <c r="B128">
        <v>262.55290383434487</v>
      </c>
      <c r="C128">
        <v>234.3405269797077</v>
      </c>
      <c r="D128">
        <v>151.35048373313131</v>
      </c>
      <c r="E128">
        <v>317.27840030944748</v>
      </c>
      <c r="F128">
        <v>3127.1912668322962</v>
      </c>
      <c r="G128">
        <v>274.1632100401149</v>
      </c>
      <c r="H128">
        <v>7184.4703604703691</v>
      </c>
      <c r="I128">
        <v>1716.5421355430531</v>
      </c>
      <c r="J128">
        <v>389.3517821454343</v>
      </c>
      <c r="K128">
        <v>8912.498736510137</v>
      </c>
      <c r="L128">
        <v>754.34993312333893</v>
      </c>
      <c r="M128">
        <v>11.84449190230097</v>
      </c>
      <c r="N128">
        <v>4.4473384682280166</v>
      </c>
      <c r="O128">
        <v>16.279319372698922</v>
      </c>
      <c r="P128">
        <v>6.7245903726471514</v>
      </c>
      <c r="Q128">
        <v>72.592969780813377</v>
      </c>
      <c r="R128">
        <v>34.27040125501437</v>
      </c>
      <c r="S128">
        <v>78.599341279172876</v>
      </c>
      <c r="T128">
        <v>59.849490501288066</v>
      </c>
      <c r="U128">
        <v>24.1410484955037</v>
      </c>
      <c r="V128">
        <v>243.51089444016779</v>
      </c>
      <c r="W128">
        <v>16.586644614917979</v>
      </c>
    </row>
    <row r="129" spans="1:23">
      <c r="A129" s="124">
        <v>44017</v>
      </c>
      <c r="B129">
        <v>340.63881341248037</v>
      </c>
      <c r="C129">
        <v>242.0378435593332</v>
      </c>
      <c r="D129">
        <v>153.4738732165267</v>
      </c>
      <c r="E129">
        <v>271.27608889656511</v>
      </c>
      <c r="F129">
        <v>3052.463209704988</v>
      </c>
      <c r="G129">
        <v>286.96172408905539</v>
      </c>
      <c r="H129">
        <v>7407.5700648800184</v>
      </c>
      <c r="I129">
        <v>1686.066628109882</v>
      </c>
      <c r="J129">
        <v>446.29989654508438</v>
      </c>
      <c r="K129">
        <v>8762.7369980948843</v>
      </c>
      <c r="L129">
        <v>779.38410931648184</v>
      </c>
      <c r="M129">
        <v>11.954163123618571</v>
      </c>
      <c r="N129">
        <v>4.7039156875488661</v>
      </c>
      <c r="O129">
        <v>14.50982813653602</v>
      </c>
      <c r="P129">
        <v>6.4189271738904567</v>
      </c>
      <c r="Q129">
        <v>71.1695782164837</v>
      </c>
      <c r="R129">
        <v>33.001127134458287</v>
      </c>
      <c r="S129">
        <v>78.92493921322081</v>
      </c>
      <c r="T129">
        <v>63.521238384802629</v>
      </c>
      <c r="U129">
        <v>24.1410484955037</v>
      </c>
      <c r="V129">
        <v>245.20311747310851</v>
      </c>
      <c r="W129">
        <v>16.82187909574726</v>
      </c>
    </row>
    <row r="130" spans="1:23">
      <c r="A130" s="124">
        <v>44018</v>
      </c>
      <c r="B130">
        <v>289.42235305715838</v>
      </c>
      <c r="C130">
        <v>258.45878559586748</v>
      </c>
      <c r="D130">
        <v>163.1470919742172</v>
      </c>
      <c r="E130">
        <v>430.83227864755929</v>
      </c>
      <c r="F130">
        <v>2713.6960173945249</v>
      </c>
      <c r="G130">
        <v>260.30696755737767</v>
      </c>
      <c r="H130">
        <v>7497.6304534376786</v>
      </c>
      <c r="I130">
        <v>1732.697826230517</v>
      </c>
      <c r="J130">
        <v>431.44386670169752</v>
      </c>
      <c r="K130">
        <v>8633.3496249962373</v>
      </c>
      <c r="L130">
        <v>798.87720662786819</v>
      </c>
      <c r="M130">
        <v>10.967122131760121</v>
      </c>
      <c r="N130">
        <v>3.9341840295863189</v>
      </c>
      <c r="O130">
        <v>14.745760301357739</v>
      </c>
      <c r="P130">
        <v>6.4189271738904567</v>
      </c>
      <c r="Q130">
        <v>65.476011959164993</v>
      </c>
      <c r="R130">
        <v>31.94339870066155</v>
      </c>
      <c r="S130">
        <v>78.447395576617168</v>
      </c>
      <c r="T130">
        <v>58.7479661362337</v>
      </c>
      <c r="U130">
        <v>25.998052225927079</v>
      </c>
      <c r="V130">
        <v>242.76631630567391</v>
      </c>
      <c r="W130">
        <v>17.072795875298489</v>
      </c>
    </row>
    <row r="131" spans="1:23">
      <c r="A131" s="124">
        <v>44019</v>
      </c>
      <c r="B131">
        <v>297.86703709861399</v>
      </c>
      <c r="C131">
        <v>250.1627888378267</v>
      </c>
      <c r="D131">
        <v>162.55726156216289</v>
      </c>
      <c r="E131">
        <v>436.94554262269332</v>
      </c>
      <c r="F131">
        <v>2338.6323401936561</v>
      </c>
      <c r="G131">
        <v>279.13453367895949</v>
      </c>
      <c r="H131">
        <v>7807.4911540066369</v>
      </c>
      <c r="I131">
        <v>1756.197012685011</v>
      </c>
      <c r="J131">
        <v>390.58978463238321</v>
      </c>
      <c r="K131">
        <v>9021.1732996855881</v>
      </c>
      <c r="L131">
        <v>820.37241074275721</v>
      </c>
      <c r="M131">
        <v>9.2123825906784269</v>
      </c>
      <c r="N131">
        <v>3.592081070491854</v>
      </c>
      <c r="O131">
        <v>15.571522878233759</v>
      </c>
      <c r="P131">
        <v>5.6547691769987214</v>
      </c>
      <c r="Q131">
        <v>61.205837266175948</v>
      </c>
      <c r="R131">
        <v>32.049171544041222</v>
      </c>
      <c r="S131">
        <v>91.406193351725207</v>
      </c>
      <c r="T131">
        <v>79.309754283915254</v>
      </c>
      <c r="U131">
        <v>16.713033573810211</v>
      </c>
      <c r="V131">
        <v>241.8863603285447</v>
      </c>
      <c r="W131">
        <v>16.947337485522869</v>
      </c>
    </row>
    <row r="132" spans="1:23">
      <c r="A132" s="124">
        <v>44020</v>
      </c>
      <c r="B132">
        <v>198.61458180618061</v>
      </c>
      <c r="C132">
        <v>239.98522580476629</v>
      </c>
      <c r="D132">
        <v>163.85488846868239</v>
      </c>
      <c r="E132">
        <v>436.18138462580151</v>
      </c>
      <c r="F132">
        <v>2234.013060215425</v>
      </c>
      <c r="G132">
        <v>339.42505440537349</v>
      </c>
      <c r="H132">
        <v>7968.7055444182406</v>
      </c>
      <c r="I132">
        <v>1780.797723504558</v>
      </c>
      <c r="J132">
        <v>380.06676349331741</v>
      </c>
      <c r="K132">
        <v>8948.7123094150684</v>
      </c>
      <c r="L132">
        <v>850.26809953970519</v>
      </c>
      <c r="M132">
        <v>7.238300606961519</v>
      </c>
      <c r="N132">
        <v>4.3618127284544013</v>
      </c>
      <c r="O132">
        <v>14.863726383768601</v>
      </c>
      <c r="P132">
        <v>4.8906111801069851</v>
      </c>
      <c r="Q132">
        <v>61.205837266175948</v>
      </c>
      <c r="R132">
        <v>27.81825780885428</v>
      </c>
      <c r="S132">
        <v>95.074596741998675</v>
      </c>
      <c r="T132">
        <v>82.614327379078347</v>
      </c>
      <c r="U132">
        <v>13.618027356437921</v>
      </c>
      <c r="V132">
        <v>248.1475855504253</v>
      </c>
      <c r="W132">
        <v>17.224391429610691</v>
      </c>
    </row>
    <row r="133" spans="1:23">
      <c r="A133" s="124">
        <v>44021</v>
      </c>
      <c r="B133">
        <v>274.83608062191678</v>
      </c>
      <c r="C133">
        <v>225.01822134438351</v>
      </c>
      <c r="D133">
        <v>165.38844754002361</v>
      </c>
      <c r="E133">
        <v>451.31171296425788</v>
      </c>
      <c r="F133">
        <v>1982.072753329071</v>
      </c>
      <c r="G133">
        <v>406.90812848160527</v>
      </c>
      <c r="H133">
        <v>8159.4191076545876</v>
      </c>
      <c r="I133">
        <v>1673.9498600942841</v>
      </c>
      <c r="J133">
        <v>378.8287610063685</v>
      </c>
      <c r="K133">
        <v>8763.041598240814</v>
      </c>
      <c r="L133">
        <v>879.55740611940439</v>
      </c>
      <c r="M133">
        <v>10.41876602517209</v>
      </c>
      <c r="N133">
        <v>4.3618127284544013</v>
      </c>
      <c r="O133">
        <v>12.740336900373119</v>
      </c>
      <c r="P133">
        <v>5.043442779485332</v>
      </c>
      <c r="Q133">
        <v>65.476011959164993</v>
      </c>
      <c r="R133">
        <v>26.760529375057541</v>
      </c>
      <c r="S133">
        <v>101.06559872848079</v>
      </c>
      <c r="T133">
        <v>79.676929072266702</v>
      </c>
      <c r="U133">
        <v>10.523021139065619</v>
      </c>
      <c r="V133">
        <v>247.06456280934319</v>
      </c>
      <c r="W133">
        <v>17.72622498871316</v>
      </c>
    </row>
    <row r="134" spans="1:23">
      <c r="A134" s="124">
        <v>44022</v>
      </c>
      <c r="B134">
        <v>279.22292947462103</v>
      </c>
      <c r="C134">
        <v>218.26168790226779</v>
      </c>
      <c r="D134">
        <v>171.64064990779909</v>
      </c>
      <c r="E134">
        <v>513.97266870938017</v>
      </c>
      <c r="F134">
        <v>1752.906711471994</v>
      </c>
      <c r="G134">
        <v>407.96585691540213</v>
      </c>
      <c r="H134">
        <v>8473.7079401265964</v>
      </c>
      <c r="I134">
        <v>1625.4827880318919</v>
      </c>
      <c r="J134">
        <v>389.97078338890879</v>
      </c>
      <c r="K134">
        <v>8858.6521996019637</v>
      </c>
      <c r="L134">
        <v>902.26014723588366</v>
      </c>
      <c r="M134">
        <v>10.967122131760121</v>
      </c>
      <c r="N134">
        <v>4.5328642080016337</v>
      </c>
      <c r="O134">
        <v>12.38643865314055</v>
      </c>
      <c r="P134">
        <v>2.750968788810126</v>
      </c>
      <c r="Q134">
        <v>62.629228830505632</v>
      </c>
      <c r="R134">
        <v>25.173936724362441</v>
      </c>
      <c r="S134">
        <v>104.62546947407159</v>
      </c>
      <c r="T134">
        <v>65.357112326559914</v>
      </c>
      <c r="U134">
        <v>9.9040198955911674</v>
      </c>
      <c r="V134">
        <v>244.4923837992734</v>
      </c>
      <c r="W134">
        <v>18.12873732257659</v>
      </c>
    </row>
    <row r="135" spans="1:23">
      <c r="A135" s="124">
        <v>44023</v>
      </c>
      <c r="B135">
        <v>290.95775015560491</v>
      </c>
      <c r="C135">
        <v>214.7551325715495</v>
      </c>
      <c r="D135">
        <v>166.09624403448871</v>
      </c>
      <c r="E135">
        <v>513.97266870938017</v>
      </c>
      <c r="F135">
        <v>1713.051747670763</v>
      </c>
      <c r="G135">
        <v>428.69733421781808</v>
      </c>
      <c r="H135">
        <v>8784.284956150459</v>
      </c>
      <c r="I135">
        <v>1626.951487185298</v>
      </c>
      <c r="J135">
        <v>390.58978463238333</v>
      </c>
      <c r="K135">
        <v>8895.8811063266603</v>
      </c>
      <c r="L135">
        <v>921.89438523576769</v>
      </c>
      <c r="M135">
        <v>10.638108467807299</v>
      </c>
      <c r="N135">
        <v>4.2762869886807851</v>
      </c>
      <c r="O135">
        <v>10.73491349938851</v>
      </c>
      <c r="P135">
        <v>2.750968788810126</v>
      </c>
      <c r="Q135">
        <v>62.629228830505632</v>
      </c>
      <c r="R135">
        <v>23.587344073667332</v>
      </c>
      <c r="S135">
        <v>113.85074427209661</v>
      </c>
      <c r="T135">
        <v>65.357112326559914</v>
      </c>
      <c r="U135">
        <v>6.8090136782188777</v>
      </c>
      <c r="V135">
        <v>243.81549458609709</v>
      </c>
      <c r="W135">
        <v>17.799409049415601</v>
      </c>
    </row>
    <row r="136" spans="1:23">
      <c r="A136" s="124">
        <v>44024</v>
      </c>
      <c r="B136">
        <v>290.40939404901678</v>
      </c>
      <c r="C136">
        <v>204.9196724975836</v>
      </c>
      <c r="D136">
        <v>171.0508194957448</v>
      </c>
      <c r="E136">
        <v>513.97266870938017</v>
      </c>
      <c r="F136">
        <v>1564.307329198311</v>
      </c>
      <c r="G136">
        <v>442.87089523069437</v>
      </c>
      <c r="H136">
        <v>8982.5523914567184</v>
      </c>
      <c r="I136">
        <v>1679.8246567079079</v>
      </c>
      <c r="J136">
        <v>427.72985924085071</v>
      </c>
      <c r="K136">
        <v>8854.5908643229068</v>
      </c>
      <c r="L136">
        <v>945.33419439217869</v>
      </c>
      <c r="M136">
        <v>10.5284372464897</v>
      </c>
      <c r="N136">
        <v>4.1052355091335517</v>
      </c>
      <c r="O136">
        <v>10.970845664210231</v>
      </c>
      <c r="P136">
        <v>2.750968788810126</v>
      </c>
      <c r="Q136">
        <v>61.205837266175948</v>
      </c>
      <c r="R136">
        <v>22.529615639870599</v>
      </c>
      <c r="S136">
        <v>117.5625607202431</v>
      </c>
      <c r="T136">
        <v>56.912092194476429</v>
      </c>
      <c r="U136">
        <v>6.8090136782188777</v>
      </c>
      <c r="V136">
        <v>244.7969839452027</v>
      </c>
      <c r="W136">
        <v>18.196693950371721</v>
      </c>
    </row>
    <row r="137" spans="1:23">
      <c r="A137" s="124">
        <v>44025</v>
      </c>
      <c r="B137">
        <v>309.60185777959788</v>
      </c>
      <c r="C137">
        <v>180.972465360971</v>
      </c>
      <c r="D137">
        <v>166.4501422817213</v>
      </c>
      <c r="E137">
        <v>636.39077981143623</v>
      </c>
      <c r="F137">
        <v>1506.6599708429601</v>
      </c>
      <c r="G137">
        <v>461.6984613522763</v>
      </c>
      <c r="H137">
        <v>9292.1309071495016</v>
      </c>
      <c r="I137">
        <v>1694.1444734536151</v>
      </c>
      <c r="J137">
        <v>401.7318070149235</v>
      </c>
      <c r="K137">
        <v>8856.5199985804611</v>
      </c>
      <c r="L137">
        <v>977.98996776419028</v>
      </c>
      <c r="M137">
        <v>10.41876602517209</v>
      </c>
      <c r="N137">
        <v>4.4473384682280166</v>
      </c>
      <c r="O137">
        <v>11.56067607626453</v>
      </c>
      <c r="P137">
        <v>2.750968788810126</v>
      </c>
      <c r="Q137">
        <v>58.359054137516601</v>
      </c>
      <c r="R137">
        <v>22.42384279649092</v>
      </c>
      <c r="S137">
        <v>117.8230390674815</v>
      </c>
      <c r="T137">
        <v>57.279266982827878</v>
      </c>
      <c r="U137">
        <v>4.9520099477955046</v>
      </c>
      <c r="V137">
        <v>248.62140799964871</v>
      </c>
      <c r="W137">
        <v>18.65148061330833</v>
      </c>
    </row>
    <row r="138" spans="1:23">
      <c r="A138" s="124">
        <v>44026</v>
      </c>
      <c r="B138">
        <v>265.40435558860281</v>
      </c>
      <c r="C138">
        <v>180.7158881416502</v>
      </c>
      <c r="D138">
        <v>163.73692238627149</v>
      </c>
      <c r="E138">
        <v>686.06104960939899</v>
      </c>
      <c r="F138">
        <v>1532.992714783059</v>
      </c>
      <c r="G138">
        <v>531.40276513948118</v>
      </c>
      <c r="H138">
        <v>9452.6723951640724</v>
      </c>
      <c r="I138">
        <v>1813.109104879486</v>
      </c>
      <c r="J138">
        <v>447.53789903203341</v>
      </c>
      <c r="K138">
        <v>8739.8242982288702</v>
      </c>
      <c r="L138">
        <v>1012.888309853441</v>
      </c>
      <c r="M138">
        <v>8.9930401480432156</v>
      </c>
      <c r="N138">
        <v>3.9341840295863189</v>
      </c>
      <c r="O138">
        <v>10.027117004923349</v>
      </c>
      <c r="P138">
        <v>2.5981371894317791</v>
      </c>
      <c r="Q138">
        <v>54.800575226692409</v>
      </c>
      <c r="R138">
        <v>21.366114362694191</v>
      </c>
      <c r="S138">
        <v>111.3979065022688</v>
      </c>
      <c r="T138">
        <v>53.240344310961873</v>
      </c>
      <c r="U138">
        <v>8.0470161651677934</v>
      </c>
      <c r="V138">
        <v>250.17825318995421</v>
      </c>
      <c r="W138">
        <v>19.168996471132751</v>
      </c>
    </row>
    <row r="139" spans="1:23">
      <c r="A139" s="124">
        <v>44027</v>
      </c>
      <c r="B139">
        <v>388.45546590695659</v>
      </c>
      <c r="C139">
        <v>187.38689584399231</v>
      </c>
      <c r="D139">
        <v>160.0799738315348</v>
      </c>
      <c r="E139">
        <v>761.25419650354593</v>
      </c>
      <c r="F139">
        <v>1363.609118627827</v>
      </c>
      <c r="G139">
        <v>521.67166354855124</v>
      </c>
      <c r="H139">
        <v>9642.105273193165</v>
      </c>
      <c r="I139">
        <v>1864.146400460339</v>
      </c>
      <c r="J139">
        <v>463.6319313623693</v>
      </c>
      <c r="K139">
        <v>8582.5490895473613</v>
      </c>
      <c r="L139">
        <v>1053.646604231795</v>
      </c>
      <c r="M139">
        <v>18.863450066627749</v>
      </c>
      <c r="N139">
        <v>2.9078751523029238</v>
      </c>
      <c r="O139">
        <v>9.7911848401016321</v>
      </c>
      <c r="P139">
        <v>2.5981371894317791</v>
      </c>
      <c r="Q139">
        <v>49.81870475153854</v>
      </c>
      <c r="R139">
        <v>18.08715621792431</v>
      </c>
      <c r="S139">
        <v>113.67709204060441</v>
      </c>
      <c r="T139">
        <v>51.404470369204589</v>
      </c>
      <c r="U139">
        <v>7.4280149216933351</v>
      </c>
      <c r="V139">
        <v>250.5166977965423</v>
      </c>
      <c r="W139">
        <v>19.785833554196191</v>
      </c>
    </row>
    <row r="140" spans="1:23">
      <c r="A140" s="124">
        <v>44028</v>
      </c>
      <c r="B140">
        <v>304.33763915635291</v>
      </c>
      <c r="C140">
        <v>209.45253670558529</v>
      </c>
      <c r="D140">
        <v>161.96743115010861</v>
      </c>
      <c r="E140">
        <v>886.27044479503377</v>
      </c>
      <c r="F140">
        <v>1319.483980133607</v>
      </c>
      <c r="G140">
        <v>521.56589070517157</v>
      </c>
      <c r="H140">
        <v>9946.1703305360679</v>
      </c>
      <c r="I140">
        <v>1932.0737363053579</v>
      </c>
      <c r="J140">
        <v>636.33327829174311</v>
      </c>
      <c r="K140">
        <v>8676.7720680214989</v>
      </c>
      <c r="L140">
        <v>1097.9177335238651</v>
      </c>
      <c r="M140">
        <v>16.01199831237</v>
      </c>
      <c r="N140">
        <v>2.565772193208459</v>
      </c>
      <c r="O140">
        <v>10.73491349938851</v>
      </c>
      <c r="P140">
        <v>2.292473990675084</v>
      </c>
      <c r="Q140">
        <v>45.54853005854951</v>
      </c>
      <c r="R140">
        <v>17.346746314266589</v>
      </c>
      <c r="S140">
        <v>112.3747003044126</v>
      </c>
      <c r="T140">
        <v>47.36554769733857</v>
      </c>
      <c r="U140">
        <v>10.523021139065619</v>
      </c>
      <c r="V140">
        <v>253.96883278374131</v>
      </c>
      <c r="W140">
        <v>20.89927676345479</v>
      </c>
    </row>
    <row r="141" spans="1:23">
      <c r="A141" s="124">
        <v>44029</v>
      </c>
      <c r="B141">
        <v>328.79432151017897</v>
      </c>
      <c r="C141">
        <v>232.03133200581999</v>
      </c>
      <c r="D141">
        <v>156.65895744161989</v>
      </c>
      <c r="E141">
        <v>970.02216125436803</v>
      </c>
      <c r="F141">
        <v>1263.9717091247501</v>
      </c>
      <c r="G141">
        <v>540.07613829661454</v>
      </c>
      <c r="H141">
        <v>10027.938825039981</v>
      </c>
      <c r="I141">
        <v>1928.401988421843</v>
      </c>
      <c r="J141">
        <v>706.89942004783131</v>
      </c>
      <c r="K141">
        <v>8308.8489361995307</v>
      </c>
      <c r="L141">
        <v>1140.458582523614</v>
      </c>
      <c r="M141">
        <v>15.02495732051154</v>
      </c>
      <c r="N141">
        <v>2.138143494340377</v>
      </c>
      <c r="O141">
        <v>10.61694741697765</v>
      </c>
      <c r="P141">
        <v>2.5981371894317791</v>
      </c>
      <c r="Q141">
        <v>45.54853005854951</v>
      </c>
      <c r="R141">
        <v>16.5005635672292</v>
      </c>
      <c r="S141">
        <v>114.6755923716847</v>
      </c>
      <c r="T141">
        <v>41.85792587206673</v>
      </c>
      <c r="U141">
        <v>11.76102362601454</v>
      </c>
      <c r="V141">
        <v>252.24276529014179</v>
      </c>
      <c r="W141">
        <v>21.693846565367028</v>
      </c>
    </row>
    <row r="142" spans="1:23">
      <c r="A142" s="124">
        <v>44030</v>
      </c>
      <c r="B142">
        <v>338.44538898612831</v>
      </c>
      <c r="C142">
        <v>232.37343496491451</v>
      </c>
      <c r="D142">
        <v>163.8548884686823</v>
      </c>
      <c r="E142">
        <v>970.02216125436803</v>
      </c>
      <c r="F142">
        <v>1182.838389957958</v>
      </c>
      <c r="G142">
        <v>540.81654820027222</v>
      </c>
      <c r="H142">
        <v>10104.12874160719</v>
      </c>
      <c r="I142">
        <v>1937.2141833422791</v>
      </c>
      <c r="J142">
        <v>765.70453817790496</v>
      </c>
      <c r="K142">
        <v>7953.7866994279111</v>
      </c>
      <c r="L142">
        <v>1193.2086079913529</v>
      </c>
      <c r="M142">
        <v>15.02495732051154</v>
      </c>
      <c r="N142">
        <v>1.796040535245911</v>
      </c>
      <c r="O142">
        <v>11.44270999385367</v>
      </c>
      <c r="P142">
        <v>2.5981371894317791</v>
      </c>
      <c r="Q142">
        <v>46.260225840714348</v>
      </c>
      <c r="R142">
        <v>15.654380820191809</v>
      </c>
      <c r="S142">
        <v>118.539354522387</v>
      </c>
      <c r="T142">
        <v>42.225100660418192</v>
      </c>
      <c r="U142">
        <v>11.14202238254008</v>
      </c>
      <c r="V142">
        <v>247.1660961913197</v>
      </c>
      <c r="W142">
        <v>21.657254535015809</v>
      </c>
    </row>
    <row r="143" spans="1:23">
      <c r="A143" s="124">
        <v>44031</v>
      </c>
      <c r="B143">
        <v>339.76144364193948</v>
      </c>
      <c r="C143">
        <v>240.84048320250241</v>
      </c>
      <c r="D143">
        <v>161.96743115010861</v>
      </c>
      <c r="E143">
        <v>970.02216125436803</v>
      </c>
      <c r="F143">
        <v>1185.6851730866181</v>
      </c>
      <c r="G143">
        <v>548.85528429712735</v>
      </c>
      <c r="H143">
        <v>10165.55821849757</v>
      </c>
      <c r="I143">
        <v>1872.9585953807741</v>
      </c>
      <c r="J143">
        <v>618.38224223098393</v>
      </c>
      <c r="K143">
        <v>7909.7212116501341</v>
      </c>
      <c r="L143">
        <v>1254.3329809766151</v>
      </c>
      <c r="M143">
        <v>15.02495732051154</v>
      </c>
      <c r="N143">
        <v>1.796040535245911</v>
      </c>
      <c r="O143">
        <v>10.73491349938851</v>
      </c>
      <c r="P143">
        <v>2.5981371894317791</v>
      </c>
      <c r="Q143">
        <v>41.278355365560479</v>
      </c>
      <c r="R143">
        <v>15.86592650695116</v>
      </c>
      <c r="S143">
        <v>118.2788761751486</v>
      </c>
      <c r="T143">
        <v>42.959450237121089</v>
      </c>
      <c r="U143">
        <v>11.14202238254008</v>
      </c>
      <c r="V143">
        <v>250.0428753473189</v>
      </c>
      <c r="W143">
        <v>22.598192458332939</v>
      </c>
    </row>
    <row r="144" spans="1:23">
      <c r="A144" s="124">
        <v>44032</v>
      </c>
      <c r="B144">
        <v>402.60305345692768</v>
      </c>
      <c r="C144">
        <v>268.97845158802221</v>
      </c>
      <c r="D144">
        <v>164.44471888073659</v>
      </c>
      <c r="E144">
        <v>1357.603097277856</v>
      </c>
      <c r="F144">
        <v>1157.929037582189</v>
      </c>
      <c r="G144">
        <v>554.143926466111</v>
      </c>
      <c r="H144">
        <v>10213.35599521581</v>
      </c>
      <c r="I144">
        <v>1859.0059534234181</v>
      </c>
      <c r="J144">
        <v>858.55472469907363</v>
      </c>
      <c r="K144">
        <v>7908.7397222910286</v>
      </c>
      <c r="L144">
        <v>1299.4666366983929</v>
      </c>
      <c r="M144">
        <v>15.13462854182915</v>
      </c>
      <c r="N144">
        <v>1.710514795472295</v>
      </c>
      <c r="O144">
        <v>10.73491349938851</v>
      </c>
      <c r="P144">
        <v>2.4453055900534322</v>
      </c>
      <c r="Q144">
        <v>40.566659583395641</v>
      </c>
      <c r="R144">
        <v>15.86592650695116</v>
      </c>
      <c r="S144">
        <v>121.46973592881839</v>
      </c>
      <c r="T144">
        <v>40.022051930309438</v>
      </c>
      <c r="U144">
        <v>14.237028599912369</v>
      </c>
      <c r="V144">
        <v>246.62458482077869</v>
      </c>
      <c r="W144">
        <v>22.765470311367089</v>
      </c>
    </row>
    <row r="145" spans="1:23">
      <c r="A145" s="124">
        <v>44033</v>
      </c>
      <c r="B145">
        <v>459.19340365681239</v>
      </c>
      <c r="C145">
        <v>278.8994374017617</v>
      </c>
      <c r="D145">
        <v>166.09624403448859</v>
      </c>
      <c r="E145">
        <v>1463.3625640476721</v>
      </c>
      <c r="F145">
        <v>1094.5881129695181</v>
      </c>
      <c r="G145">
        <v>470.05451597927038</v>
      </c>
      <c r="H145">
        <v>10150.77607229179</v>
      </c>
      <c r="I145">
        <v>1838.076990487385</v>
      </c>
      <c r="J145">
        <v>914.26483661177485</v>
      </c>
      <c r="K145">
        <v>7880.0057751916966</v>
      </c>
      <c r="L145">
        <v>1342.911831591108</v>
      </c>
      <c r="M145">
        <v>13.92824510733548</v>
      </c>
      <c r="N145">
        <v>1.796040535245911</v>
      </c>
      <c r="O145">
        <v>10.498981334566791</v>
      </c>
      <c r="P145">
        <v>2.292473990675084</v>
      </c>
      <c r="Q145">
        <v>41.278355365560479</v>
      </c>
      <c r="R145">
        <v>13.856242482737359</v>
      </c>
      <c r="S145">
        <v>125.3986176663302</v>
      </c>
      <c r="T145">
        <v>41.123576295363812</v>
      </c>
      <c r="U145">
        <v>11.14202238254008</v>
      </c>
      <c r="V145">
        <v>248.8921636849193</v>
      </c>
      <c r="W145">
        <v>23.120935749064671</v>
      </c>
    </row>
    <row r="146" spans="1:23">
      <c r="A146" s="124">
        <v>44034</v>
      </c>
      <c r="B146">
        <v>471.91526532965469</v>
      </c>
      <c r="C146">
        <v>289.5901548734638</v>
      </c>
      <c r="D146">
        <v>180.0162417589701</v>
      </c>
      <c r="E146">
        <v>1537.0273949480361</v>
      </c>
      <c r="F146">
        <v>1093.1647214051891</v>
      </c>
      <c r="G146">
        <v>472.38151853362331</v>
      </c>
      <c r="H146">
        <v>10228.52885894244</v>
      </c>
      <c r="I146">
        <v>1791.8129671551019</v>
      </c>
      <c r="J146">
        <v>1086.347182297674</v>
      </c>
      <c r="K146">
        <v>8825.4846281563277</v>
      </c>
      <c r="L146">
        <v>1411.0984664341549</v>
      </c>
      <c r="M146">
        <v>4.935204959291795</v>
      </c>
      <c r="N146">
        <v>1.8815662750195279</v>
      </c>
      <c r="O146">
        <v>10.027117004923349</v>
      </c>
      <c r="P146">
        <v>1.9868107919183899</v>
      </c>
      <c r="Q146">
        <v>39.854963801230802</v>
      </c>
      <c r="R146">
        <v>12.9042868923203</v>
      </c>
      <c r="S146">
        <v>130.78183684258951</v>
      </c>
      <c r="T146">
        <v>49.568596427447297</v>
      </c>
      <c r="U146">
        <v>12.380024869489</v>
      </c>
      <c r="V146">
        <v>250.61823117851881</v>
      </c>
      <c r="W146">
        <v>25.86011059249897</v>
      </c>
    </row>
    <row r="147" spans="1:23">
      <c r="A147" s="124">
        <v>44035</v>
      </c>
      <c r="B147">
        <v>519.51257538149571</v>
      </c>
      <c r="C147">
        <v>293.43881316327651</v>
      </c>
      <c r="D147">
        <v>188.98166402219539</v>
      </c>
      <c r="E147">
        <v>1728.6782205684831</v>
      </c>
      <c r="F147">
        <v>1055.4448449504521</v>
      </c>
      <c r="G147">
        <v>485.92044248622148</v>
      </c>
      <c r="H147">
        <v>10042.72097124575</v>
      </c>
      <c r="I147">
        <v>1807.2343082658631</v>
      </c>
      <c r="J147">
        <v>995.97300075040334</v>
      </c>
      <c r="K147">
        <v>9318.1922864273456</v>
      </c>
      <c r="L147">
        <v>1486.0337171605499</v>
      </c>
      <c r="M147">
        <v>4.0578351887509481</v>
      </c>
      <c r="N147">
        <v>1.9670920147931441</v>
      </c>
      <c r="O147">
        <v>8.8474561808147492</v>
      </c>
      <c r="P147">
        <v>1.9868107919183899</v>
      </c>
      <c r="Q147">
        <v>37.008180672571449</v>
      </c>
      <c r="R147">
        <v>11.317694241625199</v>
      </c>
      <c r="S147">
        <v>134.05952271200539</v>
      </c>
      <c r="T147">
        <v>49.568596427447297</v>
      </c>
      <c r="U147">
        <v>10.523021139065619</v>
      </c>
      <c r="V147">
        <v>250.24594211127189</v>
      </c>
      <c r="W147">
        <v>26.131937103679469</v>
      </c>
    </row>
    <row r="148" spans="1:23">
      <c r="A148" s="124">
        <v>44036</v>
      </c>
      <c r="B148">
        <v>545.06596994849792</v>
      </c>
      <c r="C148">
        <v>306.01109690999817</v>
      </c>
      <c r="D148">
        <v>191.45895175282351</v>
      </c>
      <c r="E148">
        <v>1859.3492380369701</v>
      </c>
      <c r="F148">
        <v>1029.1121010103529</v>
      </c>
      <c r="G148">
        <v>494.48804279997512</v>
      </c>
      <c r="H148">
        <v>10089.54195416185</v>
      </c>
      <c r="I148">
        <v>1798.78928813378</v>
      </c>
      <c r="J148">
        <v>1052.3021139065791</v>
      </c>
      <c r="K148">
        <v>10053.09090517283</v>
      </c>
      <c r="L148">
        <v>1557.461360406134</v>
      </c>
      <c r="M148">
        <v>3.509479082162918</v>
      </c>
      <c r="N148">
        <v>2.7368236727556901</v>
      </c>
      <c r="O148">
        <v>8.1396596863495922</v>
      </c>
      <c r="P148">
        <v>1.833979192540043</v>
      </c>
      <c r="Q148">
        <v>29.891222850923072</v>
      </c>
      <c r="R148">
        <v>11.952331301903239</v>
      </c>
      <c r="S148">
        <v>138.4442415571844</v>
      </c>
      <c r="T148">
        <v>41.85792587206673</v>
      </c>
      <c r="U148">
        <v>10.523021139065619</v>
      </c>
      <c r="V148">
        <v>250.00903088666021</v>
      </c>
      <c r="W148">
        <v>26.58149633370877</v>
      </c>
    </row>
    <row r="149" spans="1:23">
      <c r="A149" s="124">
        <v>44037</v>
      </c>
      <c r="B149">
        <v>553.72999643258879</v>
      </c>
      <c r="C149">
        <v>329.44514960796897</v>
      </c>
      <c r="D149">
        <v>194.40810381309501</v>
      </c>
      <c r="E149">
        <v>1859.3492380369701</v>
      </c>
      <c r="F149">
        <v>984.98696251613308</v>
      </c>
      <c r="G149">
        <v>488.14167219719468</v>
      </c>
      <c r="H149">
        <v>10149.039549976869</v>
      </c>
      <c r="I149">
        <v>1797.3205889803739</v>
      </c>
      <c r="J149">
        <v>1251.0015130618799</v>
      </c>
      <c r="K149">
        <v>10818.483382971919</v>
      </c>
      <c r="L149">
        <v>1609.286130249279</v>
      </c>
      <c r="M149">
        <v>3.8384927461157359</v>
      </c>
      <c r="N149">
        <v>2.8223494125293072</v>
      </c>
      <c r="O149">
        <v>7.0779649446518533</v>
      </c>
      <c r="P149">
        <v>1.833979192540043</v>
      </c>
      <c r="Q149">
        <v>24.197656593604371</v>
      </c>
      <c r="R149">
        <v>12.586968362181279</v>
      </c>
      <c r="S149">
        <v>139.1171439542168</v>
      </c>
      <c r="T149">
        <v>40.022051930309438</v>
      </c>
      <c r="U149">
        <v>12.99902611296346</v>
      </c>
      <c r="V149">
        <v>259.82392447771622</v>
      </c>
      <c r="W149">
        <v>27.412658165972228</v>
      </c>
    </row>
    <row r="150" spans="1:23">
      <c r="A150" s="124">
        <v>44038</v>
      </c>
      <c r="B150">
        <v>554.16868131785918</v>
      </c>
      <c r="C150">
        <v>336.28720878985831</v>
      </c>
      <c r="D150">
        <v>198.6548827798859</v>
      </c>
      <c r="E150">
        <v>1859.3492380369701</v>
      </c>
      <c r="F150">
        <v>936.59164932892418</v>
      </c>
      <c r="G150">
        <v>490.15135622140849</v>
      </c>
      <c r="H150">
        <v>9999.3947394884417</v>
      </c>
      <c r="I150">
        <v>1809.804531784323</v>
      </c>
      <c r="J150">
        <v>1436.082884860743</v>
      </c>
      <c r="K150">
        <v>10853.98622220301</v>
      </c>
      <c r="L150">
        <v>1659.239479111603</v>
      </c>
      <c r="M150">
        <v>3.8384927461157359</v>
      </c>
      <c r="N150">
        <v>2.7368236727556901</v>
      </c>
      <c r="O150">
        <v>7.3138971094735732</v>
      </c>
      <c r="P150">
        <v>1.833979192540043</v>
      </c>
      <c r="Q150">
        <v>23.485960811439529</v>
      </c>
      <c r="R150">
        <v>12.26964983204226</v>
      </c>
      <c r="S150">
        <v>139.65980717763011</v>
      </c>
      <c r="T150">
        <v>42.592275448769627</v>
      </c>
      <c r="U150">
        <v>12.99902611296346</v>
      </c>
      <c r="V150">
        <v>254.37496631164711</v>
      </c>
      <c r="W150">
        <v>27.569481153191749</v>
      </c>
    </row>
    <row r="151" spans="1:23">
      <c r="A151" s="124">
        <v>44039</v>
      </c>
      <c r="B151">
        <v>594.74703320537344</v>
      </c>
      <c r="C151">
        <v>323.8859765226839</v>
      </c>
      <c r="D151">
        <v>196.05962896684699</v>
      </c>
      <c r="E151">
        <v>2131.389484930427</v>
      </c>
      <c r="F151">
        <v>893.88990239903376</v>
      </c>
      <c r="G151">
        <v>501.25750477627417</v>
      </c>
      <c r="H151">
        <v>9890.7969752189838</v>
      </c>
      <c r="I151">
        <v>1842.4830879476031</v>
      </c>
      <c r="J151">
        <v>1444.748902269386</v>
      </c>
      <c r="K151">
        <v>10956.433404617241</v>
      </c>
      <c r="L151">
        <v>1697.5304251577029</v>
      </c>
      <c r="M151">
        <v>2.961122975574888</v>
      </c>
      <c r="N151">
        <v>2.6512979329820738</v>
      </c>
      <c r="O151">
        <v>6.3701684501866946</v>
      </c>
      <c r="P151">
        <v>1.833979192540043</v>
      </c>
      <c r="Q151">
        <v>21.35087346494501</v>
      </c>
      <c r="R151">
        <v>11.529239928384539</v>
      </c>
      <c r="S151">
        <v>152.81396371316691</v>
      </c>
      <c r="T151">
        <v>40.756401507012363</v>
      </c>
      <c r="U151">
        <v>10.523021139065619</v>
      </c>
      <c r="V151">
        <v>253.76576601978849</v>
      </c>
      <c r="W151">
        <v>27.841307664372248</v>
      </c>
    </row>
    <row r="152" spans="1:23">
      <c r="A152" s="124">
        <v>44040</v>
      </c>
      <c r="B152">
        <v>619.20371555919962</v>
      </c>
      <c r="C152">
        <v>341.24770169672797</v>
      </c>
      <c r="D152">
        <v>204.78911906525059</v>
      </c>
      <c r="E152">
        <v>2203.220336638251</v>
      </c>
      <c r="F152">
        <v>934.45656198242955</v>
      </c>
      <c r="G152">
        <v>512.04633480100085</v>
      </c>
      <c r="H152">
        <v>9919.7751913492502</v>
      </c>
      <c r="I152">
        <v>1724.619980886785</v>
      </c>
      <c r="J152">
        <v>1488.078989312598</v>
      </c>
      <c r="K152">
        <v>10949.93526817075</v>
      </c>
      <c r="L152">
        <v>1769.961735521493</v>
      </c>
      <c r="M152">
        <v>5.8125747298326429</v>
      </c>
      <c r="N152">
        <v>2.7368236727556901</v>
      </c>
      <c r="O152">
        <v>5.898304120543254</v>
      </c>
      <c r="P152">
        <v>1.833979192540043</v>
      </c>
      <c r="Q152">
        <v>17.080698771955991</v>
      </c>
      <c r="R152">
        <v>11.10614855486585</v>
      </c>
      <c r="S152">
        <v>158.60960693922021</v>
      </c>
      <c r="T152">
        <v>40.389226718660893</v>
      </c>
      <c r="U152">
        <v>17.332034817284661</v>
      </c>
      <c r="V152">
        <v>238.6711365659574</v>
      </c>
      <c r="W152">
        <v>28.54701110686009</v>
      </c>
    </row>
    <row r="153" spans="1:23">
      <c r="A153" s="124">
        <v>44041</v>
      </c>
      <c r="B153">
        <v>501.19748142145562</v>
      </c>
      <c r="C153">
        <v>365.19490883334049</v>
      </c>
      <c r="D153">
        <v>205.73284772453749</v>
      </c>
      <c r="E153">
        <v>2306.2288346192572</v>
      </c>
      <c r="F153">
        <v>937.30334511108879</v>
      </c>
      <c r="G153">
        <v>537.11449868198349</v>
      </c>
      <c r="H153">
        <v>9916.8665164717531</v>
      </c>
      <c r="I153">
        <v>1728.2917287703001</v>
      </c>
      <c r="J153">
        <v>1676.255367328833</v>
      </c>
      <c r="K153">
        <v>10991.022443410549</v>
      </c>
      <c r="L153">
        <v>1793.8720136395621</v>
      </c>
      <c r="M153">
        <v>4.9352049592917959</v>
      </c>
      <c r="N153">
        <v>2.8223494125293072</v>
      </c>
      <c r="O153">
        <v>5.5444058733106747</v>
      </c>
      <c r="P153">
        <v>2.292473990675084</v>
      </c>
      <c r="Q153">
        <v>12.81052407896696</v>
      </c>
      <c r="R153">
        <v>12.9042868923203</v>
      </c>
      <c r="S153">
        <v>163.29821718951061</v>
      </c>
      <c r="T153">
        <v>26.803759549657009</v>
      </c>
      <c r="U153">
        <v>17.332034817284661</v>
      </c>
      <c r="V153">
        <v>249.1967638308486</v>
      </c>
      <c r="W153">
        <v>26.628543229874619</v>
      </c>
    </row>
    <row r="154" spans="1:23">
      <c r="A154" s="124">
        <v>44042</v>
      </c>
      <c r="B154">
        <v>547.14972315353259</v>
      </c>
      <c r="C154">
        <v>398.03679290640918</v>
      </c>
      <c r="D154">
        <v>214.6982699877629</v>
      </c>
      <c r="E154">
        <v>2332.821532911089</v>
      </c>
      <c r="F154">
        <v>995.66239924860554</v>
      </c>
      <c r="G154">
        <v>545.25900762221829</v>
      </c>
      <c r="H154">
        <v>9902.4967943157699</v>
      </c>
      <c r="I154">
        <v>1715.8077859663499</v>
      </c>
      <c r="J154">
        <v>1955.4249281358141</v>
      </c>
      <c r="K154">
        <v>10919.13680897123</v>
      </c>
      <c r="L154">
        <v>1812.026888126675</v>
      </c>
      <c r="M154">
        <v>5.5932322871974316</v>
      </c>
      <c r="N154">
        <v>2.9078751523029229</v>
      </c>
      <c r="O154">
        <v>4.7186432964346574</v>
      </c>
      <c r="P154">
        <v>2.1396423912967379</v>
      </c>
      <c r="Q154">
        <v>12.09882829680212</v>
      </c>
      <c r="R154">
        <v>11.952331301903239</v>
      </c>
      <c r="S154">
        <v>165.7944680172115</v>
      </c>
      <c r="T154">
        <v>29.00680827976575</v>
      </c>
      <c r="U154">
        <v>17.332034817284661</v>
      </c>
      <c r="V154">
        <v>243.03707199094441</v>
      </c>
      <c r="W154">
        <v>26.74877418674291</v>
      </c>
    </row>
    <row r="155" spans="1:23">
      <c r="A155" s="124">
        <v>44043</v>
      </c>
      <c r="B155">
        <v>732.05540229501617</v>
      </c>
      <c r="C155">
        <v>408.47093315879039</v>
      </c>
      <c r="D155">
        <v>229.6799624539421</v>
      </c>
      <c r="E155">
        <v>2460.7415815907648</v>
      </c>
      <c r="F155">
        <v>992.81561611994618</v>
      </c>
      <c r="G155">
        <v>557.10556608074182</v>
      </c>
      <c r="H155">
        <v>9758.734453169136</v>
      </c>
      <c r="I155">
        <v>1675.785734036042</v>
      </c>
      <c r="J155">
        <v>2198.6924168212749</v>
      </c>
      <c r="K155">
        <v>10800.410440980109</v>
      </c>
      <c r="L155">
        <v>1876.460226142269</v>
      </c>
      <c r="M155">
        <v>7.5673142709143386</v>
      </c>
      <c r="N155">
        <v>2.309194973887609</v>
      </c>
      <c r="O155">
        <v>5.1905076260780953</v>
      </c>
      <c r="P155">
        <v>1.9868107919183899</v>
      </c>
      <c r="Q155">
        <v>13.5222198611318</v>
      </c>
      <c r="R155">
        <v>10.68305718134715</v>
      </c>
      <c r="S155">
        <v>168.2038927291662</v>
      </c>
      <c r="T155">
        <v>29.373983068117209</v>
      </c>
      <c r="U155">
        <v>14.85602984338683</v>
      </c>
      <c r="V155">
        <v>244.932361787838</v>
      </c>
      <c r="W155">
        <v>26.936961771406342</v>
      </c>
    </row>
    <row r="156" spans="1:23">
      <c r="A156" s="124">
        <v>44044</v>
      </c>
      <c r="B156">
        <v>734.46816916400348</v>
      </c>
      <c r="C156">
        <v>404.28017190988328</v>
      </c>
      <c r="D156">
        <v>232.1572501845701</v>
      </c>
      <c r="E156">
        <v>2460.7415815907648</v>
      </c>
      <c r="F156">
        <v>1110.245420177145</v>
      </c>
      <c r="G156">
        <v>556.47092902046381</v>
      </c>
      <c r="H156">
        <v>9586.0807220079823</v>
      </c>
      <c r="I156">
        <v>1676.887258401096</v>
      </c>
      <c r="J156">
        <v>2274.829569768634</v>
      </c>
      <c r="K156">
        <v>10605.635569888629</v>
      </c>
      <c r="L156">
        <v>1908.47302526668</v>
      </c>
      <c r="M156">
        <v>7.5673142709143386</v>
      </c>
      <c r="N156">
        <v>2.5657721932084581</v>
      </c>
      <c r="O156">
        <v>5.1905076260780953</v>
      </c>
      <c r="P156">
        <v>1.9868107919183899</v>
      </c>
      <c r="Q156">
        <v>12.81052407896696</v>
      </c>
      <c r="R156">
        <v>10.4715114945878</v>
      </c>
      <c r="S156">
        <v>172.89250297945659</v>
      </c>
      <c r="T156">
        <v>27.905283914711379</v>
      </c>
      <c r="U156">
        <v>14.85602984338683</v>
      </c>
      <c r="V156">
        <v>240.76949312680389</v>
      </c>
      <c r="W156">
        <v>27.726304140411258</v>
      </c>
    </row>
    <row r="157" spans="1:23">
      <c r="A157" s="124">
        <v>44045</v>
      </c>
      <c r="B157">
        <v>734.13915550005072</v>
      </c>
      <c r="C157">
        <v>389.39869318927413</v>
      </c>
      <c r="D157">
        <v>230.26979286599641</v>
      </c>
      <c r="E157">
        <v>2460.7415815907648</v>
      </c>
      <c r="F157">
        <v>1107.3986370484849</v>
      </c>
      <c r="G157">
        <v>556.25938333370448</v>
      </c>
      <c r="H157">
        <v>9426.0384841589512</v>
      </c>
      <c r="I157">
        <v>1675.051384459339</v>
      </c>
      <c r="J157">
        <v>2366.4417538028529</v>
      </c>
      <c r="K157">
        <v>10646.993500813711</v>
      </c>
      <c r="L157">
        <v>1924.1082770924661</v>
      </c>
      <c r="M157">
        <v>7.5673142709143386</v>
      </c>
      <c r="N157">
        <v>2.5657721932084581</v>
      </c>
      <c r="O157">
        <v>5.5444058733106738</v>
      </c>
      <c r="P157">
        <v>1.9868107919183899</v>
      </c>
      <c r="Q157">
        <v>12.09882829680212</v>
      </c>
      <c r="R157">
        <v>10.154192964448781</v>
      </c>
      <c r="S157">
        <v>171.394752482836</v>
      </c>
      <c r="T157">
        <v>25.702235184602639</v>
      </c>
      <c r="U157">
        <v>14.85602984338683</v>
      </c>
      <c r="V157">
        <v>240.29567067758049</v>
      </c>
      <c r="W157">
        <v>28.039950114850299</v>
      </c>
    </row>
    <row r="158" spans="1:23">
      <c r="A158" s="124">
        <v>44046</v>
      </c>
      <c r="B158">
        <v>462.70288273897592</v>
      </c>
      <c r="C158">
        <v>427.54317312830688</v>
      </c>
      <c r="D158">
        <v>229.2080981242986</v>
      </c>
      <c r="E158">
        <v>2792.538983841157</v>
      </c>
      <c r="F158">
        <v>1174.29804057198</v>
      </c>
      <c r="G158">
        <v>583.01991270876192</v>
      </c>
      <c r="H158">
        <v>9186.2681655260476</v>
      </c>
      <c r="I158">
        <v>1651.919372793197</v>
      </c>
      <c r="J158">
        <v>2405.4388321417441</v>
      </c>
      <c r="K158">
        <v>10422.1647486572</v>
      </c>
      <c r="L158">
        <v>1963.8001751577269</v>
      </c>
      <c r="M158">
        <v>5.8125747298326429</v>
      </c>
      <c r="N158">
        <v>2.480246453434841</v>
      </c>
      <c r="O158">
        <v>6.370168450186692</v>
      </c>
      <c r="P158">
        <v>5.8076007763770674</v>
      </c>
      <c r="Q158">
        <v>10.67543673247245</v>
      </c>
      <c r="R158">
        <v>9.9426472776894368</v>
      </c>
      <c r="S158">
        <v>158.58790041028371</v>
      </c>
      <c r="T158">
        <v>24.23353603119682</v>
      </c>
      <c r="U158">
        <v>17.332034817284661</v>
      </c>
      <c r="V158">
        <v>238.50191426266329</v>
      </c>
      <c r="W158">
        <v>28.90770397746498</v>
      </c>
    </row>
    <row r="159" spans="1:23">
      <c r="A159" s="124">
        <v>44047</v>
      </c>
      <c r="B159">
        <v>751.35753724691472</v>
      </c>
      <c r="C159">
        <v>437.97731338068809</v>
      </c>
      <c r="D159">
        <v>227.79250513536829</v>
      </c>
      <c r="E159">
        <v>3393.4728325968172</v>
      </c>
      <c r="F159">
        <v>1210.5945254623859</v>
      </c>
      <c r="G159">
        <v>596.02997244446181</v>
      </c>
      <c r="H159">
        <v>9005.4744860136943</v>
      </c>
      <c r="I159">
        <v>1729.760427923705</v>
      </c>
      <c r="J159">
        <v>2467.33895648919</v>
      </c>
      <c r="K159">
        <v>10787.24494578383</v>
      </c>
      <c r="L159">
        <v>1968.572821402108</v>
      </c>
      <c r="M159">
        <v>7.4576430495967321</v>
      </c>
      <c r="N159">
        <v>2.7368236727556901</v>
      </c>
      <c r="O159">
        <v>5.6623719557215342</v>
      </c>
      <c r="P159">
        <v>9.4755591614573973</v>
      </c>
      <c r="Q159">
        <v>10.67543673247245</v>
      </c>
      <c r="R159">
        <v>9.6253287475504159</v>
      </c>
      <c r="S159">
        <v>158.67472652602979</v>
      </c>
      <c r="T159">
        <v>21.663312512736631</v>
      </c>
      <c r="U159">
        <v>11.76102362601454</v>
      </c>
      <c r="V159">
        <v>246.38767359616699</v>
      </c>
      <c r="W159">
        <v>29.284079146791829</v>
      </c>
    </row>
    <row r="160" spans="1:23">
      <c r="A160" s="124">
        <v>44048</v>
      </c>
      <c r="B160">
        <v>756.18307098488924</v>
      </c>
      <c r="C160">
        <v>476.12179331972101</v>
      </c>
      <c r="D160">
        <v>239.11724904681091</v>
      </c>
      <c r="E160">
        <v>3534.3835672236528</v>
      </c>
      <c r="F160">
        <v>1298.844802450827</v>
      </c>
      <c r="G160">
        <v>605.97261972215108</v>
      </c>
      <c r="H160">
        <v>8615.4949871400077</v>
      </c>
      <c r="I160">
        <v>1700.7536196439401</v>
      </c>
      <c r="J160">
        <v>2366.4417538028538</v>
      </c>
      <c r="K160">
        <v>10383.751285809451</v>
      </c>
      <c r="L160">
        <v>1999.8746896511241</v>
      </c>
      <c r="M160">
        <v>7.238300606961519</v>
      </c>
      <c r="N160">
        <v>3.763132550039086</v>
      </c>
      <c r="O160">
        <v>6.134236285364973</v>
      </c>
      <c r="P160">
        <v>8.8642327639440079</v>
      </c>
      <c r="Q160">
        <v>14.23391564329664</v>
      </c>
      <c r="R160">
        <v>7.5098718799569451</v>
      </c>
      <c r="S160">
        <v>157.45916090558421</v>
      </c>
      <c r="T160">
        <v>30.842682221523031</v>
      </c>
      <c r="U160">
        <v>14.237028599912369</v>
      </c>
      <c r="V160">
        <v>241.0402488120744</v>
      </c>
      <c r="W160">
        <v>30.0263746196309</v>
      </c>
    </row>
    <row r="161" spans="1:23">
      <c r="A161" s="124">
        <v>44049</v>
      </c>
      <c r="B161">
        <v>910.05179449349055</v>
      </c>
      <c r="C161">
        <v>470.7336717139832</v>
      </c>
      <c r="D161">
        <v>241.3586046126172</v>
      </c>
      <c r="E161">
        <v>3732.911814816126</v>
      </c>
      <c r="F161">
        <v>1352.9336818953541</v>
      </c>
      <c r="G161">
        <v>616.97299543363727</v>
      </c>
      <c r="H161">
        <v>8434.4408292804146</v>
      </c>
      <c r="I161">
        <v>1673.582685305933</v>
      </c>
      <c r="J161">
        <v>2482.1949863325781</v>
      </c>
      <c r="K161">
        <v>10224.750009634339</v>
      </c>
      <c r="L161">
        <v>2050.8682976620048</v>
      </c>
      <c r="M161">
        <v>6.7996157216910964</v>
      </c>
      <c r="N161">
        <v>3.164452371623772</v>
      </c>
      <c r="O161">
        <v>6.4881345325975532</v>
      </c>
      <c r="P161">
        <v>8.711401164565661</v>
      </c>
      <c r="Q161">
        <v>14.23391564329664</v>
      </c>
      <c r="R161">
        <v>9.4137830607910704</v>
      </c>
      <c r="S161">
        <v>158.41424817879141</v>
      </c>
      <c r="T161">
        <v>27.170934338008468</v>
      </c>
      <c r="U161">
        <v>12.99902611296346</v>
      </c>
      <c r="V161">
        <v>244.6954505632263</v>
      </c>
      <c r="W161">
        <v>30.66934886723093</v>
      </c>
    </row>
    <row r="162" spans="1:23">
      <c r="A162" s="124">
        <v>44050</v>
      </c>
      <c r="B162">
        <v>1029.154740844411</v>
      </c>
      <c r="C162">
        <v>495.79271346765279</v>
      </c>
      <c r="D162">
        <v>261.76673686969599</v>
      </c>
      <c r="E162">
        <v>3949.168527936487</v>
      </c>
      <c r="F162">
        <v>1439.7605673194651</v>
      </c>
      <c r="G162">
        <v>616.02103984322014</v>
      </c>
      <c r="H162">
        <v>8240.8402976955094</v>
      </c>
      <c r="I162">
        <v>1699.284920490534</v>
      </c>
      <c r="J162">
        <v>2496.4320149324899</v>
      </c>
      <c r="K162">
        <v>10151.882885835919</v>
      </c>
      <c r="L162">
        <v>2052.4103903696632</v>
      </c>
      <c r="M162">
        <v>5.812574729832642</v>
      </c>
      <c r="N162">
        <v>4.1052355091335517</v>
      </c>
      <c r="O162">
        <v>5.7803380381323937</v>
      </c>
      <c r="P162">
        <v>8.8642327639440079</v>
      </c>
      <c r="Q162">
        <v>13.5222198611318</v>
      </c>
      <c r="R162">
        <v>8.5676003137536796</v>
      </c>
      <c r="S162">
        <v>158.39254164985491</v>
      </c>
      <c r="T162">
        <v>26.069409972954102</v>
      </c>
      <c r="U162">
        <v>15.475031086861289</v>
      </c>
      <c r="V162">
        <v>240.19413729560409</v>
      </c>
      <c r="W162">
        <v>31.401189474255361</v>
      </c>
    </row>
    <row r="163" spans="1:23">
      <c r="A163" s="124">
        <v>44051</v>
      </c>
      <c r="B163">
        <v>1028.387042295187</v>
      </c>
      <c r="C163">
        <v>504.43081318478801</v>
      </c>
      <c r="D163">
        <v>267.90097315506068</v>
      </c>
      <c r="E163">
        <v>3949.168527936487</v>
      </c>
      <c r="F163">
        <v>1409.157648686376</v>
      </c>
      <c r="G163">
        <v>615.70372131308125</v>
      </c>
      <c r="H163">
        <v>8190.6765093231907</v>
      </c>
      <c r="I163">
        <v>1680.926181072962</v>
      </c>
      <c r="J163">
        <v>2475.3859726543592</v>
      </c>
      <c r="K163">
        <v>10306.82282673197</v>
      </c>
      <c r="L163">
        <v>2102.9283019859781</v>
      </c>
      <c r="M163">
        <v>5.7029035085150364</v>
      </c>
      <c r="N163">
        <v>4.0197097693599346</v>
      </c>
      <c r="O163">
        <v>6.7240666974192731</v>
      </c>
      <c r="P163">
        <v>8.8642327639440079</v>
      </c>
      <c r="Q163">
        <v>15.657307207626319</v>
      </c>
      <c r="R163">
        <v>7.5098718799569442</v>
      </c>
      <c r="S163">
        <v>157.5676935502668</v>
      </c>
      <c r="T163">
        <v>26.436584761305561</v>
      </c>
      <c r="U163">
        <v>15.475031086861289</v>
      </c>
      <c r="V163">
        <v>234.00060099504111</v>
      </c>
      <c r="W163">
        <v>31.443008937513898</v>
      </c>
    </row>
    <row r="164" spans="1:23">
      <c r="A164" s="124">
        <v>44052</v>
      </c>
      <c r="B164">
        <v>1028.058028631234</v>
      </c>
      <c r="C164">
        <v>518.97018894630276</v>
      </c>
      <c r="D164">
        <v>294.44334169750408</v>
      </c>
      <c r="E164">
        <v>3949.168527936487</v>
      </c>
      <c r="F164">
        <v>1434.0670010621459</v>
      </c>
      <c r="G164">
        <v>649.44525835119714</v>
      </c>
      <c r="H164">
        <v>8176.675798159129</v>
      </c>
      <c r="I164">
        <v>1675.051384459339</v>
      </c>
      <c r="J164">
        <v>2663.5623506705938</v>
      </c>
      <c r="K164">
        <v>10212.396781493881</v>
      </c>
      <c r="L164">
        <v>2150.4561219793081</v>
      </c>
      <c r="M164">
        <v>5.7029035085150364</v>
      </c>
      <c r="N164">
        <v>4.1052355091335508</v>
      </c>
      <c r="O164">
        <v>6.0162702029541153</v>
      </c>
      <c r="P164">
        <v>8.8642327639440079</v>
      </c>
      <c r="Q164">
        <v>13.5222198611318</v>
      </c>
      <c r="R164">
        <v>7.5098718799569442</v>
      </c>
      <c r="S164">
        <v>159.91199867541201</v>
      </c>
      <c r="T164">
        <v>22.03048730108808</v>
      </c>
      <c r="U164">
        <v>16.7130335738102</v>
      </c>
      <c r="V164">
        <v>235.04977927546429</v>
      </c>
      <c r="W164">
        <v>32.676683103640798</v>
      </c>
    </row>
    <row r="165" spans="1:23">
      <c r="A165" s="124">
        <v>44053</v>
      </c>
      <c r="B165">
        <v>1480.5614877876769</v>
      </c>
      <c r="C165">
        <v>547.10815733182255</v>
      </c>
      <c r="D165">
        <v>306.23994993859009</v>
      </c>
      <c r="E165">
        <v>3962.312045483025</v>
      </c>
      <c r="F165">
        <v>1456.129570309256</v>
      </c>
      <c r="G165">
        <v>636.54097145887681</v>
      </c>
      <c r="H165">
        <v>8267.1486107665824</v>
      </c>
      <c r="I165">
        <v>1649.716324063088</v>
      </c>
      <c r="J165">
        <v>2665.4193544010168</v>
      </c>
      <c r="K165">
        <v>10395.393780276079</v>
      </c>
      <c r="L165">
        <v>2158.5638704185571</v>
      </c>
      <c r="M165">
        <v>5.7029035085150364</v>
      </c>
      <c r="N165">
        <v>4.1907612489071671</v>
      </c>
      <c r="O165">
        <v>5.0725415436672359</v>
      </c>
      <c r="P165">
        <v>15.89448633534797</v>
      </c>
      <c r="Q165">
        <v>14.945611425461481</v>
      </c>
      <c r="R165">
        <v>9.308010217411395</v>
      </c>
      <c r="S165">
        <v>159.84687908860241</v>
      </c>
      <c r="T165">
        <v>24.23353603119682</v>
      </c>
      <c r="U165">
        <v>17.951036060759119</v>
      </c>
      <c r="V165">
        <v>239.85569268901591</v>
      </c>
      <c r="W165">
        <v>33.03214854133838</v>
      </c>
    </row>
    <row r="166" spans="1:23">
      <c r="A166" s="124">
        <v>44054</v>
      </c>
      <c r="B166">
        <v>1109.872759734169</v>
      </c>
      <c r="C166">
        <v>574.04876536051154</v>
      </c>
      <c r="D166">
        <v>332.42842023380092</v>
      </c>
      <c r="E166">
        <v>3637.086402005903</v>
      </c>
      <c r="F166">
        <v>1515.200320228937</v>
      </c>
      <c r="G166">
        <v>687.10039059436076</v>
      </c>
      <c r="H166">
        <v>8034.1941422197497</v>
      </c>
      <c r="I166">
        <v>1620.709515783323</v>
      </c>
      <c r="J166">
        <v>2698.8454215486381</v>
      </c>
      <c r="K166">
        <v>10414.24514486304</v>
      </c>
      <c r="L166">
        <v>2202.7565882170179</v>
      </c>
      <c r="M166">
        <v>2.6321093116220702</v>
      </c>
      <c r="N166">
        <v>3.8486582898127022</v>
      </c>
      <c r="O166">
        <v>5.1905076260780953</v>
      </c>
      <c r="P166">
        <v>12.685022748402689</v>
      </c>
      <c r="Q166">
        <v>16.369002989791149</v>
      </c>
      <c r="R166">
        <v>8.7791460005130268</v>
      </c>
      <c r="S166">
        <v>153.03102900253219</v>
      </c>
      <c r="T166">
        <v>24.600710819548279</v>
      </c>
      <c r="U166">
        <v>20.427041034656948</v>
      </c>
      <c r="V166">
        <v>243.91702796807371</v>
      </c>
      <c r="W166">
        <v>32.911917584470082</v>
      </c>
    </row>
    <row r="167" spans="1:23">
      <c r="A167" s="124">
        <v>44055</v>
      </c>
      <c r="B167">
        <v>1619.6245964184011</v>
      </c>
      <c r="C167">
        <v>576.95664051281449</v>
      </c>
      <c r="D167">
        <v>343.28129981560011</v>
      </c>
      <c r="E167">
        <v>3670.556522269761</v>
      </c>
      <c r="F167">
        <v>1528.7225400900691</v>
      </c>
      <c r="G167">
        <v>699.58158611316219</v>
      </c>
      <c r="H167">
        <v>8107.8443949013936</v>
      </c>
      <c r="I167">
        <v>1644.2087022378159</v>
      </c>
      <c r="J167">
        <v>2778.6965819568431</v>
      </c>
      <c r="K167">
        <v>10346.65775692739</v>
      </c>
      <c r="L167">
        <v>2258.7789866847379</v>
      </c>
      <c r="M167">
        <v>8.0059991561847621</v>
      </c>
      <c r="N167">
        <v>2.907875152302922</v>
      </c>
      <c r="O167">
        <v>5.1905076260780953</v>
      </c>
      <c r="P167">
        <v>12.22652795026764</v>
      </c>
      <c r="Q167">
        <v>16.369002989791149</v>
      </c>
      <c r="R167">
        <v>9.4137830607910669</v>
      </c>
      <c r="S167">
        <v>155.83117123534441</v>
      </c>
      <c r="T167">
        <v>14.319816745707501</v>
      </c>
      <c r="U167">
        <v>25.379050982452611</v>
      </c>
      <c r="V167">
        <v>235.04977927546429</v>
      </c>
      <c r="W167">
        <v>33.110560034948143</v>
      </c>
    </row>
    <row r="168" spans="1:23">
      <c r="A168" s="124">
        <v>44056</v>
      </c>
      <c r="B168">
        <v>1317.6997241310321</v>
      </c>
      <c r="C168">
        <v>619.37740744052826</v>
      </c>
      <c r="D168">
        <v>357.55519578731412</v>
      </c>
      <c r="E168">
        <v>4199.6595193175981</v>
      </c>
      <c r="F168">
        <v>1517.3354075754321</v>
      </c>
      <c r="G168">
        <v>718.51492507812361</v>
      </c>
      <c r="H168">
        <v>7931.0447167133616</v>
      </c>
      <c r="I168">
        <v>1656.6926450417659</v>
      </c>
      <c r="J168">
        <v>2584.3301915058628</v>
      </c>
      <c r="K168">
        <v>10581.94444742747</v>
      </c>
      <c r="L168">
        <v>2269.3122639929829</v>
      </c>
      <c r="M168">
        <v>8.554355262772793</v>
      </c>
      <c r="N168">
        <v>3.0789266318501549</v>
      </c>
      <c r="O168">
        <v>5.1905076260780953</v>
      </c>
      <c r="P168">
        <v>16.047317934726319</v>
      </c>
      <c r="Q168">
        <v>14.23391564329664</v>
      </c>
      <c r="R168">
        <v>9.4137830607910669</v>
      </c>
      <c r="S168">
        <v>151.8588764399596</v>
      </c>
      <c r="T168">
        <v>13.95264195735605</v>
      </c>
      <c r="U168">
        <v>34.045068391095029</v>
      </c>
      <c r="V168">
        <v>235.89589079193459</v>
      </c>
      <c r="W168">
        <v>33.743079416733551</v>
      </c>
    </row>
    <row r="169" spans="1:23">
      <c r="A169" s="124">
        <v>44057</v>
      </c>
      <c r="B169">
        <v>1495.5864451081891</v>
      </c>
      <c r="C169">
        <v>649.56799358061483</v>
      </c>
      <c r="D169">
        <v>360.150449600353</v>
      </c>
      <c r="E169">
        <v>4348.2118339133522</v>
      </c>
      <c r="F169">
        <v>1491.714359417497</v>
      </c>
      <c r="G169">
        <v>778.69967296115806</v>
      </c>
      <c r="H169">
        <v>8063.9103803338576</v>
      </c>
      <c r="I169">
        <v>1661.465917290335</v>
      </c>
      <c r="J169">
        <v>2679.65638300093</v>
      </c>
      <c r="K169">
        <v>10595.956054140221</v>
      </c>
      <c r="L169">
        <v>2286.0139121318621</v>
      </c>
      <c r="M169">
        <v>8.3350128201375799</v>
      </c>
      <c r="N169">
        <v>2.9934008920765391</v>
      </c>
      <c r="O169">
        <v>5.1905076260780953</v>
      </c>
      <c r="P169">
        <v>17.42280232913145</v>
      </c>
      <c r="Q169">
        <v>13.5222198611318</v>
      </c>
      <c r="R169">
        <v>9.308010217411395</v>
      </c>
      <c r="S169">
        <v>153.94270321786641</v>
      </c>
      <c r="T169">
        <v>20.561788147682261</v>
      </c>
      <c r="U169">
        <v>35.902072121518401</v>
      </c>
      <c r="V169">
        <v>235.25284603941719</v>
      </c>
      <c r="W169">
        <v>34.07240768989454</v>
      </c>
    </row>
    <row r="170" spans="1:23">
      <c r="A170" s="124">
        <v>44058</v>
      </c>
      <c r="B170">
        <v>1857.501475456289</v>
      </c>
      <c r="C170">
        <v>648.71273618287876</v>
      </c>
      <c r="D170">
        <v>393.41688484021552</v>
      </c>
      <c r="E170">
        <v>4348.2118339133522</v>
      </c>
      <c r="F170">
        <v>1467.516702823893</v>
      </c>
      <c r="G170">
        <v>805.56597517959506</v>
      </c>
      <c r="H170">
        <v>7884.5927447891891</v>
      </c>
      <c r="I170">
        <v>1672.84833572923</v>
      </c>
      <c r="J170">
        <v>2765.6975558438789</v>
      </c>
      <c r="K170">
        <v>10311.86565137013</v>
      </c>
      <c r="L170">
        <v>2284.0849893890618</v>
      </c>
      <c r="M170">
        <v>8.4446840414551865</v>
      </c>
      <c r="N170">
        <v>2.907875152302922</v>
      </c>
      <c r="O170">
        <v>22.29558957565277</v>
      </c>
      <c r="P170">
        <v>17.42280232913145</v>
      </c>
      <c r="Q170">
        <v>10.67543673247245</v>
      </c>
      <c r="R170">
        <v>9.308010217411395</v>
      </c>
      <c r="S170">
        <v>153.0093224735956</v>
      </c>
      <c r="T170">
        <v>20.928962936033709</v>
      </c>
      <c r="U170">
        <v>40.235080825839603</v>
      </c>
      <c r="V170">
        <v>228.6193317502896</v>
      </c>
      <c r="W170">
        <v>34.506284621201893</v>
      </c>
    </row>
    <row r="171" spans="1:23">
      <c r="A171" s="124">
        <v>44059</v>
      </c>
      <c r="B171">
        <v>1853.8823251528081</v>
      </c>
      <c r="C171">
        <v>660.17318531254318</v>
      </c>
      <c r="D171">
        <v>395.06840999396752</v>
      </c>
      <c r="E171">
        <v>4348.2118339133522</v>
      </c>
      <c r="F171">
        <v>1460.399745002245</v>
      </c>
      <c r="G171">
        <v>810.11420744492102</v>
      </c>
      <c r="H171">
        <v>7778.5129378763704</v>
      </c>
      <c r="I171">
        <v>1706.6284162575639</v>
      </c>
      <c r="J171">
        <v>2581.8541865319648</v>
      </c>
      <c r="K171">
        <v>10314.94549729008</v>
      </c>
      <c r="L171">
        <v>2261.3299739435088</v>
      </c>
      <c r="M171">
        <v>8.4446840414551865</v>
      </c>
      <c r="N171">
        <v>2.8223494125293058</v>
      </c>
      <c r="O171">
        <v>22.531521740474489</v>
      </c>
      <c r="P171">
        <v>17.42280232913145</v>
      </c>
      <c r="Q171">
        <v>10.67543673247245</v>
      </c>
      <c r="R171">
        <v>9.308010217411395</v>
      </c>
      <c r="S171">
        <v>154.3117142097874</v>
      </c>
      <c r="T171">
        <v>21.663312512736621</v>
      </c>
      <c r="U171">
        <v>41.473083312788518</v>
      </c>
      <c r="V171">
        <v>230.2438658619127</v>
      </c>
      <c r="W171">
        <v>34.161274049318941</v>
      </c>
    </row>
    <row r="172" spans="1:23">
      <c r="A172" s="124">
        <v>44060</v>
      </c>
      <c r="B172">
        <v>1783.9120859521749</v>
      </c>
      <c r="C172">
        <v>700.6268602254637</v>
      </c>
      <c r="D172">
        <v>402.26434102102991</v>
      </c>
      <c r="E172">
        <v>5517.5264007570859</v>
      </c>
      <c r="F172">
        <v>1444.7424377946179</v>
      </c>
      <c r="G172">
        <v>799.21960457681473</v>
      </c>
      <c r="H172">
        <v>7465.4179644958704</v>
      </c>
      <c r="I172">
        <v>1681.6605306496649</v>
      </c>
      <c r="J172">
        <v>2422.7708669590302</v>
      </c>
      <c r="K172">
        <v>10224.411565027751</v>
      </c>
      <c r="L172">
        <v>2268.7372463731781</v>
      </c>
      <c r="M172">
        <v>11.076793353077729</v>
      </c>
      <c r="N172">
        <v>2.8223494125293058</v>
      </c>
      <c r="O172">
        <v>22.531521740474489</v>
      </c>
      <c r="P172">
        <v>10.698211956484171</v>
      </c>
      <c r="Q172">
        <v>12.09882829680212</v>
      </c>
      <c r="R172">
        <v>7.7214175667162914</v>
      </c>
      <c r="S172">
        <v>152.55348536592851</v>
      </c>
      <c r="T172">
        <v>20.56178814768225</v>
      </c>
      <c r="U172">
        <v>40.235080825839603</v>
      </c>
      <c r="V172">
        <v>229.60082110939521</v>
      </c>
      <c r="W172">
        <v>34.187411213855533</v>
      </c>
    </row>
    <row r="173" spans="1:23">
      <c r="A173" s="124">
        <v>44061</v>
      </c>
      <c r="B173">
        <v>1785.337811829304</v>
      </c>
      <c r="C173">
        <v>733.81084725762673</v>
      </c>
      <c r="D173">
        <v>400.96671411451052</v>
      </c>
      <c r="E173">
        <v>5744.0228310357952</v>
      </c>
      <c r="F173">
        <v>1371.4377722316401</v>
      </c>
      <c r="G173">
        <v>792.97900681741396</v>
      </c>
      <c r="H173">
        <v>7427.5400715016276</v>
      </c>
      <c r="I173">
        <v>1677.2544331894469</v>
      </c>
      <c r="J173">
        <v>2407.2958358721689</v>
      </c>
      <c r="K173">
        <v>10076.30820518478</v>
      </c>
      <c r="L173">
        <v>2287.6030517356862</v>
      </c>
      <c r="M173">
        <v>10.967122131760121</v>
      </c>
      <c r="N173">
        <v>2.8223494125293058</v>
      </c>
      <c r="O173">
        <v>22.413555658063629</v>
      </c>
      <c r="P173">
        <v>13.602012344672771</v>
      </c>
      <c r="Q173">
        <v>10.67543673247245</v>
      </c>
      <c r="R173">
        <v>7.6156447233366178</v>
      </c>
      <c r="S173">
        <v>158.21888941836261</v>
      </c>
      <c r="T173">
        <v>20.928962936033709</v>
      </c>
      <c r="U173">
        <v>45.806092017109727</v>
      </c>
      <c r="V173">
        <v>232.24068904078271</v>
      </c>
      <c r="W173">
        <v>35.53086147103609</v>
      </c>
    </row>
    <row r="174" spans="1:23">
      <c r="A174" s="124">
        <v>44062</v>
      </c>
      <c r="B174">
        <v>1279.2051254485521</v>
      </c>
      <c r="C174">
        <v>756.6462197771823</v>
      </c>
      <c r="D174">
        <v>420.54908379471323</v>
      </c>
      <c r="E174">
        <v>6278.780597260632</v>
      </c>
      <c r="F174">
        <v>1305.25006449031</v>
      </c>
      <c r="G174">
        <v>772.14175667161828</v>
      </c>
      <c r="H174">
        <v>7215.5324033785446</v>
      </c>
      <c r="I174">
        <v>1651.919372793197</v>
      </c>
      <c r="J174">
        <v>2372.0127649941251</v>
      </c>
      <c r="K174">
        <v>9878.0811991061055</v>
      </c>
      <c r="L174">
        <v>2301.5759798969461</v>
      </c>
      <c r="M174">
        <v>5.812574729832642</v>
      </c>
      <c r="N174">
        <v>3.0789266318501549</v>
      </c>
      <c r="O174">
        <v>22.059657410831051</v>
      </c>
      <c r="P174">
        <v>33.317288664479541</v>
      </c>
      <c r="Q174">
        <v>7.8286536038130938</v>
      </c>
      <c r="R174">
        <v>7.1925533498179224</v>
      </c>
      <c r="S174">
        <v>154.9194970200102</v>
      </c>
      <c r="T174">
        <v>23.866361242845361</v>
      </c>
      <c r="U174">
        <v>42.71108579973744</v>
      </c>
      <c r="V174">
        <v>233.49293408515891</v>
      </c>
      <c r="W174">
        <v>35.719049055699521</v>
      </c>
    </row>
    <row r="175" spans="1:23">
      <c r="A175" s="124">
        <v>44063</v>
      </c>
      <c r="B175">
        <v>1276.0246600303419</v>
      </c>
      <c r="C175">
        <v>770.67244110005527</v>
      </c>
      <c r="D175">
        <v>458.06229800136651</v>
      </c>
      <c r="E175">
        <v>6200.6836499782967</v>
      </c>
      <c r="F175">
        <v>1284.6108868075289</v>
      </c>
      <c r="G175">
        <v>777.74771737074104</v>
      </c>
      <c r="H175">
        <v>7052.2124796600983</v>
      </c>
      <c r="I175">
        <v>1601.983601577399</v>
      </c>
      <c r="J175">
        <v>2467.9579577326649</v>
      </c>
      <c r="K175">
        <v>9378.2662040967389</v>
      </c>
      <c r="L175">
        <v>2324.2996307450539</v>
      </c>
      <c r="M175">
        <v>4.0578351887509472</v>
      </c>
      <c r="N175">
        <v>3.934184029586318</v>
      </c>
      <c r="O175">
        <v>22.059657410831051</v>
      </c>
      <c r="P175">
        <v>31.788972670696069</v>
      </c>
      <c r="Q175">
        <v>8.5403493859779314</v>
      </c>
      <c r="R175">
        <v>5.9232792292618388</v>
      </c>
      <c r="S175">
        <v>155.114855780439</v>
      </c>
      <c r="T175">
        <v>23.13201166614245</v>
      </c>
      <c r="U175">
        <v>37.140074608467323</v>
      </c>
      <c r="V175">
        <v>231.52995536694769</v>
      </c>
      <c r="W175">
        <v>35.593590665923912</v>
      </c>
    </row>
    <row r="176" spans="1:23">
      <c r="A176" s="124">
        <v>44064</v>
      </c>
      <c r="B176">
        <v>2327.1136451382772</v>
      </c>
      <c r="C176">
        <v>790.08678402866622</v>
      </c>
      <c r="D176">
        <v>502.06364674061717</v>
      </c>
      <c r="E176">
        <v>6608.591188719105</v>
      </c>
      <c r="F176">
        <v>1251.872880827947</v>
      </c>
      <c r="G176">
        <v>734.69817011521377</v>
      </c>
      <c r="H176">
        <v>6712.0494646957459</v>
      </c>
      <c r="I176">
        <v>1595.374455387072</v>
      </c>
      <c r="J176">
        <v>2340.4437015769272</v>
      </c>
      <c r="K176">
        <v>8691.5959417900594</v>
      </c>
      <c r="L176">
        <v>2351.1895456202951</v>
      </c>
      <c r="M176">
        <v>10.309094803854491</v>
      </c>
      <c r="N176">
        <v>3.0789266318501549</v>
      </c>
      <c r="O176">
        <v>22.767453905296211</v>
      </c>
      <c r="P176">
        <v>33.775783462614577</v>
      </c>
      <c r="Q176">
        <v>8.5403493859779314</v>
      </c>
      <c r="R176">
        <v>4.9713236388447752</v>
      </c>
      <c r="S176">
        <v>150.05723453822759</v>
      </c>
      <c r="T176">
        <v>16.522865475816239</v>
      </c>
      <c r="U176">
        <v>37.75907585194178</v>
      </c>
      <c r="V176">
        <v>231.32688860299481</v>
      </c>
      <c r="W176">
        <v>35.326991587650717</v>
      </c>
    </row>
    <row r="177" spans="1:23">
      <c r="A177" s="124">
        <v>44065</v>
      </c>
      <c r="B177">
        <v>2361.0020525254172</v>
      </c>
      <c r="C177">
        <v>801.63275889810427</v>
      </c>
      <c r="D177">
        <v>554.20465516621721</v>
      </c>
      <c r="E177">
        <v>6608.591188719105</v>
      </c>
      <c r="F177">
        <v>1204.9009592050679</v>
      </c>
      <c r="G177">
        <v>763.8914748880037</v>
      </c>
      <c r="H177">
        <v>6640.1357343290238</v>
      </c>
      <c r="I177">
        <v>1565.633297530605</v>
      </c>
      <c r="J177">
        <v>2227.7854752645749</v>
      </c>
      <c r="K177">
        <v>8977.7847011209924</v>
      </c>
      <c r="L177">
        <v>2378.4192436345111</v>
      </c>
      <c r="M177">
        <v>11.186464574395339</v>
      </c>
      <c r="N177">
        <v>3.1644523716237711</v>
      </c>
      <c r="O177">
        <v>4.4827111316129402</v>
      </c>
      <c r="P177">
        <v>33.775783462614577</v>
      </c>
      <c r="Q177">
        <v>8.5403493859779314</v>
      </c>
      <c r="R177">
        <v>6.5579162895398797</v>
      </c>
      <c r="S177">
        <v>148.92849503352809</v>
      </c>
      <c r="T177">
        <v>15.421341110761871</v>
      </c>
      <c r="U177">
        <v>32.807065904146121</v>
      </c>
      <c r="V177">
        <v>237.5204249035578</v>
      </c>
      <c r="W177">
        <v>35.15971373461656</v>
      </c>
    </row>
    <row r="178" spans="1:23">
      <c r="A178" s="124">
        <v>44066</v>
      </c>
      <c r="B178">
        <v>2878.2115322592472</v>
      </c>
      <c r="C178">
        <v>811.38269323229656</v>
      </c>
      <c r="D178">
        <v>640.55582749096652</v>
      </c>
      <c r="E178">
        <v>6608.591188719105</v>
      </c>
      <c r="F178">
        <v>1200.6307845120789</v>
      </c>
      <c r="G178">
        <v>757.1220129117047</v>
      </c>
      <c r="H178">
        <v>6477.9228435863406</v>
      </c>
      <c r="I178">
        <v>1552.782179938303</v>
      </c>
      <c r="J178">
        <v>2236.4514926732181</v>
      </c>
      <c r="K178">
        <v>8988.6149285318133</v>
      </c>
      <c r="L178">
        <v>2397.7450630928629</v>
      </c>
      <c r="M178">
        <v>11.29613579571294</v>
      </c>
      <c r="N178">
        <v>3.4210295909446198</v>
      </c>
      <c r="O178">
        <v>4.8366093788455196</v>
      </c>
      <c r="P178">
        <v>33.775783462614577</v>
      </c>
      <c r="Q178">
        <v>7.1169578216482554</v>
      </c>
      <c r="R178">
        <v>6.6636891329195516</v>
      </c>
      <c r="S178">
        <v>146.302005032208</v>
      </c>
      <c r="T178">
        <v>16.15569068746478</v>
      </c>
      <c r="U178">
        <v>32.807065904146121</v>
      </c>
      <c r="V178">
        <v>233.2560228605472</v>
      </c>
      <c r="W178">
        <v>34.610833279348242</v>
      </c>
    </row>
    <row r="179" spans="1:23">
      <c r="A179" s="124">
        <v>44067</v>
      </c>
      <c r="B179">
        <v>2713.4853578402031</v>
      </c>
      <c r="C179">
        <v>805.82352014701155</v>
      </c>
      <c r="D179">
        <v>715.22835765704076</v>
      </c>
      <c r="E179">
        <v>7084.3559575838981</v>
      </c>
      <c r="F179">
        <v>1206.3243507693969</v>
      </c>
      <c r="G179">
        <v>784.51717934704016</v>
      </c>
      <c r="H179">
        <v>6538.2452875009558</v>
      </c>
      <c r="I179">
        <v>1552.782179938303</v>
      </c>
      <c r="J179">
        <v>2202.4064242821232</v>
      </c>
      <c r="K179">
        <v>8910.9418913198351</v>
      </c>
      <c r="L179">
        <v>2428.884880921752</v>
      </c>
      <c r="M179">
        <v>10.309094803854491</v>
      </c>
      <c r="N179">
        <v>3.4210295909446198</v>
      </c>
      <c r="O179">
        <v>4.8366093788455196</v>
      </c>
      <c r="P179">
        <v>34.539941459506323</v>
      </c>
      <c r="Q179">
        <v>2.8467831286592249</v>
      </c>
      <c r="R179">
        <v>6.7694619762992261</v>
      </c>
      <c r="S179">
        <v>146.21517891646189</v>
      </c>
      <c r="T179">
        <v>15.421341110761871</v>
      </c>
      <c r="U179">
        <v>32.188064660671657</v>
      </c>
      <c r="V179">
        <v>229.22853204214829</v>
      </c>
      <c r="W179">
        <v>34.464465157943359</v>
      </c>
    </row>
    <row r="180" spans="1:23">
      <c r="A180" s="124">
        <v>44068</v>
      </c>
      <c r="B180">
        <v>3055.7692395724512</v>
      </c>
      <c r="C180">
        <v>809.33007547772991</v>
      </c>
      <c r="D180">
        <v>771.26224680219912</v>
      </c>
      <c r="E180">
        <v>7390.4776511387272</v>
      </c>
      <c r="F180">
        <v>1142.9834261567271</v>
      </c>
      <c r="G180">
        <v>794.5655994681091</v>
      </c>
      <c r="H180">
        <v>6388.7090096572047</v>
      </c>
      <c r="I180">
        <v>1543.2356354411661</v>
      </c>
      <c r="J180">
        <v>2197.4544143343269</v>
      </c>
      <c r="K180">
        <v>8888.9429918916067</v>
      </c>
      <c r="L180">
        <v>2390.4737039187848</v>
      </c>
      <c r="M180">
        <v>12.173505566253789</v>
      </c>
      <c r="N180">
        <v>3.4210295909446198</v>
      </c>
      <c r="O180">
        <v>4.7186432964346592</v>
      </c>
      <c r="P180">
        <v>38.819226242100036</v>
      </c>
      <c r="Q180">
        <v>2.1350873464943869</v>
      </c>
      <c r="R180">
        <v>7.1925533498179206</v>
      </c>
      <c r="S180">
        <v>144.3484174279204</v>
      </c>
      <c r="T180">
        <v>23.499186454493909</v>
      </c>
      <c r="U180">
        <v>22.903046008554789</v>
      </c>
      <c r="V180">
        <v>226.48713072878439</v>
      </c>
      <c r="W180">
        <v>33.816263477436003</v>
      </c>
    </row>
    <row r="181" spans="1:23">
      <c r="A181" s="124">
        <v>44069</v>
      </c>
      <c r="B181">
        <v>3630.3367680553879</v>
      </c>
      <c r="C181">
        <v>795.73148285372486</v>
      </c>
      <c r="D181">
        <v>856.66969046766167</v>
      </c>
      <c r="E181">
        <v>7485.9974007501942</v>
      </c>
      <c r="F181">
        <v>1068.2553690294189</v>
      </c>
      <c r="G181">
        <v>819.52799050571207</v>
      </c>
      <c r="H181">
        <v>6338.1979168219004</v>
      </c>
      <c r="I181">
        <v>1519.3692741983209</v>
      </c>
      <c r="J181">
        <v>2198.0734155778009</v>
      </c>
      <c r="K181">
        <v>8816.6173794637216</v>
      </c>
      <c r="L181">
        <v>2474.1910419294718</v>
      </c>
      <c r="M181">
        <v>12.283176787571399</v>
      </c>
      <c r="N181">
        <v>3.0789266318501549</v>
      </c>
      <c r="O181">
        <v>5.4264397908998188</v>
      </c>
      <c r="P181">
        <v>26.592698291832271</v>
      </c>
      <c r="Q181">
        <v>1.4233915643295489</v>
      </c>
      <c r="R181">
        <v>7.1925533498179206</v>
      </c>
      <c r="S181">
        <v>141.5699817240446</v>
      </c>
      <c r="T181">
        <v>21.663312512736631</v>
      </c>
      <c r="U181">
        <v>-55.710111912701372</v>
      </c>
      <c r="V181">
        <v>222.18888422511489</v>
      </c>
      <c r="W181">
        <v>34.532421785738492</v>
      </c>
    </row>
    <row r="182" spans="1:23">
      <c r="A182" s="124">
        <v>44070</v>
      </c>
      <c r="B182">
        <v>4298.015163436974</v>
      </c>
      <c r="C182">
        <v>793.59333935938446</v>
      </c>
      <c r="D182">
        <v>923.79239135944078</v>
      </c>
      <c r="E182">
        <v>7886.2633595220841</v>
      </c>
      <c r="F182">
        <v>926.62790837861633</v>
      </c>
      <c r="G182">
        <v>855.490757254801</v>
      </c>
      <c r="H182">
        <v>6380.3737025455766</v>
      </c>
      <c r="I182">
        <v>1589.132483985097</v>
      </c>
      <c r="J182">
        <v>2056.32213082215</v>
      </c>
      <c r="K182">
        <v>8779.7946062669325</v>
      </c>
      <c r="L182">
        <v>2517.9237456320889</v>
      </c>
      <c r="M182">
        <v>15.463642205781969</v>
      </c>
      <c r="N182">
        <v>2.3091949738876081</v>
      </c>
      <c r="O182">
        <v>5.3084737084889593</v>
      </c>
      <c r="P182">
        <v>27.968182686237391</v>
      </c>
      <c r="Q182">
        <v>3.5584789108240629</v>
      </c>
      <c r="R182">
        <v>7.8271904100959633</v>
      </c>
      <c r="S182">
        <v>142.26459065001359</v>
      </c>
      <c r="T182">
        <v>20.56178814768225</v>
      </c>
      <c r="U182">
        <v>-56.948114399650287</v>
      </c>
      <c r="V182">
        <v>214.74310288017591</v>
      </c>
      <c r="W182">
        <v>34.919251820879971</v>
      </c>
    </row>
    <row r="183" spans="1:23">
      <c r="A183" s="124">
        <v>44071</v>
      </c>
      <c r="B183">
        <v>3435.1219941100499</v>
      </c>
      <c r="C183">
        <v>778.02765472058638</v>
      </c>
      <c r="D183">
        <v>984.308991636212</v>
      </c>
      <c r="E183">
        <v>8135.5316981081687</v>
      </c>
      <c r="F183">
        <v>714.54256529349448</v>
      </c>
      <c r="G183">
        <v>881.19355819606176</v>
      </c>
      <c r="H183">
        <v>6326.8236956591581</v>
      </c>
      <c r="I183">
        <v>1562.328724435441</v>
      </c>
      <c r="J183">
        <v>1892.905802544893</v>
      </c>
      <c r="K183">
        <v>9221.701729089069</v>
      </c>
      <c r="L183">
        <v>2552.403893088755</v>
      </c>
      <c r="M183">
        <v>9.5413962546312483</v>
      </c>
      <c r="N183">
        <v>2.052617754566759</v>
      </c>
      <c r="O183">
        <v>5.3084737084889593</v>
      </c>
      <c r="P183">
        <v>26.439866692453911</v>
      </c>
      <c r="Q183">
        <v>3.5584789108240629</v>
      </c>
      <c r="R183">
        <v>8.5676003137536778</v>
      </c>
      <c r="S183">
        <v>139.35591577251861</v>
      </c>
      <c r="T183">
        <v>20.56178814768225</v>
      </c>
      <c r="U183">
        <v>-61.281123103971488</v>
      </c>
      <c r="V183">
        <v>208.0080552090719</v>
      </c>
      <c r="W183">
        <v>35.316536721836087</v>
      </c>
    </row>
    <row r="184" spans="1:23">
      <c r="A184" s="124">
        <v>44072</v>
      </c>
      <c r="B184">
        <v>3033.286639202342</v>
      </c>
      <c r="C184">
        <v>767.50798872843166</v>
      </c>
      <c r="D184">
        <v>1028.3103403754631</v>
      </c>
      <c r="E184">
        <v>8135.5316981081687</v>
      </c>
      <c r="F184">
        <v>600.67124014712033</v>
      </c>
      <c r="G184">
        <v>862.15444638772055</v>
      </c>
      <c r="H184">
        <v>6382.2404640341183</v>
      </c>
      <c r="I184">
        <v>1555.7195782451149</v>
      </c>
      <c r="J184">
        <v>1938.0928933185289</v>
      </c>
      <c r="K184">
        <v>8927.8641216492433</v>
      </c>
      <c r="L184">
        <v>2602.17950923223</v>
      </c>
      <c r="M184">
        <v>8.6640264840903995</v>
      </c>
      <c r="N184">
        <v>2.3091949738876081</v>
      </c>
      <c r="O184">
        <v>5.0725415436672394</v>
      </c>
      <c r="P184">
        <v>26.439866692453911</v>
      </c>
      <c r="Q184">
        <v>3.5584789108240629</v>
      </c>
      <c r="R184">
        <v>7.932963253475636</v>
      </c>
      <c r="S184">
        <v>138.83495907804189</v>
      </c>
      <c r="T184">
        <v>18.725914205924969</v>
      </c>
      <c r="U184">
        <v>-60.043120617022574</v>
      </c>
      <c r="V184">
        <v>203.47289748079081</v>
      </c>
      <c r="W184">
        <v>35.504724306499519</v>
      </c>
    </row>
    <row r="185" spans="1:23">
      <c r="A185" s="124">
        <v>44073</v>
      </c>
      <c r="B185">
        <v>3703.5971438955498</v>
      </c>
      <c r="C185">
        <v>753.5672931453322</v>
      </c>
      <c r="D185">
        <v>1046.7130492315571</v>
      </c>
      <c r="E185">
        <v>8135.5316981081687</v>
      </c>
      <c r="F185">
        <v>560.10458056372454</v>
      </c>
      <c r="G185">
        <v>933.44534282562051</v>
      </c>
      <c r="H185">
        <v>6398.7808390837527</v>
      </c>
      <c r="I185">
        <v>1601.9836015773981</v>
      </c>
      <c r="J185">
        <v>1922.617862231667</v>
      </c>
      <c r="K185">
        <v>8682.0518038842765</v>
      </c>
      <c r="L185">
        <v>2691.5895216789859</v>
      </c>
      <c r="M185">
        <v>9.6510674759488531</v>
      </c>
      <c r="N185">
        <v>2.1381434943403752</v>
      </c>
      <c r="O185">
        <v>4.7186432964346592</v>
      </c>
      <c r="P185">
        <v>26.439866692453911</v>
      </c>
      <c r="Q185">
        <v>3.5584789108240629</v>
      </c>
      <c r="R185">
        <v>7.4040990365772688</v>
      </c>
      <c r="S185">
        <v>135.7960450269278</v>
      </c>
      <c r="T185">
        <v>22.03048730108808</v>
      </c>
      <c r="U185">
        <v>-60.662121860497031</v>
      </c>
      <c r="V185">
        <v>205.9096986482254</v>
      </c>
      <c r="W185">
        <v>36.210427748987357</v>
      </c>
    </row>
    <row r="186" spans="1:23">
      <c r="A186" s="124">
        <v>44074</v>
      </c>
      <c r="B186">
        <v>3814.6940910902849</v>
      </c>
      <c r="C186">
        <v>742.36342123498855</v>
      </c>
      <c r="D186">
        <v>1051.7855907752239</v>
      </c>
      <c r="E186">
        <v>8775.8960995034431</v>
      </c>
      <c r="F186">
        <v>730.19987250112092</v>
      </c>
      <c r="G186">
        <v>979.35075685239894</v>
      </c>
      <c r="H186">
        <v>6317.7069535058154</v>
      </c>
      <c r="I186">
        <v>1693.0429490885599</v>
      </c>
      <c r="J186">
        <v>1946.139909483697</v>
      </c>
      <c r="K186">
        <v>9659.5813610928053</v>
      </c>
      <c r="L186">
        <v>2738.3541364678472</v>
      </c>
      <c r="M186">
        <v>10.85745091044252</v>
      </c>
      <c r="N186">
        <v>2.3091949738876081</v>
      </c>
      <c r="O186">
        <v>4.9545754612563799</v>
      </c>
      <c r="P186">
        <v>33.928615061992922</v>
      </c>
      <c r="Q186">
        <v>-5.6935662573188326</v>
      </c>
      <c r="R186">
        <v>7.1925533498179206</v>
      </c>
      <c r="S186">
        <v>138.63960031761309</v>
      </c>
      <c r="T186">
        <v>38.553352776903601</v>
      </c>
      <c r="U186">
        <v>-62.519125590920403</v>
      </c>
      <c r="V186">
        <v>205.50356512031959</v>
      </c>
      <c r="W186">
        <v>36.058832194675162</v>
      </c>
    </row>
    <row r="187" spans="1:23">
      <c r="A187" s="124">
        <v>44075</v>
      </c>
      <c r="B187">
        <v>4002.5608932073442</v>
      </c>
      <c r="C187">
        <v>721.15303777113161</v>
      </c>
      <c r="D187">
        <v>1063.464232933899</v>
      </c>
      <c r="E187">
        <v>8928.4220356830319</v>
      </c>
      <c r="F187">
        <v>671.12912258143933</v>
      </c>
      <c r="G187">
        <v>991.09154246754281</v>
      </c>
      <c r="H187">
        <v>6427.9544139744476</v>
      </c>
      <c r="I187">
        <v>1738.9397976324919</v>
      </c>
      <c r="J187">
        <v>1881.763780162353</v>
      </c>
      <c r="K187">
        <v>9508.1273996446125</v>
      </c>
      <c r="L187">
        <v>2848.8254760981849</v>
      </c>
      <c r="M187">
        <v>11.62514945966576</v>
      </c>
      <c r="N187">
        <v>2.223669234113991</v>
      </c>
      <c r="O187">
        <v>5.4264397908998188</v>
      </c>
      <c r="P187">
        <v>34.845604658263007</v>
      </c>
      <c r="Q187">
        <v>-2.1350873464946409</v>
      </c>
      <c r="R187">
        <v>5.8175063858821634</v>
      </c>
      <c r="S187">
        <v>134.90607734053009</v>
      </c>
      <c r="T187">
        <v>30.108332644820109</v>
      </c>
      <c r="U187">
        <v>-61.281123103971481</v>
      </c>
      <c r="V187">
        <v>203.60827532342611</v>
      </c>
      <c r="W187">
        <v>36.466571961445908</v>
      </c>
    </row>
    <row r="188" spans="1:23">
      <c r="A188" s="124">
        <v>44076</v>
      </c>
      <c r="B188">
        <v>4177.3768199876076</v>
      </c>
      <c r="C188">
        <v>718.50173983814955</v>
      </c>
      <c r="D188">
        <v>1058.7455896374649</v>
      </c>
      <c r="E188">
        <v>9124.8106408842104</v>
      </c>
      <c r="F188">
        <v>503.88061377270242</v>
      </c>
      <c r="G188">
        <v>1039.7470504221931</v>
      </c>
      <c r="H188">
        <v>6331.5991320251942</v>
      </c>
      <c r="I188">
        <v>1791.078617578399</v>
      </c>
      <c r="J188">
        <v>1783.3425824499141</v>
      </c>
      <c r="K188">
        <v>9500.444707075063</v>
      </c>
      <c r="L188">
        <v>2839.3951871333852</v>
      </c>
      <c r="M188">
        <v>13.92824510733549</v>
      </c>
      <c r="N188">
        <v>3.1644523716237711</v>
      </c>
      <c r="O188">
        <v>4.6006772140237997</v>
      </c>
      <c r="P188">
        <v>34.081446661371267</v>
      </c>
      <c r="Q188">
        <v>2.8467831286592258</v>
      </c>
      <c r="R188">
        <v>5.1828693256041216</v>
      </c>
      <c r="S188">
        <v>131.23767395025661</v>
      </c>
      <c r="T188">
        <v>30.475507433171561</v>
      </c>
      <c r="U188">
        <v>11.761023626014561</v>
      </c>
      <c r="V188">
        <v>206.95887692864861</v>
      </c>
      <c r="W188">
        <v>36.090196792119073</v>
      </c>
    </row>
    <row r="189" spans="1:23">
      <c r="A189" s="124">
        <v>44077</v>
      </c>
      <c r="B189">
        <v>4282.9902061164621</v>
      </c>
      <c r="C189">
        <v>707.21234218803215</v>
      </c>
      <c r="D189">
        <v>1057.329996648534</v>
      </c>
      <c r="E189">
        <v>9017.9813529187468</v>
      </c>
      <c r="F189">
        <v>548.71744804908724</v>
      </c>
      <c r="G189">
        <v>1062.276666062063</v>
      </c>
      <c r="H189">
        <v>6126.255368285626</v>
      </c>
      <c r="I189">
        <v>1827.0617468368409</v>
      </c>
      <c r="J189">
        <v>1884.2397851362509</v>
      </c>
      <c r="K189">
        <v>9484.808566250691</v>
      </c>
      <c r="L189">
        <v>2871.1518420453381</v>
      </c>
      <c r="M189">
        <v>12.94120411547703</v>
      </c>
      <c r="N189">
        <v>2.7368236727556892</v>
      </c>
      <c r="O189">
        <v>5.1905076260780998</v>
      </c>
      <c r="P189">
        <v>36.373920652046493</v>
      </c>
      <c r="Q189">
        <v>8.5403493859779314</v>
      </c>
      <c r="R189">
        <v>5.2886421689837944</v>
      </c>
      <c r="S189">
        <v>130.3477062638589</v>
      </c>
      <c r="T189">
        <v>33.045730951631761</v>
      </c>
      <c r="U189">
        <v>9.2850186521167242</v>
      </c>
      <c r="V189">
        <v>201.88220782982651</v>
      </c>
      <c r="W189">
        <v>36.294066675504432</v>
      </c>
    </row>
    <row r="190" spans="1:23">
      <c r="A190" s="124">
        <v>44078</v>
      </c>
      <c r="B190">
        <v>4480.8370893734227</v>
      </c>
      <c r="C190">
        <v>697.63345933338701</v>
      </c>
      <c r="D190">
        <v>1089.416771064288</v>
      </c>
      <c r="E190">
        <v>9124.5049776854539</v>
      </c>
      <c r="F190">
        <v>730.91156828328587</v>
      </c>
      <c r="G190">
        <v>1132.5098340661659</v>
      </c>
      <c r="H190">
        <v>6220.5919430437834</v>
      </c>
      <c r="I190">
        <v>1910.7775985809731</v>
      </c>
      <c r="J190">
        <v>1994.4220064747039</v>
      </c>
      <c r="K190">
        <v>9713.2925201583439</v>
      </c>
      <c r="L190">
        <v>2923.2170738022191</v>
      </c>
      <c r="M190">
        <v>12.72186167284182</v>
      </c>
      <c r="N190">
        <v>3.1644523716237711</v>
      </c>
      <c r="O190">
        <v>5.4264397908998188</v>
      </c>
      <c r="P190">
        <v>62.202460946987138</v>
      </c>
      <c r="Q190">
        <v>9.9637409503076082</v>
      </c>
      <c r="R190">
        <v>5.394415012363468</v>
      </c>
      <c r="S190">
        <v>130.21746709023969</v>
      </c>
      <c r="T190">
        <v>33.780080528334672</v>
      </c>
      <c r="U190">
        <v>9.2850186521167277</v>
      </c>
      <c r="V190">
        <v>202.9990750315674</v>
      </c>
      <c r="W190">
        <v>36.649532113202021</v>
      </c>
    </row>
    <row r="191" spans="1:23">
      <c r="A191" s="124">
        <v>44079</v>
      </c>
      <c r="B191">
        <v>4476.9985966273071</v>
      </c>
      <c r="C191">
        <v>703.27815815844565</v>
      </c>
      <c r="D191">
        <v>1118.9082916670029</v>
      </c>
      <c r="E191">
        <v>9124.5049776854539</v>
      </c>
      <c r="F191">
        <v>730.91156828328587</v>
      </c>
      <c r="G191">
        <v>1207.0796886488361</v>
      </c>
      <c r="H191">
        <v>6161.9626083862167</v>
      </c>
      <c r="I191">
        <v>1971.728613447315</v>
      </c>
      <c r="J191">
        <v>1996.8980114486019</v>
      </c>
      <c r="K191">
        <v>9369.7374000107211</v>
      </c>
      <c r="L191">
        <v>2985.2719298449829</v>
      </c>
      <c r="M191">
        <v>12.612190451524221</v>
      </c>
      <c r="N191">
        <v>2.5657721932084572</v>
      </c>
      <c r="O191">
        <v>7.1959310270627146</v>
      </c>
      <c r="P191">
        <v>62.202460946987138</v>
      </c>
      <c r="Q191">
        <v>9.9637409503076082</v>
      </c>
      <c r="R191">
        <v>5.394415012363468</v>
      </c>
      <c r="S191">
        <v>126.41882452634709</v>
      </c>
      <c r="T191">
        <v>35.61595447009195</v>
      </c>
      <c r="U191">
        <v>9.2850186521167277</v>
      </c>
      <c r="V191">
        <v>201.06994077401501</v>
      </c>
      <c r="W191">
        <v>37.261141763358147</v>
      </c>
    </row>
    <row r="192" spans="1:23">
      <c r="A192" s="124">
        <v>44080</v>
      </c>
      <c r="B192">
        <v>3282.020969150672</v>
      </c>
      <c r="C192">
        <v>720.38330611316883</v>
      </c>
      <c r="D192">
        <v>1110.7686319806539</v>
      </c>
      <c r="E192">
        <v>9124.5049776854539</v>
      </c>
      <c r="F192">
        <v>730.91156828328587</v>
      </c>
      <c r="G192">
        <v>1341.728518271161</v>
      </c>
      <c r="H192">
        <v>6076.3954713184166</v>
      </c>
      <c r="I192">
        <v>1983.11103188621</v>
      </c>
      <c r="J192">
        <v>2058.1791345525739</v>
      </c>
      <c r="K192">
        <v>9314.3340179122406</v>
      </c>
      <c r="L192">
        <v>3049.517080275913</v>
      </c>
      <c r="M192">
        <v>11.29613579571294</v>
      </c>
      <c r="N192">
        <v>2.5657721932084572</v>
      </c>
      <c r="O192">
        <v>7.5498292742952957</v>
      </c>
      <c r="P192">
        <v>62.202460946987138</v>
      </c>
      <c r="Q192">
        <v>9.9637409503076082</v>
      </c>
      <c r="R192">
        <v>5.5001878557431416</v>
      </c>
      <c r="S192">
        <v>128.4375317174443</v>
      </c>
      <c r="T192">
        <v>29.373983068117191</v>
      </c>
      <c r="U192">
        <v>8.0470161651678094</v>
      </c>
      <c r="V192">
        <v>197.04244995561609</v>
      </c>
      <c r="W192">
        <v>37.496376244187438</v>
      </c>
    </row>
    <row r="193" spans="1:23">
      <c r="A193" s="124">
        <v>44081</v>
      </c>
      <c r="B193">
        <v>5133.380856213179</v>
      </c>
      <c r="C193">
        <v>754.67912776238893</v>
      </c>
      <c r="D193">
        <v>1128.9354086719261</v>
      </c>
      <c r="E193">
        <v>9581.1657966279563</v>
      </c>
      <c r="F193">
        <v>839.08932717234109</v>
      </c>
      <c r="G193">
        <v>1504.830242762617</v>
      </c>
      <c r="H193">
        <v>5861.5225413757134</v>
      </c>
      <c r="I193">
        <v>1933.1752606704119</v>
      </c>
      <c r="J193">
        <v>2186.9313931952611</v>
      </c>
      <c r="K193">
        <v>8106.4929059204806</v>
      </c>
      <c r="L193">
        <v>3080.2962052341982</v>
      </c>
      <c r="M193">
        <v>8.7736977054080079</v>
      </c>
      <c r="N193">
        <v>2.3947207136612239</v>
      </c>
      <c r="O193">
        <v>8.2576257687604535</v>
      </c>
      <c r="P193">
        <v>64.49493493766235</v>
      </c>
      <c r="Q193">
        <v>20.639177682780179</v>
      </c>
      <c r="R193">
        <v>5.6059606991228161</v>
      </c>
      <c r="S193">
        <v>121.7953338628663</v>
      </c>
      <c r="T193">
        <v>15.788515899113319</v>
      </c>
      <c r="U193">
        <v>8.6660174086422703</v>
      </c>
      <c r="V193">
        <v>188.81824601552421</v>
      </c>
      <c r="W193">
        <v>39.137790177085087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179F7-6985-440C-8658-35E137091D8B}">
  <sheetPr codeName="Sheet9"/>
  <dimension ref="A1:N82"/>
  <sheetViews>
    <sheetView workbookViewId="0">
      <pane xSplit="1" ySplit="10" topLeftCell="B17" activePane="bottomRight" state="frozen"/>
      <selection pane="topRight" activeCell="B1" sqref="B1"/>
      <selection pane="bottomLeft" activeCell="A11" sqref="A11"/>
      <selection pane="bottomRight" activeCell="P4" sqref="P4"/>
    </sheetView>
  </sheetViews>
  <sheetFormatPr defaultRowHeight="15"/>
  <cols>
    <col min="1" max="1" width="14.140625" bestFit="1" customWidth="1"/>
    <col min="7" max="7" width="15.42578125" bestFit="1" customWidth="1"/>
    <col min="8" max="8" width="10.42578125" customWidth="1"/>
    <col min="11" max="11" width="10.7109375" bestFit="1" customWidth="1"/>
    <col min="13" max="13" width="15.42578125" bestFit="1" customWidth="1"/>
  </cols>
  <sheetData>
    <row r="1" spans="1:14">
      <c r="A1" t="s">
        <v>9</v>
      </c>
      <c r="B1" t="e">
        <f t="shared" ref="B1:H1" si="0">MATCH(B3,country_names, 0)</f>
        <v>#REF!</v>
      </c>
      <c r="C1" t="e">
        <f t="shared" si="0"/>
        <v>#REF!</v>
      </c>
      <c r="D1" t="e">
        <f t="shared" si="0"/>
        <v>#REF!</v>
      </c>
      <c r="E1" t="e">
        <f t="shared" si="0"/>
        <v>#REF!</v>
      </c>
      <c r="F1" t="e">
        <f t="shared" si="0"/>
        <v>#REF!</v>
      </c>
      <c r="G1" t="e">
        <f t="shared" si="0"/>
        <v>#REF!</v>
      </c>
      <c r="H1" t="e">
        <f t="shared" si="0"/>
        <v>#REF!</v>
      </c>
    </row>
    <row r="2" spans="1:14">
      <c r="A2" t="s">
        <v>10</v>
      </c>
      <c r="B2">
        <f t="shared" ref="B2:H2" si="1">VLOOKUP(B$3, rebase_adjustment,2, FALSE)</f>
        <v>12</v>
      </c>
      <c r="C2">
        <f t="shared" si="1"/>
        <v>20</v>
      </c>
      <c r="D2">
        <f t="shared" si="1"/>
        <v>0</v>
      </c>
      <c r="E2">
        <f t="shared" si="1"/>
        <v>3</v>
      </c>
      <c r="F2">
        <f t="shared" si="1"/>
        <v>18</v>
      </c>
      <c r="G2">
        <f t="shared" si="1"/>
        <v>16</v>
      </c>
      <c r="H2">
        <f t="shared" si="1"/>
        <v>22</v>
      </c>
    </row>
    <row r="3" spans="1:14">
      <c r="A3" s="2" t="s">
        <v>8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14</v>
      </c>
      <c r="H3" t="s">
        <v>5</v>
      </c>
      <c r="M3" t="s">
        <v>7</v>
      </c>
    </row>
    <row r="4" spans="1:14">
      <c r="A4" s="4">
        <v>1</v>
      </c>
      <c r="K4" s="3"/>
      <c r="M4" t="s">
        <v>0</v>
      </c>
      <c r="N4">
        <v>12</v>
      </c>
    </row>
    <row r="5" spans="1:14">
      <c r="A5" s="4">
        <f>A4+1</f>
        <v>2</v>
      </c>
      <c r="B5" t="e">
        <f ca="1">IF($A5+B$2&gt;MAX(day_offset), OFFSET(B5,-1,0),OFFSET(#REF!, B$2+$A5,B$1))</f>
        <v>#REF!</v>
      </c>
      <c r="C5" t="e">
        <f ca="1">IF($A5+C$2&gt;MAX(day_offset), OFFSET(C5,-1,0),OFFSET(#REF!, C$2+$A5,C$1))</f>
        <v>#REF!</v>
      </c>
      <c r="D5" t="e">
        <f ca="1">IF($A5+D$2&gt;MAX(day_offset), OFFSET(D5,-1,0),OFFSET(#REF!, D$2+$A5,D$1))</f>
        <v>#REF!</v>
      </c>
      <c r="E5" t="e">
        <f ca="1">IF($A5+E$2&gt;MAX(day_offset), OFFSET(E5,-1,0),OFFSET(#REF!, E$2+$A5,E$1))</f>
        <v>#REF!</v>
      </c>
      <c r="F5" t="e">
        <f ca="1">IF($A5+F$2&gt;MAX(day_offset), OFFSET(F5,-1,0),OFFSET(#REF!, F$2+$A5,F$1))</f>
        <v>#REF!</v>
      </c>
      <c r="G5" t="e">
        <f ca="1">IF($A5+G$2&gt;MAX(day_offset), OFFSET(G5,-1,0),OFFSET(#REF!, G$2+$A5,G$1))</f>
        <v>#REF!</v>
      </c>
      <c r="H5" t="e">
        <f ca="1">IF($A5+H$2&gt;MAX(day_offset), OFFSET(H5,-1,0),OFFSET(#REF!, H$2+$A5,H$1))</f>
        <v>#REF!</v>
      </c>
      <c r="M5" t="s">
        <v>1</v>
      </c>
      <c r="N5">
        <v>20</v>
      </c>
    </row>
    <row r="6" spans="1:14">
      <c r="A6" s="4">
        <f t="shared" ref="A6:A69" si="2">A5+1</f>
        <v>3</v>
      </c>
      <c r="B6" t="e">
        <f ca="1">IF($A6+B$2&gt;MAX(day_offset), OFFSET(B6,-1,0),OFFSET(#REF!, B$2+$A6,B$1))</f>
        <v>#REF!</v>
      </c>
      <c r="C6" t="e">
        <f ca="1">IF($A6+C$2&gt;MAX(day_offset), OFFSET(C6,-1,0),OFFSET(#REF!, C$2+$A6,C$1))</f>
        <v>#REF!</v>
      </c>
      <c r="D6" t="e">
        <f ca="1">IF($A6+D$2&gt;MAX(day_offset), OFFSET(D6,-1,0),OFFSET(#REF!, D$2+$A6,D$1))</f>
        <v>#REF!</v>
      </c>
      <c r="E6" t="e">
        <f ca="1">IF($A6+E$2&gt;MAX(day_offset), OFFSET(E6,-1,0),OFFSET(#REF!, E$2+$A6,E$1))</f>
        <v>#REF!</v>
      </c>
      <c r="F6" t="e">
        <f ca="1">IF($A6+F$2&gt;MAX(day_offset), OFFSET(F6,-1,0),OFFSET(#REF!, F$2+$A6,F$1))</f>
        <v>#REF!</v>
      </c>
      <c r="G6" t="e">
        <f ca="1">IF($A6+G$2&gt;MAX(day_offset), OFFSET(G6,-1,0),OFFSET(#REF!, G$2+$A6,G$1))</f>
        <v>#REF!</v>
      </c>
      <c r="H6" t="e">
        <f ca="1">IF($A6+H$2&gt;MAX(day_offset), OFFSET(H6,-1,0),OFFSET(#REF!, H$2+$A6,H$1))</f>
        <v>#REF!</v>
      </c>
      <c r="M6" t="s">
        <v>2</v>
      </c>
      <c r="N6">
        <v>0</v>
      </c>
    </row>
    <row r="7" spans="1:14">
      <c r="A7" s="4">
        <f t="shared" si="2"/>
        <v>4</v>
      </c>
      <c r="B7" t="e">
        <f ca="1">IF($A7+B$2&gt;MAX(day_offset), OFFSET(B7,-1,0),OFFSET(#REF!, B$2+$A7,B$1))</f>
        <v>#REF!</v>
      </c>
      <c r="C7" t="e">
        <f ca="1">IF($A7+C$2&gt;MAX(day_offset), OFFSET(C7,-1,0),OFFSET(#REF!, C$2+$A7,C$1))</f>
        <v>#REF!</v>
      </c>
      <c r="D7" t="e">
        <f ca="1">IF($A7+D$2&gt;MAX(day_offset), OFFSET(D7,-1,0),OFFSET(#REF!, D$2+$A7,D$1))</f>
        <v>#REF!</v>
      </c>
      <c r="E7" t="e">
        <f ca="1">IF($A7+E$2&gt;MAX(day_offset), OFFSET(E7,-1,0),OFFSET(#REF!, E$2+$A7,E$1))</f>
        <v>#REF!</v>
      </c>
      <c r="F7" t="e">
        <f ca="1">IF($A7+F$2&gt;MAX(day_offset), OFFSET(F7,-1,0),OFFSET(#REF!, F$2+$A7,F$1))</f>
        <v>#REF!</v>
      </c>
      <c r="G7" t="e">
        <f ca="1">IF($A7+G$2&gt;MAX(day_offset), OFFSET(G7,-1,0),OFFSET(#REF!, G$2+$A7,G$1))</f>
        <v>#REF!</v>
      </c>
      <c r="H7" t="e">
        <f ca="1">IF($A7+H$2&gt;MAX(day_offset), OFFSET(H7,-1,0),OFFSET(#REF!, H$2+$A7,H$1))</f>
        <v>#REF!</v>
      </c>
      <c r="M7" t="s">
        <v>3</v>
      </c>
      <c r="N7">
        <v>3</v>
      </c>
    </row>
    <row r="8" spans="1:14">
      <c r="A8" s="4">
        <f t="shared" si="2"/>
        <v>5</v>
      </c>
      <c r="B8" t="e">
        <f ca="1">IF($A8+B$2&gt;MAX(day_offset), OFFSET(B8,-1,0),OFFSET(#REF!, B$2+$A8,B$1))</f>
        <v>#REF!</v>
      </c>
      <c r="C8" t="e">
        <f ca="1">IF($A8+C$2&gt;MAX(day_offset), OFFSET(C8,-1,0),OFFSET(#REF!, C$2+$A8,C$1))</f>
        <v>#REF!</v>
      </c>
      <c r="D8" t="e">
        <f ca="1">IF($A8+D$2&gt;MAX(day_offset), OFFSET(D8,-1,0),OFFSET(#REF!, D$2+$A8,D$1))</f>
        <v>#REF!</v>
      </c>
      <c r="E8" t="e">
        <f ca="1">IF($A8+E$2&gt;MAX(day_offset), OFFSET(E8,-1,0),OFFSET(#REF!, E$2+$A8,E$1))</f>
        <v>#REF!</v>
      </c>
      <c r="F8" t="e">
        <f ca="1">IF($A8+F$2&gt;MAX(day_offset), OFFSET(F8,-1,0),OFFSET(#REF!, F$2+$A8,F$1))</f>
        <v>#REF!</v>
      </c>
      <c r="G8" t="e">
        <f ca="1">IF($A8+G$2&gt;MAX(day_offset), OFFSET(G8,-1,0),OFFSET(#REF!, G$2+$A8,G$1))</f>
        <v>#REF!</v>
      </c>
      <c r="H8" t="e">
        <f ca="1">IF($A8+H$2&gt;MAX(day_offset), OFFSET(H8,-1,0),OFFSET(#REF!, H$2+$A8,H$1))</f>
        <v>#REF!</v>
      </c>
      <c r="M8" t="s">
        <v>4</v>
      </c>
      <c r="N8">
        <v>18</v>
      </c>
    </row>
    <row r="9" spans="1:14">
      <c r="A9" s="4">
        <f t="shared" si="2"/>
        <v>6</v>
      </c>
      <c r="B9" t="e">
        <f ca="1">IF($A9+B$2&gt;MAX(day_offset), OFFSET(B9,-1,0),OFFSET(#REF!, B$2+$A9,B$1))</f>
        <v>#REF!</v>
      </c>
      <c r="C9" t="e">
        <f ca="1">IF($A9+C$2&gt;MAX(day_offset), OFFSET(C9,-1,0),OFFSET(#REF!, C$2+$A9,C$1))</f>
        <v>#REF!</v>
      </c>
      <c r="D9" t="e">
        <f ca="1">IF($A9+D$2&gt;MAX(day_offset), OFFSET(D9,-1,0),OFFSET(#REF!, D$2+$A9,D$1))</f>
        <v>#REF!</v>
      </c>
      <c r="E9" t="e">
        <f ca="1">IF($A9+E$2&gt;MAX(day_offset), OFFSET(E9,-1,0),OFFSET(#REF!, E$2+$A9,E$1))</f>
        <v>#REF!</v>
      </c>
      <c r="F9" t="e">
        <f ca="1">IF($A9+F$2&gt;MAX(day_offset), OFFSET(F9,-1,0),OFFSET(#REF!, F$2+$A9,F$1))</f>
        <v>#REF!</v>
      </c>
      <c r="G9" t="e">
        <f ca="1">IF($A9+G$2&gt;MAX(day_offset), OFFSET(G9,-1,0),OFFSET(#REF!, G$2+$A9,G$1))</f>
        <v>#REF!</v>
      </c>
      <c r="H9" t="e">
        <f ca="1">IF($A9+H$2&gt;MAX(day_offset), OFFSET(H9,-1,0),OFFSET(#REF!, H$2+$A9,H$1))</f>
        <v>#REF!</v>
      </c>
      <c r="M9" t="s">
        <v>14</v>
      </c>
      <c r="N9">
        <v>16</v>
      </c>
    </row>
    <row r="10" spans="1:14">
      <c r="A10" s="4">
        <f t="shared" si="2"/>
        <v>7</v>
      </c>
      <c r="B10" t="e">
        <f ca="1">IF($A10+B$2&gt;MAX(day_offset), OFFSET(B10,-1,0),OFFSET(#REF!, B$2+$A10,B$1))</f>
        <v>#REF!</v>
      </c>
      <c r="C10" t="e">
        <f ca="1">IF($A10+C$2&gt;MAX(day_offset), OFFSET(C10,-1,0),OFFSET(#REF!, C$2+$A10,C$1))</f>
        <v>#REF!</v>
      </c>
      <c r="D10" t="e">
        <f ca="1">IF($A10+D$2&gt;MAX(day_offset), OFFSET(D10,-1,0),OFFSET(#REF!, D$2+$A10,D$1))</f>
        <v>#REF!</v>
      </c>
      <c r="E10" t="e">
        <f ca="1">IF($A10+E$2&gt;MAX(day_offset), OFFSET(E10,-1,0),OFFSET(#REF!, E$2+$A10,E$1))</f>
        <v>#REF!</v>
      </c>
      <c r="F10" t="e">
        <f ca="1">IF($A10+F$2&gt;MAX(day_offset), OFFSET(F10,-1,0),OFFSET(#REF!, F$2+$A10,F$1))</f>
        <v>#REF!</v>
      </c>
      <c r="G10" t="e">
        <f ca="1">IF($A10+G$2&gt;MAX(day_offset), OFFSET(G10,-1,0),OFFSET(#REF!, G$2+$A10,G$1))</f>
        <v>#REF!</v>
      </c>
      <c r="H10" t="e">
        <f ca="1">IF($A10+H$2&gt;MAX(day_offset), OFFSET(H10,-1,0),OFFSET(#REF!, H$2+$A10,H$1))</f>
        <v>#REF!</v>
      </c>
      <c r="M10" t="s">
        <v>5</v>
      </c>
      <c r="N10">
        <v>22</v>
      </c>
    </row>
    <row r="11" spans="1:14">
      <c r="A11" s="4">
        <f t="shared" si="2"/>
        <v>8</v>
      </c>
      <c r="B11" t="e">
        <f ca="1">IF($A11+B$2&gt;MAX(day_offset), OFFSET(B11,-1,0),OFFSET(#REF!, B$2+$A11,B$1))</f>
        <v>#REF!</v>
      </c>
      <c r="C11" t="e">
        <f ca="1">IF($A11+C$2&gt;MAX(day_offset), OFFSET(C11,-1,0),OFFSET(#REF!, C$2+$A11,C$1))</f>
        <v>#REF!</v>
      </c>
      <c r="D11" t="e">
        <f ca="1">IF($A11+D$2&gt;MAX(day_offset), OFFSET(D11,-1,0),OFFSET(#REF!, D$2+$A11,D$1))</f>
        <v>#REF!</v>
      </c>
      <c r="E11" t="e">
        <f ca="1">IF($A11+E$2&gt;MAX(day_offset), OFFSET(E11,-1,0),OFFSET(#REF!, E$2+$A11,E$1))</f>
        <v>#REF!</v>
      </c>
      <c r="F11" t="e">
        <f ca="1">IF($A11+F$2&gt;MAX(day_offset), OFFSET(F11,-1,0),OFFSET(#REF!, F$2+$A11,F$1))</f>
        <v>#REF!</v>
      </c>
      <c r="G11" t="e">
        <f ca="1">IF($A11+G$2&gt;MAX(day_offset), OFFSET(G11,-1,0),OFFSET(#REF!, G$2+$A11,G$1))</f>
        <v>#REF!</v>
      </c>
      <c r="H11" t="e">
        <f ca="1">IF($A11+H$2&gt;MAX(day_offset), OFFSET(H11,-1,0),OFFSET(#REF!, H$2+$A11,H$1))</f>
        <v>#REF!</v>
      </c>
    </row>
    <row r="12" spans="1:14">
      <c r="A12" s="4">
        <f t="shared" si="2"/>
        <v>9</v>
      </c>
      <c r="B12" t="e">
        <f ca="1">IF($A12+B$2&gt;MAX(day_offset), OFFSET(B12,-1,0),OFFSET(#REF!, B$2+$A12,B$1))</f>
        <v>#REF!</v>
      </c>
      <c r="C12" t="e">
        <f ca="1">IF($A12+C$2&gt;MAX(day_offset), OFFSET(C12,-1,0),OFFSET(#REF!, C$2+$A12,C$1))</f>
        <v>#REF!</v>
      </c>
      <c r="D12" t="e">
        <f ca="1">IF($A12+D$2&gt;MAX(day_offset), OFFSET(D12,-1,0),OFFSET(#REF!, D$2+$A12,D$1))</f>
        <v>#REF!</v>
      </c>
      <c r="E12" t="e">
        <f ca="1">IF($A12+E$2&gt;MAX(day_offset), OFFSET(E12,-1,0),OFFSET(#REF!, E$2+$A12,E$1))</f>
        <v>#REF!</v>
      </c>
      <c r="F12" t="e">
        <f ca="1">IF($A12+F$2&gt;MAX(day_offset), OFFSET(F12,-1,0),OFFSET(#REF!, F$2+$A12,F$1))</f>
        <v>#REF!</v>
      </c>
      <c r="G12" t="e">
        <f ca="1">IF($A12+G$2&gt;MAX(day_offset), OFFSET(G12,-1,0),OFFSET(#REF!, G$2+$A12,G$1))</f>
        <v>#REF!</v>
      </c>
      <c r="H12" t="e">
        <f ca="1">IF($A12+H$2&gt;MAX(day_offset), OFFSET(H12,-1,0),OFFSET(#REF!, H$2+$A12,H$1))</f>
        <v>#REF!</v>
      </c>
    </row>
    <row r="13" spans="1:14">
      <c r="A13" s="4">
        <f t="shared" si="2"/>
        <v>10</v>
      </c>
      <c r="B13" t="e">
        <f ca="1">IF($A13+B$2&gt;MAX(day_offset), OFFSET(B13,-1,0),OFFSET(#REF!, B$2+$A13,B$1))</f>
        <v>#REF!</v>
      </c>
      <c r="C13" t="e">
        <f ca="1">IF($A13+C$2&gt;MAX(day_offset), OFFSET(C13,-1,0),OFFSET(#REF!, C$2+$A13,C$1))</f>
        <v>#REF!</v>
      </c>
      <c r="D13" t="e">
        <f ca="1">IF($A13+D$2&gt;MAX(day_offset), OFFSET(D13,-1,0),OFFSET(#REF!, D$2+$A13,D$1))</f>
        <v>#REF!</v>
      </c>
      <c r="E13" t="e">
        <f ca="1">IF($A13+E$2&gt;MAX(day_offset), OFFSET(E13,-1,0),OFFSET(#REF!, E$2+$A13,E$1))</f>
        <v>#REF!</v>
      </c>
      <c r="F13" t="e">
        <f ca="1">IF($A13+F$2&gt;MAX(day_offset), OFFSET(F13,-1,0),OFFSET(#REF!, F$2+$A13,F$1))</f>
        <v>#REF!</v>
      </c>
      <c r="G13" t="e">
        <f ca="1">IF($A13+G$2&gt;MAX(day_offset), OFFSET(G13,-1,0),OFFSET(#REF!, G$2+$A13,G$1))</f>
        <v>#REF!</v>
      </c>
      <c r="H13" t="e">
        <f ca="1">IF($A13+H$2&gt;MAX(day_offset), OFFSET(H13,-1,0),OFFSET(#REF!, H$2+$A13,H$1))</f>
        <v>#REF!</v>
      </c>
    </row>
    <row r="14" spans="1:14">
      <c r="A14" s="4">
        <f t="shared" si="2"/>
        <v>11</v>
      </c>
      <c r="B14" t="e">
        <f ca="1">IF($A14+B$2&gt;MAX(day_offset), OFFSET(B14,-1,0),OFFSET(#REF!, B$2+$A14,B$1))</f>
        <v>#REF!</v>
      </c>
      <c r="C14" t="e">
        <f ca="1">IF($A14+C$2&gt;MAX(day_offset), OFFSET(C14,-1,0),OFFSET(#REF!, C$2+$A14,C$1))</f>
        <v>#REF!</v>
      </c>
      <c r="D14" t="e">
        <f ca="1">IF($A14+D$2&gt;MAX(day_offset), OFFSET(D14,-1,0),OFFSET(#REF!, D$2+$A14,D$1))</f>
        <v>#REF!</v>
      </c>
      <c r="E14" t="e">
        <f ca="1">IF($A14+E$2&gt;MAX(day_offset), OFFSET(E14,-1,0),OFFSET(#REF!, E$2+$A14,E$1))</f>
        <v>#REF!</v>
      </c>
      <c r="F14" t="e">
        <f ca="1">IF($A14+F$2&gt;MAX(day_offset), OFFSET(F14,-1,0),OFFSET(#REF!, F$2+$A14,F$1))</f>
        <v>#REF!</v>
      </c>
      <c r="G14" t="e">
        <f ca="1">IF($A14+G$2&gt;MAX(day_offset), OFFSET(G14,-1,0),OFFSET(#REF!, G$2+$A14,G$1))</f>
        <v>#REF!</v>
      </c>
      <c r="H14" t="e">
        <f ca="1">IF($A14+H$2&gt;MAX(day_offset), OFFSET(H14,-1,0),OFFSET(#REF!, H$2+$A14,H$1))</f>
        <v>#REF!</v>
      </c>
    </row>
    <row r="15" spans="1:14">
      <c r="A15" s="4">
        <f t="shared" si="2"/>
        <v>12</v>
      </c>
      <c r="B15" t="e">
        <f ca="1">IF($A15+B$2&gt;MAX(day_offset), OFFSET(B15,-1,0),OFFSET(#REF!, B$2+$A15,B$1))</f>
        <v>#REF!</v>
      </c>
      <c r="C15" t="e">
        <f ca="1">IF($A15+C$2&gt;MAX(day_offset), OFFSET(C15,-1,0),OFFSET(#REF!, C$2+$A15,C$1))</f>
        <v>#REF!</v>
      </c>
      <c r="D15" t="e">
        <f ca="1">IF($A15+D$2&gt;MAX(day_offset), OFFSET(D15,-1,0),OFFSET(#REF!, D$2+$A15,D$1))</f>
        <v>#REF!</v>
      </c>
      <c r="E15" t="e">
        <f ca="1">IF($A15+E$2&gt;MAX(day_offset), OFFSET(E15,-1,0),OFFSET(#REF!, E$2+$A15,E$1))</f>
        <v>#REF!</v>
      </c>
      <c r="F15" t="e">
        <f ca="1">IF($A15+F$2&gt;MAX(day_offset), OFFSET(F15,-1,0),OFFSET(#REF!, F$2+$A15,F$1))</f>
        <v>#REF!</v>
      </c>
      <c r="G15" t="e">
        <f ca="1">IF($A15+G$2&gt;MAX(day_offset), OFFSET(G15,-1,0),OFFSET(#REF!, G$2+$A15,G$1))</f>
        <v>#REF!</v>
      </c>
      <c r="H15" t="e">
        <f ca="1">IF($A15+H$2&gt;MAX(day_offset), OFFSET(H15,-1,0),OFFSET(#REF!, H$2+$A15,H$1))</f>
        <v>#REF!</v>
      </c>
    </row>
    <row r="16" spans="1:14">
      <c r="A16" s="4">
        <f t="shared" si="2"/>
        <v>13</v>
      </c>
      <c r="B16" t="e">
        <f ca="1">IF($A16+B$2&gt;MAX(day_offset), OFFSET(B16,-1,0),OFFSET(#REF!, B$2+$A16,B$1))</f>
        <v>#REF!</v>
      </c>
      <c r="C16" t="e">
        <f ca="1">IF($A16+C$2&gt;MAX(day_offset), OFFSET(C16,-1,0),OFFSET(#REF!, C$2+$A16,C$1))</f>
        <v>#REF!</v>
      </c>
      <c r="D16" t="e">
        <f ca="1">IF($A16+D$2&gt;MAX(day_offset), OFFSET(D16,-1,0),OFFSET(#REF!, D$2+$A16,D$1))</f>
        <v>#REF!</v>
      </c>
      <c r="E16" t="e">
        <f ca="1">IF($A16+E$2&gt;MAX(day_offset), OFFSET(E16,-1,0),OFFSET(#REF!, E$2+$A16,E$1))</f>
        <v>#REF!</v>
      </c>
      <c r="F16" t="e">
        <f ca="1">IF($A16+F$2&gt;MAX(day_offset), OFFSET(F16,-1,0),OFFSET(#REF!, F$2+$A16,F$1))</f>
        <v>#REF!</v>
      </c>
      <c r="G16" t="e">
        <f ca="1">IF($A16+G$2&gt;MAX(day_offset), OFFSET(G16,-1,0),OFFSET(#REF!, G$2+$A16,G$1))</f>
        <v>#REF!</v>
      </c>
      <c r="H16" t="e">
        <f ca="1">IF($A16+H$2&gt;MAX(day_offset), OFFSET(H16,-1,0),OFFSET(#REF!, H$2+$A16,H$1))</f>
        <v>#REF!</v>
      </c>
    </row>
    <row r="17" spans="1:8">
      <c r="A17" s="4">
        <f t="shared" si="2"/>
        <v>14</v>
      </c>
      <c r="B17" t="e">
        <f ca="1">IF($A17+B$2&gt;MAX(day_offset), OFFSET(B17,-1,0),OFFSET(#REF!, B$2+$A17,B$1))</f>
        <v>#REF!</v>
      </c>
      <c r="C17" t="e">
        <f ca="1">IF($A17+C$2&gt;MAX(day_offset), OFFSET(C17,-1,0),OFFSET(#REF!, C$2+$A17,C$1))</f>
        <v>#REF!</v>
      </c>
      <c r="D17" t="e">
        <f ca="1">IF($A17+D$2&gt;MAX(day_offset), OFFSET(D17,-1,0),OFFSET(#REF!, D$2+$A17,D$1))</f>
        <v>#REF!</v>
      </c>
      <c r="E17" t="e">
        <f ca="1">IF($A17+E$2&gt;MAX(day_offset), OFFSET(E17,-1,0),OFFSET(#REF!, E$2+$A17,E$1))</f>
        <v>#REF!</v>
      </c>
      <c r="F17" t="e">
        <f ca="1">IF($A17+F$2&gt;MAX(day_offset), OFFSET(F17,-1,0),OFFSET(#REF!, F$2+$A17,F$1))</f>
        <v>#REF!</v>
      </c>
      <c r="G17" t="e">
        <f ca="1">IF($A17+G$2&gt;MAX(day_offset), OFFSET(G17,-1,0),OFFSET(#REF!, G$2+$A17,G$1))</f>
        <v>#REF!</v>
      </c>
      <c r="H17" t="e">
        <f ca="1">IF($A17+H$2&gt;MAX(day_offset), OFFSET(H17,-1,0),OFFSET(#REF!, H$2+$A17,H$1))</f>
        <v>#REF!</v>
      </c>
    </row>
    <row r="18" spans="1:8">
      <c r="A18" s="4">
        <f t="shared" si="2"/>
        <v>15</v>
      </c>
      <c r="B18" t="e">
        <f ca="1">IF($A18+B$2&gt;MAX(day_offset), OFFSET(B18,-1,0),OFFSET(#REF!, B$2+$A18,B$1))</f>
        <v>#REF!</v>
      </c>
      <c r="C18" t="e">
        <f ca="1">IF($A18+C$2&gt;MAX(day_offset), OFFSET(C18,-1,0),OFFSET(#REF!, C$2+$A18,C$1))</f>
        <v>#REF!</v>
      </c>
      <c r="D18" t="e">
        <f ca="1">IF($A18+D$2&gt;MAX(day_offset), OFFSET(D18,-1,0),OFFSET(#REF!, D$2+$A18,D$1))</f>
        <v>#REF!</v>
      </c>
      <c r="E18" t="e">
        <f ca="1">IF($A18+E$2&gt;MAX(day_offset), OFFSET(E18,-1,0),OFFSET(#REF!, E$2+$A18,E$1))</f>
        <v>#REF!</v>
      </c>
      <c r="F18" t="e">
        <f ca="1">IF($A18+F$2&gt;MAX(day_offset), OFFSET(F18,-1,0),OFFSET(#REF!, F$2+$A18,F$1))</f>
        <v>#REF!</v>
      </c>
      <c r="G18" t="e">
        <f ca="1">IF($A18+G$2&gt;MAX(day_offset), OFFSET(G18,-1,0),OFFSET(#REF!, G$2+$A18,G$1))</f>
        <v>#REF!</v>
      </c>
      <c r="H18" t="e">
        <f ca="1">IF($A18+H$2&gt;MAX(day_offset), OFFSET(H18,-1,0),OFFSET(#REF!, H$2+$A18,H$1))</f>
        <v>#REF!</v>
      </c>
    </row>
    <row r="19" spans="1:8">
      <c r="A19" s="4">
        <f t="shared" si="2"/>
        <v>16</v>
      </c>
      <c r="B19" t="e">
        <f ca="1">IF($A19+B$2&gt;MAX(day_offset), OFFSET(B19,-1,0),OFFSET(#REF!, B$2+$A19,B$1))</f>
        <v>#REF!</v>
      </c>
      <c r="C19" t="e">
        <f ca="1">IF($A19+C$2&gt;MAX(day_offset), OFFSET(C19,-1,0),OFFSET(#REF!, C$2+$A19,C$1))</f>
        <v>#REF!</v>
      </c>
      <c r="D19" t="e">
        <f ca="1">IF($A19+D$2&gt;MAX(day_offset), OFFSET(D19,-1,0),OFFSET(#REF!, D$2+$A19,D$1))</f>
        <v>#REF!</v>
      </c>
      <c r="E19" t="e">
        <f ca="1">IF($A19+E$2&gt;MAX(day_offset), OFFSET(E19,-1,0),OFFSET(#REF!, E$2+$A19,E$1))</f>
        <v>#REF!</v>
      </c>
      <c r="F19" t="e">
        <f ca="1">IF($A19+F$2&gt;MAX(day_offset), OFFSET(F19,-1,0),OFFSET(#REF!, F$2+$A19,F$1))</f>
        <v>#REF!</v>
      </c>
      <c r="G19" t="e">
        <f ca="1">IF($A19+G$2&gt;MAX(day_offset), OFFSET(G19,-1,0),OFFSET(#REF!, G$2+$A19,G$1))</f>
        <v>#REF!</v>
      </c>
      <c r="H19" t="e">
        <f ca="1">IF($A19+H$2&gt;MAX(day_offset), OFFSET(H19,-1,0),OFFSET(#REF!, H$2+$A19,H$1))</f>
        <v>#REF!</v>
      </c>
    </row>
    <row r="20" spans="1:8">
      <c r="A20" s="4">
        <f t="shared" si="2"/>
        <v>17</v>
      </c>
      <c r="B20" t="e">
        <f ca="1">IF($A20+B$2&gt;MAX(day_offset), OFFSET(B20,-1,0),OFFSET(#REF!, B$2+$A20,B$1))</f>
        <v>#REF!</v>
      </c>
      <c r="C20" t="e">
        <f ca="1">IF($A20+C$2&gt;MAX(day_offset), OFFSET(C20,-1,0),OFFSET(#REF!, C$2+$A20,C$1))</f>
        <v>#REF!</v>
      </c>
      <c r="D20" t="e">
        <f ca="1">IF($A20+D$2&gt;MAX(day_offset), OFFSET(D20,-1,0),OFFSET(#REF!, D$2+$A20,D$1))</f>
        <v>#REF!</v>
      </c>
      <c r="E20" t="e">
        <f ca="1">IF($A20+E$2&gt;MAX(day_offset), OFFSET(E20,-1,0),OFFSET(#REF!, E$2+$A20,E$1))</f>
        <v>#REF!</v>
      </c>
      <c r="F20" t="e">
        <f ca="1">IF($A20+F$2&gt;MAX(day_offset), OFFSET(F20,-1,0),OFFSET(#REF!, F$2+$A20,F$1))</f>
        <v>#REF!</v>
      </c>
      <c r="G20" t="e">
        <f ca="1">IF($A20+G$2&gt;MAX(day_offset), OFFSET(G20,-1,0),OFFSET(#REF!, G$2+$A20,G$1))</f>
        <v>#REF!</v>
      </c>
      <c r="H20" t="e">
        <f ca="1">IF($A20+H$2&gt;MAX(day_offset), OFFSET(H20,-1,0),OFFSET(#REF!, H$2+$A20,H$1))</f>
        <v>#REF!</v>
      </c>
    </row>
    <row r="21" spans="1:8">
      <c r="A21" s="4">
        <f t="shared" si="2"/>
        <v>18</v>
      </c>
      <c r="B21" t="e">
        <f ca="1">IF($A21+B$2&gt;MAX(day_offset), OFFSET(B21,-1,0),OFFSET(#REF!, B$2+$A21,B$1))</f>
        <v>#REF!</v>
      </c>
      <c r="C21" t="e">
        <f ca="1">IF($A21+C$2&gt;MAX(day_offset), OFFSET(C21,-1,0),OFFSET(#REF!, C$2+$A21,C$1))</f>
        <v>#REF!</v>
      </c>
      <c r="D21" t="e">
        <f ca="1">IF($A21+D$2&gt;MAX(day_offset), OFFSET(D21,-1,0),OFFSET(#REF!, D$2+$A21,D$1))</f>
        <v>#REF!</v>
      </c>
      <c r="E21" t="e">
        <f ca="1">IF($A21+E$2&gt;MAX(day_offset), OFFSET(E21,-1,0),OFFSET(#REF!, E$2+$A21,E$1))</f>
        <v>#REF!</v>
      </c>
      <c r="F21" t="e">
        <f ca="1">IF($A21+F$2&gt;MAX(day_offset), OFFSET(F21,-1,0),OFFSET(#REF!, F$2+$A21,F$1))</f>
        <v>#REF!</v>
      </c>
      <c r="G21" t="e">
        <f ca="1">IF($A21+G$2&gt;MAX(day_offset), OFFSET(G21,-1,0),OFFSET(#REF!, G$2+$A21,G$1))</f>
        <v>#REF!</v>
      </c>
      <c r="H21" t="e">
        <f ca="1">IF($A21+H$2&gt;MAX(day_offset), OFFSET(H21,-1,0),OFFSET(#REF!, H$2+$A21,H$1))</f>
        <v>#REF!</v>
      </c>
    </row>
    <row r="22" spans="1:8">
      <c r="A22" s="4">
        <f t="shared" si="2"/>
        <v>19</v>
      </c>
      <c r="B22" t="e">
        <f ca="1">IF($A22+B$2&gt;MAX(day_offset), OFFSET(B22,-1,0),OFFSET(#REF!, B$2+$A22,B$1))</f>
        <v>#REF!</v>
      </c>
      <c r="C22" t="e">
        <f ca="1">IF($A22+C$2&gt;MAX(day_offset), OFFSET(C22,-1,0),OFFSET(#REF!, C$2+$A22,C$1))</f>
        <v>#REF!</v>
      </c>
      <c r="D22" t="e">
        <f ca="1">IF($A22+D$2&gt;MAX(day_offset), OFFSET(D22,-1,0),OFFSET(#REF!, D$2+$A22,D$1))</f>
        <v>#REF!</v>
      </c>
      <c r="E22" t="e">
        <f ca="1">IF($A22+E$2&gt;MAX(day_offset), OFFSET(E22,-1,0),OFFSET(#REF!, E$2+$A22,E$1))</f>
        <v>#REF!</v>
      </c>
      <c r="F22" t="e">
        <f ca="1">IF($A22+F$2&gt;MAX(day_offset), OFFSET(F22,-1,0),OFFSET(#REF!, F$2+$A22,F$1))</f>
        <v>#REF!</v>
      </c>
      <c r="G22" t="e">
        <f ca="1">IF($A22+G$2&gt;MAX(day_offset), OFFSET(G22,-1,0),OFFSET(#REF!, G$2+$A22,G$1))</f>
        <v>#REF!</v>
      </c>
      <c r="H22" t="e">
        <f ca="1">IF($A22+H$2&gt;MAX(day_offset), OFFSET(H22,-1,0),OFFSET(#REF!, H$2+$A22,H$1))</f>
        <v>#REF!</v>
      </c>
    </row>
    <row r="23" spans="1:8">
      <c r="A23" s="4">
        <f t="shared" si="2"/>
        <v>20</v>
      </c>
      <c r="B23" t="e">
        <f ca="1">IF($A23+B$2&gt;MAX(day_offset), OFFSET(B23,-1,0),OFFSET(#REF!, B$2+$A23,B$1))</f>
        <v>#REF!</v>
      </c>
      <c r="C23" t="e">
        <f ca="1">IF($A23+C$2&gt;MAX(day_offset), OFFSET(C23,-1,0),OFFSET(#REF!, C$2+$A23,C$1))</f>
        <v>#REF!</v>
      </c>
      <c r="D23" t="e">
        <f ca="1">IF($A23+D$2&gt;MAX(day_offset), OFFSET(D23,-1,0),OFFSET(#REF!, D$2+$A23,D$1))</f>
        <v>#REF!</v>
      </c>
      <c r="E23" t="e">
        <f ca="1">IF($A23+E$2&gt;MAX(day_offset), OFFSET(E23,-1,0),OFFSET(#REF!, E$2+$A23,E$1))</f>
        <v>#REF!</v>
      </c>
      <c r="F23" t="e">
        <f ca="1">IF($A23+F$2&gt;MAX(day_offset), OFFSET(F23,-1,0),OFFSET(#REF!, F$2+$A23,F$1))</f>
        <v>#REF!</v>
      </c>
      <c r="G23" t="e">
        <f ca="1">IF($A23+G$2&gt;MAX(day_offset), OFFSET(G23,-1,0),OFFSET(#REF!, G$2+$A23,G$1))</f>
        <v>#REF!</v>
      </c>
      <c r="H23" t="e">
        <f ca="1">IF($A23+H$2&gt;MAX(day_offset), OFFSET(H23,-1,0),OFFSET(#REF!, H$2+$A23,H$1))</f>
        <v>#REF!</v>
      </c>
    </row>
    <row r="24" spans="1:8">
      <c r="A24" s="4">
        <f t="shared" si="2"/>
        <v>21</v>
      </c>
      <c r="B24" t="e">
        <f ca="1">IF($A24+B$2&gt;MAX(day_offset), OFFSET(B24,-1,0),OFFSET(#REF!, B$2+$A24,B$1))</f>
        <v>#REF!</v>
      </c>
      <c r="C24" t="e">
        <f ca="1">IF($A24+C$2&gt;MAX(day_offset), OFFSET(C24,-1,0),OFFSET(#REF!, C$2+$A24,C$1))</f>
        <v>#REF!</v>
      </c>
      <c r="D24" t="e">
        <f ca="1">IF($A24+D$2&gt;MAX(day_offset), OFFSET(D24,-1,0),OFFSET(#REF!, D$2+$A24,D$1))</f>
        <v>#REF!</v>
      </c>
      <c r="E24" t="e">
        <f ca="1">IF($A24+E$2&gt;MAX(day_offset), OFFSET(E24,-1,0),OFFSET(#REF!, E$2+$A24,E$1))</f>
        <v>#REF!</v>
      </c>
      <c r="F24" t="e">
        <f ca="1">IF($A24+F$2&gt;MAX(day_offset), OFFSET(F24,-1,0),OFFSET(#REF!, F$2+$A24,F$1))</f>
        <v>#REF!</v>
      </c>
      <c r="G24" t="e">
        <f ca="1">IF($A24+G$2&gt;MAX(day_offset), OFFSET(G24,-1,0),OFFSET(#REF!, G$2+$A24,G$1))</f>
        <v>#REF!</v>
      </c>
      <c r="H24" t="e">
        <f ca="1">IF($A24+H$2&gt;MAX(day_offset), OFFSET(H24,-1,0),OFFSET(#REF!, H$2+$A24,H$1))</f>
        <v>#REF!</v>
      </c>
    </row>
    <row r="25" spans="1:8">
      <c r="A25" s="4">
        <f t="shared" si="2"/>
        <v>22</v>
      </c>
      <c r="B25" t="e">
        <f ca="1">IF($A25+B$2&gt;MAX(day_offset), OFFSET(B25,-1,0),OFFSET(#REF!, B$2+$A25,B$1))</f>
        <v>#REF!</v>
      </c>
      <c r="C25" t="e">
        <f ca="1">IF($A25+C$2&gt;MAX(day_offset), OFFSET(C25,-1,0),OFFSET(#REF!, C$2+$A25,C$1))</f>
        <v>#REF!</v>
      </c>
      <c r="D25" t="e">
        <f ca="1">IF($A25+D$2&gt;MAX(day_offset), OFFSET(D25,-1,0),OFFSET(#REF!, D$2+$A25,D$1))</f>
        <v>#REF!</v>
      </c>
      <c r="E25" t="e">
        <f ca="1">IF($A25+E$2&gt;MAX(day_offset), OFFSET(E25,-1,0),OFFSET(#REF!, E$2+$A25,E$1))</f>
        <v>#REF!</v>
      </c>
      <c r="F25" t="e">
        <f ca="1">IF($A25+F$2&gt;MAX(day_offset), OFFSET(F25,-1,0),OFFSET(#REF!, F$2+$A25,F$1))</f>
        <v>#REF!</v>
      </c>
      <c r="G25" t="e">
        <f ca="1">IF($A25+G$2&gt;MAX(day_offset), OFFSET(G25,-1,0),OFFSET(#REF!, G$2+$A25,G$1))</f>
        <v>#REF!</v>
      </c>
      <c r="H25" t="e">
        <f ca="1">IF($A25+H$2&gt;MAX(day_offset), OFFSET(H25,-1,0),OFFSET(#REF!, H$2+$A25,H$1))</f>
        <v>#REF!</v>
      </c>
    </row>
    <row r="26" spans="1:8">
      <c r="A26" s="4">
        <f t="shared" si="2"/>
        <v>23</v>
      </c>
      <c r="B26" t="e">
        <f ca="1">IF($A26+B$2&gt;MAX(day_offset), OFFSET(B26,-1,0),OFFSET(#REF!, B$2+$A26,B$1))</f>
        <v>#REF!</v>
      </c>
      <c r="C26" t="e">
        <f ca="1">IF($A26+C$2&gt;MAX(day_offset), OFFSET(C26,-1,0),OFFSET(#REF!, C$2+$A26,C$1))</f>
        <v>#REF!</v>
      </c>
      <c r="D26" t="e">
        <f ca="1">IF($A26+D$2&gt;MAX(day_offset), OFFSET(D26,-1,0),OFFSET(#REF!, D$2+$A26,D$1))</f>
        <v>#REF!</v>
      </c>
      <c r="E26" t="e">
        <f ca="1">IF($A26+E$2&gt;MAX(day_offset), OFFSET(E26,-1,0),OFFSET(#REF!, E$2+$A26,E$1))</f>
        <v>#REF!</v>
      </c>
      <c r="F26" t="e">
        <f ca="1">IF($A26+F$2&gt;MAX(day_offset), OFFSET(F26,-1,0),OFFSET(#REF!, F$2+$A26,F$1))</f>
        <v>#REF!</v>
      </c>
      <c r="G26" t="e">
        <f ca="1">IF($A26+G$2&gt;MAX(day_offset), OFFSET(G26,-1,0),OFFSET(#REF!, G$2+$A26,G$1))</f>
        <v>#REF!</v>
      </c>
      <c r="H26" t="e">
        <f ca="1">IF($A26+H$2&gt;MAX(day_offset), OFFSET(H26,-1,0),OFFSET(#REF!, H$2+$A26,H$1))</f>
        <v>#REF!</v>
      </c>
    </row>
    <row r="27" spans="1:8">
      <c r="A27" s="4">
        <f t="shared" si="2"/>
        <v>24</v>
      </c>
      <c r="B27" t="e">
        <f ca="1">IF($A27+B$2&gt;MAX(day_offset), OFFSET(B27,-1,0),OFFSET(#REF!, B$2+$A27,B$1))</f>
        <v>#REF!</v>
      </c>
      <c r="C27" t="e">
        <f ca="1">IF($A27+C$2&gt;MAX(day_offset), OFFSET(C27,-1,0),OFFSET(#REF!, C$2+$A27,C$1))</f>
        <v>#REF!</v>
      </c>
      <c r="D27" t="e">
        <f ca="1">IF($A27+D$2&gt;MAX(day_offset), OFFSET(D27,-1,0),OFFSET(#REF!, D$2+$A27,D$1))</f>
        <v>#REF!</v>
      </c>
      <c r="E27" t="e">
        <f ca="1">IF($A27+E$2&gt;MAX(day_offset), OFFSET(E27,-1,0),OFFSET(#REF!, E$2+$A27,E$1))</f>
        <v>#REF!</v>
      </c>
      <c r="F27" t="e">
        <f ca="1">IF($A27+F$2&gt;MAX(day_offset), OFFSET(F27,-1,0),OFFSET(#REF!, F$2+$A27,F$1))</f>
        <v>#REF!</v>
      </c>
      <c r="G27" t="e">
        <f ca="1">IF($A27+G$2&gt;MAX(day_offset), OFFSET(G27,-1,0),OFFSET(#REF!, G$2+$A27,G$1))</f>
        <v>#REF!</v>
      </c>
      <c r="H27" t="e">
        <f ca="1">IF($A27+H$2&gt;MAX(day_offset), OFFSET(H27,-1,0),OFFSET(#REF!, H$2+$A27,H$1))</f>
        <v>#REF!</v>
      </c>
    </row>
    <row r="28" spans="1:8">
      <c r="A28" s="4">
        <f t="shared" si="2"/>
        <v>25</v>
      </c>
      <c r="B28" t="e">
        <f ca="1">IF($A28+B$2&gt;MAX(day_offset), OFFSET(B28,-1,0),OFFSET(#REF!, B$2+$A28,B$1))</f>
        <v>#REF!</v>
      </c>
      <c r="C28" t="e">
        <f ca="1">IF($A28+C$2&gt;MAX(day_offset), OFFSET(C28,-1,0),OFFSET(#REF!, C$2+$A28,C$1))</f>
        <v>#REF!</v>
      </c>
      <c r="D28" t="e">
        <f ca="1">IF($A28+D$2&gt;MAX(day_offset), OFFSET(D28,-1,0),OFFSET(#REF!, D$2+$A28,D$1))</f>
        <v>#REF!</v>
      </c>
      <c r="E28" t="e">
        <f ca="1">IF($A28+E$2&gt;MAX(day_offset), OFFSET(E28,-1,0),OFFSET(#REF!, E$2+$A28,E$1))</f>
        <v>#REF!</v>
      </c>
      <c r="F28" t="e">
        <f ca="1">IF($A28+F$2&gt;MAX(day_offset), OFFSET(F28,-1,0),OFFSET(#REF!, F$2+$A28,F$1))</f>
        <v>#REF!</v>
      </c>
      <c r="G28" t="e">
        <f ca="1">IF($A28+G$2&gt;MAX(day_offset), OFFSET(G28,-1,0),OFFSET(#REF!, G$2+$A28,G$1))</f>
        <v>#REF!</v>
      </c>
      <c r="H28" t="e">
        <f ca="1">IF($A28+H$2&gt;MAX(day_offset), OFFSET(H28,-1,0),OFFSET(#REF!, H$2+$A28,H$1))</f>
        <v>#REF!</v>
      </c>
    </row>
    <row r="29" spans="1:8">
      <c r="A29" s="4">
        <f t="shared" si="2"/>
        <v>26</v>
      </c>
      <c r="B29" t="e">
        <f ca="1">IF($A29+B$2&gt;MAX(day_offset), OFFSET(B29,-1,0),OFFSET(#REF!, B$2+$A29,B$1))</f>
        <v>#REF!</v>
      </c>
      <c r="C29" t="e">
        <f ca="1">IF($A29+C$2&gt;MAX(day_offset), OFFSET(C29,-1,0),OFFSET(#REF!, C$2+$A29,C$1))</f>
        <v>#REF!</v>
      </c>
      <c r="D29" t="e">
        <f ca="1">IF($A29+D$2&gt;MAX(day_offset), OFFSET(D29,-1,0),OFFSET(#REF!, D$2+$A29,D$1))</f>
        <v>#REF!</v>
      </c>
      <c r="E29" t="e">
        <f ca="1">IF($A29+E$2&gt;MAX(day_offset), OFFSET(E29,-1,0),OFFSET(#REF!, E$2+$A29,E$1))</f>
        <v>#REF!</v>
      </c>
      <c r="F29" t="e">
        <f ca="1">IF($A29+F$2&gt;MAX(day_offset), OFFSET(F29,-1,0),OFFSET(#REF!, F$2+$A29,F$1))</f>
        <v>#REF!</v>
      </c>
      <c r="G29" t="e">
        <f ca="1">IF($A29+G$2&gt;MAX(day_offset), OFFSET(G29,-1,0),OFFSET(#REF!, G$2+$A29,G$1))</f>
        <v>#REF!</v>
      </c>
      <c r="H29" t="e">
        <f ca="1">IF($A29+H$2&gt;MAX(day_offset), OFFSET(H29,-1,0),OFFSET(#REF!, H$2+$A29,H$1))</f>
        <v>#REF!</v>
      </c>
    </row>
    <row r="30" spans="1:8">
      <c r="A30" s="4">
        <f t="shared" si="2"/>
        <v>27</v>
      </c>
      <c r="B30" t="e">
        <f ca="1">IF($A30+B$2&gt;MAX(day_offset), OFFSET(B30,-1,0),OFFSET(#REF!, B$2+$A30,B$1))</f>
        <v>#REF!</v>
      </c>
      <c r="C30" t="e">
        <f ca="1">IF($A30+C$2&gt;MAX(day_offset), OFFSET(C30,-1,0),OFFSET(#REF!, C$2+$A30,C$1))</f>
        <v>#REF!</v>
      </c>
      <c r="D30" t="e">
        <f ca="1">IF($A30+D$2&gt;MAX(day_offset), OFFSET(D30,-1,0),OFFSET(#REF!, D$2+$A30,D$1))</f>
        <v>#REF!</v>
      </c>
      <c r="E30" t="e">
        <f ca="1">IF($A30+E$2&gt;MAX(day_offset), OFFSET(E30,-1,0),OFFSET(#REF!, E$2+$A30,E$1))</f>
        <v>#REF!</v>
      </c>
      <c r="F30" t="e">
        <f ca="1">IF($A30+F$2&gt;MAX(day_offset), OFFSET(F30,-1,0),OFFSET(#REF!, F$2+$A30,F$1))</f>
        <v>#REF!</v>
      </c>
      <c r="G30" t="e">
        <f ca="1">IF($A30+G$2&gt;MAX(day_offset), OFFSET(G30,-1,0),OFFSET(#REF!, G$2+$A30,G$1))</f>
        <v>#REF!</v>
      </c>
      <c r="H30" t="e">
        <f ca="1">IF($A30+H$2&gt;MAX(day_offset), OFFSET(H30,-1,0),OFFSET(#REF!, H$2+$A30,H$1))</f>
        <v>#REF!</v>
      </c>
    </row>
    <row r="31" spans="1:8">
      <c r="A31" s="4">
        <f t="shared" si="2"/>
        <v>28</v>
      </c>
      <c r="B31" t="e">
        <f ca="1">IF($A31+B$2&gt;MAX(day_offset), OFFSET(B31,-1,0),OFFSET(#REF!, B$2+$A31,B$1))</f>
        <v>#REF!</v>
      </c>
      <c r="C31" t="e">
        <f ca="1">IF($A31+C$2&gt;MAX(day_offset), OFFSET(C31,-1,0),OFFSET(#REF!, C$2+$A31,C$1))</f>
        <v>#REF!</v>
      </c>
      <c r="D31" t="e">
        <f ca="1">IF($A31+D$2&gt;MAX(day_offset), OFFSET(D31,-1,0),OFFSET(#REF!, D$2+$A31,D$1))</f>
        <v>#REF!</v>
      </c>
      <c r="E31" t="e">
        <f ca="1">IF($A31+E$2&gt;MAX(day_offset), OFFSET(E31,-1,0),OFFSET(#REF!, E$2+$A31,E$1))</f>
        <v>#REF!</v>
      </c>
      <c r="F31" t="e">
        <f ca="1">IF($A31+F$2&gt;MAX(day_offset), OFFSET(F31,-1,0),OFFSET(#REF!, F$2+$A31,F$1))</f>
        <v>#REF!</v>
      </c>
      <c r="G31" t="e">
        <f ca="1">IF($A31+G$2&gt;MAX(day_offset), OFFSET(G31,-1,0),OFFSET(#REF!, G$2+$A31,G$1))</f>
        <v>#REF!</v>
      </c>
      <c r="H31" t="e">
        <f ca="1">IF($A31+H$2&gt;MAX(day_offset), OFFSET(H31,-1,0),OFFSET(#REF!, H$2+$A31,H$1))</f>
        <v>#REF!</v>
      </c>
    </row>
    <row r="32" spans="1:8">
      <c r="A32" s="4">
        <f t="shared" si="2"/>
        <v>29</v>
      </c>
      <c r="B32" t="e">
        <f ca="1">IF($A32+B$2&gt;MAX(day_offset), OFFSET(B32,-1,0),OFFSET(#REF!, B$2+$A32,B$1))</f>
        <v>#REF!</v>
      </c>
      <c r="C32" t="e">
        <f ca="1">IF($A32+C$2&gt;MAX(day_offset), OFFSET(C32,-1,0),OFFSET(#REF!, C$2+$A32,C$1))</f>
        <v>#REF!</v>
      </c>
      <c r="D32" t="e">
        <f ca="1">IF($A32+D$2&gt;MAX(day_offset), OFFSET(D32,-1,0),OFFSET(#REF!, D$2+$A32,D$1))</f>
        <v>#REF!</v>
      </c>
      <c r="E32" t="e">
        <f ca="1">IF($A32+E$2&gt;MAX(day_offset), OFFSET(E32,-1,0),OFFSET(#REF!, E$2+$A32,E$1))</f>
        <v>#REF!</v>
      </c>
      <c r="F32" t="e">
        <f ca="1">IF($A32+F$2&gt;MAX(day_offset), OFFSET(F32,-1,0),OFFSET(#REF!, F$2+$A32,F$1))</f>
        <v>#REF!</v>
      </c>
      <c r="G32" t="e">
        <f ca="1">IF($A32+G$2&gt;MAX(day_offset), OFFSET(G32,-1,0),OFFSET(#REF!, G$2+$A32,G$1))</f>
        <v>#REF!</v>
      </c>
      <c r="H32" t="e">
        <f ca="1">IF($A32+H$2&gt;MAX(day_offset), OFFSET(H32,-1,0),OFFSET(#REF!, H$2+$A32,H$1))</f>
        <v>#REF!</v>
      </c>
    </row>
    <row r="33" spans="1:8">
      <c r="A33" s="4">
        <f t="shared" si="2"/>
        <v>30</v>
      </c>
      <c r="B33" t="e">
        <f ca="1">IF($A33+B$2&gt;MAX(day_offset), OFFSET(B33,-1,0),OFFSET(#REF!, B$2+$A33,B$1))</f>
        <v>#REF!</v>
      </c>
      <c r="C33" t="e">
        <f ca="1">IF($A33+C$2&gt;MAX(day_offset), OFFSET(C33,-1,0),OFFSET(#REF!, C$2+$A33,C$1))</f>
        <v>#REF!</v>
      </c>
      <c r="D33" t="e">
        <f ca="1">IF($A33+D$2&gt;MAX(day_offset), OFFSET(D33,-1,0),OFFSET(#REF!, D$2+$A33,D$1))</f>
        <v>#REF!</v>
      </c>
      <c r="E33" t="e">
        <f ca="1">IF($A33+E$2&gt;MAX(day_offset), OFFSET(E33,-1,0),OFFSET(#REF!, E$2+$A33,E$1))</f>
        <v>#REF!</v>
      </c>
      <c r="F33" t="e">
        <f ca="1">IF($A33+F$2&gt;MAX(day_offset), OFFSET(F33,-1,0),OFFSET(#REF!, F$2+$A33,F$1))</f>
        <v>#REF!</v>
      </c>
      <c r="G33" t="e">
        <f ca="1">IF($A33+G$2&gt;MAX(day_offset), OFFSET(G33,-1,0),OFFSET(#REF!, G$2+$A33,G$1))</f>
        <v>#REF!</v>
      </c>
      <c r="H33" t="e">
        <f ca="1">IF($A33+H$2&gt;MAX(day_offset), OFFSET(H33,-1,0),OFFSET(#REF!, H$2+$A33,H$1))</f>
        <v>#REF!</v>
      </c>
    </row>
    <row r="34" spans="1:8">
      <c r="A34" s="4">
        <f t="shared" si="2"/>
        <v>31</v>
      </c>
      <c r="B34" t="e">
        <f ca="1">IF($A34+B$2&gt;MAX(day_offset), OFFSET(B34,-1,0),OFFSET(#REF!, B$2+$A34,B$1))</f>
        <v>#REF!</v>
      </c>
      <c r="C34" t="e">
        <f ca="1">IF($A34+C$2&gt;MAX(day_offset), OFFSET(C34,-1,0),OFFSET(#REF!, C$2+$A34,C$1))</f>
        <v>#REF!</v>
      </c>
      <c r="D34" t="e">
        <f ca="1">IF($A34+D$2&gt;MAX(day_offset), OFFSET(D34,-1,0),OFFSET(#REF!, D$2+$A34,D$1))</f>
        <v>#REF!</v>
      </c>
      <c r="E34" t="e">
        <f ca="1">IF($A34+E$2&gt;MAX(day_offset), OFFSET(E34,-1,0),OFFSET(#REF!, E$2+$A34,E$1))</f>
        <v>#REF!</v>
      </c>
      <c r="F34" t="e">
        <f ca="1">IF($A34+F$2&gt;MAX(day_offset), OFFSET(F34,-1,0),OFFSET(#REF!, F$2+$A34,F$1))</f>
        <v>#REF!</v>
      </c>
      <c r="G34" t="e">
        <f ca="1">IF($A34+G$2&gt;MAX(day_offset), OFFSET(G34,-1,0),OFFSET(#REF!, G$2+$A34,G$1))</f>
        <v>#REF!</v>
      </c>
      <c r="H34" t="e">
        <f ca="1">IF($A34+H$2&gt;MAX(day_offset), OFFSET(H34,-1,0),OFFSET(#REF!, H$2+$A34,H$1))</f>
        <v>#REF!</v>
      </c>
    </row>
    <row r="35" spans="1:8">
      <c r="A35" s="4">
        <f t="shared" si="2"/>
        <v>32</v>
      </c>
      <c r="B35" t="e">
        <f ca="1">IF($A35+B$2&gt;MAX(day_offset), OFFSET(B35,-1,0),OFFSET(#REF!, B$2+$A35,B$1))</f>
        <v>#REF!</v>
      </c>
      <c r="C35" t="e">
        <f ca="1">IF($A35+C$2&gt;MAX(day_offset), OFFSET(C35,-1,0),OFFSET(#REF!, C$2+$A35,C$1))</f>
        <v>#REF!</v>
      </c>
      <c r="D35" t="e">
        <f ca="1">IF($A35+D$2&gt;MAX(day_offset), OFFSET(D35,-1,0),OFFSET(#REF!, D$2+$A35,D$1))</f>
        <v>#REF!</v>
      </c>
      <c r="E35" t="e">
        <f ca="1">IF($A35+E$2&gt;MAX(day_offset), OFFSET(E35,-1,0),OFFSET(#REF!, E$2+$A35,E$1))</f>
        <v>#REF!</v>
      </c>
      <c r="F35" t="e">
        <f ca="1">IF($A35+F$2&gt;MAX(day_offset), OFFSET(F35,-1,0),OFFSET(#REF!, F$2+$A35,F$1))</f>
        <v>#REF!</v>
      </c>
      <c r="G35" t="e">
        <f ca="1">IF($A35+G$2&gt;MAX(day_offset), OFFSET(G35,-1,0),OFFSET(#REF!, G$2+$A35,G$1))</f>
        <v>#REF!</v>
      </c>
      <c r="H35" t="e">
        <f ca="1">IF($A35+H$2&gt;MAX(day_offset), OFFSET(H35,-1,0),OFFSET(#REF!, H$2+$A35,H$1))</f>
        <v>#REF!</v>
      </c>
    </row>
    <row r="36" spans="1:8">
      <c r="A36" s="4">
        <f t="shared" si="2"/>
        <v>33</v>
      </c>
      <c r="B36" t="e">
        <f ca="1">IF($A36+B$2&gt;MAX(day_offset), OFFSET(B36,-1,0),OFFSET(#REF!, B$2+$A36,B$1))</f>
        <v>#REF!</v>
      </c>
      <c r="C36" t="e">
        <f ca="1">IF($A36+C$2&gt;MAX(day_offset), OFFSET(C36,-1,0),OFFSET(#REF!, C$2+$A36,C$1))</f>
        <v>#REF!</v>
      </c>
      <c r="D36" t="e">
        <f ca="1">IF($A36+D$2&gt;MAX(day_offset), OFFSET(D36,-1,0),OFFSET(#REF!, D$2+$A36,D$1))</f>
        <v>#REF!</v>
      </c>
      <c r="E36" t="e">
        <f ca="1">IF($A36+E$2&gt;MAX(day_offset), OFFSET(E36,-1,0),OFFSET(#REF!, E$2+$A36,E$1))</f>
        <v>#REF!</v>
      </c>
      <c r="F36" t="e">
        <f ca="1">IF($A36+F$2&gt;MAX(day_offset), OFFSET(F36,-1,0),OFFSET(#REF!, F$2+$A36,F$1))</f>
        <v>#REF!</v>
      </c>
      <c r="G36" t="e">
        <f ca="1">IF($A36+G$2&gt;MAX(day_offset), OFFSET(G36,-1,0),OFFSET(#REF!, G$2+$A36,G$1))</f>
        <v>#REF!</v>
      </c>
      <c r="H36" t="e">
        <f ca="1">IF($A36+H$2&gt;MAX(day_offset), OFFSET(H36,-1,0),OFFSET(#REF!, H$2+$A36,H$1))</f>
        <v>#REF!</v>
      </c>
    </row>
    <row r="37" spans="1:8">
      <c r="A37" s="4">
        <f t="shared" si="2"/>
        <v>34</v>
      </c>
      <c r="B37" t="e">
        <f ca="1">IF($A37+B$2&gt;MAX(day_offset), OFFSET(B37,-1,0),OFFSET(#REF!, B$2+$A37,B$1))</f>
        <v>#REF!</v>
      </c>
      <c r="C37" t="e">
        <f ca="1">IF($A37+C$2&gt;MAX(day_offset), OFFSET(C37,-1,0),OFFSET(#REF!, C$2+$A37,C$1))</f>
        <v>#REF!</v>
      </c>
      <c r="D37" t="e">
        <f ca="1">IF($A37+D$2&gt;MAX(day_offset), OFFSET(D37,-1,0),OFFSET(#REF!, D$2+$A37,D$1))</f>
        <v>#REF!</v>
      </c>
      <c r="E37" t="e">
        <f ca="1">IF($A37+E$2&gt;MAX(day_offset), OFFSET(E37,-1,0),OFFSET(#REF!, E$2+$A37,E$1))</f>
        <v>#REF!</v>
      </c>
      <c r="F37" t="e">
        <f ca="1">IF($A37+F$2&gt;MAX(day_offset), OFFSET(F37,-1,0),OFFSET(#REF!, F$2+$A37,F$1))</f>
        <v>#REF!</v>
      </c>
      <c r="G37" t="e">
        <f ca="1">IF($A37+G$2&gt;MAX(day_offset), OFFSET(G37,-1,0),OFFSET(#REF!, G$2+$A37,G$1))</f>
        <v>#REF!</v>
      </c>
      <c r="H37" t="e">
        <f ca="1">IF($A37+H$2&gt;MAX(day_offset), OFFSET(H37,-1,0),OFFSET(#REF!, H$2+$A37,H$1))</f>
        <v>#REF!</v>
      </c>
    </row>
    <row r="38" spans="1:8">
      <c r="A38" s="4">
        <f t="shared" si="2"/>
        <v>35</v>
      </c>
      <c r="B38" t="e">
        <f ca="1">IF($A38+B$2&gt;MAX(day_offset), OFFSET(B38,-1,0),OFFSET(#REF!, B$2+$A38,B$1))</f>
        <v>#REF!</v>
      </c>
      <c r="C38" t="e">
        <f ca="1">IF($A38+C$2&gt;MAX(day_offset), OFFSET(C38,-1,0),OFFSET(#REF!, C$2+$A38,C$1))</f>
        <v>#REF!</v>
      </c>
      <c r="D38" t="e">
        <f ca="1">IF($A38+D$2&gt;MAX(day_offset), OFFSET(D38,-1,0),OFFSET(#REF!, D$2+$A38,D$1))</f>
        <v>#REF!</v>
      </c>
      <c r="E38" t="e">
        <f ca="1">IF($A38+E$2&gt;MAX(day_offset), OFFSET(E38,-1,0),OFFSET(#REF!, E$2+$A38,E$1))</f>
        <v>#REF!</v>
      </c>
      <c r="F38" t="e">
        <f ca="1">IF($A38+F$2&gt;MAX(day_offset), OFFSET(F38,-1,0),OFFSET(#REF!, F$2+$A38,F$1))</f>
        <v>#REF!</v>
      </c>
      <c r="G38" t="e">
        <f ca="1">IF($A38+G$2&gt;MAX(day_offset), OFFSET(G38,-1,0),OFFSET(#REF!, G$2+$A38,G$1))</f>
        <v>#REF!</v>
      </c>
      <c r="H38" t="e">
        <f ca="1">IF($A38+H$2&gt;MAX(day_offset), OFFSET(H38,-1,0),OFFSET(#REF!, H$2+$A38,H$1))</f>
        <v>#REF!</v>
      </c>
    </row>
    <row r="39" spans="1:8">
      <c r="A39" s="4">
        <f t="shared" si="2"/>
        <v>36</v>
      </c>
      <c r="B39" t="e">
        <f ca="1">IF($A39+B$2&gt;MAX(day_offset), OFFSET(B39,-1,0),OFFSET(#REF!, B$2+$A39,B$1))</f>
        <v>#REF!</v>
      </c>
      <c r="C39" t="e">
        <f ca="1">IF($A39+C$2&gt;MAX(day_offset), OFFSET(C39,-1,0),OFFSET(#REF!, C$2+$A39,C$1))</f>
        <v>#REF!</v>
      </c>
      <c r="D39" t="e">
        <f ca="1">IF($A39+D$2&gt;MAX(day_offset), OFFSET(D39,-1,0),OFFSET(#REF!, D$2+$A39,D$1))</f>
        <v>#REF!</v>
      </c>
      <c r="E39" t="e">
        <f ca="1">IF($A39+E$2&gt;MAX(day_offset), OFFSET(E39,-1,0),OFFSET(#REF!, E$2+$A39,E$1))</f>
        <v>#REF!</v>
      </c>
      <c r="F39" t="e">
        <f ca="1">IF($A39+F$2&gt;MAX(day_offset), OFFSET(F39,-1,0),OFFSET(#REF!, F$2+$A39,F$1))</f>
        <v>#REF!</v>
      </c>
      <c r="G39" t="e">
        <f ca="1">IF($A39+G$2&gt;MAX(day_offset), OFFSET(G39,-1,0),OFFSET(#REF!, G$2+$A39,G$1))</f>
        <v>#REF!</v>
      </c>
      <c r="H39" t="e">
        <f ca="1">IF($A39+H$2&gt;MAX(day_offset), OFFSET(H39,-1,0),OFFSET(#REF!, H$2+$A39,H$1))</f>
        <v>#REF!</v>
      </c>
    </row>
    <row r="40" spans="1:8">
      <c r="A40" s="4">
        <f t="shared" si="2"/>
        <v>37</v>
      </c>
      <c r="B40" t="e">
        <f ca="1">IF($A40+B$2&gt;MAX(day_offset), OFFSET(B40,-1,0),OFFSET(#REF!, B$2+$A40,B$1))</f>
        <v>#REF!</v>
      </c>
      <c r="C40" t="e">
        <f ca="1">IF($A40+C$2&gt;MAX(day_offset), OFFSET(C40,-1,0),OFFSET(#REF!, C$2+$A40,C$1))</f>
        <v>#REF!</v>
      </c>
      <c r="D40" t="e">
        <f ca="1">IF($A40+D$2&gt;MAX(day_offset), OFFSET(D40,-1,0),OFFSET(#REF!, D$2+$A40,D$1))</f>
        <v>#REF!</v>
      </c>
      <c r="E40" t="e">
        <f ca="1">IF($A40+E$2&gt;MAX(day_offset), OFFSET(E40,-1,0),OFFSET(#REF!, E$2+$A40,E$1))</f>
        <v>#REF!</v>
      </c>
      <c r="F40" t="e">
        <f ca="1">IF($A40+F$2&gt;MAX(day_offset), OFFSET(F40,-1,0),OFFSET(#REF!, F$2+$A40,F$1))</f>
        <v>#REF!</v>
      </c>
      <c r="G40" t="e">
        <f ca="1">IF($A40+G$2&gt;MAX(day_offset), OFFSET(G40,-1,0),OFFSET(#REF!, G$2+$A40,G$1))</f>
        <v>#REF!</v>
      </c>
      <c r="H40" t="e">
        <f ca="1">IF($A40+H$2&gt;MAX(day_offset), OFFSET(H40,-1,0),OFFSET(#REF!, H$2+$A40,H$1))</f>
        <v>#REF!</v>
      </c>
    </row>
    <row r="41" spans="1:8">
      <c r="A41" s="4">
        <f t="shared" si="2"/>
        <v>38</v>
      </c>
      <c r="B41" t="e">
        <f ca="1">IF($A41+B$2&gt;MAX(day_offset), OFFSET(B41,-1,0),OFFSET(#REF!, B$2+$A41,B$1))</f>
        <v>#REF!</v>
      </c>
      <c r="C41" t="e">
        <f ca="1">IF($A41+C$2&gt;MAX(day_offset), OFFSET(C41,-1,0),OFFSET(#REF!, C$2+$A41,C$1))</f>
        <v>#REF!</v>
      </c>
      <c r="D41" t="e">
        <f ca="1">IF($A41+D$2&gt;MAX(day_offset), OFFSET(D41,-1,0),OFFSET(#REF!, D$2+$A41,D$1))</f>
        <v>#REF!</v>
      </c>
      <c r="E41" t="e">
        <f ca="1">IF($A41+E$2&gt;MAX(day_offset), OFFSET(E41,-1,0),OFFSET(#REF!, E$2+$A41,E$1))</f>
        <v>#REF!</v>
      </c>
      <c r="F41" t="e">
        <f ca="1">IF($A41+F$2&gt;MAX(day_offset), OFFSET(F41,-1,0),OFFSET(#REF!, F$2+$A41,F$1))</f>
        <v>#REF!</v>
      </c>
      <c r="G41" t="e">
        <f ca="1">IF($A41+G$2&gt;MAX(day_offset), OFFSET(G41,-1,0),OFFSET(#REF!, G$2+$A41,G$1))</f>
        <v>#REF!</v>
      </c>
      <c r="H41" t="e">
        <f ca="1">IF($A41+H$2&gt;MAX(day_offset), OFFSET(H41,-1,0),OFFSET(#REF!, H$2+$A41,H$1))</f>
        <v>#REF!</v>
      </c>
    </row>
    <row r="42" spans="1:8">
      <c r="A42" s="4">
        <f t="shared" si="2"/>
        <v>39</v>
      </c>
      <c r="B42" t="e">
        <f ca="1">IF($A42+B$2&gt;MAX(day_offset), OFFSET(B42,-1,0),OFFSET(#REF!, B$2+$A42,B$1))</f>
        <v>#REF!</v>
      </c>
      <c r="C42" t="e">
        <f ca="1">IF($A42+C$2&gt;MAX(day_offset), OFFSET(C42,-1,0),OFFSET(#REF!, C$2+$A42,C$1))</f>
        <v>#REF!</v>
      </c>
      <c r="D42" t="e">
        <f ca="1">IF($A42+D$2&gt;MAX(day_offset), OFFSET(D42,-1,0),OFFSET(#REF!, D$2+$A42,D$1))</f>
        <v>#REF!</v>
      </c>
      <c r="E42" t="e">
        <f ca="1">IF($A42+E$2&gt;MAX(day_offset), OFFSET(E42,-1,0),OFFSET(#REF!, E$2+$A42,E$1))</f>
        <v>#REF!</v>
      </c>
      <c r="F42" t="e">
        <f ca="1">IF($A42+F$2&gt;MAX(day_offset), OFFSET(F42,-1,0),OFFSET(#REF!, F$2+$A42,F$1))</f>
        <v>#REF!</v>
      </c>
      <c r="G42" t="e">
        <f ca="1">IF($A42+G$2&gt;MAX(day_offset), OFFSET(G42,-1,0),OFFSET(#REF!, G$2+$A42,G$1))</f>
        <v>#REF!</v>
      </c>
      <c r="H42" t="e">
        <f ca="1">IF($A42+H$2&gt;MAX(day_offset), OFFSET(H42,-1,0),OFFSET(#REF!, H$2+$A42,H$1))</f>
        <v>#REF!</v>
      </c>
    </row>
    <row r="43" spans="1:8">
      <c r="A43" s="4">
        <f t="shared" si="2"/>
        <v>40</v>
      </c>
      <c r="B43" t="e">
        <f ca="1">IF($A43+B$2&gt;MAX(day_offset), OFFSET(B43,-1,0),OFFSET(#REF!, B$2+$A43,B$1))</f>
        <v>#REF!</v>
      </c>
      <c r="C43" t="e">
        <f ca="1">IF($A43+C$2&gt;MAX(day_offset), OFFSET(C43,-1,0),OFFSET(#REF!, C$2+$A43,C$1))</f>
        <v>#REF!</v>
      </c>
      <c r="D43" t="e">
        <f ca="1">IF($A43+D$2&gt;MAX(day_offset), OFFSET(D43,-1,0),OFFSET(#REF!, D$2+$A43,D$1))</f>
        <v>#REF!</v>
      </c>
      <c r="E43" t="e">
        <f ca="1">IF($A43+E$2&gt;MAX(day_offset), OFFSET(E43,-1,0),OFFSET(#REF!, E$2+$A43,E$1))</f>
        <v>#REF!</v>
      </c>
      <c r="F43" t="e">
        <f ca="1">IF($A43+F$2&gt;MAX(day_offset), OFFSET(F43,-1,0),OFFSET(#REF!, F$2+$A43,F$1))</f>
        <v>#REF!</v>
      </c>
      <c r="G43" t="e">
        <f ca="1">IF($A43+G$2&gt;MAX(day_offset), OFFSET(G43,-1,0),OFFSET(#REF!, G$2+$A43,G$1))</f>
        <v>#REF!</v>
      </c>
      <c r="H43" t="e">
        <f ca="1">IF($A43+H$2&gt;MAX(day_offset), OFFSET(H43,-1,0),OFFSET(#REF!, H$2+$A43,H$1))</f>
        <v>#REF!</v>
      </c>
    </row>
    <row r="44" spans="1:8">
      <c r="A44" s="4">
        <f t="shared" si="2"/>
        <v>41</v>
      </c>
      <c r="B44" t="e">
        <f ca="1">IF($A44+B$2&gt;MAX(day_offset), OFFSET(B44,-1,0),OFFSET(#REF!, B$2+$A44,B$1))</f>
        <v>#REF!</v>
      </c>
      <c r="C44" t="e">
        <f ca="1">IF($A44+C$2&gt;MAX(day_offset), OFFSET(C44,-1,0),OFFSET(#REF!, C$2+$A44,C$1))</f>
        <v>#REF!</v>
      </c>
      <c r="D44" t="e">
        <f ca="1">IF($A44+D$2&gt;MAX(day_offset), OFFSET(D44,-1,0),OFFSET(#REF!, D$2+$A44,D$1))</f>
        <v>#REF!</v>
      </c>
      <c r="E44" t="e">
        <f ca="1">IF($A44+E$2&gt;MAX(day_offset), OFFSET(E44,-1,0),OFFSET(#REF!, E$2+$A44,E$1))</f>
        <v>#REF!</v>
      </c>
      <c r="F44" t="e">
        <f ca="1">IF($A44+F$2&gt;MAX(day_offset), OFFSET(F44,-1,0),OFFSET(#REF!, F$2+$A44,F$1))</f>
        <v>#REF!</v>
      </c>
      <c r="G44" t="e">
        <f ca="1">IF($A44+G$2&gt;MAX(day_offset), OFFSET(G44,-1,0),OFFSET(#REF!, G$2+$A44,G$1))</f>
        <v>#REF!</v>
      </c>
      <c r="H44" t="e">
        <f ca="1">IF($A44+H$2&gt;MAX(day_offset), OFFSET(H44,-1,0),OFFSET(#REF!, H$2+$A44,H$1))</f>
        <v>#REF!</v>
      </c>
    </row>
    <row r="45" spans="1:8">
      <c r="A45" s="4">
        <f t="shared" si="2"/>
        <v>42</v>
      </c>
      <c r="B45" t="e">
        <f ca="1">IF($A45+B$2&gt;MAX(day_offset), OFFSET(B45,-1,0),OFFSET(#REF!, B$2+$A45,B$1))</f>
        <v>#REF!</v>
      </c>
      <c r="C45" t="e">
        <f ca="1">IF($A45+C$2&gt;MAX(day_offset), OFFSET(C45,-1,0),OFFSET(#REF!, C$2+$A45,C$1))</f>
        <v>#REF!</v>
      </c>
      <c r="D45" t="e">
        <f ca="1">IF($A45+D$2&gt;MAX(day_offset), OFFSET(D45,-1,0),OFFSET(#REF!, D$2+$A45,D$1))</f>
        <v>#REF!</v>
      </c>
      <c r="E45" t="e">
        <f ca="1">IF($A45+E$2&gt;MAX(day_offset), OFFSET(E45,-1,0),OFFSET(#REF!, E$2+$A45,E$1))</f>
        <v>#REF!</v>
      </c>
      <c r="F45" t="e">
        <f ca="1">IF($A45+F$2&gt;MAX(day_offset), OFFSET(F45,-1,0),OFFSET(#REF!, F$2+$A45,F$1))</f>
        <v>#REF!</v>
      </c>
      <c r="G45" t="e">
        <f ca="1">IF($A45+G$2&gt;MAX(day_offset), OFFSET(G45,-1,0),OFFSET(#REF!, G$2+$A45,G$1))</f>
        <v>#REF!</v>
      </c>
      <c r="H45" t="e">
        <f ca="1">IF($A45+H$2&gt;MAX(day_offset), OFFSET(H45,-1,0),OFFSET(#REF!, H$2+$A45,H$1))</f>
        <v>#REF!</v>
      </c>
    </row>
    <row r="46" spans="1:8">
      <c r="A46" s="4">
        <f t="shared" si="2"/>
        <v>43</v>
      </c>
      <c r="B46" t="e">
        <f ca="1">IF($A46+B$2&gt;MAX(day_offset), OFFSET(B46,-1,0),OFFSET(#REF!, B$2+$A46,B$1))</f>
        <v>#REF!</v>
      </c>
      <c r="C46" t="e">
        <f ca="1">IF($A46+C$2&gt;MAX(day_offset), OFFSET(C46,-1,0),OFFSET(#REF!, C$2+$A46,C$1))</f>
        <v>#REF!</v>
      </c>
      <c r="D46" t="e">
        <f ca="1">IF($A46+D$2&gt;MAX(day_offset), OFFSET(D46,-1,0),OFFSET(#REF!, D$2+$A46,D$1))</f>
        <v>#REF!</v>
      </c>
      <c r="E46" t="e">
        <f ca="1">IF($A46+E$2&gt;MAX(day_offset), OFFSET(E46,-1,0),OFFSET(#REF!, E$2+$A46,E$1))</f>
        <v>#REF!</v>
      </c>
      <c r="F46" t="e">
        <f ca="1">IF($A46+F$2&gt;MAX(day_offset), OFFSET(F46,-1,0),OFFSET(#REF!, F$2+$A46,F$1))</f>
        <v>#REF!</v>
      </c>
      <c r="G46" t="e">
        <f ca="1">IF($A46+G$2&gt;MAX(day_offset), OFFSET(G46,-1,0),OFFSET(#REF!, G$2+$A46,G$1))</f>
        <v>#REF!</v>
      </c>
      <c r="H46" t="e">
        <f ca="1">IF($A46+H$2&gt;MAX(day_offset), OFFSET(H46,-1,0),OFFSET(#REF!, H$2+$A46,H$1))</f>
        <v>#REF!</v>
      </c>
    </row>
    <row r="47" spans="1:8">
      <c r="A47" s="4">
        <f t="shared" si="2"/>
        <v>44</v>
      </c>
      <c r="B47" t="e">
        <f ca="1">IF($A47+B$2&gt;MAX(day_offset), OFFSET(B47,-1,0),OFFSET(#REF!, B$2+$A47,B$1))</f>
        <v>#REF!</v>
      </c>
      <c r="C47" t="e">
        <f ca="1">IF($A47+C$2&gt;MAX(day_offset), OFFSET(C47,-1,0),OFFSET(#REF!, C$2+$A47,C$1))</f>
        <v>#REF!</v>
      </c>
      <c r="D47" t="e">
        <f ca="1">IF($A47+D$2&gt;MAX(day_offset), OFFSET(D47,-1,0),OFFSET(#REF!, D$2+$A47,D$1))</f>
        <v>#REF!</v>
      </c>
      <c r="E47" t="e">
        <f ca="1">IF($A47+E$2&gt;MAX(day_offset), OFFSET(E47,-1,0),OFFSET(#REF!, E$2+$A47,E$1))</f>
        <v>#REF!</v>
      </c>
      <c r="F47" t="e">
        <f ca="1">IF($A47+F$2&gt;MAX(day_offset), OFFSET(F47,-1,0),OFFSET(#REF!, F$2+$A47,F$1))</f>
        <v>#REF!</v>
      </c>
      <c r="G47" t="e">
        <f ca="1">IF($A47+G$2&gt;MAX(day_offset), OFFSET(G47,-1,0),OFFSET(#REF!, G$2+$A47,G$1))</f>
        <v>#REF!</v>
      </c>
      <c r="H47" t="e">
        <f ca="1">IF($A47+H$2&gt;MAX(day_offset), OFFSET(H47,-1,0),OFFSET(#REF!, H$2+$A47,H$1))</f>
        <v>#REF!</v>
      </c>
    </row>
    <row r="48" spans="1:8">
      <c r="A48" s="4">
        <f t="shared" si="2"/>
        <v>45</v>
      </c>
      <c r="B48" t="e">
        <f ca="1">IF($A48+B$2&gt;MAX(day_offset), OFFSET(B48,-1,0),OFFSET(#REF!, B$2+$A48,B$1))</f>
        <v>#REF!</v>
      </c>
      <c r="C48" t="e">
        <f ca="1">IF($A48+C$2&gt;MAX(day_offset), OFFSET(C48,-1,0),OFFSET(#REF!, C$2+$A48,C$1))</f>
        <v>#REF!</v>
      </c>
      <c r="D48" t="e">
        <f ca="1">IF($A48+D$2&gt;MAX(day_offset), OFFSET(D48,-1,0),OFFSET(#REF!, D$2+$A48,D$1))</f>
        <v>#REF!</v>
      </c>
      <c r="E48" t="e">
        <f ca="1">IF($A48+E$2&gt;MAX(day_offset), OFFSET(E48,-1,0),OFFSET(#REF!, E$2+$A48,E$1))</f>
        <v>#REF!</v>
      </c>
      <c r="F48" t="e">
        <f ca="1">IF($A48+F$2&gt;MAX(day_offset), OFFSET(F48,-1,0),OFFSET(#REF!, F$2+$A48,F$1))</f>
        <v>#REF!</v>
      </c>
      <c r="G48" t="e">
        <f ca="1">IF($A48+G$2&gt;MAX(day_offset), OFFSET(G48,-1,0),OFFSET(#REF!, G$2+$A48,G$1))</f>
        <v>#REF!</v>
      </c>
      <c r="H48" t="e">
        <f ca="1">IF($A48+H$2&gt;MAX(day_offset), OFFSET(H48,-1,0),OFFSET(#REF!, H$2+$A48,H$1))</f>
        <v>#REF!</v>
      </c>
    </row>
    <row r="49" spans="1:8">
      <c r="A49" s="4">
        <f t="shared" si="2"/>
        <v>46</v>
      </c>
      <c r="B49" t="e">
        <f ca="1">IF($A49+B$2&gt;MAX(day_offset), OFFSET(B49,-1,0),OFFSET(#REF!, B$2+$A49,B$1))</f>
        <v>#REF!</v>
      </c>
      <c r="C49" t="e">
        <f ca="1">IF($A49+C$2&gt;MAX(day_offset), OFFSET(C49,-1,0),OFFSET(#REF!, C$2+$A49,C$1))</f>
        <v>#REF!</v>
      </c>
      <c r="D49" t="e">
        <f ca="1">IF($A49+D$2&gt;MAX(day_offset), OFFSET(D49,-1,0),OFFSET(#REF!, D$2+$A49,D$1))</f>
        <v>#REF!</v>
      </c>
      <c r="E49" t="e">
        <f ca="1">IF($A49+E$2&gt;MAX(day_offset), OFFSET(E49,-1,0),OFFSET(#REF!, E$2+$A49,E$1))</f>
        <v>#REF!</v>
      </c>
      <c r="F49" t="e">
        <f ca="1">IF($A49+F$2&gt;MAX(day_offset), OFFSET(F49,-1,0),OFFSET(#REF!, F$2+$A49,F$1))</f>
        <v>#REF!</v>
      </c>
      <c r="G49" t="e">
        <f ca="1">IF($A49+G$2&gt;MAX(day_offset), OFFSET(G49,-1,0),OFFSET(#REF!, G$2+$A49,G$1))</f>
        <v>#REF!</v>
      </c>
      <c r="H49" t="e">
        <f ca="1">IF($A49+H$2&gt;MAX(day_offset), OFFSET(H49,-1,0),OFFSET(#REF!, H$2+$A49,H$1))</f>
        <v>#REF!</v>
      </c>
    </row>
    <row r="50" spans="1:8">
      <c r="A50" s="4">
        <f t="shared" si="2"/>
        <v>47</v>
      </c>
      <c r="B50" t="e">
        <f ca="1">IF($A50+B$2&gt;MAX(day_offset), OFFSET(B50,-1,0),OFFSET(#REF!, B$2+$A50,B$1))</f>
        <v>#REF!</v>
      </c>
      <c r="C50" t="e">
        <f ca="1">IF($A50+C$2&gt;MAX(day_offset), OFFSET(C50,-1,0),OFFSET(#REF!, C$2+$A50,C$1))</f>
        <v>#REF!</v>
      </c>
      <c r="D50" t="e">
        <f ca="1">IF($A50+D$2&gt;MAX(day_offset), OFFSET(D50,-1,0),OFFSET(#REF!, D$2+$A50,D$1))</f>
        <v>#REF!</v>
      </c>
      <c r="E50" t="e">
        <f ca="1">IF($A50+E$2&gt;MAX(day_offset), OFFSET(E50,-1,0),OFFSET(#REF!, E$2+$A50,E$1))</f>
        <v>#REF!</v>
      </c>
      <c r="F50" t="e">
        <f ca="1">IF($A50+F$2&gt;MAX(day_offset), OFFSET(F50,-1,0),OFFSET(#REF!, F$2+$A50,F$1))</f>
        <v>#REF!</v>
      </c>
      <c r="G50" t="e">
        <f ca="1">IF($A50+G$2&gt;MAX(day_offset), OFFSET(G50,-1,0),OFFSET(#REF!, G$2+$A50,G$1))</f>
        <v>#REF!</v>
      </c>
      <c r="H50" t="e">
        <f ca="1">IF($A50+H$2&gt;MAX(day_offset), OFFSET(H50,-1,0),OFFSET(#REF!, H$2+$A50,H$1))</f>
        <v>#REF!</v>
      </c>
    </row>
    <row r="51" spans="1:8">
      <c r="A51" s="4">
        <f t="shared" si="2"/>
        <v>48</v>
      </c>
      <c r="B51" t="e">
        <f ca="1">IF($A51+B$2&gt;MAX(day_offset), OFFSET(B51,-1,0),OFFSET(#REF!, B$2+$A51,B$1))</f>
        <v>#REF!</v>
      </c>
      <c r="C51" t="e">
        <f ca="1">IF($A51+C$2&gt;MAX(day_offset), OFFSET(C51,-1,0),OFFSET(#REF!, C$2+$A51,C$1))</f>
        <v>#REF!</v>
      </c>
      <c r="D51" t="e">
        <f ca="1">IF($A51+D$2&gt;MAX(day_offset), OFFSET(D51,-1,0),OFFSET(#REF!, D$2+$A51,D$1))</f>
        <v>#REF!</v>
      </c>
      <c r="E51" t="e">
        <f ca="1">IF($A51+E$2&gt;MAX(day_offset), OFFSET(E51,-1,0),OFFSET(#REF!, E$2+$A51,E$1))</f>
        <v>#REF!</v>
      </c>
      <c r="F51" t="e">
        <f ca="1">IF($A51+F$2&gt;MAX(day_offset), OFFSET(F51,-1,0),OFFSET(#REF!, F$2+$A51,F$1))</f>
        <v>#REF!</v>
      </c>
      <c r="G51" t="e">
        <f ca="1">IF($A51+G$2&gt;MAX(day_offset), OFFSET(G51,-1,0),OFFSET(#REF!, G$2+$A51,G$1))</f>
        <v>#REF!</v>
      </c>
      <c r="H51" t="e">
        <f ca="1">IF($A51+H$2&gt;MAX(day_offset), OFFSET(H51,-1,0),OFFSET(#REF!, H$2+$A51,H$1))</f>
        <v>#REF!</v>
      </c>
    </row>
    <row r="52" spans="1:8">
      <c r="A52" s="4">
        <f t="shared" si="2"/>
        <v>49</v>
      </c>
      <c r="B52" t="e">
        <f ca="1">IF($A52+B$2&gt;MAX(day_offset), OFFSET(B52,-1,0),OFFSET(#REF!, B$2+$A52,B$1))</f>
        <v>#REF!</v>
      </c>
      <c r="C52" t="e">
        <f ca="1">IF($A52+C$2&gt;MAX(day_offset), OFFSET(C52,-1,0),OFFSET(#REF!, C$2+$A52,C$1))</f>
        <v>#REF!</v>
      </c>
      <c r="D52" t="e">
        <f ca="1">IF($A52+D$2&gt;MAX(day_offset), OFFSET(D52,-1,0),OFFSET(#REF!, D$2+$A52,D$1))</f>
        <v>#REF!</v>
      </c>
      <c r="E52" t="e">
        <f ca="1">IF($A52+E$2&gt;MAX(day_offset), OFFSET(E52,-1,0),OFFSET(#REF!, E$2+$A52,E$1))</f>
        <v>#REF!</v>
      </c>
      <c r="F52" t="e">
        <f ca="1">IF($A52+F$2&gt;MAX(day_offset), OFFSET(F52,-1,0),OFFSET(#REF!, F$2+$A52,F$1))</f>
        <v>#REF!</v>
      </c>
      <c r="G52" t="e">
        <f ca="1">IF($A52+G$2&gt;MAX(day_offset), OFFSET(G52,-1,0),OFFSET(#REF!, G$2+$A52,G$1))</f>
        <v>#REF!</v>
      </c>
      <c r="H52" t="e">
        <f ca="1">IF($A52+H$2&gt;MAX(day_offset), OFFSET(H52,-1,0),OFFSET(#REF!, H$2+$A52,H$1))</f>
        <v>#REF!</v>
      </c>
    </row>
    <row r="53" spans="1:8">
      <c r="A53" s="4">
        <f t="shared" si="2"/>
        <v>50</v>
      </c>
      <c r="B53" t="e">
        <f ca="1">IF($A53+B$2&gt;MAX(day_offset), OFFSET(B53,-1,0),OFFSET(#REF!, B$2+$A53,B$1))</f>
        <v>#REF!</v>
      </c>
      <c r="C53" t="e">
        <f ca="1">IF($A53+C$2&gt;MAX(day_offset), OFFSET(C53,-1,0),OFFSET(#REF!, C$2+$A53,C$1))</f>
        <v>#REF!</v>
      </c>
      <c r="D53" t="e">
        <f ca="1">IF($A53+D$2&gt;MAX(day_offset), OFFSET(D53,-1,0),OFFSET(#REF!, D$2+$A53,D$1))</f>
        <v>#REF!</v>
      </c>
      <c r="E53" t="e">
        <f ca="1">IF($A53+E$2&gt;MAX(day_offset), OFFSET(E53,-1,0),OFFSET(#REF!, E$2+$A53,E$1))</f>
        <v>#REF!</v>
      </c>
      <c r="F53" t="e">
        <f ca="1">IF($A53+F$2&gt;MAX(day_offset), OFFSET(F53,-1,0),OFFSET(#REF!, F$2+$A53,F$1))</f>
        <v>#REF!</v>
      </c>
      <c r="G53" t="e">
        <f ca="1">IF($A53+G$2&gt;MAX(day_offset), OFFSET(G53,-1,0),OFFSET(#REF!, G$2+$A53,G$1))</f>
        <v>#REF!</v>
      </c>
      <c r="H53" t="e">
        <f ca="1">IF($A53+H$2&gt;MAX(day_offset), OFFSET(H53,-1,0),OFFSET(#REF!, H$2+$A53,H$1))</f>
        <v>#REF!</v>
      </c>
    </row>
    <row r="54" spans="1:8">
      <c r="A54" s="4">
        <f t="shared" si="2"/>
        <v>51</v>
      </c>
      <c r="B54" t="e">
        <f ca="1">IF($A54+B$2&gt;MAX(day_offset), OFFSET(B54,-1,0),OFFSET(#REF!, B$2+$A54,B$1))</f>
        <v>#REF!</v>
      </c>
      <c r="C54" t="e">
        <f ca="1">IF($A54+C$2&gt;MAX(day_offset), OFFSET(C54,-1,0),OFFSET(#REF!, C$2+$A54,C$1))</f>
        <v>#REF!</v>
      </c>
      <c r="D54" t="e">
        <f ca="1">IF($A54+D$2&gt;MAX(day_offset), OFFSET(D54,-1,0),OFFSET(#REF!, D$2+$A54,D$1))</f>
        <v>#REF!</v>
      </c>
      <c r="E54" t="e">
        <f ca="1">IF($A54+E$2&gt;MAX(day_offset), OFFSET(E54,-1,0),OFFSET(#REF!, E$2+$A54,E$1))</f>
        <v>#REF!</v>
      </c>
      <c r="F54" t="e">
        <f ca="1">IF($A54+F$2&gt;MAX(day_offset), OFFSET(F54,-1,0),OFFSET(#REF!, F$2+$A54,F$1))</f>
        <v>#REF!</v>
      </c>
      <c r="G54" t="e">
        <f ca="1">IF($A54+G$2&gt;MAX(day_offset), OFFSET(G54,-1,0),OFFSET(#REF!, G$2+$A54,G$1))</f>
        <v>#REF!</v>
      </c>
      <c r="H54" t="e">
        <f ca="1">IF($A54+H$2&gt;MAX(day_offset), OFFSET(H54,-1,0),OFFSET(#REF!, H$2+$A54,H$1))</f>
        <v>#REF!</v>
      </c>
    </row>
    <row r="55" spans="1:8">
      <c r="A55" s="4">
        <f t="shared" si="2"/>
        <v>52</v>
      </c>
      <c r="B55" t="e">
        <f ca="1">IF($A55+B$2&gt;MAX(day_offset), OFFSET(B55,-1,0),OFFSET(#REF!, B$2+$A55,B$1))</f>
        <v>#REF!</v>
      </c>
      <c r="C55" t="e">
        <f ca="1">IF($A55+C$2&gt;MAX(day_offset), OFFSET(C55,-1,0),OFFSET(#REF!, C$2+$A55,C$1))</f>
        <v>#REF!</v>
      </c>
      <c r="D55" t="e">
        <f ca="1">IF($A55+D$2&gt;MAX(day_offset), OFFSET(D55,-1,0),OFFSET(#REF!, D$2+$A55,D$1))</f>
        <v>#REF!</v>
      </c>
      <c r="E55" t="e">
        <f ca="1">IF($A55+E$2&gt;MAX(day_offset), OFFSET(E55,-1,0),OFFSET(#REF!, E$2+$A55,E$1))</f>
        <v>#REF!</v>
      </c>
      <c r="F55" t="e">
        <f ca="1">IF($A55+F$2&gt;MAX(day_offset), OFFSET(F55,-1,0),OFFSET(#REF!, F$2+$A55,F$1))</f>
        <v>#REF!</v>
      </c>
      <c r="G55" t="e">
        <f ca="1">IF($A55+G$2&gt;MAX(day_offset), OFFSET(G55,-1,0),OFFSET(#REF!, G$2+$A55,G$1))</f>
        <v>#REF!</v>
      </c>
      <c r="H55" t="e">
        <f ca="1">IF($A55+H$2&gt;MAX(day_offset), OFFSET(H55,-1,0),OFFSET(#REF!, H$2+$A55,H$1))</f>
        <v>#REF!</v>
      </c>
    </row>
    <row r="56" spans="1:8">
      <c r="A56" s="4">
        <f t="shared" si="2"/>
        <v>53</v>
      </c>
      <c r="B56" t="e">
        <f ca="1">IF($A56+B$2&gt;MAX(day_offset), OFFSET(B56,-1,0),OFFSET(#REF!, B$2+$A56,B$1))</f>
        <v>#REF!</v>
      </c>
      <c r="C56" t="e">
        <f ca="1">IF($A56+C$2&gt;MAX(day_offset), OFFSET(C56,-1,0),OFFSET(#REF!, C$2+$A56,C$1))</f>
        <v>#REF!</v>
      </c>
      <c r="D56" t="e">
        <f ca="1">IF($A56+D$2&gt;MAX(day_offset), OFFSET(D56,-1,0),OFFSET(#REF!, D$2+$A56,D$1))</f>
        <v>#REF!</v>
      </c>
      <c r="E56" t="e">
        <f ca="1">IF($A56+E$2&gt;MAX(day_offset), OFFSET(E56,-1,0),OFFSET(#REF!, E$2+$A56,E$1))</f>
        <v>#REF!</v>
      </c>
      <c r="F56" t="e">
        <f ca="1">IF($A56+F$2&gt;MAX(day_offset), OFFSET(F56,-1,0),OFFSET(#REF!, F$2+$A56,F$1))</f>
        <v>#REF!</v>
      </c>
      <c r="G56" t="e">
        <f ca="1">IF($A56+G$2&gt;MAX(day_offset), OFFSET(G56,-1,0),OFFSET(#REF!, G$2+$A56,G$1))</f>
        <v>#REF!</v>
      </c>
      <c r="H56" t="e">
        <f ca="1">IF($A56+H$2&gt;MAX(day_offset), OFFSET(H56,-1,0),OFFSET(#REF!, H$2+$A56,H$1))</f>
        <v>#REF!</v>
      </c>
    </row>
    <row r="57" spans="1:8">
      <c r="A57" s="4">
        <f t="shared" si="2"/>
        <v>54</v>
      </c>
      <c r="B57" t="e">
        <f ca="1">IF($A57+B$2&gt;MAX(day_offset), OFFSET(B57,-1,0),OFFSET(#REF!, B$2+$A57,B$1))</f>
        <v>#REF!</v>
      </c>
      <c r="C57" t="e">
        <f ca="1">IF($A57+C$2&gt;MAX(day_offset), OFFSET(C57,-1,0),OFFSET(#REF!, C$2+$A57,C$1))</f>
        <v>#REF!</v>
      </c>
      <c r="D57" t="e">
        <f ca="1">IF($A57+D$2&gt;MAX(day_offset), OFFSET(D57,-1,0),OFFSET(#REF!, D$2+$A57,D$1))</f>
        <v>#REF!</v>
      </c>
      <c r="E57" t="e">
        <f ca="1">IF($A57+E$2&gt;MAX(day_offset), OFFSET(E57,-1,0),OFFSET(#REF!, E$2+$A57,E$1))</f>
        <v>#REF!</v>
      </c>
      <c r="F57" t="e">
        <f ca="1">IF($A57+F$2&gt;MAX(day_offset), OFFSET(F57,-1,0),OFFSET(#REF!, F$2+$A57,F$1))</f>
        <v>#REF!</v>
      </c>
      <c r="G57" t="e">
        <f ca="1">IF($A57+G$2&gt;MAX(day_offset), OFFSET(G57,-1,0),OFFSET(#REF!, G$2+$A57,G$1))</f>
        <v>#REF!</v>
      </c>
      <c r="H57" t="e">
        <f ca="1">IF($A57+H$2&gt;MAX(day_offset), OFFSET(H57,-1,0),OFFSET(#REF!, H$2+$A57,H$1))</f>
        <v>#REF!</v>
      </c>
    </row>
    <row r="58" spans="1:8">
      <c r="A58" s="4">
        <f t="shared" si="2"/>
        <v>55</v>
      </c>
      <c r="B58" t="e">
        <f ca="1">IF($A58+B$2&gt;MAX(day_offset), OFFSET(B58,-1,0),OFFSET(#REF!, B$2+$A58,B$1))</f>
        <v>#REF!</v>
      </c>
      <c r="C58" t="e">
        <f ca="1">IF($A58+C$2&gt;MAX(day_offset), OFFSET(C58,-1,0),OFFSET(#REF!, C$2+$A58,C$1))</f>
        <v>#REF!</v>
      </c>
      <c r="D58" t="e">
        <f ca="1">IF($A58+D$2&gt;MAX(day_offset), OFFSET(D58,-1,0),OFFSET(#REF!, D$2+$A58,D$1))</f>
        <v>#REF!</v>
      </c>
      <c r="E58" t="e">
        <f ca="1">IF($A58+E$2&gt;MAX(day_offset), OFFSET(E58,-1,0),OFFSET(#REF!, E$2+$A58,E$1))</f>
        <v>#REF!</v>
      </c>
      <c r="F58" t="e">
        <f ca="1">IF($A58+F$2&gt;MAX(day_offset), OFFSET(F58,-1,0),OFFSET(#REF!, F$2+$A58,F$1))</f>
        <v>#REF!</v>
      </c>
      <c r="G58" t="e">
        <f ca="1">IF($A58+G$2&gt;MAX(day_offset), OFFSET(G58,-1,0),OFFSET(#REF!, G$2+$A58,G$1))</f>
        <v>#REF!</v>
      </c>
      <c r="H58" t="e">
        <f ca="1">IF($A58+H$2&gt;MAX(day_offset), OFFSET(H58,-1,0),OFFSET(#REF!, H$2+$A58,H$1))</f>
        <v>#REF!</v>
      </c>
    </row>
    <row r="59" spans="1:8">
      <c r="A59" s="4">
        <f t="shared" si="2"/>
        <v>56</v>
      </c>
      <c r="B59" t="e">
        <f ca="1">IF($A59+B$2&gt;MAX(day_offset), OFFSET(B59,-1,0),OFFSET(#REF!, B$2+$A59,B$1))</f>
        <v>#REF!</v>
      </c>
      <c r="C59" t="e">
        <f ca="1">IF($A59+C$2&gt;MAX(day_offset), OFFSET(C59,-1,0),OFFSET(#REF!, C$2+$A59,C$1))</f>
        <v>#REF!</v>
      </c>
      <c r="D59" t="e">
        <f ca="1">IF($A59+D$2&gt;MAX(day_offset), OFFSET(D59,-1,0),OFFSET(#REF!, D$2+$A59,D$1))</f>
        <v>#REF!</v>
      </c>
      <c r="E59" t="e">
        <f ca="1">IF($A59+E$2&gt;MAX(day_offset), OFFSET(E59,-1,0),OFFSET(#REF!, E$2+$A59,E$1))</f>
        <v>#REF!</v>
      </c>
      <c r="F59" t="e">
        <f ca="1">IF($A59+F$2&gt;MAX(day_offset), OFFSET(F59,-1,0),OFFSET(#REF!, F$2+$A59,F$1))</f>
        <v>#REF!</v>
      </c>
      <c r="G59" t="e">
        <f ca="1">IF($A59+G$2&gt;MAX(day_offset), OFFSET(G59,-1,0),OFFSET(#REF!, G$2+$A59,G$1))</f>
        <v>#REF!</v>
      </c>
      <c r="H59" t="e">
        <f ca="1">IF($A59+H$2&gt;MAX(day_offset), OFFSET(H59,-1,0),OFFSET(#REF!, H$2+$A59,H$1))</f>
        <v>#REF!</v>
      </c>
    </row>
    <row r="60" spans="1:8">
      <c r="A60" s="4">
        <f t="shared" si="2"/>
        <v>57</v>
      </c>
      <c r="B60" t="e">
        <f ca="1">IF($A60+B$2&gt;MAX(day_offset), OFFSET(B60,-1,0),OFFSET(#REF!, B$2+$A60,B$1))</f>
        <v>#REF!</v>
      </c>
      <c r="C60" t="e">
        <f ca="1">IF($A60+C$2&gt;MAX(day_offset), OFFSET(C60,-1,0),OFFSET(#REF!, C$2+$A60,C$1))</f>
        <v>#REF!</v>
      </c>
      <c r="D60" t="e">
        <f ca="1">IF($A60+D$2&gt;MAX(day_offset), OFFSET(D60,-1,0),OFFSET(#REF!, D$2+$A60,D$1))</f>
        <v>#REF!</v>
      </c>
      <c r="E60" t="e">
        <f ca="1">IF($A60+E$2&gt;MAX(day_offset), OFFSET(E60,-1,0),OFFSET(#REF!, E$2+$A60,E$1))</f>
        <v>#REF!</v>
      </c>
      <c r="F60" t="e">
        <f ca="1">IF($A60+F$2&gt;MAX(day_offset), OFFSET(F60,-1,0),OFFSET(#REF!, F$2+$A60,F$1))</f>
        <v>#REF!</v>
      </c>
      <c r="G60" t="e">
        <f ca="1">IF($A60+G$2&gt;MAX(day_offset), OFFSET(G60,-1,0),OFFSET(#REF!, G$2+$A60,G$1))</f>
        <v>#REF!</v>
      </c>
      <c r="H60" t="e">
        <f ca="1">IF($A60+H$2&gt;MAX(day_offset), OFFSET(H60,-1,0),OFFSET(#REF!, H$2+$A60,H$1))</f>
        <v>#REF!</v>
      </c>
    </row>
    <row r="61" spans="1:8">
      <c r="A61" s="4">
        <f t="shared" si="2"/>
        <v>58</v>
      </c>
      <c r="B61" t="e">
        <f ca="1">IF($A61+B$2&gt;MAX(day_offset), OFFSET(B61,-1,0),OFFSET(#REF!, B$2+$A61,B$1))</f>
        <v>#REF!</v>
      </c>
      <c r="C61" t="e">
        <f ca="1">IF($A61+C$2&gt;MAX(day_offset), OFFSET(C61,-1,0),OFFSET(#REF!, C$2+$A61,C$1))</f>
        <v>#REF!</v>
      </c>
      <c r="D61" t="e">
        <f ca="1">IF($A61+D$2&gt;MAX(day_offset), OFFSET(D61,-1,0),OFFSET(#REF!, D$2+$A61,D$1))</f>
        <v>#REF!</v>
      </c>
      <c r="E61" t="e">
        <f ca="1">IF($A61+E$2&gt;MAX(day_offset), OFFSET(E61,-1,0),OFFSET(#REF!, E$2+$A61,E$1))</f>
        <v>#REF!</v>
      </c>
      <c r="F61" t="e">
        <f ca="1">IF($A61+F$2&gt;MAX(day_offset), OFFSET(F61,-1,0),OFFSET(#REF!, F$2+$A61,F$1))</f>
        <v>#REF!</v>
      </c>
      <c r="G61" t="e">
        <f ca="1">IF($A61+G$2&gt;MAX(day_offset), OFFSET(G61,-1,0),OFFSET(#REF!, G$2+$A61,G$1))</f>
        <v>#REF!</v>
      </c>
      <c r="H61" t="e">
        <f ca="1">IF($A61+H$2&gt;MAX(day_offset), OFFSET(H61,-1,0),OFFSET(#REF!, H$2+$A61,H$1))</f>
        <v>#REF!</v>
      </c>
    </row>
    <row r="62" spans="1:8">
      <c r="A62" s="4">
        <f t="shared" si="2"/>
        <v>59</v>
      </c>
      <c r="B62" t="e">
        <f ca="1">IF($A62+B$2&gt;MAX(day_offset), OFFSET(B62,-1,0),OFFSET(#REF!, B$2+$A62,B$1))</f>
        <v>#REF!</v>
      </c>
      <c r="C62" t="e">
        <f ca="1">IF($A62+C$2&gt;MAX(day_offset), OFFSET(C62,-1,0),OFFSET(#REF!, C$2+$A62,C$1))</f>
        <v>#REF!</v>
      </c>
      <c r="D62" t="e">
        <f ca="1">IF($A62+D$2&gt;MAX(day_offset), OFFSET(D62,-1,0),OFFSET(#REF!, D$2+$A62,D$1))</f>
        <v>#REF!</v>
      </c>
      <c r="E62" t="e">
        <f ca="1">IF($A62+E$2&gt;MAX(day_offset), OFFSET(E62,-1,0),OFFSET(#REF!, E$2+$A62,E$1))</f>
        <v>#REF!</v>
      </c>
      <c r="F62" t="e">
        <f ca="1">IF($A62+F$2&gt;MAX(day_offset), OFFSET(F62,-1,0),OFFSET(#REF!, F$2+$A62,F$1))</f>
        <v>#REF!</v>
      </c>
      <c r="G62" t="e">
        <f ca="1">IF($A62+G$2&gt;MAX(day_offset), OFFSET(G62,-1,0),OFFSET(#REF!, G$2+$A62,G$1))</f>
        <v>#REF!</v>
      </c>
      <c r="H62" t="e">
        <f ca="1">IF($A62+H$2&gt;MAX(day_offset), OFFSET(H62,-1,0),OFFSET(#REF!, H$2+$A62,H$1))</f>
        <v>#REF!</v>
      </c>
    </row>
    <row r="63" spans="1:8">
      <c r="A63" s="4">
        <f t="shared" si="2"/>
        <v>60</v>
      </c>
      <c r="B63" t="e">
        <f ca="1">IF($A63+B$2&gt;MAX(day_offset), OFFSET(B63,-1,0),OFFSET(#REF!, B$2+$A63,B$1))</f>
        <v>#REF!</v>
      </c>
      <c r="C63" t="e">
        <f ca="1">IF($A63+C$2&gt;MAX(day_offset), OFFSET(C63,-1,0),OFFSET(#REF!, C$2+$A63,C$1))</f>
        <v>#REF!</v>
      </c>
      <c r="D63" t="e">
        <f ca="1">IF($A63+D$2&gt;MAX(day_offset), OFFSET(D63,-1,0),OFFSET(#REF!, D$2+$A63,D$1))</f>
        <v>#REF!</v>
      </c>
      <c r="E63" t="e">
        <f ca="1">IF($A63+E$2&gt;MAX(day_offset), OFFSET(E63,-1,0),OFFSET(#REF!, E$2+$A63,E$1))</f>
        <v>#REF!</v>
      </c>
      <c r="F63" t="e">
        <f ca="1">IF($A63+F$2&gt;MAX(day_offset), OFFSET(F63,-1,0),OFFSET(#REF!, F$2+$A63,F$1))</f>
        <v>#REF!</v>
      </c>
      <c r="G63" t="e">
        <f ca="1">IF($A63+G$2&gt;MAX(day_offset), OFFSET(G63,-1,0),OFFSET(#REF!, G$2+$A63,G$1))</f>
        <v>#REF!</v>
      </c>
      <c r="H63" t="e">
        <f ca="1">IF($A63+H$2&gt;MAX(day_offset), OFFSET(H63,-1,0),OFFSET(#REF!, H$2+$A63,H$1))</f>
        <v>#REF!</v>
      </c>
    </row>
    <row r="64" spans="1:8">
      <c r="A64" s="4">
        <f t="shared" si="2"/>
        <v>61</v>
      </c>
      <c r="B64" t="e">
        <f ca="1">IF($A64+B$2&gt;MAX(day_offset), OFFSET(B64,-1,0),OFFSET(#REF!, B$2+$A64,B$1))</f>
        <v>#REF!</v>
      </c>
      <c r="C64" t="e">
        <f ca="1">IF($A64+C$2&gt;MAX(day_offset), OFFSET(C64,-1,0),OFFSET(#REF!, C$2+$A64,C$1))</f>
        <v>#REF!</v>
      </c>
      <c r="D64" t="e">
        <f ca="1">IF($A64+D$2&gt;MAX(day_offset), OFFSET(D64,-1,0),OFFSET(#REF!, D$2+$A64,D$1))</f>
        <v>#REF!</v>
      </c>
      <c r="E64" t="e">
        <f ca="1">IF($A64+E$2&gt;MAX(day_offset), OFFSET(E64,-1,0),OFFSET(#REF!, E$2+$A64,E$1))</f>
        <v>#REF!</v>
      </c>
      <c r="F64" t="e">
        <f ca="1">IF($A64+F$2&gt;MAX(day_offset), OFFSET(F64,-1,0),OFFSET(#REF!, F$2+$A64,F$1))</f>
        <v>#REF!</v>
      </c>
      <c r="G64" t="e">
        <f ca="1">IF($A64+G$2&gt;MAX(day_offset), OFFSET(G64,-1,0),OFFSET(#REF!, G$2+$A64,G$1))</f>
        <v>#REF!</v>
      </c>
      <c r="H64" t="e">
        <f ca="1">IF($A64+H$2&gt;MAX(day_offset), OFFSET(H64,-1,0),OFFSET(#REF!, H$2+$A64,H$1))</f>
        <v>#REF!</v>
      </c>
    </row>
    <row r="65" spans="1:8">
      <c r="A65" s="4">
        <f t="shared" si="2"/>
        <v>62</v>
      </c>
      <c r="B65" t="e">
        <f ca="1">IF($A65+B$2&gt;MAX(day_offset), OFFSET(B65,-1,0),OFFSET(#REF!, B$2+$A65,B$1))</f>
        <v>#REF!</v>
      </c>
      <c r="C65" t="e">
        <f ca="1">IF($A65+C$2&gt;MAX(day_offset), OFFSET(C65,-1,0),OFFSET(#REF!, C$2+$A65,C$1))</f>
        <v>#REF!</v>
      </c>
      <c r="D65" t="e">
        <f ca="1">IF($A65+D$2&gt;MAX(day_offset), OFFSET(D65,-1,0),OFFSET(#REF!, D$2+$A65,D$1))</f>
        <v>#REF!</v>
      </c>
      <c r="E65" t="e">
        <f ca="1">IF($A65+E$2&gt;MAX(day_offset), OFFSET(E65,-1,0),OFFSET(#REF!, E$2+$A65,E$1))</f>
        <v>#REF!</v>
      </c>
      <c r="F65" t="e">
        <f ca="1">IF($A65+F$2&gt;MAX(day_offset), OFFSET(F65,-1,0),OFFSET(#REF!, F$2+$A65,F$1))</f>
        <v>#REF!</v>
      </c>
      <c r="G65" t="e">
        <f ca="1">IF($A65+G$2&gt;MAX(day_offset), OFFSET(G65,-1,0),OFFSET(#REF!, G$2+$A65,G$1))</f>
        <v>#REF!</v>
      </c>
      <c r="H65" t="e">
        <f ca="1">IF($A65+H$2&gt;MAX(day_offset), OFFSET(H65,-1,0),OFFSET(#REF!, H$2+$A65,H$1))</f>
        <v>#REF!</v>
      </c>
    </row>
    <row r="66" spans="1:8">
      <c r="A66" s="4">
        <f t="shared" si="2"/>
        <v>63</v>
      </c>
      <c r="B66" t="e">
        <f ca="1">IF($A66+B$2&gt;MAX(day_offset), OFFSET(B66,-1,0),OFFSET(#REF!, B$2+$A66,B$1))</f>
        <v>#REF!</v>
      </c>
      <c r="C66" t="e">
        <f ca="1">IF($A66+C$2&gt;MAX(day_offset), OFFSET(C66,-1,0),OFFSET(#REF!, C$2+$A66,C$1))</f>
        <v>#REF!</v>
      </c>
      <c r="D66" t="e">
        <f ca="1">IF($A66+D$2&gt;MAX(day_offset), OFFSET(D66,-1,0),OFFSET(#REF!, D$2+$A66,D$1))</f>
        <v>#REF!</v>
      </c>
      <c r="E66" t="e">
        <f ca="1">IF($A66+E$2&gt;MAX(day_offset), OFFSET(E66,-1,0),OFFSET(#REF!, E$2+$A66,E$1))</f>
        <v>#REF!</v>
      </c>
      <c r="F66" t="e">
        <f ca="1">IF($A66+F$2&gt;MAX(day_offset), OFFSET(F66,-1,0),OFFSET(#REF!, F$2+$A66,F$1))</f>
        <v>#REF!</v>
      </c>
      <c r="G66" t="e">
        <f ca="1">IF($A66+G$2&gt;MAX(day_offset), OFFSET(G66,-1,0),OFFSET(#REF!, G$2+$A66,G$1))</f>
        <v>#REF!</v>
      </c>
      <c r="H66" t="e">
        <f ca="1">IF($A66+H$2&gt;MAX(day_offset), OFFSET(H66,-1,0),OFFSET(#REF!, H$2+$A66,H$1))</f>
        <v>#REF!</v>
      </c>
    </row>
    <row r="67" spans="1:8">
      <c r="A67" s="4">
        <f t="shared" si="2"/>
        <v>64</v>
      </c>
      <c r="B67" t="e">
        <f ca="1">IF($A67+B$2&gt;MAX(day_offset), OFFSET(B67,-1,0),OFFSET(#REF!, B$2+$A67,B$1))</f>
        <v>#REF!</v>
      </c>
      <c r="C67" t="e">
        <f ca="1">IF($A67+C$2&gt;MAX(day_offset), OFFSET(C67,-1,0),OFFSET(#REF!, C$2+$A67,C$1))</f>
        <v>#REF!</v>
      </c>
      <c r="D67" t="e">
        <f ca="1">IF($A67+D$2&gt;MAX(day_offset), OFFSET(D67,-1,0),OFFSET(#REF!, D$2+$A67,D$1))</f>
        <v>#REF!</v>
      </c>
      <c r="E67" t="e">
        <f ca="1">IF($A67+E$2&gt;MAX(day_offset), OFFSET(E67,-1,0),OFFSET(#REF!, E$2+$A67,E$1))</f>
        <v>#REF!</v>
      </c>
      <c r="F67" t="e">
        <f ca="1">IF($A67+F$2&gt;MAX(day_offset), OFFSET(F67,-1,0),OFFSET(#REF!, F$2+$A67,F$1))</f>
        <v>#REF!</v>
      </c>
      <c r="G67" t="e">
        <f ca="1">IF($A67+G$2&gt;MAX(day_offset), OFFSET(G67,-1,0),OFFSET(#REF!, G$2+$A67,G$1))</f>
        <v>#REF!</v>
      </c>
      <c r="H67" t="e">
        <f ca="1">IF($A67+H$2&gt;MAX(day_offset), OFFSET(H67,-1,0),OFFSET(#REF!, H$2+$A67,H$1))</f>
        <v>#REF!</v>
      </c>
    </row>
    <row r="68" spans="1:8">
      <c r="A68" s="4">
        <f t="shared" si="2"/>
        <v>65</v>
      </c>
      <c r="B68" t="e">
        <f ca="1">IF($A68+B$2&gt;MAX(day_offset), OFFSET(B68,-1,0),OFFSET(#REF!, B$2+$A68,B$1))</f>
        <v>#REF!</v>
      </c>
      <c r="C68" t="e">
        <f ca="1">IF($A68+C$2&gt;MAX(day_offset), OFFSET(C68,-1,0),OFFSET(#REF!, C$2+$A68,C$1))</f>
        <v>#REF!</v>
      </c>
      <c r="D68" t="e">
        <f ca="1">IF($A68+D$2&gt;MAX(day_offset), OFFSET(D68,-1,0),OFFSET(#REF!, D$2+$A68,D$1))</f>
        <v>#REF!</v>
      </c>
      <c r="E68" t="e">
        <f ca="1">IF($A68+E$2&gt;MAX(day_offset), OFFSET(E68,-1,0),OFFSET(#REF!, E$2+$A68,E$1))</f>
        <v>#REF!</v>
      </c>
      <c r="F68" t="e">
        <f ca="1">IF($A68+F$2&gt;MAX(day_offset), OFFSET(F68,-1,0),OFFSET(#REF!, F$2+$A68,F$1))</f>
        <v>#REF!</v>
      </c>
      <c r="G68" t="e">
        <f ca="1">IF($A68+G$2&gt;MAX(day_offset), OFFSET(G68,-1,0),OFFSET(#REF!, G$2+$A68,G$1))</f>
        <v>#REF!</v>
      </c>
      <c r="H68" t="e">
        <f ca="1">IF($A68+H$2&gt;MAX(day_offset), OFFSET(H68,-1,0),OFFSET(#REF!, H$2+$A68,H$1))</f>
        <v>#REF!</v>
      </c>
    </row>
    <row r="69" spans="1:8">
      <c r="A69" s="4">
        <f t="shared" si="2"/>
        <v>66</v>
      </c>
      <c r="B69" t="e">
        <f ca="1">IF($A69+B$2&gt;MAX(day_offset), OFFSET(B69,-1,0),OFFSET(#REF!, B$2+$A69,B$1))</f>
        <v>#REF!</v>
      </c>
      <c r="C69" t="e">
        <f ca="1">IF($A69+C$2&gt;MAX(day_offset), OFFSET(C69,-1,0),OFFSET(#REF!, C$2+$A69,C$1))</f>
        <v>#REF!</v>
      </c>
      <c r="D69" t="e">
        <f ca="1">IF($A69+D$2&gt;MAX(day_offset), OFFSET(D69,-1,0),OFFSET(#REF!, D$2+$A69,D$1))</f>
        <v>#REF!</v>
      </c>
      <c r="E69" t="e">
        <f ca="1">IF($A69+E$2&gt;MAX(day_offset), OFFSET(E69,-1,0),OFFSET(#REF!, E$2+$A69,E$1))</f>
        <v>#REF!</v>
      </c>
      <c r="F69" t="e">
        <f ca="1">IF($A69+F$2&gt;MAX(day_offset), OFFSET(F69,-1,0),OFFSET(#REF!, F$2+$A69,F$1))</f>
        <v>#REF!</v>
      </c>
      <c r="G69" t="e">
        <f ca="1">IF($A69+G$2&gt;MAX(day_offset), OFFSET(G69,-1,0),OFFSET(#REF!, G$2+$A69,G$1))</f>
        <v>#REF!</v>
      </c>
      <c r="H69" t="e">
        <f ca="1">IF($A69+H$2&gt;MAX(day_offset), OFFSET(H69,-1,0),OFFSET(#REF!, H$2+$A69,H$1))</f>
        <v>#REF!</v>
      </c>
    </row>
    <row r="70" spans="1:8">
      <c r="A70" s="4">
        <f t="shared" ref="A70:A81" si="3">A69+1</f>
        <v>67</v>
      </c>
      <c r="B70" t="e">
        <f ca="1">IF($A70+B$2&gt;MAX(day_offset), OFFSET(B70,-1,0),OFFSET(#REF!, B$2+$A70,B$1))</f>
        <v>#REF!</v>
      </c>
      <c r="C70" t="e">
        <f ca="1">IF($A70+C$2&gt;MAX(day_offset), OFFSET(C70,-1,0),OFFSET(#REF!, C$2+$A70,C$1))</f>
        <v>#REF!</v>
      </c>
      <c r="D70" t="e">
        <f ca="1">IF($A70+D$2&gt;MAX(day_offset), OFFSET(D70,-1,0),OFFSET(#REF!, D$2+$A70,D$1))</f>
        <v>#REF!</v>
      </c>
      <c r="E70" t="e">
        <f ca="1">IF($A70+E$2&gt;MAX(day_offset), OFFSET(E70,-1,0),OFFSET(#REF!, E$2+$A70,E$1))</f>
        <v>#REF!</v>
      </c>
      <c r="F70" t="e">
        <f ca="1">IF($A70+F$2&gt;MAX(day_offset), OFFSET(F70,-1,0),OFFSET(#REF!, F$2+$A70,F$1))</f>
        <v>#REF!</v>
      </c>
      <c r="G70" t="e">
        <f ca="1">IF($A70+G$2&gt;MAX(day_offset), OFFSET(G70,-1,0),OFFSET(#REF!, G$2+$A70,G$1))</f>
        <v>#REF!</v>
      </c>
      <c r="H70" t="e">
        <f ca="1">IF($A70+H$2&gt;MAX(day_offset), OFFSET(H70,-1,0),OFFSET(#REF!, H$2+$A70,H$1))</f>
        <v>#REF!</v>
      </c>
    </row>
    <row r="71" spans="1:8">
      <c r="A71" s="4">
        <f t="shared" si="3"/>
        <v>68</v>
      </c>
      <c r="B71" t="e">
        <f ca="1">IF($A71+B$2&gt;MAX(day_offset), OFFSET(B71,-1,0),OFFSET(#REF!, B$2+$A71,B$1))</f>
        <v>#REF!</v>
      </c>
      <c r="C71" t="e">
        <f ca="1">IF($A71+C$2&gt;MAX(day_offset), OFFSET(C71,-1,0),OFFSET(#REF!, C$2+$A71,C$1))</f>
        <v>#REF!</v>
      </c>
      <c r="D71" t="e">
        <f ca="1">IF($A71+D$2&gt;MAX(day_offset), OFFSET(D71,-1,0),OFFSET(#REF!, D$2+$A71,D$1))</f>
        <v>#REF!</v>
      </c>
      <c r="E71" t="e">
        <f ca="1">IF($A71+E$2&gt;MAX(day_offset), OFFSET(E71,-1,0),OFFSET(#REF!, E$2+$A71,E$1))</f>
        <v>#REF!</v>
      </c>
      <c r="F71" t="e">
        <f ca="1">IF($A71+F$2&gt;MAX(day_offset), OFFSET(F71,-1,0),OFFSET(#REF!, F$2+$A71,F$1))</f>
        <v>#REF!</v>
      </c>
      <c r="G71" t="e">
        <f ca="1">IF($A71+G$2&gt;MAX(day_offset), OFFSET(G71,-1,0),OFFSET(#REF!, G$2+$A71,G$1))</f>
        <v>#REF!</v>
      </c>
      <c r="H71" t="e">
        <f ca="1">IF($A71+H$2&gt;MAX(day_offset), OFFSET(H71,-1,0),OFFSET(#REF!, H$2+$A71,H$1))</f>
        <v>#REF!</v>
      </c>
    </row>
    <row r="72" spans="1:8">
      <c r="A72" s="4">
        <f t="shared" si="3"/>
        <v>69</v>
      </c>
      <c r="B72" t="e">
        <f ca="1">IF($A72+B$2&gt;MAX(day_offset), OFFSET(B72,-1,0),OFFSET(#REF!, B$2+$A72,B$1))</f>
        <v>#REF!</v>
      </c>
      <c r="C72" t="e">
        <f ca="1">IF($A72+C$2&gt;MAX(day_offset), OFFSET(C72,-1,0),OFFSET(#REF!, C$2+$A72,C$1))</f>
        <v>#REF!</v>
      </c>
      <c r="D72" t="e">
        <f ca="1">IF($A72+D$2&gt;MAX(day_offset), OFFSET(D72,-1,0),OFFSET(#REF!, D$2+$A72,D$1))</f>
        <v>#REF!</v>
      </c>
      <c r="E72" t="e">
        <f ca="1">IF($A72+E$2&gt;MAX(day_offset), OFFSET(E72,-1,0),OFFSET(#REF!, E$2+$A72,E$1))</f>
        <v>#REF!</v>
      </c>
      <c r="F72" t="e">
        <f ca="1">IF($A72+F$2&gt;MAX(day_offset), OFFSET(F72,-1,0),OFFSET(#REF!, F$2+$A72,F$1))</f>
        <v>#REF!</v>
      </c>
      <c r="G72" t="e">
        <f ca="1">IF($A72+G$2&gt;MAX(day_offset), OFFSET(G72,-1,0),OFFSET(#REF!, G$2+$A72,G$1))</f>
        <v>#REF!</v>
      </c>
      <c r="H72" t="e">
        <f ca="1">IF($A72+H$2&gt;MAX(day_offset), OFFSET(H72,-1,0),OFFSET(#REF!, H$2+$A72,H$1))</f>
        <v>#REF!</v>
      </c>
    </row>
    <row r="73" spans="1:8">
      <c r="A73" s="4">
        <f t="shared" si="3"/>
        <v>70</v>
      </c>
      <c r="B73" t="e">
        <f ca="1">IF($A73+B$2&gt;MAX(day_offset), OFFSET(B73,-1,0),OFFSET(#REF!, B$2+$A73,B$1))</f>
        <v>#REF!</v>
      </c>
      <c r="C73" t="e">
        <f ca="1">IF($A73+C$2&gt;MAX(day_offset), OFFSET(C73,-1,0),OFFSET(#REF!, C$2+$A73,C$1))</f>
        <v>#REF!</v>
      </c>
      <c r="D73" t="e">
        <f ca="1">IF($A73+D$2&gt;MAX(day_offset), OFFSET(D73,-1,0),OFFSET(#REF!, D$2+$A73,D$1))</f>
        <v>#REF!</v>
      </c>
      <c r="E73" t="e">
        <f ca="1">IF($A73+E$2&gt;MAX(day_offset), OFFSET(E73,-1,0),OFFSET(#REF!, E$2+$A73,E$1))</f>
        <v>#REF!</v>
      </c>
      <c r="F73" t="e">
        <f ca="1">IF($A73+F$2&gt;MAX(day_offset), OFFSET(F73,-1,0),OFFSET(#REF!, F$2+$A73,F$1))</f>
        <v>#REF!</v>
      </c>
      <c r="G73" t="e">
        <f ca="1">IF($A73+G$2&gt;MAX(day_offset), OFFSET(G73,-1,0),OFFSET(#REF!, G$2+$A73,G$1))</f>
        <v>#REF!</v>
      </c>
      <c r="H73" t="e">
        <f ca="1">IF($A73+H$2&gt;MAX(day_offset), OFFSET(H73,-1,0),OFFSET(#REF!, H$2+$A73,H$1))</f>
        <v>#REF!</v>
      </c>
    </row>
    <row r="74" spans="1:8">
      <c r="A74" s="4">
        <f t="shared" si="3"/>
        <v>71</v>
      </c>
      <c r="B74" t="e">
        <f ca="1">IF($A74+B$2&gt;MAX(day_offset), OFFSET(B74,-1,0),OFFSET(#REF!, B$2+$A74,B$1))</f>
        <v>#REF!</v>
      </c>
      <c r="C74" t="e">
        <f ca="1">IF($A74+C$2&gt;MAX(day_offset), OFFSET(C74,-1,0),OFFSET(#REF!, C$2+$A74,C$1))</f>
        <v>#REF!</v>
      </c>
      <c r="D74" t="e">
        <f ca="1">IF($A74+D$2&gt;MAX(day_offset), OFFSET(D74,-1,0),OFFSET(#REF!, D$2+$A74,D$1))</f>
        <v>#REF!</v>
      </c>
      <c r="E74" t="e">
        <f ca="1">IF($A74+E$2&gt;MAX(day_offset), OFFSET(E74,-1,0),OFFSET(#REF!, E$2+$A74,E$1))</f>
        <v>#REF!</v>
      </c>
      <c r="F74" t="e">
        <f ca="1">IF($A74+F$2&gt;MAX(day_offset), OFFSET(F74,-1,0),OFFSET(#REF!, F$2+$A74,F$1))</f>
        <v>#REF!</v>
      </c>
      <c r="G74" t="e">
        <f ca="1">IF($A74+G$2&gt;MAX(day_offset), OFFSET(G74,-1,0),OFFSET(#REF!, G$2+$A74,G$1))</f>
        <v>#REF!</v>
      </c>
      <c r="H74" t="e">
        <f ca="1">IF($A74+H$2&gt;MAX(day_offset), OFFSET(H74,-1,0),OFFSET(#REF!, H$2+$A74,H$1))</f>
        <v>#REF!</v>
      </c>
    </row>
    <row r="75" spans="1:8">
      <c r="A75" s="4">
        <f t="shared" si="3"/>
        <v>72</v>
      </c>
      <c r="B75" t="e">
        <f ca="1">IF($A75+B$2&gt;MAX(day_offset), OFFSET(B75,-1,0),OFFSET(#REF!, B$2+$A75,B$1))</f>
        <v>#REF!</v>
      </c>
      <c r="C75" t="e">
        <f ca="1">IF($A75+C$2&gt;MAX(day_offset), OFFSET(C75,-1,0),OFFSET(#REF!, C$2+$A75,C$1))</f>
        <v>#REF!</v>
      </c>
      <c r="D75" t="e">
        <f ca="1">IF($A75+D$2&gt;MAX(day_offset), OFFSET(D75,-1,0),OFFSET(#REF!, D$2+$A75,D$1))</f>
        <v>#REF!</v>
      </c>
      <c r="E75" t="e">
        <f ca="1">IF($A75+E$2&gt;MAX(day_offset), OFFSET(E75,-1,0),OFFSET(#REF!, E$2+$A75,E$1))</f>
        <v>#REF!</v>
      </c>
      <c r="F75" t="e">
        <f ca="1">IF($A75+F$2&gt;MAX(day_offset), OFFSET(F75,-1,0),OFFSET(#REF!, F$2+$A75,F$1))</f>
        <v>#REF!</v>
      </c>
      <c r="G75" t="e">
        <f ca="1">IF($A75+G$2&gt;MAX(day_offset), OFFSET(G75,-1,0),OFFSET(#REF!, G$2+$A75,G$1))</f>
        <v>#REF!</v>
      </c>
      <c r="H75" t="e">
        <f ca="1">IF($A75+H$2&gt;MAX(day_offset), OFFSET(H75,-1,0),OFFSET(#REF!, H$2+$A75,H$1))</f>
        <v>#REF!</v>
      </c>
    </row>
    <row r="76" spans="1:8">
      <c r="A76" s="4">
        <f t="shared" si="3"/>
        <v>73</v>
      </c>
      <c r="B76" t="e">
        <f ca="1">IF($A76+B$2&gt;MAX(day_offset), OFFSET(B76,-1,0),OFFSET(#REF!, B$2+$A76,B$1))</f>
        <v>#REF!</v>
      </c>
      <c r="C76" t="e">
        <f ca="1">IF($A76+C$2&gt;MAX(day_offset), OFFSET(C76,-1,0),OFFSET(#REF!, C$2+$A76,C$1))</f>
        <v>#REF!</v>
      </c>
      <c r="D76" t="e">
        <f ca="1">IF($A76+D$2&gt;MAX(day_offset), OFFSET(D76,-1,0),OFFSET(#REF!, D$2+$A76,D$1))</f>
        <v>#REF!</v>
      </c>
      <c r="E76" t="e">
        <f ca="1">IF($A76+E$2&gt;MAX(day_offset), OFFSET(E76,-1,0),OFFSET(#REF!, E$2+$A76,E$1))</f>
        <v>#REF!</v>
      </c>
      <c r="F76" t="e">
        <f ca="1">IF($A76+F$2&gt;MAX(day_offset), OFFSET(F76,-1,0),OFFSET(#REF!, F$2+$A76,F$1))</f>
        <v>#REF!</v>
      </c>
      <c r="G76" t="e">
        <f ca="1">IF($A76+G$2&gt;MAX(day_offset), OFFSET(G76,-1,0),OFFSET(#REF!, G$2+$A76,G$1))</f>
        <v>#REF!</v>
      </c>
      <c r="H76" t="e">
        <f ca="1">IF($A76+H$2&gt;MAX(day_offset), OFFSET(H76,-1,0),OFFSET(#REF!, H$2+$A76,H$1))</f>
        <v>#REF!</v>
      </c>
    </row>
    <row r="77" spans="1:8">
      <c r="A77" s="4">
        <f t="shared" si="3"/>
        <v>74</v>
      </c>
      <c r="B77" t="e">
        <f ca="1">IF($A77+B$2&gt;MAX(day_offset), OFFSET(B77,-1,0),OFFSET(#REF!, B$2+$A77,B$1))</f>
        <v>#REF!</v>
      </c>
      <c r="C77" t="e">
        <f ca="1">IF($A77+C$2&gt;MAX(day_offset), OFFSET(C77,-1,0),OFFSET(#REF!, C$2+$A77,C$1))</f>
        <v>#REF!</v>
      </c>
      <c r="D77" t="e">
        <f ca="1">IF($A77+D$2&gt;MAX(day_offset), OFFSET(D77,-1,0),OFFSET(#REF!, D$2+$A77,D$1))</f>
        <v>#REF!</v>
      </c>
      <c r="E77" t="e">
        <f ca="1">IF($A77+E$2&gt;MAX(day_offset), OFFSET(E77,-1,0),OFFSET(#REF!, E$2+$A77,E$1))</f>
        <v>#REF!</v>
      </c>
      <c r="F77" t="e">
        <f ca="1">IF($A77+F$2&gt;MAX(day_offset), OFFSET(F77,-1,0),OFFSET(#REF!, F$2+$A77,F$1))</f>
        <v>#REF!</v>
      </c>
      <c r="G77" t="e">
        <f ca="1">IF($A77+G$2&gt;MAX(day_offset), OFFSET(G77,-1,0),OFFSET(#REF!, G$2+$A77,G$1))</f>
        <v>#REF!</v>
      </c>
      <c r="H77" t="e">
        <f ca="1">IF($A77+H$2&gt;MAX(day_offset), OFFSET(H77,-1,0),OFFSET(#REF!, H$2+$A77,H$1))</f>
        <v>#REF!</v>
      </c>
    </row>
    <row r="78" spans="1:8">
      <c r="A78" s="4">
        <f t="shared" si="3"/>
        <v>75</v>
      </c>
      <c r="B78" t="e">
        <f ca="1">IF($A78+B$2&gt;MAX(day_offset), OFFSET(B78,-1,0),OFFSET(#REF!, B$2+$A78,B$1))</f>
        <v>#REF!</v>
      </c>
      <c r="C78" t="e">
        <f ca="1">IF($A78+C$2&gt;MAX(day_offset), OFFSET(C78,-1,0),OFFSET(#REF!, C$2+$A78,C$1))</f>
        <v>#REF!</v>
      </c>
      <c r="D78" t="e">
        <f ca="1">IF($A78+D$2&gt;MAX(day_offset), OFFSET(D78,-1,0),OFFSET(#REF!, D$2+$A78,D$1))</f>
        <v>#REF!</v>
      </c>
      <c r="E78" t="e">
        <f ca="1">IF($A78+E$2&gt;MAX(day_offset), OFFSET(E78,-1,0),OFFSET(#REF!, E$2+$A78,E$1))</f>
        <v>#REF!</v>
      </c>
      <c r="F78" t="e">
        <f ca="1">IF($A78+F$2&gt;MAX(day_offset), OFFSET(F78,-1,0),OFFSET(#REF!, F$2+$A78,F$1))</f>
        <v>#REF!</v>
      </c>
      <c r="G78" t="e">
        <f ca="1">IF($A78+G$2&gt;MAX(day_offset), OFFSET(G78,-1,0),OFFSET(#REF!, G$2+$A78,G$1))</f>
        <v>#REF!</v>
      </c>
      <c r="H78" t="e">
        <f ca="1">IF($A78+H$2&gt;MAX(day_offset), OFFSET(H78,-1,0),OFFSET(#REF!, H$2+$A78,H$1))</f>
        <v>#REF!</v>
      </c>
    </row>
    <row r="79" spans="1:8">
      <c r="A79" s="4">
        <f t="shared" si="3"/>
        <v>76</v>
      </c>
      <c r="B79" t="e">
        <f ca="1">IF($A79+B$2&gt;MAX(day_offset), OFFSET(B79,-1,0),OFFSET(#REF!, B$2+$A79,B$1))</f>
        <v>#REF!</v>
      </c>
      <c r="C79" t="e">
        <f ca="1">IF($A79+C$2&gt;MAX(day_offset), OFFSET(C79,-1,0),OFFSET(#REF!, C$2+$A79,C$1))</f>
        <v>#REF!</v>
      </c>
      <c r="D79" t="e">
        <f ca="1">IF($A79+D$2&gt;MAX(day_offset), OFFSET(D79,-1,0),OFFSET(#REF!, D$2+$A79,D$1))</f>
        <v>#REF!</v>
      </c>
      <c r="E79" t="e">
        <f ca="1">IF($A79+E$2&gt;MAX(day_offset), OFFSET(E79,-1,0),OFFSET(#REF!, E$2+$A79,E$1))</f>
        <v>#REF!</v>
      </c>
      <c r="F79" t="e">
        <f ca="1">IF($A79+F$2&gt;MAX(day_offset), OFFSET(F79,-1,0),OFFSET(#REF!, F$2+$A79,F$1))</f>
        <v>#REF!</v>
      </c>
      <c r="G79" t="e">
        <f ca="1">IF($A79+G$2&gt;MAX(day_offset), OFFSET(G79,-1,0),OFFSET(#REF!, G$2+$A79,G$1))</f>
        <v>#REF!</v>
      </c>
      <c r="H79" t="e">
        <f ca="1">IF($A79+H$2&gt;MAX(day_offset), OFFSET(H79,-1,0),OFFSET(#REF!, H$2+$A79,H$1))</f>
        <v>#REF!</v>
      </c>
    </row>
    <row r="80" spans="1:8">
      <c r="A80" s="4">
        <f t="shared" si="3"/>
        <v>77</v>
      </c>
      <c r="B80" t="e">
        <f ca="1">IF($A80+B$2&gt;MAX(day_offset), OFFSET(B80,-1,0),OFFSET(#REF!, B$2+$A80,B$1))</f>
        <v>#REF!</v>
      </c>
      <c r="C80" t="e">
        <f ca="1">IF($A80+C$2&gt;MAX(day_offset), OFFSET(C80,-1,0),OFFSET(#REF!, C$2+$A80,C$1))</f>
        <v>#REF!</v>
      </c>
      <c r="D80" t="e">
        <f ca="1">IF($A80+D$2&gt;MAX(day_offset), OFFSET(D80,-1,0),OFFSET(#REF!, D$2+$A80,D$1))</f>
        <v>#REF!</v>
      </c>
      <c r="E80" t="e">
        <f ca="1">IF($A80+E$2&gt;MAX(day_offset), OFFSET(E80,-1,0),OFFSET(#REF!, E$2+$A80,E$1))</f>
        <v>#REF!</v>
      </c>
      <c r="F80" t="e">
        <f ca="1">IF($A80+F$2&gt;MAX(day_offset), OFFSET(F80,-1,0),OFFSET(#REF!, F$2+$A80,F$1))</f>
        <v>#REF!</v>
      </c>
      <c r="G80" t="e">
        <f ca="1">IF($A80+G$2&gt;MAX(day_offset), OFFSET(G80,-1,0),OFFSET(#REF!, G$2+$A80,G$1))</f>
        <v>#REF!</v>
      </c>
      <c r="H80" t="e">
        <f ca="1">IF($A80+H$2&gt;MAX(day_offset), OFFSET(H80,-1,0),OFFSET(#REF!, H$2+$A80,H$1))</f>
        <v>#REF!</v>
      </c>
    </row>
    <row r="81" spans="1:8">
      <c r="A81" s="4">
        <f t="shared" si="3"/>
        <v>78</v>
      </c>
      <c r="B81" t="e">
        <f ca="1">IF($A81+B$2&gt;MAX(day_offset), OFFSET(B81,-1,0),OFFSET(#REF!, B$2+$A81,B$1))</f>
        <v>#REF!</v>
      </c>
      <c r="C81" t="e">
        <f ca="1">IF($A81+C$2&gt;MAX(day_offset), OFFSET(C81,-1,0),OFFSET(#REF!, C$2+$A81,C$1))</f>
        <v>#REF!</v>
      </c>
      <c r="D81" t="e">
        <f ca="1">IF($A81+D$2&gt;MAX(day_offset), OFFSET(D81,-1,0),OFFSET(#REF!, D$2+$A81,D$1))</f>
        <v>#REF!</v>
      </c>
      <c r="E81" t="e">
        <f ca="1">IF($A81+E$2&gt;MAX(day_offset), OFFSET(E81,-1,0),OFFSET(#REF!, E$2+$A81,E$1))</f>
        <v>#REF!</v>
      </c>
      <c r="F81" t="e">
        <f ca="1">IF($A81+F$2&gt;MAX(day_offset), OFFSET(F81,-1,0),OFFSET(#REF!, F$2+$A81,F$1))</f>
        <v>#REF!</v>
      </c>
      <c r="G81" t="e">
        <f ca="1">IF($A81+G$2&gt;MAX(day_offset), OFFSET(G81,-1,0),OFFSET(#REF!, G$2+$A81,G$1))</f>
        <v>#REF!</v>
      </c>
      <c r="H81" t="e">
        <f ca="1">IF($A81+H$2&gt;MAX(day_offset), OFFSET(H81,-1,0),OFFSET(#REF!, H$2+$A81,H$1))</f>
        <v>#REF!</v>
      </c>
    </row>
    <row r="82" spans="1:8">
      <c r="A82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42405-4618-4A82-8EAD-F70231EC9263}">
  <dimension ref="A2:BB144"/>
  <sheetViews>
    <sheetView showGridLines="0" topLeftCell="N4" workbookViewId="0">
      <selection activeCell="AB77" sqref="AB77"/>
    </sheetView>
  </sheetViews>
  <sheetFormatPr defaultRowHeight="15"/>
  <cols>
    <col min="2" max="2" width="13.28515625" hidden="1" customWidth="1"/>
    <col min="3" max="4" width="0" hidden="1" customWidth="1"/>
    <col min="23" max="23" width="10.140625" bestFit="1" customWidth="1"/>
  </cols>
  <sheetData>
    <row r="2" spans="1:53" ht="18.75">
      <c r="A2" s="13" t="s">
        <v>58</v>
      </c>
    </row>
    <row r="3" spans="1:53">
      <c r="A3" s="51" t="s">
        <v>20</v>
      </c>
      <c r="B3" s="5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53">
      <c r="A4" s="91" t="s">
        <v>48</v>
      </c>
      <c r="B4" s="94">
        <v>1</v>
      </c>
      <c r="C4" s="94">
        <v>2</v>
      </c>
      <c r="D4" s="94">
        <v>3</v>
      </c>
      <c r="E4" s="94">
        <v>4</v>
      </c>
      <c r="F4" s="94">
        <v>5</v>
      </c>
      <c r="G4" s="94">
        <v>6</v>
      </c>
      <c r="H4" s="94">
        <v>7</v>
      </c>
      <c r="I4" s="94">
        <v>8</v>
      </c>
      <c r="J4" s="94">
        <v>9</v>
      </c>
      <c r="K4" s="94">
        <v>10</v>
      </c>
      <c r="L4" s="94">
        <v>11</v>
      </c>
      <c r="M4" s="94">
        <v>12</v>
      </c>
      <c r="N4" s="94">
        <v>13</v>
      </c>
      <c r="O4" s="94">
        <v>14</v>
      </c>
      <c r="P4" s="94">
        <v>15</v>
      </c>
      <c r="Q4" s="94">
        <v>16</v>
      </c>
      <c r="R4" s="94">
        <v>17</v>
      </c>
      <c r="S4" s="94">
        <v>18</v>
      </c>
      <c r="T4" s="94">
        <v>19</v>
      </c>
      <c r="U4" s="94">
        <v>20</v>
      </c>
      <c r="V4" s="94">
        <v>21</v>
      </c>
      <c r="W4" s="94">
        <v>22</v>
      </c>
      <c r="X4" s="94">
        <v>23</v>
      </c>
      <c r="Y4" s="94">
        <v>24</v>
      </c>
      <c r="Z4" s="94">
        <v>25</v>
      </c>
      <c r="AA4" s="94">
        <v>26</v>
      </c>
      <c r="AB4" s="94">
        <v>27</v>
      </c>
      <c r="AC4" s="94">
        <v>28</v>
      </c>
      <c r="AD4" s="94">
        <v>29</v>
      </c>
      <c r="AE4" s="94">
        <v>30</v>
      </c>
      <c r="AF4" s="94">
        <v>31</v>
      </c>
      <c r="AG4" s="94">
        <v>32</v>
      </c>
      <c r="AH4" s="94">
        <v>33</v>
      </c>
      <c r="AI4" s="94">
        <v>34</v>
      </c>
      <c r="AJ4" s="94">
        <v>35</v>
      </c>
      <c r="AK4" s="94">
        <v>36</v>
      </c>
      <c r="AL4" s="94">
        <v>37</v>
      </c>
      <c r="AM4" s="94">
        <v>38</v>
      </c>
      <c r="AN4" s="94">
        <v>39</v>
      </c>
      <c r="AO4" s="94">
        <v>40</v>
      </c>
      <c r="AP4" s="94">
        <v>41</v>
      </c>
      <c r="AQ4" s="94">
        <v>42</v>
      </c>
      <c r="AR4" s="94">
        <v>43</v>
      </c>
      <c r="AS4" s="94">
        <v>44</v>
      </c>
      <c r="AT4" s="94">
        <v>45</v>
      </c>
      <c r="AU4" s="94">
        <v>46</v>
      </c>
      <c r="AV4" s="94">
        <v>47</v>
      </c>
      <c r="AW4" s="94">
        <v>48</v>
      </c>
      <c r="AX4" s="94">
        <v>49</v>
      </c>
      <c r="AY4" s="94">
        <v>50</v>
      </c>
      <c r="AZ4" s="94">
        <v>51</v>
      </c>
      <c r="BA4" s="94">
        <v>52</v>
      </c>
    </row>
    <row r="5" spans="1:53">
      <c r="A5" s="90" t="s">
        <v>21</v>
      </c>
      <c r="B5" s="88">
        <v>48</v>
      </c>
      <c r="C5" s="88">
        <v>50</v>
      </c>
      <c r="D5" s="88">
        <v>69</v>
      </c>
      <c r="E5" s="88">
        <v>53</v>
      </c>
      <c r="F5" s="88">
        <v>50</v>
      </c>
      <c r="G5" s="88">
        <v>30</v>
      </c>
      <c r="H5" s="88">
        <v>43</v>
      </c>
      <c r="I5" s="88">
        <v>51</v>
      </c>
      <c r="J5" s="88">
        <v>49</v>
      </c>
      <c r="K5" s="88">
        <v>56</v>
      </c>
      <c r="L5" s="88">
        <v>53</v>
      </c>
      <c r="M5" s="88">
        <v>44</v>
      </c>
      <c r="N5" s="88">
        <v>49</v>
      </c>
      <c r="O5" s="88">
        <v>51</v>
      </c>
      <c r="P5" s="97">
        <v>38</v>
      </c>
    </row>
    <row r="6" spans="1:53">
      <c r="A6" s="92" t="s">
        <v>22</v>
      </c>
      <c r="B6" s="88">
        <v>8</v>
      </c>
      <c r="C6" s="88">
        <v>9</v>
      </c>
      <c r="D6" s="88">
        <v>7</v>
      </c>
      <c r="E6" s="88">
        <v>9</v>
      </c>
      <c r="F6" s="88">
        <v>6</v>
      </c>
      <c r="G6" s="88">
        <v>8</v>
      </c>
      <c r="H6" s="88">
        <v>6</v>
      </c>
      <c r="I6" s="88">
        <v>5</v>
      </c>
      <c r="J6" s="88">
        <v>7</v>
      </c>
      <c r="K6" s="88">
        <v>11</v>
      </c>
      <c r="L6" s="88">
        <v>13</v>
      </c>
      <c r="M6" s="88">
        <v>2</v>
      </c>
      <c r="N6" s="88">
        <v>8</v>
      </c>
      <c r="O6" s="88">
        <v>8</v>
      </c>
      <c r="P6" s="97">
        <v>6</v>
      </c>
    </row>
    <row r="7" spans="1:53">
      <c r="A7" s="92" t="s">
        <v>23</v>
      </c>
      <c r="B7" s="7">
        <v>4</v>
      </c>
      <c r="C7" s="7">
        <v>8</v>
      </c>
      <c r="D7" s="7">
        <v>5</v>
      </c>
      <c r="E7" s="7">
        <v>4</v>
      </c>
      <c r="F7" s="7">
        <v>5</v>
      </c>
      <c r="G7" s="7">
        <v>4</v>
      </c>
      <c r="H7" s="7">
        <v>2</v>
      </c>
      <c r="I7" s="7">
        <v>6</v>
      </c>
      <c r="J7" s="7">
        <v>6</v>
      </c>
      <c r="K7" s="7">
        <v>2</v>
      </c>
      <c r="L7" s="7">
        <v>3</v>
      </c>
      <c r="M7" s="7">
        <v>6</v>
      </c>
      <c r="N7" s="7">
        <v>1</v>
      </c>
      <c r="O7" s="7">
        <v>5</v>
      </c>
      <c r="P7" s="97">
        <v>4</v>
      </c>
    </row>
    <row r="8" spans="1:53">
      <c r="A8" s="90" t="s">
        <v>24</v>
      </c>
      <c r="B8" s="7">
        <v>4</v>
      </c>
      <c r="C8" s="7">
        <v>9</v>
      </c>
      <c r="D8" s="7">
        <v>4</v>
      </c>
      <c r="E8" s="7">
        <v>8</v>
      </c>
      <c r="F8" s="7">
        <v>4</v>
      </c>
      <c r="G8" s="7">
        <v>4</v>
      </c>
      <c r="H8" s="7">
        <v>4</v>
      </c>
      <c r="I8" s="7">
        <v>7</v>
      </c>
      <c r="J8" s="7">
        <v>7</v>
      </c>
      <c r="K8" s="7">
        <v>7</v>
      </c>
      <c r="L8" s="7">
        <v>6</v>
      </c>
      <c r="M8" s="7">
        <v>4</v>
      </c>
      <c r="N8" s="7">
        <v>4</v>
      </c>
      <c r="O8" s="7">
        <v>8</v>
      </c>
      <c r="P8" s="97">
        <v>4</v>
      </c>
    </row>
    <row r="9" spans="1:53">
      <c r="A9" s="90" t="s">
        <v>25</v>
      </c>
      <c r="B9" s="7">
        <v>6</v>
      </c>
      <c r="C9" s="7">
        <v>16</v>
      </c>
      <c r="D9" s="7">
        <v>10</v>
      </c>
      <c r="E9" s="7">
        <v>15</v>
      </c>
      <c r="F9" s="7">
        <v>23</v>
      </c>
      <c r="G9" s="7">
        <v>10</v>
      </c>
      <c r="H9" s="7">
        <v>16</v>
      </c>
      <c r="I9" s="7">
        <v>20</v>
      </c>
      <c r="J9" s="7">
        <v>24</v>
      </c>
      <c r="K9" s="7">
        <v>21</v>
      </c>
      <c r="L9" s="7">
        <v>18</v>
      </c>
      <c r="M9" s="7">
        <v>15</v>
      </c>
      <c r="N9" s="7">
        <v>12</v>
      </c>
      <c r="O9" s="7">
        <v>9</v>
      </c>
      <c r="P9" s="97">
        <v>8</v>
      </c>
    </row>
    <row r="10" spans="1:53">
      <c r="A10" s="90" t="s">
        <v>26</v>
      </c>
      <c r="B10" s="7">
        <v>11</v>
      </c>
      <c r="C10" s="7">
        <v>23</v>
      </c>
      <c r="D10" s="7">
        <v>25</v>
      </c>
      <c r="E10" s="7">
        <v>30</v>
      </c>
      <c r="F10" s="7">
        <v>23</v>
      </c>
      <c r="G10" s="7">
        <v>34</v>
      </c>
      <c r="H10" s="7">
        <v>26</v>
      </c>
      <c r="I10" s="7">
        <v>18</v>
      </c>
      <c r="J10" s="7">
        <v>25</v>
      </c>
      <c r="K10" s="7">
        <v>23</v>
      </c>
      <c r="L10" s="7">
        <v>39</v>
      </c>
      <c r="M10" s="7">
        <v>22</v>
      </c>
      <c r="N10" s="7">
        <v>17</v>
      </c>
      <c r="O10" s="7">
        <v>20</v>
      </c>
      <c r="P10" s="97">
        <v>16</v>
      </c>
    </row>
    <row r="11" spans="1:53">
      <c r="A11" s="93" t="s">
        <v>27</v>
      </c>
      <c r="B11" s="7">
        <v>17</v>
      </c>
      <c r="C11" s="7">
        <v>37</v>
      </c>
      <c r="D11" s="7">
        <v>37</v>
      </c>
      <c r="E11" s="7">
        <v>36</v>
      </c>
      <c r="F11" s="7">
        <v>28</v>
      </c>
      <c r="G11" s="7">
        <v>23</v>
      </c>
      <c r="H11" s="7">
        <v>27</v>
      </c>
      <c r="I11" s="7">
        <v>29</v>
      </c>
      <c r="J11" s="7">
        <v>28</v>
      </c>
      <c r="K11" s="7">
        <v>39</v>
      </c>
      <c r="L11" s="7">
        <v>29</v>
      </c>
      <c r="M11" s="7">
        <v>31</v>
      </c>
      <c r="N11" s="7">
        <v>33</v>
      </c>
      <c r="O11" s="7">
        <v>32</v>
      </c>
      <c r="P11" s="97">
        <v>41</v>
      </c>
    </row>
    <row r="12" spans="1:53">
      <c r="A12" s="93" t="s">
        <v>28</v>
      </c>
      <c r="B12" s="7">
        <v>32</v>
      </c>
      <c r="C12" s="7">
        <v>46</v>
      </c>
      <c r="D12" s="7">
        <v>47</v>
      </c>
      <c r="E12" s="7">
        <v>38</v>
      </c>
      <c r="F12" s="7">
        <v>58</v>
      </c>
      <c r="G12" s="7">
        <v>38</v>
      </c>
      <c r="H12" s="7">
        <v>40</v>
      </c>
      <c r="I12" s="7">
        <v>60</v>
      </c>
      <c r="J12" s="7">
        <v>50</v>
      </c>
      <c r="K12" s="7">
        <v>53</v>
      </c>
      <c r="L12" s="7">
        <v>55</v>
      </c>
      <c r="M12" s="7">
        <v>41</v>
      </c>
      <c r="N12" s="7">
        <v>55</v>
      </c>
      <c r="O12" s="7">
        <v>54</v>
      </c>
      <c r="P12" s="97">
        <v>45</v>
      </c>
    </row>
    <row r="13" spans="1:53">
      <c r="A13" s="93" t="s">
        <v>29</v>
      </c>
      <c r="B13" s="7">
        <v>54</v>
      </c>
      <c r="C13" s="7">
        <v>68</v>
      </c>
      <c r="D13" s="7">
        <v>77</v>
      </c>
      <c r="E13" s="7">
        <v>79</v>
      </c>
      <c r="F13" s="7">
        <v>76</v>
      </c>
      <c r="G13" s="7">
        <v>71</v>
      </c>
      <c r="H13" s="7">
        <v>85</v>
      </c>
      <c r="I13" s="7">
        <v>77</v>
      </c>
      <c r="J13" s="7">
        <v>85</v>
      </c>
      <c r="K13" s="7">
        <v>72</v>
      </c>
      <c r="L13" s="7">
        <v>80</v>
      </c>
      <c r="M13" s="7">
        <v>66</v>
      </c>
      <c r="N13" s="7">
        <v>71</v>
      </c>
      <c r="O13" s="7">
        <v>67</v>
      </c>
      <c r="P13" s="97">
        <v>108</v>
      </c>
    </row>
    <row r="14" spans="1:53">
      <c r="A14" s="93" t="s">
        <v>30</v>
      </c>
      <c r="B14" s="7">
        <v>69</v>
      </c>
      <c r="C14" s="7">
        <v>85</v>
      </c>
      <c r="D14" s="7">
        <v>118</v>
      </c>
      <c r="E14" s="7">
        <v>116</v>
      </c>
      <c r="F14" s="7">
        <v>100</v>
      </c>
      <c r="G14" s="7">
        <v>95</v>
      </c>
      <c r="H14" s="7">
        <v>92</v>
      </c>
      <c r="I14" s="7">
        <v>117</v>
      </c>
      <c r="J14" s="7">
        <v>103</v>
      </c>
      <c r="K14" s="7">
        <v>104</v>
      </c>
      <c r="L14" s="7">
        <v>90</v>
      </c>
      <c r="M14" s="7">
        <v>100</v>
      </c>
      <c r="N14" s="7">
        <v>95</v>
      </c>
      <c r="O14" s="7">
        <v>106</v>
      </c>
      <c r="P14" s="97">
        <v>114</v>
      </c>
    </row>
    <row r="15" spans="1:53">
      <c r="A15" s="93" t="s">
        <v>31</v>
      </c>
      <c r="B15" s="7">
        <v>115</v>
      </c>
      <c r="C15" s="7">
        <v>191</v>
      </c>
      <c r="D15" s="7">
        <v>189</v>
      </c>
      <c r="E15" s="7">
        <v>160</v>
      </c>
      <c r="F15" s="7">
        <v>163</v>
      </c>
      <c r="G15" s="7">
        <v>157</v>
      </c>
      <c r="H15" s="7">
        <v>165</v>
      </c>
      <c r="I15" s="7">
        <v>182</v>
      </c>
      <c r="J15" s="7">
        <v>155</v>
      </c>
      <c r="K15" s="7">
        <v>155</v>
      </c>
      <c r="L15" s="7">
        <v>179</v>
      </c>
      <c r="M15" s="7">
        <v>160</v>
      </c>
      <c r="N15" s="7">
        <v>163</v>
      </c>
      <c r="O15" s="7">
        <v>220</v>
      </c>
      <c r="P15" s="97">
        <v>249</v>
      </c>
    </row>
    <row r="16" spans="1:53">
      <c r="A16" s="93" t="s">
        <v>32</v>
      </c>
      <c r="B16" s="7">
        <v>239</v>
      </c>
      <c r="C16" s="7">
        <v>279</v>
      </c>
      <c r="D16" s="7">
        <v>306</v>
      </c>
      <c r="E16" s="7">
        <v>280</v>
      </c>
      <c r="F16" s="7">
        <v>278</v>
      </c>
      <c r="G16" s="7">
        <v>289</v>
      </c>
      <c r="H16" s="7">
        <v>288</v>
      </c>
      <c r="I16" s="7">
        <v>232</v>
      </c>
      <c r="J16" s="7">
        <v>261</v>
      </c>
      <c r="K16" s="7">
        <v>258</v>
      </c>
      <c r="L16" s="7">
        <v>260</v>
      </c>
      <c r="M16" s="7">
        <v>245</v>
      </c>
      <c r="N16" s="7">
        <v>235</v>
      </c>
      <c r="O16" s="7">
        <v>376</v>
      </c>
      <c r="P16" s="97">
        <v>412</v>
      </c>
    </row>
    <row r="17" spans="1:53">
      <c r="A17" s="93" t="s">
        <v>33</v>
      </c>
      <c r="B17" s="7">
        <v>361</v>
      </c>
      <c r="C17" s="7">
        <v>426</v>
      </c>
      <c r="D17" s="7">
        <v>461</v>
      </c>
      <c r="E17" s="7">
        <v>381</v>
      </c>
      <c r="F17" s="7">
        <v>382</v>
      </c>
      <c r="G17" s="7">
        <v>371</v>
      </c>
      <c r="H17" s="7">
        <v>345</v>
      </c>
      <c r="I17" s="7">
        <v>346</v>
      </c>
      <c r="J17" s="7">
        <v>347</v>
      </c>
      <c r="K17" s="7">
        <v>358</v>
      </c>
      <c r="L17" s="7">
        <v>401</v>
      </c>
      <c r="M17" s="7">
        <v>390</v>
      </c>
      <c r="N17" s="7">
        <v>381</v>
      </c>
      <c r="O17" s="7">
        <v>531</v>
      </c>
      <c r="P17" s="97">
        <v>598</v>
      </c>
    </row>
    <row r="18" spans="1:53">
      <c r="A18" s="93" t="s">
        <v>34</v>
      </c>
      <c r="B18" s="7">
        <v>486</v>
      </c>
      <c r="C18" s="7">
        <v>604</v>
      </c>
      <c r="D18" s="7">
        <v>562</v>
      </c>
      <c r="E18" s="7">
        <v>535</v>
      </c>
      <c r="F18" s="7">
        <v>525</v>
      </c>
      <c r="G18" s="7">
        <v>512</v>
      </c>
      <c r="H18" s="7">
        <v>490</v>
      </c>
      <c r="I18" s="7">
        <v>511</v>
      </c>
      <c r="J18" s="7">
        <v>494</v>
      </c>
      <c r="K18" s="7">
        <v>481</v>
      </c>
      <c r="L18" s="7">
        <v>500</v>
      </c>
      <c r="M18" s="7">
        <v>469</v>
      </c>
      <c r="N18" s="7">
        <v>522</v>
      </c>
      <c r="O18" s="7">
        <v>733</v>
      </c>
      <c r="P18" s="97">
        <v>852</v>
      </c>
    </row>
    <row r="19" spans="1:53">
      <c r="A19" s="93" t="s">
        <v>35</v>
      </c>
      <c r="B19" s="7">
        <v>696</v>
      </c>
      <c r="C19" s="7">
        <v>857</v>
      </c>
      <c r="D19" s="7">
        <v>803</v>
      </c>
      <c r="E19" s="7">
        <v>791</v>
      </c>
      <c r="F19" s="7">
        <v>732</v>
      </c>
      <c r="G19" s="7">
        <v>689</v>
      </c>
      <c r="H19" s="7">
        <v>641</v>
      </c>
      <c r="I19" s="7">
        <v>695</v>
      </c>
      <c r="J19" s="7">
        <v>682</v>
      </c>
      <c r="K19" s="7">
        <v>679</v>
      </c>
      <c r="L19" s="7">
        <v>685</v>
      </c>
      <c r="M19" s="7">
        <v>686</v>
      </c>
      <c r="N19" s="7">
        <v>699</v>
      </c>
      <c r="O19" s="7">
        <v>1044</v>
      </c>
      <c r="P19" s="97">
        <v>1149</v>
      </c>
    </row>
    <row r="20" spans="1:53">
      <c r="A20" s="93" t="s">
        <v>36</v>
      </c>
      <c r="B20" s="7">
        <v>1164</v>
      </c>
      <c r="C20" s="7">
        <v>1341</v>
      </c>
      <c r="D20" s="7">
        <v>1210</v>
      </c>
      <c r="E20" s="7">
        <v>1167</v>
      </c>
      <c r="F20" s="7">
        <v>1196</v>
      </c>
      <c r="G20" s="7">
        <v>1120</v>
      </c>
      <c r="H20" s="7">
        <v>1113</v>
      </c>
      <c r="I20" s="7">
        <v>1048</v>
      </c>
      <c r="J20" s="7">
        <v>1111</v>
      </c>
      <c r="K20" s="7">
        <v>1090</v>
      </c>
      <c r="L20" s="7">
        <v>1068</v>
      </c>
      <c r="M20" s="7">
        <v>1094</v>
      </c>
      <c r="N20" s="7">
        <v>1106</v>
      </c>
      <c r="O20" s="7">
        <v>1690</v>
      </c>
      <c r="P20" s="97">
        <v>1797</v>
      </c>
    </row>
    <row r="21" spans="1:53">
      <c r="A21" s="93" t="s">
        <v>37</v>
      </c>
      <c r="B21" s="7">
        <v>1535</v>
      </c>
      <c r="C21" s="7">
        <v>1724</v>
      </c>
      <c r="D21" s="7">
        <v>1612</v>
      </c>
      <c r="E21" s="7">
        <v>1474</v>
      </c>
      <c r="F21" s="7">
        <v>1445</v>
      </c>
      <c r="G21" s="7">
        <v>1358</v>
      </c>
      <c r="H21" s="7">
        <v>1305</v>
      </c>
      <c r="I21" s="7">
        <v>1338</v>
      </c>
      <c r="J21" s="7">
        <v>1255</v>
      </c>
      <c r="K21" s="7">
        <v>1325</v>
      </c>
      <c r="L21" s="7">
        <v>1366</v>
      </c>
      <c r="M21" s="7">
        <v>1373</v>
      </c>
      <c r="N21" s="7">
        <v>1397</v>
      </c>
      <c r="O21" s="7">
        <v>2179</v>
      </c>
      <c r="P21" s="97">
        <v>2418</v>
      </c>
    </row>
    <row r="22" spans="1:53">
      <c r="A22" s="93" t="s">
        <v>38</v>
      </c>
      <c r="B22" s="7">
        <v>2049</v>
      </c>
      <c r="C22" s="7">
        <v>2290</v>
      </c>
      <c r="D22" s="7">
        <v>2103</v>
      </c>
      <c r="E22" s="7">
        <v>1863</v>
      </c>
      <c r="F22" s="7">
        <v>1811</v>
      </c>
      <c r="G22" s="7">
        <v>1698</v>
      </c>
      <c r="H22" s="7">
        <v>1704</v>
      </c>
      <c r="I22" s="7">
        <v>1696</v>
      </c>
      <c r="J22" s="7">
        <v>1713</v>
      </c>
      <c r="K22" s="7">
        <v>1798</v>
      </c>
      <c r="L22" s="7">
        <v>1738</v>
      </c>
      <c r="M22" s="7">
        <v>1694</v>
      </c>
      <c r="N22" s="7">
        <v>1850</v>
      </c>
      <c r="O22" s="7">
        <v>2826</v>
      </c>
      <c r="P22" s="97">
        <v>3195</v>
      </c>
    </row>
    <row r="23" spans="1:53">
      <c r="A23" s="93" t="s">
        <v>39</v>
      </c>
      <c r="B23" s="7">
        <v>2457</v>
      </c>
      <c r="C23" s="7">
        <v>2697</v>
      </c>
      <c r="D23" s="7">
        <v>2421</v>
      </c>
      <c r="E23" s="7">
        <v>2188</v>
      </c>
      <c r="F23" s="7">
        <v>2124</v>
      </c>
      <c r="G23" s="7">
        <v>2040</v>
      </c>
      <c r="H23" s="7">
        <v>2039</v>
      </c>
      <c r="I23" s="7">
        <v>1927</v>
      </c>
      <c r="J23" s="7">
        <v>2015</v>
      </c>
      <c r="K23" s="7">
        <v>1969</v>
      </c>
      <c r="L23" s="7">
        <v>1951</v>
      </c>
      <c r="M23" s="7">
        <v>1902</v>
      </c>
      <c r="N23" s="7">
        <v>2016</v>
      </c>
      <c r="O23" s="7">
        <v>3015</v>
      </c>
      <c r="P23" s="97">
        <v>3564</v>
      </c>
    </row>
    <row r="24" spans="1:53">
      <c r="A24" s="93" t="s">
        <v>40</v>
      </c>
      <c r="B24" s="7">
        <v>2898</v>
      </c>
      <c r="C24" s="7">
        <v>3297</v>
      </c>
      <c r="D24" s="7">
        <v>2924</v>
      </c>
      <c r="E24" s="7">
        <v>2626</v>
      </c>
      <c r="F24" s="7">
        <v>2583</v>
      </c>
      <c r="G24" s="7">
        <v>2433</v>
      </c>
      <c r="H24" s="7">
        <v>2517</v>
      </c>
      <c r="I24" s="7">
        <v>2475</v>
      </c>
      <c r="J24" s="7">
        <v>2398</v>
      </c>
      <c r="K24" s="7">
        <v>2391</v>
      </c>
      <c r="L24" s="7">
        <v>2483</v>
      </c>
      <c r="M24" s="7">
        <v>2302</v>
      </c>
      <c r="N24" s="7">
        <v>2428</v>
      </c>
      <c r="O24" s="7">
        <v>3413</v>
      </c>
      <c r="P24" s="97">
        <v>3898</v>
      </c>
    </row>
    <row r="26" spans="1:53" ht="18.75">
      <c r="A26" s="13" t="s">
        <v>59</v>
      </c>
    </row>
    <row r="27" spans="1:53">
      <c r="A27" s="28" t="s">
        <v>20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98"/>
      <c r="V27" s="98"/>
      <c r="W27" s="98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98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</row>
    <row r="28" spans="1:53">
      <c r="A28" s="95" t="s">
        <v>48</v>
      </c>
      <c r="B28" s="94">
        <v>1</v>
      </c>
      <c r="C28" s="94">
        <v>2</v>
      </c>
      <c r="D28" s="94">
        <v>3</v>
      </c>
      <c r="E28" s="94">
        <v>4</v>
      </c>
      <c r="F28" s="94">
        <v>5</v>
      </c>
      <c r="G28" s="94">
        <v>6</v>
      </c>
      <c r="H28" s="94">
        <v>7</v>
      </c>
      <c r="I28" s="94">
        <v>8</v>
      </c>
      <c r="J28" s="94">
        <v>9</v>
      </c>
      <c r="K28" s="94">
        <v>10</v>
      </c>
      <c r="L28" s="94">
        <v>11</v>
      </c>
      <c r="M28" s="94">
        <v>12</v>
      </c>
      <c r="N28" s="94">
        <v>13</v>
      </c>
      <c r="O28" s="94">
        <v>14</v>
      </c>
      <c r="P28" s="94">
        <v>15</v>
      </c>
      <c r="Q28" s="94">
        <v>16</v>
      </c>
      <c r="R28" s="94">
        <v>17</v>
      </c>
      <c r="S28" s="94">
        <v>18</v>
      </c>
      <c r="T28" s="94">
        <v>19</v>
      </c>
      <c r="U28" s="94">
        <v>20</v>
      </c>
      <c r="V28" s="94">
        <v>21</v>
      </c>
      <c r="W28" s="94">
        <v>22</v>
      </c>
      <c r="X28" s="94">
        <v>23</v>
      </c>
      <c r="Y28" s="94">
        <v>24</v>
      </c>
      <c r="Z28" s="94">
        <v>25</v>
      </c>
      <c r="AA28" s="94">
        <v>26</v>
      </c>
      <c r="AB28" s="94">
        <v>27</v>
      </c>
      <c r="AC28" s="94">
        <v>28</v>
      </c>
      <c r="AD28" s="94">
        <v>29</v>
      </c>
      <c r="AE28" s="94">
        <v>30</v>
      </c>
      <c r="AF28" s="94">
        <v>31</v>
      </c>
      <c r="AG28" s="94">
        <v>32</v>
      </c>
      <c r="AH28" s="94">
        <v>33</v>
      </c>
      <c r="AI28" s="94">
        <v>34</v>
      </c>
      <c r="AJ28" s="94">
        <v>35</v>
      </c>
      <c r="AK28" s="94">
        <v>36</v>
      </c>
      <c r="AL28" s="94">
        <v>37</v>
      </c>
      <c r="AM28" s="94">
        <v>38</v>
      </c>
      <c r="AN28" s="94">
        <v>39</v>
      </c>
      <c r="AO28" s="94">
        <v>40</v>
      </c>
      <c r="AP28" s="94">
        <v>41</v>
      </c>
      <c r="AQ28" s="94">
        <v>42</v>
      </c>
      <c r="AR28" s="94">
        <v>43</v>
      </c>
      <c r="AS28" s="94">
        <v>44</v>
      </c>
      <c r="AT28" s="94">
        <v>45</v>
      </c>
      <c r="AU28" s="94">
        <v>46</v>
      </c>
      <c r="AV28" s="94">
        <v>47</v>
      </c>
      <c r="AW28" s="94">
        <v>48</v>
      </c>
      <c r="AX28" s="94">
        <v>49</v>
      </c>
      <c r="AY28" s="94">
        <v>50</v>
      </c>
      <c r="AZ28" s="94">
        <v>51</v>
      </c>
      <c r="BA28" s="94">
        <v>52</v>
      </c>
    </row>
    <row r="29" spans="1:53">
      <c r="A29" s="96" t="s">
        <v>49</v>
      </c>
      <c r="B29" s="27">
        <v>43</v>
      </c>
      <c r="C29" s="27">
        <v>50</v>
      </c>
      <c r="D29" s="27">
        <v>59</v>
      </c>
      <c r="E29" s="27">
        <v>42</v>
      </c>
      <c r="F29" s="27">
        <v>57</v>
      </c>
      <c r="G29" s="27">
        <v>54</v>
      </c>
      <c r="H29" s="27">
        <v>49</v>
      </c>
      <c r="I29" s="27">
        <v>59</v>
      </c>
      <c r="J29" s="27">
        <v>52</v>
      </c>
      <c r="K29" s="27">
        <v>45</v>
      </c>
      <c r="L29" s="27">
        <v>57</v>
      </c>
      <c r="M29" s="27">
        <v>49</v>
      </c>
      <c r="N29" s="27">
        <v>45</v>
      </c>
      <c r="O29" s="27">
        <v>41</v>
      </c>
      <c r="P29" s="27">
        <v>47</v>
      </c>
      <c r="Q29" s="27">
        <v>48</v>
      </c>
      <c r="R29" s="27">
        <v>34</v>
      </c>
      <c r="S29" s="27">
        <v>46</v>
      </c>
      <c r="T29" s="27">
        <v>56</v>
      </c>
      <c r="U29" s="98">
        <v>44</v>
      </c>
      <c r="V29" s="98">
        <v>51</v>
      </c>
      <c r="W29" s="98">
        <v>45</v>
      </c>
      <c r="X29" s="27">
        <v>48</v>
      </c>
      <c r="Y29" s="27">
        <v>46</v>
      </c>
      <c r="Z29" s="27">
        <v>46</v>
      </c>
      <c r="AA29" s="27">
        <v>39</v>
      </c>
      <c r="AB29" s="27">
        <v>33</v>
      </c>
      <c r="AC29" s="27">
        <v>44</v>
      </c>
      <c r="AD29" s="27">
        <v>45</v>
      </c>
      <c r="AE29" s="27">
        <v>57</v>
      </c>
      <c r="AF29" s="27">
        <v>57</v>
      </c>
      <c r="AG29" s="27">
        <v>57</v>
      </c>
      <c r="AH29" s="27">
        <v>54</v>
      </c>
      <c r="AI29" s="27">
        <v>47</v>
      </c>
      <c r="AJ29" s="27">
        <v>45</v>
      </c>
      <c r="AK29" s="27">
        <v>54</v>
      </c>
      <c r="AL29" s="27">
        <v>60</v>
      </c>
      <c r="AM29" s="98">
        <v>45</v>
      </c>
      <c r="AN29" s="27">
        <v>55</v>
      </c>
      <c r="AO29" s="27">
        <v>68</v>
      </c>
      <c r="AP29" s="27">
        <v>46</v>
      </c>
      <c r="AQ29" s="27">
        <v>54</v>
      </c>
      <c r="AR29" s="27">
        <v>49</v>
      </c>
      <c r="AS29" s="27">
        <v>45</v>
      </c>
      <c r="AT29" s="27">
        <v>52</v>
      </c>
      <c r="AU29" s="27">
        <v>46</v>
      </c>
      <c r="AV29" s="27">
        <v>57</v>
      </c>
      <c r="AW29" s="27">
        <v>56</v>
      </c>
      <c r="AX29" s="27">
        <v>50</v>
      </c>
      <c r="AY29" s="27">
        <v>52</v>
      </c>
      <c r="AZ29" s="27">
        <v>53</v>
      </c>
      <c r="BA29" s="27">
        <v>34</v>
      </c>
    </row>
    <row r="30" spans="1:53">
      <c r="A30" s="96" t="s">
        <v>42</v>
      </c>
      <c r="B30" s="27">
        <v>15</v>
      </c>
      <c r="C30" s="27">
        <v>20</v>
      </c>
      <c r="D30" s="27">
        <v>29</v>
      </c>
      <c r="E30" s="27">
        <v>22</v>
      </c>
      <c r="F30" s="27">
        <v>15</v>
      </c>
      <c r="G30" s="27">
        <v>25</v>
      </c>
      <c r="H30" s="27">
        <v>17</v>
      </c>
      <c r="I30" s="27">
        <v>30</v>
      </c>
      <c r="J30" s="27">
        <v>20</v>
      </c>
      <c r="K30" s="27">
        <v>16</v>
      </c>
      <c r="L30" s="27">
        <v>24</v>
      </c>
      <c r="M30" s="27">
        <v>24</v>
      </c>
      <c r="N30" s="27">
        <v>17</v>
      </c>
      <c r="O30" s="27">
        <v>13</v>
      </c>
      <c r="P30" s="27">
        <v>23</v>
      </c>
      <c r="Q30" s="27">
        <v>21</v>
      </c>
      <c r="R30" s="27">
        <v>18</v>
      </c>
      <c r="S30" s="27">
        <v>18</v>
      </c>
      <c r="T30" s="27">
        <v>17</v>
      </c>
      <c r="U30" s="98">
        <v>14</v>
      </c>
      <c r="V30" s="98">
        <v>21</v>
      </c>
      <c r="W30" s="98">
        <v>16</v>
      </c>
      <c r="X30" s="27">
        <v>18</v>
      </c>
      <c r="Y30" s="27">
        <v>18</v>
      </c>
      <c r="Z30" s="27">
        <v>20</v>
      </c>
      <c r="AA30" s="27">
        <v>21</v>
      </c>
      <c r="AB30" s="27">
        <v>26</v>
      </c>
      <c r="AC30" s="27">
        <v>16</v>
      </c>
      <c r="AD30" s="27">
        <v>14</v>
      </c>
      <c r="AE30" s="27">
        <v>14</v>
      </c>
      <c r="AF30" s="27">
        <v>11</v>
      </c>
      <c r="AG30" s="27">
        <v>12</v>
      </c>
      <c r="AH30" s="27">
        <v>24</v>
      </c>
      <c r="AI30" s="27">
        <v>8</v>
      </c>
      <c r="AJ30" s="27">
        <v>16</v>
      </c>
      <c r="AK30" s="27">
        <v>19</v>
      </c>
      <c r="AL30" s="27">
        <v>12</v>
      </c>
      <c r="AM30" s="98">
        <v>18</v>
      </c>
      <c r="AN30" s="27">
        <v>14</v>
      </c>
      <c r="AO30" s="27">
        <v>15</v>
      </c>
      <c r="AP30" s="27">
        <v>16</v>
      </c>
      <c r="AQ30" s="27">
        <v>14</v>
      </c>
      <c r="AR30" s="27">
        <v>14</v>
      </c>
      <c r="AS30" s="27">
        <v>19</v>
      </c>
      <c r="AT30" s="27">
        <v>7</v>
      </c>
      <c r="AU30" s="27">
        <v>19</v>
      </c>
      <c r="AV30" s="27">
        <v>19</v>
      </c>
      <c r="AW30" s="27">
        <v>14</v>
      </c>
      <c r="AX30" s="27">
        <v>17</v>
      </c>
      <c r="AY30" s="27">
        <v>32</v>
      </c>
      <c r="AZ30" s="27">
        <v>19</v>
      </c>
      <c r="BA30" s="27">
        <v>13</v>
      </c>
    </row>
    <row r="31" spans="1:53">
      <c r="A31" s="96" t="s">
        <v>43</v>
      </c>
      <c r="B31" s="27">
        <v>215</v>
      </c>
      <c r="C31" s="27">
        <v>280</v>
      </c>
      <c r="D31" s="27">
        <v>319</v>
      </c>
      <c r="E31" s="27">
        <v>339</v>
      </c>
      <c r="F31" s="27">
        <v>307</v>
      </c>
      <c r="G31" s="27">
        <v>267</v>
      </c>
      <c r="H31" s="27">
        <v>305</v>
      </c>
      <c r="I31" s="27">
        <v>276</v>
      </c>
      <c r="J31" s="27">
        <v>288</v>
      </c>
      <c r="K31" s="27">
        <v>303</v>
      </c>
      <c r="L31" s="27">
        <v>299</v>
      </c>
      <c r="M31" s="27">
        <v>293</v>
      </c>
      <c r="N31" s="27">
        <v>289</v>
      </c>
      <c r="O31" s="27">
        <v>296</v>
      </c>
      <c r="P31" s="27">
        <v>288</v>
      </c>
      <c r="Q31" s="27">
        <v>251</v>
      </c>
      <c r="R31" s="27">
        <v>273</v>
      </c>
      <c r="S31" s="27">
        <v>297</v>
      </c>
      <c r="T31" s="27">
        <v>262</v>
      </c>
      <c r="U31" s="98">
        <v>304</v>
      </c>
      <c r="V31" s="98">
        <v>309</v>
      </c>
      <c r="W31" s="98">
        <v>239</v>
      </c>
      <c r="X31" s="27">
        <v>306</v>
      </c>
      <c r="Y31" s="27">
        <v>298</v>
      </c>
      <c r="Z31" s="27">
        <v>279</v>
      </c>
      <c r="AA31" s="27">
        <v>273</v>
      </c>
      <c r="AB31" s="27">
        <v>255</v>
      </c>
      <c r="AC31" s="27">
        <v>259</v>
      </c>
      <c r="AD31" s="27">
        <v>279</v>
      </c>
      <c r="AE31" s="27">
        <v>267</v>
      </c>
      <c r="AF31" s="27">
        <v>265</v>
      </c>
      <c r="AG31" s="27">
        <v>245</v>
      </c>
      <c r="AH31" s="27">
        <v>277</v>
      </c>
      <c r="AI31" s="27">
        <v>264</v>
      </c>
      <c r="AJ31" s="27">
        <v>224</v>
      </c>
      <c r="AK31" s="27">
        <v>268</v>
      </c>
      <c r="AL31" s="27">
        <v>297</v>
      </c>
      <c r="AM31" s="98">
        <v>264</v>
      </c>
      <c r="AN31" s="27">
        <v>269</v>
      </c>
      <c r="AO31" s="27">
        <v>325</v>
      </c>
      <c r="AP31" s="27">
        <v>302</v>
      </c>
      <c r="AQ31" s="27">
        <v>303</v>
      </c>
      <c r="AR31" s="27">
        <v>281</v>
      </c>
      <c r="AS31" s="27">
        <v>289</v>
      </c>
      <c r="AT31" s="27">
        <v>314</v>
      </c>
      <c r="AU31" s="27">
        <v>271</v>
      </c>
      <c r="AV31" s="27">
        <v>283</v>
      </c>
      <c r="AW31" s="27">
        <v>312</v>
      </c>
      <c r="AX31" s="27">
        <v>315</v>
      </c>
      <c r="AY31" s="27">
        <v>315</v>
      </c>
      <c r="AZ31" s="27">
        <v>368</v>
      </c>
      <c r="BA31" s="27">
        <v>148</v>
      </c>
    </row>
    <row r="32" spans="1:53">
      <c r="A32" s="96" t="s">
        <v>44</v>
      </c>
      <c r="B32" s="27">
        <v>1199</v>
      </c>
      <c r="C32" s="27">
        <v>1419</v>
      </c>
      <c r="D32" s="27">
        <v>1373</v>
      </c>
      <c r="E32" s="27">
        <v>1438</v>
      </c>
      <c r="F32" s="27">
        <v>1367</v>
      </c>
      <c r="G32" s="27">
        <v>1387</v>
      </c>
      <c r="H32" s="27">
        <v>1372</v>
      </c>
      <c r="I32" s="27">
        <v>1395</v>
      </c>
      <c r="J32" s="27">
        <v>1264</v>
      </c>
      <c r="K32" s="27">
        <v>1342</v>
      </c>
      <c r="L32" s="27">
        <v>1311</v>
      </c>
      <c r="M32" s="27">
        <v>1249</v>
      </c>
      <c r="N32" s="27">
        <v>1222</v>
      </c>
      <c r="O32" s="27">
        <v>1232</v>
      </c>
      <c r="P32" s="27">
        <v>1265</v>
      </c>
      <c r="Q32" s="27">
        <v>1100</v>
      </c>
      <c r="R32" s="27">
        <v>1207</v>
      </c>
      <c r="S32" s="27">
        <v>1334</v>
      </c>
      <c r="T32" s="27">
        <v>1094</v>
      </c>
      <c r="U32" s="98">
        <v>1274</v>
      </c>
      <c r="V32" s="98">
        <v>1262</v>
      </c>
      <c r="W32" s="98">
        <v>991</v>
      </c>
      <c r="X32" s="27">
        <v>1223</v>
      </c>
      <c r="Y32" s="27">
        <v>1149</v>
      </c>
      <c r="Z32" s="27">
        <v>1150</v>
      </c>
      <c r="AA32" s="27">
        <v>1214</v>
      </c>
      <c r="AB32" s="27">
        <v>1112</v>
      </c>
      <c r="AC32" s="27">
        <v>1140</v>
      </c>
      <c r="AD32" s="27">
        <v>1136</v>
      </c>
      <c r="AE32" s="27">
        <v>1117</v>
      </c>
      <c r="AF32" s="27">
        <v>1123</v>
      </c>
      <c r="AG32" s="27">
        <v>1095</v>
      </c>
      <c r="AH32" s="27">
        <v>1244</v>
      </c>
      <c r="AI32" s="27">
        <v>1127</v>
      </c>
      <c r="AJ32" s="27">
        <v>1026</v>
      </c>
      <c r="AK32" s="27">
        <v>1199</v>
      </c>
      <c r="AL32" s="27">
        <v>1169</v>
      </c>
      <c r="AM32" s="98">
        <v>1174</v>
      </c>
      <c r="AN32" s="27">
        <v>1197</v>
      </c>
      <c r="AO32" s="27">
        <v>1189</v>
      </c>
      <c r="AP32" s="27">
        <v>1137</v>
      </c>
      <c r="AQ32" s="27">
        <v>1154</v>
      </c>
      <c r="AR32" s="27">
        <v>1198</v>
      </c>
      <c r="AS32" s="27">
        <v>1196</v>
      </c>
      <c r="AT32" s="27">
        <v>1236</v>
      </c>
      <c r="AU32" s="27">
        <v>1254</v>
      </c>
      <c r="AV32" s="27">
        <v>1225</v>
      </c>
      <c r="AW32" s="27">
        <v>1237</v>
      </c>
      <c r="AX32" s="27">
        <v>1275</v>
      </c>
      <c r="AY32" s="27">
        <v>1313</v>
      </c>
      <c r="AZ32" s="27">
        <v>1316</v>
      </c>
      <c r="BA32" s="27">
        <v>773</v>
      </c>
    </row>
    <row r="33" spans="1:53">
      <c r="A33" s="96" t="s">
        <v>45</v>
      </c>
      <c r="B33" s="27">
        <v>1766</v>
      </c>
      <c r="C33" s="27">
        <v>2179</v>
      </c>
      <c r="D33" s="27">
        <v>2004</v>
      </c>
      <c r="E33" s="27">
        <v>1936</v>
      </c>
      <c r="F33" s="27">
        <v>1852</v>
      </c>
      <c r="G33" s="27">
        <v>1955</v>
      </c>
      <c r="H33" s="27">
        <v>1911</v>
      </c>
      <c r="I33" s="27">
        <v>1824</v>
      </c>
      <c r="J33" s="27">
        <v>1826</v>
      </c>
      <c r="K33" s="27">
        <v>1857</v>
      </c>
      <c r="L33" s="27">
        <v>1718</v>
      </c>
      <c r="M33" s="27">
        <v>1713</v>
      </c>
      <c r="N33" s="27">
        <v>1643</v>
      </c>
      <c r="O33" s="27">
        <v>1614</v>
      </c>
      <c r="P33" s="27">
        <v>1712</v>
      </c>
      <c r="Q33" s="27">
        <v>1446</v>
      </c>
      <c r="R33" s="27">
        <v>1730</v>
      </c>
      <c r="S33" s="27">
        <v>1869</v>
      </c>
      <c r="T33" s="27">
        <v>1513</v>
      </c>
      <c r="U33" s="98">
        <v>1650</v>
      </c>
      <c r="V33" s="98">
        <v>1765</v>
      </c>
      <c r="W33" s="98">
        <v>1382</v>
      </c>
      <c r="X33" s="27">
        <v>1741</v>
      </c>
      <c r="Y33" s="27">
        <v>1658</v>
      </c>
      <c r="Z33" s="27">
        <v>1625</v>
      </c>
      <c r="AA33" s="27">
        <v>1605</v>
      </c>
      <c r="AB33" s="27">
        <v>1561</v>
      </c>
      <c r="AC33" s="27">
        <v>1564</v>
      </c>
      <c r="AD33" s="27">
        <v>1500</v>
      </c>
      <c r="AE33" s="27">
        <v>1598</v>
      </c>
      <c r="AF33" s="27">
        <v>1597</v>
      </c>
      <c r="AG33" s="27">
        <v>1578</v>
      </c>
      <c r="AH33" s="27">
        <v>1573</v>
      </c>
      <c r="AI33" s="27">
        <v>1582</v>
      </c>
      <c r="AJ33" s="27">
        <v>1419</v>
      </c>
      <c r="AK33" s="27">
        <v>1643</v>
      </c>
      <c r="AL33" s="27">
        <v>1617</v>
      </c>
      <c r="AM33" s="98">
        <v>1592</v>
      </c>
      <c r="AN33" s="27">
        <v>1547</v>
      </c>
      <c r="AO33" s="27">
        <v>1665</v>
      </c>
      <c r="AP33" s="27">
        <v>1595</v>
      </c>
      <c r="AQ33" s="27">
        <v>1628</v>
      </c>
      <c r="AR33" s="27">
        <v>1663</v>
      </c>
      <c r="AS33" s="27">
        <v>1663</v>
      </c>
      <c r="AT33" s="27">
        <v>1676</v>
      </c>
      <c r="AU33" s="27">
        <v>1673</v>
      </c>
      <c r="AV33" s="27">
        <v>1743</v>
      </c>
      <c r="AW33" s="27">
        <v>1751</v>
      </c>
      <c r="AX33" s="27">
        <v>1689</v>
      </c>
      <c r="AY33" s="27">
        <v>1793</v>
      </c>
      <c r="AZ33" s="27">
        <v>1903</v>
      </c>
      <c r="BA33" s="27">
        <v>1185</v>
      </c>
    </row>
    <row r="34" spans="1:53">
      <c r="A34" s="96" t="s">
        <v>46</v>
      </c>
      <c r="B34" s="27">
        <v>3078</v>
      </c>
      <c r="C34" s="27">
        <v>3590</v>
      </c>
      <c r="D34" s="27">
        <v>3414</v>
      </c>
      <c r="E34" s="27">
        <v>3266</v>
      </c>
      <c r="F34" s="27">
        <v>3126</v>
      </c>
      <c r="G34" s="27">
        <v>3251</v>
      </c>
      <c r="H34" s="27">
        <v>3392</v>
      </c>
      <c r="I34" s="27">
        <v>3169</v>
      </c>
      <c r="J34" s="27">
        <v>3117</v>
      </c>
      <c r="K34" s="27">
        <v>3042</v>
      </c>
      <c r="L34" s="27">
        <v>2933</v>
      </c>
      <c r="M34" s="27">
        <v>2948</v>
      </c>
      <c r="N34" s="27">
        <v>2794</v>
      </c>
      <c r="O34" s="27">
        <v>2937</v>
      </c>
      <c r="P34" s="27">
        <v>2907</v>
      </c>
      <c r="Q34" s="27">
        <v>2547</v>
      </c>
      <c r="R34" s="27">
        <v>2811</v>
      </c>
      <c r="S34" s="27">
        <v>3207</v>
      </c>
      <c r="T34" s="27">
        <v>2579</v>
      </c>
      <c r="U34" s="98">
        <v>2864</v>
      </c>
      <c r="V34" s="98">
        <v>2946</v>
      </c>
      <c r="W34" s="98">
        <v>2403</v>
      </c>
      <c r="X34" s="27">
        <v>2846</v>
      </c>
      <c r="Y34" s="27">
        <v>2672</v>
      </c>
      <c r="Z34" s="27">
        <v>2711</v>
      </c>
      <c r="AA34" s="27">
        <v>2692</v>
      </c>
      <c r="AB34" s="27">
        <v>2650</v>
      </c>
      <c r="AC34" s="27">
        <v>2616</v>
      </c>
      <c r="AD34" s="27">
        <v>2610</v>
      </c>
      <c r="AE34" s="27">
        <v>2580</v>
      </c>
      <c r="AF34" s="27">
        <v>2664</v>
      </c>
      <c r="AG34" s="27">
        <v>2575</v>
      </c>
      <c r="AH34" s="27">
        <v>2530</v>
      </c>
      <c r="AI34" s="27">
        <v>2479</v>
      </c>
      <c r="AJ34" s="27">
        <v>2319</v>
      </c>
      <c r="AK34" s="27">
        <v>2775</v>
      </c>
      <c r="AL34" s="27">
        <v>2654</v>
      </c>
      <c r="AM34" s="98">
        <v>2695</v>
      </c>
      <c r="AN34" s="27">
        <v>2760</v>
      </c>
      <c r="AO34" s="27">
        <v>2780</v>
      </c>
      <c r="AP34" s="27">
        <v>2869</v>
      </c>
      <c r="AQ34" s="27">
        <v>2920</v>
      </c>
      <c r="AR34" s="27">
        <v>2799</v>
      </c>
      <c r="AS34" s="27">
        <v>2938</v>
      </c>
      <c r="AT34" s="27">
        <v>2998</v>
      </c>
      <c r="AU34" s="27">
        <v>3070</v>
      </c>
      <c r="AV34" s="27">
        <v>3163</v>
      </c>
      <c r="AW34" s="27">
        <v>3142</v>
      </c>
      <c r="AX34" s="27">
        <v>3078</v>
      </c>
      <c r="AY34" s="27">
        <v>3215</v>
      </c>
      <c r="AZ34" s="27">
        <v>3299</v>
      </c>
      <c r="BA34" s="27">
        <v>2231</v>
      </c>
    </row>
    <row r="35" spans="1:53">
      <c r="A35" s="89" t="s">
        <v>47</v>
      </c>
      <c r="B35" s="27">
        <v>4639</v>
      </c>
      <c r="C35" s="27">
        <v>5071</v>
      </c>
      <c r="D35" s="27">
        <v>4662</v>
      </c>
      <c r="E35" s="27">
        <v>4697</v>
      </c>
      <c r="F35" s="27">
        <v>4573</v>
      </c>
      <c r="G35" s="27">
        <v>4721</v>
      </c>
      <c r="H35" s="27">
        <v>4778</v>
      </c>
      <c r="I35" s="27">
        <v>4542</v>
      </c>
      <c r="J35" s="27">
        <v>4477</v>
      </c>
      <c r="K35" s="27">
        <v>4293</v>
      </c>
      <c r="L35" s="27">
        <v>4225</v>
      </c>
      <c r="M35" s="27">
        <v>4126</v>
      </c>
      <c r="N35" s="27">
        <v>3857</v>
      </c>
      <c r="O35" s="27">
        <v>3993</v>
      </c>
      <c r="P35" s="27">
        <v>4049</v>
      </c>
      <c r="Q35" s="27">
        <v>3612</v>
      </c>
      <c r="R35" s="27">
        <v>3986</v>
      </c>
      <c r="S35" s="27">
        <v>4436</v>
      </c>
      <c r="T35" s="27">
        <v>3534</v>
      </c>
      <c r="U35" s="98">
        <v>4122</v>
      </c>
      <c r="V35" s="98">
        <v>3930</v>
      </c>
      <c r="W35" s="98">
        <v>3184</v>
      </c>
      <c r="X35" s="27">
        <v>3958</v>
      </c>
      <c r="Y35" s="27">
        <v>3604</v>
      </c>
      <c r="Z35" s="27">
        <v>3627</v>
      </c>
      <c r="AA35" s="27">
        <v>3667</v>
      </c>
      <c r="AB35" s="27">
        <v>3425</v>
      </c>
      <c r="AC35" s="27">
        <v>3540</v>
      </c>
      <c r="AD35" s="27">
        <v>3496</v>
      </c>
      <c r="AE35" s="27">
        <v>3479</v>
      </c>
      <c r="AF35" s="27">
        <v>3554</v>
      </c>
      <c r="AG35" s="27">
        <v>3560</v>
      </c>
      <c r="AH35" s="27">
        <v>3391</v>
      </c>
      <c r="AI35" s="27">
        <v>3487</v>
      </c>
      <c r="AJ35" s="27">
        <v>3193</v>
      </c>
      <c r="AK35" s="27">
        <v>3737</v>
      </c>
      <c r="AL35" s="27">
        <v>3704</v>
      </c>
      <c r="AM35" s="98">
        <v>3652</v>
      </c>
      <c r="AN35" s="27">
        <v>3675</v>
      </c>
      <c r="AO35" s="27">
        <v>3757</v>
      </c>
      <c r="AP35" s="27">
        <v>4008</v>
      </c>
      <c r="AQ35" s="27">
        <v>4083</v>
      </c>
      <c r="AR35" s="27">
        <v>4017</v>
      </c>
      <c r="AS35" s="27">
        <v>4014</v>
      </c>
      <c r="AT35" s="27">
        <v>4414</v>
      </c>
      <c r="AU35" s="27">
        <v>4317</v>
      </c>
      <c r="AV35" s="27">
        <v>4392</v>
      </c>
      <c r="AW35" s="27">
        <v>4446</v>
      </c>
      <c r="AX35" s="27">
        <v>4392</v>
      </c>
      <c r="AY35" s="27">
        <v>4468</v>
      </c>
      <c r="AZ35" s="27">
        <v>4968</v>
      </c>
      <c r="BA35" s="27">
        <v>3149</v>
      </c>
    </row>
    <row r="36" spans="1:53">
      <c r="A36" s="90" t="s">
        <v>63</v>
      </c>
      <c r="E36" s="14">
        <f>SUM(E29:E35)</f>
        <v>11740</v>
      </c>
      <c r="F36" s="14">
        <f t="shared" ref="F36:BA36" si="0">SUM(F29:F35)</f>
        <v>11297</v>
      </c>
      <c r="G36" s="14">
        <f t="shared" si="0"/>
        <v>11660</v>
      </c>
      <c r="H36" s="14">
        <f t="shared" si="0"/>
        <v>11824</v>
      </c>
      <c r="I36" s="14">
        <f t="shared" si="0"/>
        <v>11295</v>
      </c>
      <c r="J36" s="14">
        <f t="shared" si="0"/>
        <v>11044</v>
      </c>
      <c r="K36" s="14">
        <f t="shared" si="0"/>
        <v>10898</v>
      </c>
      <c r="L36" s="14">
        <f t="shared" si="0"/>
        <v>10567</v>
      </c>
      <c r="M36" s="14">
        <f t="shared" si="0"/>
        <v>10402</v>
      </c>
      <c r="N36" s="14">
        <f t="shared" si="0"/>
        <v>9867</v>
      </c>
      <c r="O36" s="14">
        <f t="shared" si="0"/>
        <v>10126</v>
      </c>
      <c r="P36" s="14">
        <f t="shared" si="0"/>
        <v>10291</v>
      </c>
      <c r="Q36" s="14">
        <f t="shared" si="0"/>
        <v>9025</v>
      </c>
      <c r="R36" s="14">
        <f t="shared" si="0"/>
        <v>10059</v>
      </c>
      <c r="S36" s="14">
        <f t="shared" si="0"/>
        <v>11207</v>
      </c>
      <c r="T36" s="14">
        <f t="shared" si="0"/>
        <v>9055</v>
      </c>
      <c r="U36" s="14">
        <f t="shared" si="0"/>
        <v>10272</v>
      </c>
      <c r="V36" s="14">
        <f t="shared" si="0"/>
        <v>10284</v>
      </c>
      <c r="W36" s="14">
        <f t="shared" si="0"/>
        <v>8260</v>
      </c>
      <c r="X36" s="14">
        <f t="shared" si="0"/>
        <v>10140</v>
      </c>
      <c r="Y36" s="14">
        <f t="shared" si="0"/>
        <v>9445</v>
      </c>
      <c r="Z36" s="14">
        <f t="shared" si="0"/>
        <v>9458</v>
      </c>
      <c r="AA36" s="14">
        <f t="shared" si="0"/>
        <v>9511</v>
      </c>
      <c r="AB36" s="14">
        <f t="shared" si="0"/>
        <v>9062</v>
      </c>
      <c r="AC36" s="14">
        <f t="shared" si="0"/>
        <v>9179</v>
      </c>
      <c r="AD36" s="14">
        <f t="shared" si="0"/>
        <v>9080</v>
      </c>
      <c r="AE36" s="14">
        <f t="shared" si="0"/>
        <v>9112</v>
      </c>
      <c r="AF36" s="14">
        <f t="shared" si="0"/>
        <v>9271</v>
      </c>
      <c r="AG36" s="14">
        <f t="shared" si="0"/>
        <v>9122</v>
      </c>
      <c r="AH36" s="14">
        <f t="shared" si="0"/>
        <v>9093</v>
      </c>
      <c r="AI36" s="14">
        <f t="shared" si="0"/>
        <v>8994</v>
      </c>
      <c r="AJ36" s="14">
        <f t="shared" si="0"/>
        <v>8242</v>
      </c>
      <c r="AK36" s="14">
        <f t="shared" si="0"/>
        <v>9695</v>
      </c>
      <c r="AL36" s="14">
        <f t="shared" si="0"/>
        <v>9513</v>
      </c>
      <c r="AM36" s="14">
        <f t="shared" si="0"/>
        <v>9440</v>
      </c>
      <c r="AN36" s="14">
        <f t="shared" si="0"/>
        <v>9517</v>
      </c>
      <c r="AO36" s="14">
        <f t="shared" si="0"/>
        <v>9799</v>
      </c>
      <c r="AP36" s="14">
        <f t="shared" si="0"/>
        <v>9973</v>
      </c>
      <c r="AQ36" s="14">
        <f t="shared" si="0"/>
        <v>10156</v>
      </c>
      <c r="AR36" s="14">
        <f t="shared" si="0"/>
        <v>10021</v>
      </c>
      <c r="AS36" s="14">
        <f t="shared" si="0"/>
        <v>10164</v>
      </c>
      <c r="AT36" s="14">
        <f t="shared" si="0"/>
        <v>10697</v>
      </c>
      <c r="AU36" s="14">
        <f t="shared" si="0"/>
        <v>10650</v>
      </c>
      <c r="AV36" s="14">
        <f t="shared" si="0"/>
        <v>10882</v>
      </c>
      <c r="AW36" s="14">
        <f t="shared" si="0"/>
        <v>10958</v>
      </c>
      <c r="AX36" s="14">
        <f t="shared" si="0"/>
        <v>10816</v>
      </c>
      <c r="AY36" s="14">
        <f t="shared" si="0"/>
        <v>11188</v>
      </c>
      <c r="AZ36" s="14">
        <f t="shared" si="0"/>
        <v>11926</v>
      </c>
      <c r="BA36" s="14">
        <f t="shared" si="0"/>
        <v>7533</v>
      </c>
    </row>
    <row r="38" spans="1:53" ht="19.5" thickBot="1">
      <c r="A38" s="13" t="s">
        <v>66</v>
      </c>
    </row>
    <row r="39" spans="1:53">
      <c r="A39" s="100" t="s">
        <v>48</v>
      </c>
      <c r="B39" s="99">
        <v>1</v>
      </c>
      <c r="C39" s="99">
        <v>2</v>
      </c>
      <c r="D39" s="99">
        <v>3</v>
      </c>
      <c r="E39" s="99">
        <v>4</v>
      </c>
      <c r="F39" s="99">
        <v>5</v>
      </c>
      <c r="G39" s="99">
        <v>6</v>
      </c>
      <c r="H39" s="99">
        <v>7</v>
      </c>
      <c r="I39" s="99">
        <v>8</v>
      </c>
      <c r="J39" s="99">
        <v>9</v>
      </c>
      <c r="K39" s="99">
        <v>10</v>
      </c>
      <c r="L39" s="99">
        <v>11</v>
      </c>
      <c r="M39" s="99">
        <v>12</v>
      </c>
      <c r="N39" s="99">
        <v>13</v>
      </c>
      <c r="O39" s="99">
        <v>14</v>
      </c>
      <c r="P39" s="99">
        <v>15</v>
      </c>
      <c r="Q39" s="78">
        <v>16</v>
      </c>
      <c r="R39" s="78">
        <v>17</v>
      </c>
      <c r="S39" s="78">
        <v>18</v>
      </c>
      <c r="T39" s="78">
        <v>19</v>
      </c>
      <c r="U39" s="78">
        <v>20</v>
      </c>
      <c r="V39" s="121">
        <v>21</v>
      </c>
      <c r="W39" s="121">
        <v>22</v>
      </c>
      <c r="X39" s="121">
        <v>24</v>
      </c>
      <c r="Y39" s="121">
        <v>25</v>
      </c>
      <c r="Z39" s="121">
        <f t="shared" ref="Z39" si="1">Y39+1</f>
        <v>26</v>
      </c>
      <c r="AA39" s="121">
        <v>27</v>
      </c>
      <c r="AB39" s="121">
        <v>28</v>
      </c>
      <c r="AC39" s="99">
        <v>28</v>
      </c>
      <c r="AD39" s="99">
        <v>29</v>
      </c>
      <c r="AE39" s="99">
        <v>30</v>
      </c>
      <c r="AF39" s="99">
        <v>31</v>
      </c>
      <c r="AG39" s="99">
        <v>32</v>
      </c>
      <c r="AH39" s="99">
        <v>33</v>
      </c>
      <c r="AI39" s="99">
        <v>34</v>
      </c>
      <c r="AJ39" s="99">
        <v>35</v>
      </c>
      <c r="AK39" s="99">
        <v>36</v>
      </c>
      <c r="AL39" s="99">
        <v>37</v>
      </c>
      <c r="AM39" s="99">
        <v>38</v>
      </c>
      <c r="AN39" s="99">
        <v>39</v>
      </c>
      <c r="AO39" s="99">
        <v>40</v>
      </c>
      <c r="AP39" s="99">
        <v>41</v>
      </c>
      <c r="AQ39" s="99">
        <v>42</v>
      </c>
      <c r="AR39" s="99">
        <v>43</v>
      </c>
      <c r="AS39" s="99">
        <v>44</v>
      </c>
      <c r="AT39" s="99">
        <v>45</v>
      </c>
      <c r="AU39" s="99">
        <v>46</v>
      </c>
      <c r="AV39" s="99">
        <v>47</v>
      </c>
      <c r="AW39" s="99">
        <v>48</v>
      </c>
      <c r="AX39" s="99">
        <v>49</v>
      </c>
      <c r="AY39" s="99">
        <v>50</v>
      </c>
      <c r="AZ39" s="99">
        <v>51</v>
      </c>
      <c r="BA39" s="101">
        <v>52</v>
      </c>
    </row>
    <row r="40" spans="1:53">
      <c r="A40" s="19" t="s">
        <v>50</v>
      </c>
      <c r="B40" s="24">
        <v>43833</v>
      </c>
      <c r="C40" s="24">
        <v>43840</v>
      </c>
      <c r="D40" s="24">
        <v>43847</v>
      </c>
      <c r="E40" s="24">
        <v>43854</v>
      </c>
      <c r="F40" s="24">
        <v>43861</v>
      </c>
      <c r="G40" s="24">
        <v>43868</v>
      </c>
      <c r="H40" s="24">
        <v>43875</v>
      </c>
      <c r="I40" s="24">
        <v>43882</v>
      </c>
      <c r="J40" s="24">
        <v>43889</v>
      </c>
      <c r="K40" s="24">
        <v>43896</v>
      </c>
      <c r="L40" s="24">
        <v>43903</v>
      </c>
      <c r="M40" s="24">
        <v>43910</v>
      </c>
      <c r="N40" s="24">
        <v>43917</v>
      </c>
      <c r="O40" s="24">
        <v>43924</v>
      </c>
      <c r="P40" s="24">
        <v>43931</v>
      </c>
      <c r="Q40" s="79">
        <v>43938</v>
      </c>
      <c r="R40" s="79">
        <v>43945</v>
      </c>
      <c r="S40" s="79">
        <v>43952</v>
      </c>
      <c r="T40" s="79">
        <v>43959</v>
      </c>
      <c r="U40" s="79">
        <v>43966</v>
      </c>
      <c r="V40" s="79">
        <v>43973</v>
      </c>
      <c r="W40" s="79">
        <v>43980</v>
      </c>
      <c r="X40" s="79">
        <v>43994</v>
      </c>
      <c r="Y40" s="79">
        <v>44001</v>
      </c>
      <c r="Z40" s="79">
        <f t="shared" ref="Z40" si="2">Y40+7</f>
        <v>44008</v>
      </c>
      <c r="AA40" s="79">
        <v>44015</v>
      </c>
      <c r="AB40" s="79">
        <v>44022</v>
      </c>
      <c r="AC40" s="23">
        <v>44022</v>
      </c>
      <c r="AD40" s="23">
        <v>44029</v>
      </c>
      <c r="AE40" s="23">
        <v>44036</v>
      </c>
      <c r="AF40" s="23">
        <v>44043</v>
      </c>
      <c r="AG40" s="23">
        <v>44050</v>
      </c>
      <c r="AH40" s="23">
        <v>44057</v>
      </c>
      <c r="AI40" s="23">
        <v>44064</v>
      </c>
      <c r="AJ40" s="23">
        <v>44071</v>
      </c>
      <c r="AK40" s="23">
        <v>44078</v>
      </c>
      <c r="AL40" s="23">
        <v>44085</v>
      </c>
      <c r="AM40" s="23">
        <v>44092</v>
      </c>
      <c r="AN40" s="23">
        <v>44099</v>
      </c>
      <c r="AO40" s="23">
        <v>44106</v>
      </c>
      <c r="AP40" s="23">
        <v>44113</v>
      </c>
      <c r="AQ40" s="23">
        <v>44120</v>
      </c>
      <c r="AR40" s="23">
        <v>44127</v>
      </c>
      <c r="AS40" s="23">
        <v>44134</v>
      </c>
      <c r="AT40" s="23">
        <v>44141</v>
      </c>
      <c r="AU40" s="23">
        <v>44148</v>
      </c>
      <c r="AV40" s="23">
        <v>44155</v>
      </c>
      <c r="AW40" s="23">
        <v>44162</v>
      </c>
      <c r="AX40" s="23">
        <v>44169</v>
      </c>
      <c r="AY40" s="23">
        <v>44176</v>
      </c>
      <c r="AZ40" s="23">
        <v>44183</v>
      </c>
      <c r="BA40" s="9">
        <v>44190</v>
      </c>
    </row>
    <row r="41" spans="1:53">
      <c r="A41" s="102" t="s">
        <v>49</v>
      </c>
      <c r="B41" s="103">
        <v>1</v>
      </c>
      <c r="C41" s="103">
        <v>2</v>
      </c>
      <c r="D41" s="103">
        <v>3</v>
      </c>
      <c r="E41" s="104">
        <v>4</v>
      </c>
      <c r="F41" s="104">
        <v>5</v>
      </c>
      <c r="G41" s="104">
        <v>6</v>
      </c>
      <c r="H41" s="104">
        <v>7</v>
      </c>
      <c r="I41" s="104">
        <v>8</v>
      </c>
      <c r="J41" s="104">
        <v>9</v>
      </c>
      <c r="K41" s="104">
        <v>10</v>
      </c>
      <c r="L41" s="104">
        <v>11</v>
      </c>
      <c r="M41" s="104">
        <v>12</v>
      </c>
      <c r="N41" s="104">
        <v>13</v>
      </c>
      <c r="O41" s="104">
        <v>14</v>
      </c>
      <c r="P41" s="104">
        <v>15</v>
      </c>
      <c r="Q41" s="80">
        <v>13.846153846153847</v>
      </c>
      <c r="R41" s="80">
        <v>53.166666666666664</v>
      </c>
      <c r="S41" s="80">
        <v>39.69</v>
      </c>
      <c r="T41" s="80">
        <v>43.2</v>
      </c>
      <c r="U41" s="80"/>
      <c r="V41" s="80">
        <v>51.187499999999993</v>
      </c>
      <c r="W41" s="80">
        <v>46.617187499999993</v>
      </c>
      <c r="X41" s="80">
        <v>23.316027088036119</v>
      </c>
      <c r="Y41" s="80">
        <v>35.752928647497342</v>
      </c>
      <c r="Z41" s="80"/>
      <c r="AA41" s="80">
        <v>35.344000000000001</v>
      </c>
      <c r="AB41" s="80">
        <v>33.839999999999996</v>
      </c>
      <c r="AC41" s="104">
        <v>28</v>
      </c>
      <c r="AD41" s="104">
        <v>29</v>
      </c>
      <c r="AE41" s="104">
        <v>30</v>
      </c>
      <c r="AF41" s="104">
        <v>31</v>
      </c>
      <c r="AG41" s="104">
        <v>32</v>
      </c>
      <c r="AH41" s="104">
        <v>33</v>
      </c>
      <c r="AI41" s="104">
        <v>34</v>
      </c>
      <c r="AJ41" s="104">
        <v>35</v>
      </c>
      <c r="AK41" s="104">
        <v>36</v>
      </c>
      <c r="AL41" s="104">
        <v>37</v>
      </c>
      <c r="AM41" s="104">
        <v>38</v>
      </c>
      <c r="AN41" s="104">
        <v>39</v>
      </c>
      <c r="AO41" s="104">
        <v>40</v>
      </c>
      <c r="AP41" s="104">
        <v>41</v>
      </c>
      <c r="AQ41" s="104">
        <v>42</v>
      </c>
      <c r="AR41" s="104">
        <v>43</v>
      </c>
      <c r="AS41" s="104">
        <v>44</v>
      </c>
      <c r="AT41" s="104">
        <v>45</v>
      </c>
      <c r="AU41" s="104">
        <v>46</v>
      </c>
      <c r="AV41" s="104">
        <v>47</v>
      </c>
      <c r="AW41" s="104">
        <v>48</v>
      </c>
      <c r="AX41" s="104">
        <v>49</v>
      </c>
      <c r="AY41" s="104">
        <v>50</v>
      </c>
      <c r="AZ41" s="104">
        <v>51</v>
      </c>
      <c r="BA41" s="105">
        <v>52</v>
      </c>
    </row>
    <row r="42" spans="1:53">
      <c r="A42" s="102" t="s">
        <v>42</v>
      </c>
      <c r="B42" s="103">
        <v>60</v>
      </c>
      <c r="C42" s="103">
        <v>67</v>
      </c>
      <c r="D42" s="103">
        <v>81</v>
      </c>
      <c r="E42" s="104">
        <v>66</v>
      </c>
      <c r="F42" s="104">
        <v>61</v>
      </c>
      <c r="G42" s="104">
        <v>42</v>
      </c>
      <c r="H42" s="104">
        <v>51</v>
      </c>
      <c r="I42" s="104">
        <v>62</v>
      </c>
      <c r="J42" s="104">
        <v>62</v>
      </c>
      <c r="K42" s="104">
        <v>69</v>
      </c>
      <c r="L42" s="104">
        <v>69</v>
      </c>
      <c r="M42" s="104">
        <v>52</v>
      </c>
      <c r="N42" s="104">
        <v>58</v>
      </c>
      <c r="O42" s="104">
        <v>64</v>
      </c>
      <c r="P42" s="104">
        <v>70</v>
      </c>
      <c r="Q42" s="80">
        <v>64.615384615384613</v>
      </c>
      <c r="R42" s="80">
        <v>35.766666666666666</v>
      </c>
      <c r="S42" s="80">
        <v>8.82</v>
      </c>
      <c r="T42" s="80">
        <v>9.9</v>
      </c>
      <c r="U42" s="80"/>
      <c r="V42" s="80">
        <v>17.367187499999996</v>
      </c>
      <c r="W42" s="80">
        <v>14.624999999999998</v>
      </c>
      <c r="X42" s="80">
        <v>8.4785553047404072</v>
      </c>
      <c r="Y42" s="80">
        <v>8.9382321618743354</v>
      </c>
      <c r="Z42" s="80"/>
      <c r="AA42" s="80">
        <v>8.2720000000000002</v>
      </c>
      <c r="AB42" s="80">
        <v>9.36</v>
      </c>
      <c r="AC42" s="104">
        <v>0</v>
      </c>
      <c r="AD42" s="104">
        <v>0</v>
      </c>
      <c r="AE42" s="104">
        <v>0</v>
      </c>
      <c r="AF42" s="104">
        <v>0</v>
      </c>
      <c r="AG42" s="104">
        <v>0</v>
      </c>
      <c r="AH42" s="104">
        <v>0</v>
      </c>
      <c r="AI42" s="104">
        <v>0</v>
      </c>
      <c r="AJ42" s="104">
        <v>0</v>
      </c>
      <c r="AK42" s="104">
        <v>0</v>
      </c>
      <c r="AL42" s="104">
        <v>0</v>
      </c>
      <c r="AM42" s="104">
        <v>0</v>
      </c>
      <c r="AN42" s="104">
        <v>0</v>
      </c>
      <c r="AO42" s="104">
        <v>0</v>
      </c>
      <c r="AP42" s="104">
        <v>0</v>
      </c>
      <c r="AQ42" s="104">
        <v>0</v>
      </c>
      <c r="AR42" s="104">
        <v>0</v>
      </c>
      <c r="AS42" s="104">
        <v>0</v>
      </c>
      <c r="AT42" s="104">
        <v>0</v>
      </c>
      <c r="AU42" s="104">
        <v>0</v>
      </c>
      <c r="AV42" s="104">
        <v>0</v>
      </c>
      <c r="AW42" s="104">
        <v>0</v>
      </c>
      <c r="AX42" s="104">
        <v>0</v>
      </c>
      <c r="AY42" s="104">
        <v>0</v>
      </c>
      <c r="AZ42" s="104">
        <v>0</v>
      </c>
      <c r="BA42" s="105">
        <v>0</v>
      </c>
    </row>
    <row r="43" spans="1:53">
      <c r="A43" s="102" t="s">
        <v>43</v>
      </c>
      <c r="B43" s="104">
        <v>124</v>
      </c>
      <c r="C43" s="104">
        <v>199</v>
      </c>
      <c r="D43" s="104">
        <v>200</v>
      </c>
      <c r="E43" s="104">
        <v>206</v>
      </c>
      <c r="F43" s="104">
        <v>212</v>
      </c>
      <c r="G43" s="104">
        <v>180</v>
      </c>
      <c r="H43" s="104">
        <v>198</v>
      </c>
      <c r="I43" s="104">
        <v>211</v>
      </c>
      <c r="J43" s="104">
        <v>219</v>
      </c>
      <c r="K43" s="104">
        <v>215</v>
      </c>
      <c r="L43" s="104">
        <v>227</v>
      </c>
      <c r="M43" s="104">
        <v>179</v>
      </c>
      <c r="N43" s="104">
        <v>192</v>
      </c>
      <c r="O43" s="104">
        <v>190</v>
      </c>
      <c r="P43" s="104">
        <v>188</v>
      </c>
      <c r="Q43" s="80">
        <v>173.53846153846155</v>
      </c>
      <c r="R43" s="80">
        <v>288.06666666666666</v>
      </c>
      <c r="S43" s="80">
        <v>296.94</v>
      </c>
      <c r="T43" s="80">
        <v>310.5</v>
      </c>
      <c r="U43" s="80"/>
      <c r="V43" s="80">
        <v>262.33593749999994</v>
      </c>
      <c r="W43" s="80">
        <v>309.86718749999994</v>
      </c>
      <c r="X43" s="80">
        <v>141.48589164785554</v>
      </c>
      <c r="Y43" s="80">
        <v>233.20660276890311</v>
      </c>
      <c r="Z43" s="80"/>
      <c r="AA43" s="80">
        <v>164.68799999999999</v>
      </c>
      <c r="AB43" s="80">
        <v>195.84</v>
      </c>
      <c r="AC43" s="104">
        <v>0</v>
      </c>
      <c r="AD43" s="104">
        <v>0</v>
      </c>
      <c r="AE43" s="104">
        <v>0</v>
      </c>
      <c r="AF43" s="104">
        <v>0</v>
      </c>
      <c r="AG43" s="104">
        <v>0</v>
      </c>
      <c r="AH43" s="104">
        <v>0</v>
      </c>
      <c r="AI43" s="104">
        <v>0</v>
      </c>
      <c r="AJ43" s="104">
        <v>0</v>
      </c>
      <c r="AK43" s="104">
        <v>0</v>
      </c>
      <c r="AL43" s="104">
        <v>0</v>
      </c>
      <c r="AM43" s="104">
        <v>0</v>
      </c>
      <c r="AN43" s="104">
        <v>0</v>
      </c>
      <c r="AO43" s="104">
        <v>0</v>
      </c>
      <c r="AP43" s="104">
        <v>0</v>
      </c>
      <c r="AQ43" s="104">
        <v>0</v>
      </c>
      <c r="AR43" s="104">
        <v>0</v>
      </c>
      <c r="AS43" s="104">
        <v>0</v>
      </c>
      <c r="AT43" s="104">
        <v>0</v>
      </c>
      <c r="AU43" s="104">
        <v>0</v>
      </c>
      <c r="AV43" s="104">
        <v>0</v>
      </c>
      <c r="AW43" s="104">
        <v>0</v>
      </c>
      <c r="AX43" s="104">
        <v>0</v>
      </c>
      <c r="AY43" s="104">
        <v>0</v>
      </c>
      <c r="AZ43" s="104">
        <v>0</v>
      </c>
      <c r="BA43" s="105">
        <v>0</v>
      </c>
    </row>
    <row r="44" spans="1:53">
      <c r="A44" s="102" t="s">
        <v>44</v>
      </c>
      <c r="B44" s="104">
        <v>784</v>
      </c>
      <c r="C44" s="104">
        <v>981</v>
      </c>
      <c r="D44" s="104">
        <v>1074</v>
      </c>
      <c r="E44" s="104">
        <v>937</v>
      </c>
      <c r="F44" s="104">
        <v>923</v>
      </c>
      <c r="G44" s="104">
        <v>912</v>
      </c>
      <c r="H44" s="104">
        <v>890</v>
      </c>
      <c r="I44" s="104">
        <v>877</v>
      </c>
      <c r="J44" s="104">
        <v>866</v>
      </c>
      <c r="K44" s="104">
        <v>875</v>
      </c>
      <c r="L44" s="104">
        <v>930</v>
      </c>
      <c r="M44" s="104">
        <v>895</v>
      </c>
      <c r="N44" s="104">
        <v>874</v>
      </c>
      <c r="O44" s="104">
        <v>1233</v>
      </c>
      <c r="P44" s="104">
        <v>1592</v>
      </c>
      <c r="Q44" s="80">
        <v>1469.5384615384617</v>
      </c>
      <c r="R44" s="80">
        <v>2878.7333333333336</v>
      </c>
      <c r="S44" s="80">
        <v>1678.0049999999999</v>
      </c>
      <c r="T44" s="80">
        <v>1707.3</v>
      </c>
      <c r="U44" s="80"/>
      <c r="V44" s="80">
        <v>1501.8046874999998</v>
      </c>
      <c r="W44" s="80">
        <v>1353.7265624999998</v>
      </c>
      <c r="X44" s="80">
        <v>693.12189616252829</v>
      </c>
      <c r="Y44" s="80">
        <v>1031.9595314164005</v>
      </c>
      <c r="Z44" s="80"/>
      <c r="AA44" s="80">
        <v>864.8</v>
      </c>
      <c r="AB44" s="80">
        <v>850.31999999999994</v>
      </c>
      <c r="AC44" s="104">
        <v>0</v>
      </c>
      <c r="AD44" s="104">
        <v>0</v>
      </c>
      <c r="AE44" s="104">
        <v>0</v>
      </c>
      <c r="AF44" s="104">
        <v>0</v>
      </c>
      <c r="AG44" s="104">
        <v>0</v>
      </c>
      <c r="AH44" s="104">
        <v>0</v>
      </c>
      <c r="AI44" s="104">
        <v>0</v>
      </c>
      <c r="AJ44" s="104">
        <v>0</v>
      </c>
      <c r="AK44" s="104">
        <v>0</v>
      </c>
      <c r="AL44" s="104">
        <v>0</v>
      </c>
      <c r="AM44" s="104">
        <v>0</v>
      </c>
      <c r="AN44" s="104">
        <v>0</v>
      </c>
      <c r="AO44" s="104">
        <v>0</v>
      </c>
      <c r="AP44" s="104">
        <v>0</v>
      </c>
      <c r="AQ44" s="104">
        <v>0</v>
      </c>
      <c r="AR44" s="104">
        <v>0</v>
      </c>
      <c r="AS44" s="104">
        <v>0</v>
      </c>
      <c r="AT44" s="104">
        <v>0</v>
      </c>
      <c r="AU44" s="104">
        <v>0</v>
      </c>
      <c r="AV44" s="104">
        <v>0</v>
      </c>
      <c r="AW44" s="104">
        <v>0</v>
      </c>
      <c r="AX44" s="104">
        <v>0</v>
      </c>
      <c r="AY44" s="104">
        <v>0</v>
      </c>
      <c r="AZ44" s="104">
        <v>0</v>
      </c>
      <c r="BA44" s="105">
        <v>0</v>
      </c>
    </row>
    <row r="45" spans="1:53">
      <c r="A45" s="102" t="s">
        <v>45</v>
      </c>
      <c r="B45" s="104">
        <v>1182</v>
      </c>
      <c r="C45" s="104">
        <v>1461</v>
      </c>
      <c r="D45" s="104">
        <v>1365</v>
      </c>
      <c r="E45" s="104">
        <v>1326</v>
      </c>
      <c r="F45" s="104">
        <v>1257</v>
      </c>
      <c r="G45" s="104">
        <v>1201</v>
      </c>
      <c r="H45" s="104">
        <v>1131</v>
      </c>
      <c r="I45" s="104">
        <v>1206</v>
      </c>
      <c r="J45" s="104">
        <v>1176</v>
      </c>
      <c r="K45" s="104">
        <v>1160</v>
      </c>
      <c r="L45" s="104">
        <v>1185</v>
      </c>
      <c r="M45" s="104">
        <v>1155</v>
      </c>
      <c r="N45" s="104">
        <v>1221</v>
      </c>
      <c r="O45" s="104">
        <v>1777</v>
      </c>
      <c r="P45" s="104">
        <v>2333</v>
      </c>
      <c r="Q45" s="80">
        <v>2153.5384615384614</v>
      </c>
      <c r="R45" s="80">
        <v>4438.9333333333334</v>
      </c>
      <c r="S45" s="80">
        <v>2379.9299999999998</v>
      </c>
      <c r="T45" s="80">
        <v>2340.9</v>
      </c>
      <c r="U45" s="80"/>
      <c r="V45" s="80">
        <v>1999.9687499999998</v>
      </c>
      <c r="W45" s="80">
        <v>1721.1796874999998</v>
      </c>
      <c r="X45" s="80">
        <v>949.06828442437939</v>
      </c>
      <c r="Y45" s="80">
        <v>1396.8019169329075</v>
      </c>
      <c r="Z45" s="80"/>
      <c r="AA45" s="80">
        <v>1179.136</v>
      </c>
      <c r="AB45" s="80">
        <v>1152.72</v>
      </c>
      <c r="AC45" s="104">
        <v>0</v>
      </c>
      <c r="AD45" s="104">
        <v>0</v>
      </c>
      <c r="AE45" s="104">
        <v>0</v>
      </c>
      <c r="AF45" s="104">
        <v>0</v>
      </c>
      <c r="AG45" s="104">
        <v>0</v>
      </c>
      <c r="AH45" s="104">
        <v>0</v>
      </c>
      <c r="AI45" s="104">
        <v>0</v>
      </c>
      <c r="AJ45" s="104">
        <v>0</v>
      </c>
      <c r="AK45" s="104">
        <v>0</v>
      </c>
      <c r="AL45" s="104">
        <v>0</v>
      </c>
      <c r="AM45" s="104">
        <v>0</v>
      </c>
      <c r="AN45" s="104">
        <v>0</v>
      </c>
      <c r="AO45" s="104">
        <v>0</v>
      </c>
      <c r="AP45" s="104">
        <v>0</v>
      </c>
      <c r="AQ45" s="104">
        <v>0</v>
      </c>
      <c r="AR45" s="104">
        <v>0</v>
      </c>
      <c r="AS45" s="104">
        <v>0</v>
      </c>
      <c r="AT45" s="104">
        <v>0</v>
      </c>
      <c r="AU45" s="104">
        <v>0</v>
      </c>
      <c r="AV45" s="104">
        <v>0</v>
      </c>
      <c r="AW45" s="104">
        <v>0</v>
      </c>
      <c r="AX45" s="104">
        <v>0</v>
      </c>
      <c r="AY45" s="104">
        <v>0</v>
      </c>
      <c r="AZ45" s="104">
        <v>0</v>
      </c>
      <c r="BA45" s="105">
        <v>0</v>
      </c>
    </row>
    <row r="46" spans="1:53">
      <c r="A46" s="102" t="s">
        <v>46</v>
      </c>
      <c r="B46" s="104">
        <v>2699</v>
      </c>
      <c r="C46" s="104">
        <v>3065</v>
      </c>
      <c r="D46" s="104">
        <v>2822</v>
      </c>
      <c r="E46" s="104">
        <v>2641</v>
      </c>
      <c r="F46" s="104">
        <v>2641</v>
      </c>
      <c r="G46" s="104">
        <v>2478</v>
      </c>
      <c r="H46" s="104">
        <v>2418</v>
      </c>
      <c r="I46" s="104">
        <v>2386</v>
      </c>
      <c r="J46" s="104">
        <v>2366</v>
      </c>
      <c r="K46" s="104">
        <v>2415</v>
      </c>
      <c r="L46" s="104">
        <v>2434</v>
      </c>
      <c r="M46" s="104">
        <v>2467</v>
      </c>
      <c r="N46" s="104">
        <v>2503</v>
      </c>
      <c r="O46" s="104">
        <v>3869</v>
      </c>
      <c r="P46" s="104">
        <v>5235</v>
      </c>
      <c r="Q46" s="80">
        <v>4832.3076923076924</v>
      </c>
      <c r="R46" s="80">
        <v>8236.9666666666672</v>
      </c>
      <c r="S46" s="80">
        <v>4787.0550000000003</v>
      </c>
      <c r="T46" s="80">
        <v>4627.8</v>
      </c>
      <c r="U46" s="80"/>
      <c r="V46" s="80">
        <v>3808.8984374999995</v>
      </c>
      <c r="W46" s="80">
        <v>3158.0859374999995</v>
      </c>
      <c r="X46" s="80">
        <v>1664.9762979683974</v>
      </c>
      <c r="Y46" s="80">
        <v>2328.8157614483493</v>
      </c>
      <c r="Z46" s="80"/>
      <c r="AA46" s="80">
        <v>1960.4639999999999</v>
      </c>
      <c r="AB46" s="80">
        <v>1893.6</v>
      </c>
      <c r="AC46" s="104">
        <v>0</v>
      </c>
      <c r="AD46" s="104">
        <v>0</v>
      </c>
      <c r="AE46" s="104">
        <v>0</v>
      </c>
      <c r="AF46" s="104">
        <v>0</v>
      </c>
      <c r="AG46" s="104">
        <v>0</v>
      </c>
      <c r="AH46" s="104">
        <v>0</v>
      </c>
      <c r="AI46" s="104">
        <v>0</v>
      </c>
      <c r="AJ46" s="104">
        <v>0</v>
      </c>
      <c r="AK46" s="104">
        <v>0</v>
      </c>
      <c r="AL46" s="104">
        <v>0</v>
      </c>
      <c r="AM46" s="104">
        <v>0</v>
      </c>
      <c r="AN46" s="104">
        <v>0</v>
      </c>
      <c r="AO46" s="104">
        <v>0</v>
      </c>
      <c r="AP46" s="104">
        <v>0</v>
      </c>
      <c r="AQ46" s="104">
        <v>0</v>
      </c>
      <c r="AR46" s="104">
        <v>0</v>
      </c>
      <c r="AS46" s="104">
        <v>0</v>
      </c>
      <c r="AT46" s="104">
        <v>0</v>
      </c>
      <c r="AU46" s="104">
        <v>0</v>
      </c>
      <c r="AV46" s="104">
        <v>0</v>
      </c>
      <c r="AW46" s="104">
        <v>0</v>
      </c>
      <c r="AX46" s="104">
        <v>0</v>
      </c>
      <c r="AY46" s="104">
        <v>0</v>
      </c>
      <c r="AZ46" s="104">
        <v>0</v>
      </c>
      <c r="BA46" s="105">
        <v>0</v>
      </c>
    </row>
    <row r="47" spans="1:53">
      <c r="A47" s="106" t="s">
        <v>47</v>
      </c>
      <c r="B47" s="104">
        <v>4506</v>
      </c>
      <c r="C47" s="104">
        <v>4987</v>
      </c>
      <c r="D47" s="104">
        <v>4524</v>
      </c>
      <c r="E47" s="104">
        <v>4051</v>
      </c>
      <c r="F47" s="104">
        <v>3935</v>
      </c>
      <c r="G47" s="104">
        <v>3738</v>
      </c>
      <c r="H47" s="104">
        <v>3743</v>
      </c>
      <c r="I47" s="104">
        <v>3623</v>
      </c>
      <c r="J47" s="104">
        <v>3728</v>
      </c>
      <c r="K47" s="104">
        <v>3767</v>
      </c>
      <c r="L47" s="104">
        <v>3689</v>
      </c>
      <c r="M47" s="104">
        <v>3596</v>
      </c>
      <c r="N47" s="104">
        <v>3866</v>
      </c>
      <c r="O47" s="104">
        <v>5841</v>
      </c>
      <c r="P47" s="104">
        <v>7816</v>
      </c>
      <c r="Q47" s="87">
        <v>7214.7692307692314</v>
      </c>
      <c r="R47" s="87">
        <v>10049.466666666667</v>
      </c>
      <c r="S47" s="80">
        <v>6977.3549999999996</v>
      </c>
      <c r="T47" s="80">
        <v>7118.1</v>
      </c>
      <c r="U47" s="80"/>
      <c r="V47" s="80">
        <v>5679.0703124999991</v>
      </c>
      <c r="W47" s="80">
        <v>4627.8984374999991</v>
      </c>
      <c r="X47" s="80">
        <v>2194.3560948081267</v>
      </c>
      <c r="Y47" s="80">
        <v>3070.6890308839193</v>
      </c>
      <c r="Z47" s="80"/>
      <c r="AA47" s="80">
        <v>2539.5039999999999</v>
      </c>
      <c r="AB47" s="80">
        <v>2445.12</v>
      </c>
      <c r="AC47" s="104">
        <v>0</v>
      </c>
      <c r="AD47" s="104">
        <v>0</v>
      </c>
      <c r="AE47" s="104">
        <v>0</v>
      </c>
      <c r="AF47" s="104">
        <v>0</v>
      </c>
      <c r="AG47" s="104">
        <v>0</v>
      </c>
      <c r="AH47" s="104">
        <v>0</v>
      </c>
      <c r="AI47" s="104">
        <v>0</v>
      </c>
      <c r="AJ47" s="104">
        <v>0</v>
      </c>
      <c r="AK47" s="104">
        <v>0</v>
      </c>
      <c r="AL47" s="104">
        <v>0</v>
      </c>
      <c r="AM47" s="104">
        <v>0</v>
      </c>
      <c r="AN47" s="104">
        <v>0</v>
      </c>
      <c r="AO47" s="104">
        <v>0</v>
      </c>
      <c r="AP47" s="104">
        <v>0</v>
      </c>
      <c r="AQ47" s="104">
        <v>0</v>
      </c>
      <c r="AR47" s="104">
        <v>0</v>
      </c>
      <c r="AS47" s="104">
        <v>0</v>
      </c>
      <c r="AT47" s="104">
        <v>0</v>
      </c>
      <c r="AU47" s="104">
        <v>0</v>
      </c>
      <c r="AV47" s="104">
        <v>0</v>
      </c>
      <c r="AW47" s="104">
        <v>0</v>
      </c>
      <c r="AX47" s="104">
        <v>0</v>
      </c>
      <c r="AY47" s="104">
        <v>0</v>
      </c>
      <c r="AZ47" s="104">
        <v>0</v>
      </c>
      <c r="BA47" s="105">
        <v>0</v>
      </c>
    </row>
    <row r="48" spans="1:53" ht="15.75" thickBot="1">
      <c r="A48" s="107" t="s">
        <v>63</v>
      </c>
      <c r="B48" s="108"/>
      <c r="C48" s="108"/>
      <c r="D48" s="108"/>
      <c r="E48" s="109">
        <v>9231</v>
      </c>
      <c r="F48" s="109">
        <v>9034</v>
      </c>
      <c r="G48" s="109">
        <v>8557</v>
      </c>
      <c r="H48" s="109">
        <v>8438</v>
      </c>
      <c r="I48" s="109">
        <v>8373</v>
      </c>
      <c r="J48" s="109">
        <v>8426</v>
      </c>
      <c r="K48" s="109">
        <v>8511</v>
      </c>
      <c r="L48" s="109">
        <v>8545</v>
      </c>
      <c r="M48" s="109">
        <v>8356</v>
      </c>
      <c r="N48" s="109">
        <v>8727</v>
      </c>
      <c r="O48" s="109">
        <v>12988</v>
      </c>
      <c r="P48" s="109">
        <v>17249</v>
      </c>
      <c r="Q48" s="86">
        <v>15922.153846153848</v>
      </c>
      <c r="R48" s="86">
        <v>25981.1</v>
      </c>
      <c r="S48" s="86">
        <v>16167.795</v>
      </c>
      <c r="T48" s="86">
        <v>16157.7</v>
      </c>
      <c r="U48" s="86"/>
      <c r="V48" s="86">
        <v>13320.632812499998</v>
      </c>
      <c r="W48" s="86">
        <v>11231.999999999998</v>
      </c>
      <c r="X48" s="86">
        <v>5674.8030474040634</v>
      </c>
      <c r="Y48" s="86">
        <v>8106.164004259851</v>
      </c>
      <c r="Z48" s="86"/>
      <c r="AA48" s="86">
        <v>6752.2079999999996</v>
      </c>
      <c r="AB48" s="86">
        <v>6580.8</v>
      </c>
      <c r="AC48" s="109">
        <v>28</v>
      </c>
      <c r="AD48" s="109">
        <v>29</v>
      </c>
      <c r="AE48" s="109">
        <v>30</v>
      </c>
      <c r="AF48" s="109">
        <v>31</v>
      </c>
      <c r="AG48" s="109">
        <v>32</v>
      </c>
      <c r="AH48" s="109">
        <v>33</v>
      </c>
      <c r="AI48" s="109">
        <v>34</v>
      </c>
      <c r="AJ48" s="109">
        <v>35</v>
      </c>
      <c r="AK48" s="109">
        <v>36</v>
      </c>
      <c r="AL48" s="109">
        <v>37</v>
      </c>
      <c r="AM48" s="109">
        <v>38</v>
      </c>
      <c r="AN48" s="109">
        <v>39</v>
      </c>
      <c r="AO48" s="109">
        <v>40</v>
      </c>
      <c r="AP48" s="109">
        <v>41</v>
      </c>
      <c r="AQ48" s="109">
        <v>42</v>
      </c>
      <c r="AR48" s="109">
        <v>43</v>
      </c>
      <c r="AS48" s="109">
        <v>44</v>
      </c>
      <c r="AT48" s="109">
        <v>45</v>
      </c>
      <c r="AU48" s="109">
        <v>46</v>
      </c>
      <c r="AV48" s="109">
        <v>47</v>
      </c>
      <c r="AW48" s="109">
        <v>48</v>
      </c>
      <c r="AX48" s="109">
        <v>49</v>
      </c>
      <c r="AY48" s="109">
        <v>50</v>
      </c>
      <c r="AZ48" s="109">
        <v>51</v>
      </c>
      <c r="BA48" s="110">
        <v>52</v>
      </c>
    </row>
    <row r="50" spans="1:54" ht="19.5" thickBot="1">
      <c r="A50" s="8" t="s">
        <v>70</v>
      </c>
      <c r="B50" s="12"/>
      <c r="C50" s="12"/>
      <c r="D50" s="12"/>
      <c r="E50" s="12"/>
      <c r="F50" s="12"/>
      <c r="G50" s="12"/>
      <c r="I50" s="12"/>
      <c r="J50" s="12" t="s">
        <v>71</v>
      </c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22"/>
    </row>
    <row r="51" spans="1:54">
      <c r="A51" s="21" t="s">
        <v>48</v>
      </c>
      <c r="B51" s="11">
        <v>1</v>
      </c>
      <c r="C51" s="11">
        <v>2</v>
      </c>
      <c r="D51" s="11">
        <v>3</v>
      </c>
      <c r="E51" s="11">
        <v>4</v>
      </c>
      <c r="F51" s="11">
        <v>5</v>
      </c>
      <c r="G51" s="11">
        <v>6</v>
      </c>
      <c r="H51" s="11">
        <v>7</v>
      </c>
      <c r="I51" s="11">
        <v>8</v>
      </c>
      <c r="J51" s="11">
        <v>9</v>
      </c>
      <c r="K51" s="11">
        <v>10</v>
      </c>
      <c r="L51" s="11">
        <v>11</v>
      </c>
      <c r="M51" s="11">
        <v>12</v>
      </c>
      <c r="N51" s="11">
        <v>13</v>
      </c>
      <c r="O51" s="11">
        <v>14</v>
      </c>
      <c r="P51" s="78">
        <v>15</v>
      </c>
      <c r="Q51" s="78">
        <v>16</v>
      </c>
      <c r="R51" s="78">
        <v>17</v>
      </c>
      <c r="S51" s="78">
        <v>18</v>
      </c>
      <c r="T51" s="78">
        <v>19</v>
      </c>
      <c r="U51" s="78">
        <v>20</v>
      </c>
      <c r="V51" s="121">
        <v>21</v>
      </c>
      <c r="W51" s="121">
        <v>22</v>
      </c>
      <c r="X51" s="121">
        <v>24</v>
      </c>
      <c r="Y51" s="121">
        <v>25</v>
      </c>
      <c r="Z51" s="121">
        <f t="shared" ref="Z51" si="3">Y51+1</f>
        <v>26</v>
      </c>
      <c r="AA51" s="121">
        <v>27</v>
      </c>
      <c r="AB51" s="121">
        <v>28</v>
      </c>
      <c r="AC51" s="11">
        <v>28</v>
      </c>
      <c r="AD51" s="11">
        <v>29</v>
      </c>
      <c r="AE51" s="11">
        <v>30</v>
      </c>
      <c r="AF51" s="11">
        <v>31</v>
      </c>
      <c r="AG51" s="11">
        <v>32</v>
      </c>
      <c r="AH51" s="11">
        <v>33</v>
      </c>
      <c r="AI51" s="11">
        <v>34</v>
      </c>
      <c r="AJ51" s="11">
        <v>35</v>
      </c>
      <c r="AK51" s="11">
        <v>36</v>
      </c>
      <c r="AL51" s="11">
        <v>37</v>
      </c>
      <c r="AM51" s="11">
        <v>38</v>
      </c>
      <c r="AN51" s="11">
        <v>39</v>
      </c>
      <c r="AO51" s="11">
        <v>40</v>
      </c>
      <c r="AP51" s="11">
        <v>41</v>
      </c>
      <c r="AQ51" s="11">
        <v>42</v>
      </c>
      <c r="AR51" s="11">
        <v>43</v>
      </c>
      <c r="AS51" s="11">
        <v>44</v>
      </c>
      <c r="AT51" s="11">
        <v>45</v>
      </c>
      <c r="AU51" s="11">
        <v>46</v>
      </c>
      <c r="AV51" s="11">
        <v>47</v>
      </c>
      <c r="AW51" s="11">
        <v>48</v>
      </c>
      <c r="AX51" s="11">
        <v>49</v>
      </c>
      <c r="AY51" s="11">
        <v>50</v>
      </c>
      <c r="AZ51" s="11">
        <v>51</v>
      </c>
      <c r="BA51" s="10">
        <v>52</v>
      </c>
    </row>
    <row r="52" spans="1:54">
      <c r="A52" s="19" t="s">
        <v>50</v>
      </c>
      <c r="B52" s="24">
        <v>43833</v>
      </c>
      <c r="C52" s="24">
        <v>43840</v>
      </c>
      <c r="D52" s="24">
        <v>43847</v>
      </c>
      <c r="E52" s="24">
        <v>43854</v>
      </c>
      <c r="F52" s="24">
        <v>43861</v>
      </c>
      <c r="G52" s="24">
        <v>43868</v>
      </c>
      <c r="H52" s="24">
        <v>43875</v>
      </c>
      <c r="I52" s="24">
        <v>43882</v>
      </c>
      <c r="J52" s="24">
        <v>43889</v>
      </c>
      <c r="K52" s="24">
        <v>43896</v>
      </c>
      <c r="L52" s="24">
        <v>43903</v>
      </c>
      <c r="M52" s="24">
        <v>43910</v>
      </c>
      <c r="N52" s="24">
        <v>43917</v>
      </c>
      <c r="O52" s="24">
        <v>43924</v>
      </c>
      <c r="P52" s="79">
        <v>43931</v>
      </c>
      <c r="Q52" s="79">
        <v>43938</v>
      </c>
      <c r="R52" s="79">
        <v>43945</v>
      </c>
      <c r="S52" s="79">
        <v>43952</v>
      </c>
      <c r="T52" s="79">
        <v>43959</v>
      </c>
      <c r="U52" s="79">
        <v>43966</v>
      </c>
      <c r="V52" s="79">
        <v>43973</v>
      </c>
      <c r="W52" s="79">
        <v>43980</v>
      </c>
      <c r="X52" s="79">
        <v>43994</v>
      </c>
      <c r="Y52" s="79">
        <v>44001</v>
      </c>
      <c r="Z52" s="79">
        <f t="shared" ref="Z52" si="4">Y52+7</f>
        <v>44008</v>
      </c>
      <c r="AA52" s="79">
        <v>44015</v>
      </c>
      <c r="AB52" s="79">
        <v>44022</v>
      </c>
      <c r="AC52" s="23">
        <v>44022</v>
      </c>
      <c r="AD52" s="23">
        <v>44029</v>
      </c>
      <c r="AE52" s="23">
        <v>44036</v>
      </c>
      <c r="AF52" s="23">
        <v>44043</v>
      </c>
      <c r="AG52" s="23">
        <v>44050</v>
      </c>
      <c r="AH52" s="23">
        <v>44057</v>
      </c>
      <c r="AI52" s="23">
        <v>44064</v>
      </c>
      <c r="AJ52" s="23">
        <v>44071</v>
      </c>
      <c r="AK52" s="23">
        <v>44078</v>
      </c>
      <c r="AL52" s="23">
        <v>44085</v>
      </c>
      <c r="AM52" s="23">
        <v>44092</v>
      </c>
      <c r="AN52" s="23">
        <v>44099</v>
      </c>
      <c r="AO52" s="23">
        <v>44106</v>
      </c>
      <c r="AP52" s="23">
        <v>44113</v>
      </c>
      <c r="AQ52" s="23">
        <v>44120</v>
      </c>
      <c r="AR52" s="23">
        <v>44127</v>
      </c>
      <c r="AS52" s="23">
        <v>44134</v>
      </c>
      <c r="AT52" s="23">
        <v>44141</v>
      </c>
      <c r="AU52" s="23">
        <v>44148</v>
      </c>
      <c r="AV52" s="23">
        <v>44155</v>
      </c>
      <c r="AW52" s="23">
        <v>44162</v>
      </c>
      <c r="AX52" s="23">
        <v>44169</v>
      </c>
      <c r="AY52" s="23">
        <v>44176</v>
      </c>
      <c r="AZ52" s="23">
        <v>44183</v>
      </c>
      <c r="BA52" s="9">
        <v>44190</v>
      </c>
      <c r="BB52" s="26"/>
    </row>
    <row r="53" spans="1:54">
      <c r="A53" s="15" t="s">
        <v>49</v>
      </c>
      <c r="B53" s="29">
        <f>B41-B29</f>
        <v>-42</v>
      </c>
      <c r="C53" s="29">
        <f t="shared" ref="C53:D53" si="5">C41-C29</f>
        <v>-48</v>
      </c>
      <c r="D53" s="29">
        <f t="shared" si="5"/>
        <v>-56</v>
      </c>
      <c r="E53" s="29">
        <v>11</v>
      </c>
      <c r="F53" s="29">
        <v>-7</v>
      </c>
      <c r="G53" s="29">
        <v>-24</v>
      </c>
      <c r="H53" s="29">
        <v>-6</v>
      </c>
      <c r="I53" s="29">
        <v>-8</v>
      </c>
      <c r="J53" s="29">
        <v>-3</v>
      </c>
      <c r="K53" s="29">
        <v>11</v>
      </c>
      <c r="L53" s="29">
        <v>-4</v>
      </c>
      <c r="M53" s="29">
        <v>-5</v>
      </c>
      <c r="N53" s="29">
        <v>4</v>
      </c>
      <c r="O53" s="29">
        <v>10</v>
      </c>
      <c r="P53" s="80">
        <v>15.824175824175825</v>
      </c>
      <c r="Q53" s="80">
        <v>5.5384615384615383</v>
      </c>
      <c r="R53" s="80">
        <v>6.7666666666666666</v>
      </c>
      <c r="S53" s="80">
        <v>19.333333333333332</v>
      </c>
      <c r="T53" s="80">
        <v>1.9333333333333333</v>
      </c>
      <c r="U53" s="80"/>
      <c r="V53" s="80">
        <v>0.18749999999999289</v>
      </c>
      <c r="W53" s="80">
        <v>1.6171874999999929</v>
      </c>
      <c r="X53" s="80">
        <v>-22.683972911963881</v>
      </c>
      <c r="Y53" s="80">
        <v>-10.247071352502658</v>
      </c>
      <c r="Z53" s="80"/>
      <c r="AA53" s="80">
        <v>2.3440000000000012</v>
      </c>
      <c r="AB53" s="80">
        <v>-10.160000000000004</v>
      </c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30"/>
    </row>
    <row r="54" spans="1:54">
      <c r="A54" s="15" t="s">
        <v>42</v>
      </c>
      <c r="B54" s="29">
        <f t="shared" ref="B54:D59" si="6">B42-B30</f>
        <v>45</v>
      </c>
      <c r="C54" s="29">
        <f t="shared" si="6"/>
        <v>47</v>
      </c>
      <c r="D54" s="29">
        <f t="shared" si="6"/>
        <v>52</v>
      </c>
      <c r="E54" s="29">
        <v>-1</v>
      </c>
      <c r="F54" s="29">
        <v>0</v>
      </c>
      <c r="G54" s="29">
        <v>-9</v>
      </c>
      <c r="H54" s="29">
        <v>-5</v>
      </c>
      <c r="I54" s="29">
        <v>-12</v>
      </c>
      <c r="J54" s="29">
        <v>0</v>
      </c>
      <c r="K54" s="29">
        <v>4</v>
      </c>
      <c r="L54" s="29">
        <v>-2</v>
      </c>
      <c r="M54" s="29">
        <v>-12</v>
      </c>
      <c r="N54" s="29">
        <v>-4</v>
      </c>
      <c r="O54" s="29">
        <v>8</v>
      </c>
      <c r="P54" s="80">
        <v>12.659340659340659</v>
      </c>
      <c r="Q54" s="80">
        <v>5.5384615384615383</v>
      </c>
      <c r="R54" s="80">
        <v>15.466666666666667</v>
      </c>
      <c r="S54" s="80">
        <v>-5.8</v>
      </c>
      <c r="T54" s="80">
        <v>-6.7666666666666666</v>
      </c>
      <c r="U54" s="80"/>
      <c r="V54" s="80">
        <v>-3.6328125000000036</v>
      </c>
      <c r="W54" s="80">
        <v>-1.3750000000000018</v>
      </c>
      <c r="X54" s="80">
        <v>-9.5214446952595928</v>
      </c>
      <c r="Y54" s="80">
        <v>-11.061767838125665</v>
      </c>
      <c r="Z54" s="80"/>
      <c r="AA54" s="80">
        <v>-17.728000000000002</v>
      </c>
      <c r="AB54" s="80">
        <v>-6.6400000000000006</v>
      </c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30"/>
    </row>
    <row r="55" spans="1:54">
      <c r="A55" s="15" t="s">
        <v>43</v>
      </c>
      <c r="B55" s="29">
        <f t="shared" si="6"/>
        <v>-91</v>
      </c>
      <c r="C55" s="29">
        <f t="shared" si="6"/>
        <v>-81</v>
      </c>
      <c r="D55" s="29">
        <f t="shared" si="6"/>
        <v>-119</v>
      </c>
      <c r="E55" s="29">
        <v>-25</v>
      </c>
      <c r="F55" s="29">
        <v>1</v>
      </c>
      <c r="G55" s="29">
        <v>4</v>
      </c>
      <c r="H55" s="29">
        <v>-19</v>
      </c>
      <c r="I55" s="29">
        <v>45</v>
      </c>
      <c r="J55" s="29">
        <v>27</v>
      </c>
      <c r="K55" s="29">
        <v>9</v>
      </c>
      <c r="L55" s="29">
        <v>12</v>
      </c>
      <c r="M55" s="29">
        <v>-18</v>
      </c>
      <c r="N55" s="29">
        <v>-6</v>
      </c>
      <c r="O55" s="29">
        <v>-8</v>
      </c>
      <c r="P55" s="80">
        <v>-12.659340659340659</v>
      </c>
      <c r="Q55" s="80">
        <v>4.6153846153846159</v>
      </c>
      <c r="R55" s="80">
        <v>45.433333333333337</v>
      </c>
      <c r="S55" s="80">
        <v>126.63333333333334</v>
      </c>
      <c r="T55" s="80">
        <v>46.4</v>
      </c>
      <c r="U55" s="80"/>
      <c r="V55" s="80">
        <v>-46.664062500000057</v>
      </c>
      <c r="W55" s="80">
        <v>70.867187499999943</v>
      </c>
      <c r="X55" s="80">
        <v>-156.51410835214446</v>
      </c>
      <c r="Y55" s="80">
        <v>-45.79339723109689</v>
      </c>
      <c r="Z55" s="80"/>
      <c r="AA55" s="80">
        <v>-90.312000000000012</v>
      </c>
      <c r="AB55" s="80">
        <v>-63.16</v>
      </c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30"/>
    </row>
    <row r="56" spans="1:54">
      <c r="A56" s="15" t="s">
        <v>44</v>
      </c>
      <c r="B56" s="29">
        <f t="shared" si="6"/>
        <v>-415</v>
      </c>
      <c r="C56" s="29">
        <f t="shared" si="6"/>
        <v>-438</v>
      </c>
      <c r="D56" s="29">
        <f t="shared" si="6"/>
        <v>-299</v>
      </c>
      <c r="E56" s="29">
        <v>-82</v>
      </c>
      <c r="F56" s="29">
        <v>-19</v>
      </c>
      <c r="G56" s="29">
        <v>-58</v>
      </c>
      <c r="H56" s="29">
        <v>-84</v>
      </c>
      <c r="I56" s="29">
        <v>-124</v>
      </c>
      <c r="J56" s="29">
        <v>-7</v>
      </c>
      <c r="K56" s="29">
        <v>-90</v>
      </c>
      <c r="L56" s="29">
        <v>29</v>
      </c>
      <c r="M56" s="29">
        <v>15</v>
      </c>
      <c r="N56" s="29">
        <v>79</v>
      </c>
      <c r="O56" s="29">
        <v>628</v>
      </c>
      <c r="P56" s="80">
        <v>993.75824175824164</v>
      </c>
      <c r="Q56" s="80">
        <v>1065.2307692307693</v>
      </c>
      <c r="R56" s="80">
        <v>1815.4</v>
      </c>
      <c r="S56" s="80">
        <v>1040.1333333333334</v>
      </c>
      <c r="T56" s="80">
        <v>544.23333333333335</v>
      </c>
      <c r="U56" s="80"/>
      <c r="V56" s="80">
        <v>239.80468749999977</v>
      </c>
      <c r="W56" s="80">
        <v>362.72656249999977</v>
      </c>
      <c r="X56" s="80">
        <v>-455.87810383747171</v>
      </c>
      <c r="Y56" s="80">
        <v>-118.04046858359948</v>
      </c>
      <c r="Z56" s="80"/>
      <c r="AA56" s="80">
        <v>-247.20000000000005</v>
      </c>
      <c r="AB56" s="80">
        <v>-289.68000000000006</v>
      </c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30"/>
    </row>
    <row r="57" spans="1:54">
      <c r="A57" s="15" t="s">
        <v>45</v>
      </c>
      <c r="B57" s="29">
        <f t="shared" si="6"/>
        <v>-584</v>
      </c>
      <c r="C57" s="29">
        <f t="shared" si="6"/>
        <v>-718</v>
      </c>
      <c r="D57" s="29">
        <f t="shared" si="6"/>
        <v>-639</v>
      </c>
      <c r="E57" s="29">
        <v>22</v>
      </c>
      <c r="F57" s="29">
        <v>76</v>
      </c>
      <c r="G57" s="29">
        <v>-146</v>
      </c>
      <c r="H57" s="29">
        <v>-157</v>
      </c>
      <c r="I57" s="29">
        <v>-81</v>
      </c>
      <c r="J57" s="29">
        <v>-33</v>
      </c>
      <c r="K57" s="29">
        <v>-88</v>
      </c>
      <c r="L57" s="29">
        <v>35</v>
      </c>
      <c r="M57" s="29">
        <v>67</v>
      </c>
      <c r="N57" s="29">
        <v>162</v>
      </c>
      <c r="O57" s="29">
        <v>1120</v>
      </c>
      <c r="P57" s="80">
        <v>1772.3076923076924</v>
      </c>
      <c r="Q57" s="80">
        <v>1800.9230769230771</v>
      </c>
      <c r="R57" s="80">
        <v>3041.1333333333332</v>
      </c>
      <c r="S57" s="80">
        <v>1457.7333333333333</v>
      </c>
      <c r="T57" s="80">
        <v>707.6</v>
      </c>
      <c r="U57" s="80"/>
      <c r="V57" s="80">
        <v>234.96874999999977</v>
      </c>
      <c r="W57" s="80">
        <v>339.17968749999977</v>
      </c>
      <c r="X57" s="80">
        <v>-708.93171557562061</v>
      </c>
      <c r="Y57" s="80">
        <v>-228.19808306709251</v>
      </c>
      <c r="Z57" s="80"/>
      <c r="AA57" s="80">
        <v>-381.86400000000003</v>
      </c>
      <c r="AB57" s="80">
        <v>-411.28</v>
      </c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30"/>
    </row>
    <row r="58" spans="1:54">
      <c r="A58" s="15" t="s">
        <v>46</v>
      </c>
      <c r="B58" s="29">
        <f t="shared" si="6"/>
        <v>-379</v>
      </c>
      <c r="C58" s="29">
        <f t="shared" si="6"/>
        <v>-525</v>
      </c>
      <c r="D58" s="29">
        <f t="shared" si="6"/>
        <v>-592</v>
      </c>
      <c r="E58" s="29">
        <v>71</v>
      </c>
      <c r="F58" s="29">
        <v>130</v>
      </c>
      <c r="G58" s="29">
        <v>-195</v>
      </c>
      <c r="H58" s="29">
        <v>-383</v>
      </c>
      <c r="I58" s="29">
        <v>-135</v>
      </c>
      <c r="J58" s="29">
        <v>-149</v>
      </c>
      <c r="K58" s="29">
        <v>81</v>
      </c>
      <c r="L58" s="29">
        <v>171</v>
      </c>
      <c r="M58" s="29">
        <v>119</v>
      </c>
      <c r="N58" s="29">
        <v>453</v>
      </c>
      <c r="O58" s="29">
        <v>2068</v>
      </c>
      <c r="P58" s="80">
        <v>3272.4395604395604</v>
      </c>
      <c r="Q58" s="80">
        <v>3559.3846153846157</v>
      </c>
      <c r="R58" s="80">
        <v>5774.8666666666668</v>
      </c>
      <c r="S58" s="80">
        <v>3578.6</v>
      </c>
      <c r="T58" s="80">
        <v>1870.5</v>
      </c>
      <c r="U58" s="80"/>
      <c r="V58" s="80">
        <v>862.89843749999955</v>
      </c>
      <c r="W58" s="80">
        <v>755.08593749999955</v>
      </c>
      <c r="X58" s="80">
        <v>-1007.0237020316026</v>
      </c>
      <c r="Y58" s="80">
        <v>-382.18423855165065</v>
      </c>
      <c r="Z58" s="80"/>
      <c r="AA58" s="80">
        <v>-689.53600000000006</v>
      </c>
      <c r="AB58" s="80">
        <v>-722.40000000000009</v>
      </c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30"/>
    </row>
    <row r="59" spans="1:54">
      <c r="A59" s="31" t="s">
        <v>47</v>
      </c>
      <c r="B59" s="32">
        <f t="shared" si="6"/>
        <v>-133</v>
      </c>
      <c r="C59" s="32">
        <f t="shared" si="6"/>
        <v>-84</v>
      </c>
      <c r="D59" s="32">
        <f t="shared" si="6"/>
        <v>-138</v>
      </c>
      <c r="E59" s="32">
        <v>117</v>
      </c>
      <c r="F59" s="32">
        <v>134</v>
      </c>
      <c r="G59" s="32">
        <v>-248</v>
      </c>
      <c r="H59" s="32">
        <v>-222</v>
      </c>
      <c r="I59" s="32">
        <v>-140</v>
      </c>
      <c r="J59" s="32">
        <v>-64</v>
      </c>
      <c r="K59" s="32">
        <v>67</v>
      </c>
      <c r="L59" s="32">
        <v>209</v>
      </c>
      <c r="M59" s="32">
        <v>78</v>
      </c>
      <c r="N59" s="32">
        <v>587</v>
      </c>
      <c r="O59" s="32">
        <v>2435</v>
      </c>
      <c r="P59" s="80">
        <v>3853.1868131868127</v>
      </c>
      <c r="Q59" s="87">
        <v>4027.3846153846157</v>
      </c>
      <c r="R59" s="87">
        <v>6557.8666666666668</v>
      </c>
      <c r="S59" s="87">
        <v>5323.4333333333334</v>
      </c>
      <c r="T59" s="87">
        <v>3357.2333333333336</v>
      </c>
      <c r="U59" s="87"/>
      <c r="V59" s="87">
        <v>1749.0703124999991</v>
      </c>
      <c r="W59" s="87">
        <v>1443.8984374999991</v>
      </c>
      <c r="X59" s="87">
        <v>-1409.6439051918733</v>
      </c>
      <c r="Y59" s="87">
        <v>-556.31096911608074</v>
      </c>
      <c r="Z59" s="87"/>
      <c r="AA59" s="87">
        <v>-885.49600000000009</v>
      </c>
      <c r="AB59" s="87">
        <v>-1094.8800000000001</v>
      </c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3"/>
    </row>
    <row r="60" spans="1:54" ht="15.75" thickBot="1">
      <c r="A60" s="31" t="s">
        <v>63</v>
      </c>
      <c r="B60" s="32"/>
      <c r="C60" s="32"/>
      <c r="D60" s="32"/>
      <c r="E60" s="32">
        <v>113</v>
      </c>
      <c r="F60" s="32">
        <v>315</v>
      </c>
      <c r="G60" s="32">
        <v>-676</v>
      </c>
      <c r="H60" s="32">
        <v>-876</v>
      </c>
      <c r="I60" s="32">
        <v>-455</v>
      </c>
      <c r="J60" s="32">
        <v>-229</v>
      </c>
      <c r="K60" s="32">
        <v>-6</v>
      </c>
      <c r="L60" s="32">
        <v>450</v>
      </c>
      <c r="M60" s="32">
        <v>244</v>
      </c>
      <c r="N60" s="32">
        <v>1275</v>
      </c>
      <c r="O60" s="32">
        <v>6261</v>
      </c>
      <c r="P60" s="81">
        <v>9907.5164835164833</v>
      </c>
      <c r="Q60" s="86">
        <v>10468.615384615385</v>
      </c>
      <c r="R60" s="86">
        <v>17256.933333333334</v>
      </c>
      <c r="S60" s="86">
        <v>11540.066666666668</v>
      </c>
      <c r="T60" s="86">
        <v>6521.1333333333332</v>
      </c>
      <c r="U60" s="86"/>
      <c r="V60" s="86">
        <v>3036.6328124999982</v>
      </c>
      <c r="W60" s="86">
        <v>2971.9999999999982</v>
      </c>
      <c r="X60" s="86">
        <v>-3770.1969525959366</v>
      </c>
      <c r="Y60" s="86">
        <v>-1351.835995740149</v>
      </c>
      <c r="Z60" s="86"/>
      <c r="AA60" s="86">
        <v>-2309.7920000000004</v>
      </c>
      <c r="AB60" s="86">
        <v>-2598.1999999999998</v>
      </c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3"/>
    </row>
    <row r="61" spans="1:54">
      <c r="A61" s="34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</row>
    <row r="62" spans="1:54" ht="19.5" thickBot="1">
      <c r="A62" s="8" t="s">
        <v>69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22"/>
    </row>
    <row r="63" spans="1:54">
      <c r="A63" s="21" t="s">
        <v>48</v>
      </c>
      <c r="B63" s="11">
        <v>1</v>
      </c>
      <c r="C63" s="11">
        <v>2</v>
      </c>
      <c r="D63" s="11">
        <v>3</v>
      </c>
      <c r="E63" s="11">
        <v>4</v>
      </c>
      <c r="F63" s="11">
        <v>5</v>
      </c>
      <c r="G63" s="11">
        <v>6</v>
      </c>
      <c r="H63" s="11">
        <v>7</v>
      </c>
      <c r="I63" s="11">
        <v>8</v>
      </c>
      <c r="J63" s="11">
        <v>9</v>
      </c>
      <c r="K63" s="11">
        <v>10</v>
      </c>
      <c r="L63" s="11">
        <v>11</v>
      </c>
      <c r="M63" s="11">
        <v>12</v>
      </c>
      <c r="N63" s="11">
        <v>13</v>
      </c>
      <c r="O63" s="11">
        <v>14</v>
      </c>
      <c r="P63" s="78">
        <v>15</v>
      </c>
      <c r="Q63" s="78">
        <v>16</v>
      </c>
      <c r="R63" s="78">
        <v>17</v>
      </c>
      <c r="S63" s="78">
        <v>18</v>
      </c>
      <c r="T63" s="78">
        <v>19</v>
      </c>
      <c r="U63" s="78">
        <v>20</v>
      </c>
      <c r="V63" s="121">
        <v>21</v>
      </c>
      <c r="W63" s="121">
        <v>22</v>
      </c>
      <c r="X63" s="121">
        <v>24</v>
      </c>
      <c r="Y63" s="121">
        <v>25</v>
      </c>
      <c r="Z63" s="121">
        <f t="shared" ref="Z63" si="7">Y63+1</f>
        <v>26</v>
      </c>
      <c r="AA63" s="121">
        <v>27</v>
      </c>
      <c r="AB63" s="121">
        <v>28</v>
      </c>
      <c r="AC63" s="11">
        <v>28</v>
      </c>
      <c r="AD63" s="11">
        <v>29</v>
      </c>
      <c r="AE63" s="11">
        <v>30</v>
      </c>
      <c r="AF63" s="11">
        <v>31</v>
      </c>
      <c r="AG63" s="11">
        <v>32</v>
      </c>
      <c r="AH63" s="11">
        <v>33</v>
      </c>
      <c r="AI63" s="11">
        <v>34</v>
      </c>
      <c r="AJ63" s="11">
        <v>35</v>
      </c>
      <c r="AK63" s="11">
        <v>36</v>
      </c>
      <c r="AL63" s="11">
        <v>37</v>
      </c>
      <c r="AM63" s="11">
        <v>38</v>
      </c>
      <c r="AN63" s="11">
        <v>39</v>
      </c>
      <c r="AO63" s="11">
        <v>40</v>
      </c>
      <c r="AP63" s="11">
        <v>41</v>
      </c>
      <c r="AQ63" s="11">
        <v>42</v>
      </c>
      <c r="AR63" s="11">
        <v>43</v>
      </c>
      <c r="AS63" s="11">
        <v>44</v>
      </c>
      <c r="AT63" s="11">
        <v>45</v>
      </c>
      <c r="AU63" s="11">
        <v>46</v>
      </c>
      <c r="AV63" s="11">
        <v>47</v>
      </c>
      <c r="AW63" s="11">
        <v>48</v>
      </c>
      <c r="AX63" s="11">
        <v>49</v>
      </c>
      <c r="AY63" s="11">
        <v>50</v>
      </c>
      <c r="AZ63" s="11">
        <v>51</v>
      </c>
      <c r="BA63" s="10">
        <v>52</v>
      </c>
    </row>
    <row r="64" spans="1:54">
      <c r="A64" s="19" t="s">
        <v>50</v>
      </c>
      <c r="B64" s="24">
        <v>43833</v>
      </c>
      <c r="C64" s="24">
        <v>43840</v>
      </c>
      <c r="D64" s="24">
        <v>43847</v>
      </c>
      <c r="E64" s="24">
        <v>43854</v>
      </c>
      <c r="F64" s="24">
        <v>43861</v>
      </c>
      <c r="G64" s="24">
        <v>43868</v>
      </c>
      <c r="H64" s="24">
        <v>43875</v>
      </c>
      <c r="I64" s="24">
        <v>43882</v>
      </c>
      <c r="J64" s="24">
        <v>43889</v>
      </c>
      <c r="K64" s="24">
        <v>43896</v>
      </c>
      <c r="L64" s="24">
        <v>43903</v>
      </c>
      <c r="M64" s="24">
        <v>43910</v>
      </c>
      <c r="N64" s="24">
        <v>43917</v>
      </c>
      <c r="O64" s="24">
        <v>43924</v>
      </c>
      <c r="P64" s="79">
        <v>43931</v>
      </c>
      <c r="Q64" s="79">
        <v>43938</v>
      </c>
      <c r="R64" s="79">
        <v>43945</v>
      </c>
      <c r="S64" s="79">
        <v>43952</v>
      </c>
      <c r="T64" s="79">
        <v>43959</v>
      </c>
      <c r="U64" s="79">
        <v>43966</v>
      </c>
      <c r="V64" s="79">
        <v>43973</v>
      </c>
      <c r="W64" s="79">
        <v>43980</v>
      </c>
      <c r="X64" s="79">
        <v>43994</v>
      </c>
      <c r="Y64" s="79">
        <v>44001</v>
      </c>
      <c r="Z64" s="79">
        <f t="shared" ref="Z64" si="8">Y64+7</f>
        <v>44008</v>
      </c>
      <c r="AA64" s="79">
        <v>44015</v>
      </c>
      <c r="AB64" s="79">
        <v>44022</v>
      </c>
      <c r="AC64" s="23">
        <v>44022</v>
      </c>
      <c r="AD64" s="23">
        <v>44029</v>
      </c>
      <c r="AE64" s="23">
        <v>44036</v>
      </c>
      <c r="AF64" s="23">
        <v>44043</v>
      </c>
      <c r="AG64" s="23">
        <v>44050</v>
      </c>
      <c r="AH64" s="23">
        <v>44057</v>
      </c>
      <c r="AI64" s="23">
        <v>44064</v>
      </c>
      <c r="AJ64" s="23">
        <v>44071</v>
      </c>
      <c r="AK64" s="23">
        <v>44078</v>
      </c>
      <c r="AL64" s="23">
        <v>44085</v>
      </c>
      <c r="AM64" s="23">
        <v>44092</v>
      </c>
      <c r="AN64" s="23">
        <v>44099</v>
      </c>
      <c r="AO64" s="23">
        <v>44106</v>
      </c>
      <c r="AP64" s="23">
        <v>44113</v>
      </c>
      <c r="AQ64" s="23">
        <v>44120</v>
      </c>
      <c r="AR64" s="23">
        <v>44127</v>
      </c>
      <c r="AS64" s="23">
        <v>44134</v>
      </c>
      <c r="AT64" s="23">
        <v>44141</v>
      </c>
      <c r="AU64" s="23">
        <v>44148</v>
      </c>
      <c r="AV64" s="23">
        <v>44155</v>
      </c>
      <c r="AW64" s="23">
        <v>44162</v>
      </c>
      <c r="AX64" s="23">
        <v>44169</v>
      </c>
      <c r="AY64" s="23">
        <v>44176</v>
      </c>
      <c r="AZ64" s="23">
        <v>44183</v>
      </c>
      <c r="BA64" s="9">
        <v>44190</v>
      </c>
    </row>
    <row r="65" spans="1:53">
      <c r="A65" s="15" t="s">
        <v>49</v>
      </c>
      <c r="B65" s="35">
        <f>B53/B41</f>
        <v>-42</v>
      </c>
      <c r="C65" s="35">
        <f t="shared" ref="C65:D68" si="9">C53/C41</f>
        <v>-24</v>
      </c>
      <c r="D65" s="35">
        <f t="shared" si="9"/>
        <v>-18.666666666666668</v>
      </c>
      <c r="E65" s="35">
        <v>0.20754716981132076</v>
      </c>
      <c r="F65" s="35">
        <v>-0.14000000000000001</v>
      </c>
      <c r="G65" s="35">
        <v>-0.8</v>
      </c>
      <c r="H65" s="35">
        <v>-0.13953488372093023</v>
      </c>
      <c r="I65" s="35">
        <v>-0.15686274509803921</v>
      </c>
      <c r="J65" s="35">
        <v>-6.1224489795918366E-2</v>
      </c>
      <c r="K65" s="35">
        <v>0.19642857142857142</v>
      </c>
      <c r="L65" s="35">
        <v>-7.5471698113207544E-2</v>
      </c>
      <c r="M65" s="35">
        <v>-0.11363636363636363</v>
      </c>
      <c r="N65" s="35">
        <v>8.1632653061224483E-2</v>
      </c>
      <c r="O65" s="35">
        <v>0.19607843137254902</v>
      </c>
      <c r="P65" s="82">
        <v>0.1178396072013093</v>
      </c>
      <c r="Q65" s="82">
        <v>0.27560248169827273</v>
      </c>
      <c r="R65" s="82">
        <v>0.14097222222222217</v>
      </c>
      <c r="S65" s="82">
        <v>0.4323529411764705</v>
      </c>
      <c r="T65" s="82">
        <v>3.9130434782608671E-2</v>
      </c>
      <c r="U65" s="82"/>
      <c r="V65" s="82">
        <v>3.676470588235059E-3</v>
      </c>
      <c r="W65" s="82">
        <v>3.5937499999999734E-2</v>
      </c>
      <c r="X65" s="82">
        <v>-0.49312984591225828</v>
      </c>
      <c r="Y65" s="82">
        <v>-0.22276242070657948</v>
      </c>
      <c r="Z65" s="82"/>
      <c r="AA65" s="82">
        <v>7.1030303030302999E-2</v>
      </c>
      <c r="AB65" s="82">
        <v>-0.23090909090909095</v>
      </c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30"/>
    </row>
    <row r="66" spans="1:53">
      <c r="A66" s="15" t="s">
        <v>42</v>
      </c>
      <c r="B66" s="35">
        <f>B54/B42</f>
        <v>0.75</v>
      </c>
      <c r="C66" s="35">
        <f t="shared" si="9"/>
        <v>0.70149253731343286</v>
      </c>
      <c r="D66" s="35">
        <f t="shared" si="9"/>
        <v>0.64197530864197527</v>
      </c>
      <c r="E66" s="35">
        <v>-4.7619047619047616E-2</v>
      </c>
      <c r="F66" s="35">
        <v>0</v>
      </c>
      <c r="G66" s="35">
        <v>-0.5625</v>
      </c>
      <c r="H66" s="35">
        <v>-0.41666666666666669</v>
      </c>
      <c r="I66" s="35">
        <v>-0.66666666666666663</v>
      </c>
      <c r="J66" s="35">
        <v>0</v>
      </c>
      <c r="K66" s="35">
        <v>0.2</v>
      </c>
      <c r="L66" s="35">
        <v>-9.0909090909090912E-2</v>
      </c>
      <c r="M66" s="35">
        <v>-1</v>
      </c>
      <c r="N66" s="35">
        <v>-0.30769230769230771</v>
      </c>
      <c r="O66" s="35">
        <v>0.38095238095238093</v>
      </c>
      <c r="P66" s="82">
        <v>0.24080267558528434</v>
      </c>
      <c r="Q66" s="82">
        <v>0.40294983531057804</v>
      </c>
      <c r="R66" s="82">
        <v>0.73650793650793644</v>
      </c>
      <c r="S66" s="82">
        <v>-0.24500000000000002</v>
      </c>
      <c r="T66" s="82">
        <v>-0.35</v>
      </c>
      <c r="U66" s="82"/>
      <c r="V66" s="82">
        <v>-0.17299107142857162</v>
      </c>
      <c r="W66" s="82">
        <v>-8.5937500000000111E-2</v>
      </c>
      <c r="X66" s="82">
        <v>-0.528969149736644</v>
      </c>
      <c r="Y66" s="82">
        <v>-0.55308839190628323</v>
      </c>
      <c r="Z66" s="82"/>
      <c r="AA66" s="82">
        <v>-0.68184615384615377</v>
      </c>
      <c r="AB66" s="82">
        <v>-0.41500000000000004</v>
      </c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30"/>
    </row>
    <row r="67" spans="1:53">
      <c r="A67" s="15" t="s">
        <v>43</v>
      </c>
      <c r="B67" s="35">
        <f>B55/B43</f>
        <v>-0.7338709677419355</v>
      </c>
      <c r="C67" s="35">
        <f t="shared" si="9"/>
        <v>-0.40703517587939697</v>
      </c>
      <c r="D67" s="35">
        <f t="shared" si="9"/>
        <v>-0.59499999999999997</v>
      </c>
      <c r="E67" s="35">
        <v>-7.9617834394904455E-2</v>
      </c>
      <c r="F67" s="35">
        <v>3.246753246753247E-3</v>
      </c>
      <c r="G67" s="35">
        <v>1.4760147601476014E-2</v>
      </c>
      <c r="H67" s="35">
        <v>-6.6433566433566432E-2</v>
      </c>
      <c r="I67" s="35">
        <v>0.14018691588785046</v>
      </c>
      <c r="J67" s="35">
        <v>8.5714285714285715E-2</v>
      </c>
      <c r="K67" s="35">
        <v>2.8846153846153848E-2</v>
      </c>
      <c r="L67" s="35">
        <v>3.8585209003215437E-2</v>
      </c>
      <c r="M67" s="35">
        <v>-6.545454545454546E-2</v>
      </c>
      <c r="N67" s="35">
        <v>-2.1201413427561839E-2</v>
      </c>
      <c r="O67" s="35">
        <v>-2.7777777777777776E-2</v>
      </c>
      <c r="P67" s="82">
        <v>1.6025641025641073E-2</v>
      </c>
      <c r="Q67" s="82">
        <v>-3.9882406907872911E-2</v>
      </c>
      <c r="R67" s="82">
        <v>0.18100929614873842</v>
      </c>
      <c r="S67" s="82">
        <v>0.35269230769230775</v>
      </c>
      <c r="T67" s="82">
        <v>0.14545454545454539</v>
      </c>
      <c r="U67" s="82"/>
      <c r="V67" s="82">
        <v>-0.15101638349514579</v>
      </c>
      <c r="W67" s="82">
        <v>0.2965154288702927</v>
      </c>
      <c r="X67" s="82">
        <v>-0.52521512869847142</v>
      </c>
      <c r="Y67" s="82">
        <v>-0.16413404025482758</v>
      </c>
      <c r="Z67" s="82"/>
      <c r="AA67" s="82">
        <v>-0.35416470588235294</v>
      </c>
      <c r="AB67" s="82">
        <v>-0.24386100386100384</v>
      </c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30"/>
    </row>
    <row r="68" spans="1:53">
      <c r="A68" s="15" t="s">
        <v>44</v>
      </c>
      <c r="B68" s="35">
        <f>B56/B44</f>
        <v>-0.52933673469387754</v>
      </c>
      <c r="C68" s="35">
        <f t="shared" si="9"/>
        <v>-0.44648318042813456</v>
      </c>
      <c r="D68" s="35">
        <f t="shared" si="9"/>
        <v>-0.27839851024208567</v>
      </c>
      <c r="E68" s="35">
        <v>-6.047197640117994E-2</v>
      </c>
      <c r="F68" s="35">
        <v>-1.4094955489614243E-2</v>
      </c>
      <c r="G68" s="35">
        <v>-4.3641835966892403E-2</v>
      </c>
      <c r="H68" s="35">
        <v>-6.5217391304347824E-2</v>
      </c>
      <c r="I68" s="35">
        <v>-9.7560975609756101E-2</v>
      </c>
      <c r="J68" s="35">
        <v>-5.5688146380270488E-3</v>
      </c>
      <c r="K68" s="35">
        <v>-7.1884984025559109E-2</v>
      </c>
      <c r="L68" s="35">
        <v>2.1641791044776121E-2</v>
      </c>
      <c r="M68" s="35">
        <v>1.1867088607594937E-2</v>
      </c>
      <c r="N68" s="35">
        <v>6.0722521137586472E-2</v>
      </c>
      <c r="O68" s="35">
        <v>0.33763440860215055</v>
      </c>
      <c r="P68" s="82">
        <v>0.84207965947096397</v>
      </c>
      <c r="Q68" s="82">
        <v>0.3792126085508602</v>
      </c>
      <c r="R68" s="82">
        <v>1.6503636363636363</v>
      </c>
      <c r="S68" s="82">
        <v>0.65522783761391878</v>
      </c>
      <c r="T68" s="82">
        <v>0.37983508245877057</v>
      </c>
      <c r="U68" s="82"/>
      <c r="V68" s="82">
        <v>0.19001956220285243</v>
      </c>
      <c r="W68" s="82">
        <v>0.36602074924318839</v>
      </c>
      <c r="X68" s="82">
        <v>-0.39676075181677262</v>
      </c>
      <c r="Y68" s="82">
        <v>-0.10264388572486915</v>
      </c>
      <c r="Z68" s="82"/>
      <c r="AA68" s="82">
        <v>-0.22230215827338129</v>
      </c>
      <c r="AB68" s="82">
        <v>-0.25410526315789483</v>
      </c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30"/>
    </row>
    <row r="69" spans="1:53">
      <c r="A69" s="15" t="s">
        <v>45</v>
      </c>
      <c r="B69" s="35">
        <f t="shared" ref="B69:D71" si="10">B57/B45</f>
        <v>-0.49407783417935702</v>
      </c>
      <c r="C69" s="35">
        <f t="shared" si="10"/>
        <v>-0.49144421629021218</v>
      </c>
      <c r="D69" s="35">
        <f t="shared" si="10"/>
        <v>-0.46813186813186813</v>
      </c>
      <c r="E69" s="35">
        <v>1.1235955056179775E-2</v>
      </c>
      <c r="F69" s="35">
        <v>3.9419087136929459E-2</v>
      </c>
      <c r="G69" s="35">
        <v>-8.0707573244886671E-2</v>
      </c>
      <c r="H69" s="35">
        <v>-8.95096921322691E-2</v>
      </c>
      <c r="I69" s="35">
        <v>-4.6471600688468159E-2</v>
      </c>
      <c r="J69" s="35">
        <v>-1.8404907975460124E-2</v>
      </c>
      <c r="K69" s="35">
        <v>-4.9745618993781798E-2</v>
      </c>
      <c r="L69" s="35">
        <v>1.9965772960638905E-2</v>
      </c>
      <c r="M69" s="35">
        <v>3.7640449438202245E-2</v>
      </c>
      <c r="N69" s="35">
        <v>8.9750692520775624E-2</v>
      </c>
      <c r="O69" s="35">
        <v>0.40965618141916604</v>
      </c>
      <c r="P69" s="82">
        <v>1.0519410496046009</v>
      </c>
      <c r="Q69" s="82">
        <v>0.44662198508352363</v>
      </c>
      <c r="R69" s="82">
        <v>2.1031350852927613</v>
      </c>
      <c r="S69" s="82">
        <v>0.64068208092485546</v>
      </c>
      <c r="T69" s="82">
        <v>0.35248796147672551</v>
      </c>
      <c r="U69" s="82"/>
      <c r="V69" s="82">
        <v>0.13312677053824351</v>
      </c>
      <c r="W69" s="82">
        <v>0.24542669138929063</v>
      </c>
      <c r="X69" s="82">
        <v>-0.42758245812763607</v>
      </c>
      <c r="Y69" s="82">
        <v>-0.14042958957974927</v>
      </c>
      <c r="Z69" s="82"/>
      <c r="AA69" s="82">
        <v>-0.24462780269058293</v>
      </c>
      <c r="AB69" s="82">
        <v>-0.26296675191815855</v>
      </c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30"/>
    </row>
    <row r="70" spans="1:53">
      <c r="A70" s="15" t="s">
        <v>46</v>
      </c>
      <c r="B70" s="35">
        <f t="shared" si="10"/>
        <v>-0.1404223786587625</v>
      </c>
      <c r="C70" s="35">
        <f t="shared" si="10"/>
        <v>-0.17128874388254486</v>
      </c>
      <c r="D70" s="35">
        <f t="shared" si="10"/>
        <v>-0.20978029766123316</v>
      </c>
      <c r="E70" s="35">
        <v>2.1276595744680851E-2</v>
      </c>
      <c r="F70" s="35">
        <v>3.9926289926289923E-2</v>
      </c>
      <c r="G70" s="35">
        <v>-6.3808900523560211E-2</v>
      </c>
      <c r="H70" s="35">
        <v>-0.12728481222997673</v>
      </c>
      <c r="I70" s="35">
        <v>-4.4495715227422544E-2</v>
      </c>
      <c r="J70" s="35">
        <v>-5.0202156334231807E-2</v>
      </c>
      <c r="K70" s="35">
        <v>2.5936599423631124E-2</v>
      </c>
      <c r="L70" s="35">
        <v>5.5090206185567009E-2</v>
      </c>
      <c r="M70" s="35">
        <v>3.8800130420606455E-2</v>
      </c>
      <c r="N70" s="35">
        <v>0.13951339698182938</v>
      </c>
      <c r="O70" s="35">
        <v>0.41318681318681316</v>
      </c>
      <c r="P70" s="82">
        <v>1.2244185123442088</v>
      </c>
      <c r="Q70" s="82">
        <v>0.44665288191715924</v>
      </c>
      <c r="R70" s="82">
        <v>2.2673210312786285</v>
      </c>
      <c r="S70" s="82">
        <v>0.96797225186766267</v>
      </c>
      <c r="T70" s="82">
        <v>0.5430308699719365</v>
      </c>
      <c r="U70" s="82"/>
      <c r="V70" s="82">
        <v>0.29290510437881867</v>
      </c>
      <c r="W70" s="82">
        <v>0.31422635767790252</v>
      </c>
      <c r="X70" s="82">
        <v>-0.37688012800583925</v>
      </c>
      <c r="Y70" s="82">
        <v>-0.14097537386634107</v>
      </c>
      <c r="Z70" s="82"/>
      <c r="AA70" s="82">
        <v>-0.26020226415094339</v>
      </c>
      <c r="AB70" s="82">
        <v>-0.27614678899082568</v>
      </c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30"/>
    </row>
    <row r="71" spans="1:53">
      <c r="A71" s="17" t="s">
        <v>47</v>
      </c>
      <c r="B71" s="35">
        <f t="shared" si="10"/>
        <v>-2.9516200621393696E-2</v>
      </c>
      <c r="C71" s="35">
        <f t="shared" si="10"/>
        <v>-1.6843793864046521E-2</v>
      </c>
      <c r="D71" s="35">
        <f t="shared" si="10"/>
        <v>-3.0503978779840849E-2</v>
      </c>
      <c r="E71" s="35">
        <v>2.4304113003739095E-2</v>
      </c>
      <c r="F71" s="35">
        <v>2.8468238793286596E-2</v>
      </c>
      <c r="G71" s="35">
        <v>-5.5443773753632908E-2</v>
      </c>
      <c r="H71" s="35">
        <v>-4.8726953467954345E-2</v>
      </c>
      <c r="I71" s="35">
        <v>-3.1803725579282141E-2</v>
      </c>
      <c r="J71" s="35">
        <v>-1.4502605937004306E-2</v>
      </c>
      <c r="K71" s="35">
        <v>1.5366972477064221E-2</v>
      </c>
      <c r="L71" s="35">
        <v>4.7135769057284616E-2</v>
      </c>
      <c r="M71" s="35">
        <v>1.8553758325404377E-2</v>
      </c>
      <c r="N71" s="35">
        <v>0.1320882088208821</v>
      </c>
      <c r="O71" s="35">
        <v>0.60981718006511398</v>
      </c>
      <c r="P71" s="82">
        <v>0.99466154986036459</v>
      </c>
      <c r="Q71" s="82">
        <v>0.87843611448680126</v>
      </c>
      <c r="R71" s="82">
        <v>1.8155777039497971</v>
      </c>
      <c r="S71" s="82">
        <v>1.0154653788258905</v>
      </c>
      <c r="T71" s="82">
        <v>0.70462128043282235</v>
      </c>
      <c r="U71" s="82"/>
      <c r="V71" s="82">
        <v>0.44505605916030522</v>
      </c>
      <c r="W71" s="82">
        <v>0.45348569016959761</v>
      </c>
      <c r="X71" s="82">
        <v>-0.39113315904325008</v>
      </c>
      <c r="Y71" s="82">
        <v>-0.15338047122031451</v>
      </c>
      <c r="Z71" s="82"/>
      <c r="AA71" s="82">
        <v>-0.25853897810218984</v>
      </c>
      <c r="AB71" s="82">
        <v>-0.30928813559322033</v>
      </c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30"/>
    </row>
    <row r="72" spans="1:53" ht="15.75" thickBot="1">
      <c r="A72" s="60" t="s">
        <v>63</v>
      </c>
      <c r="B72" s="61"/>
      <c r="C72" s="61"/>
      <c r="D72" s="61"/>
      <c r="E72" s="61">
        <v>9.5334514468910832E-3</v>
      </c>
      <c r="F72" s="61">
        <v>2.7127109886324493E-2</v>
      </c>
      <c r="G72" s="61">
        <v>-6.1544064093226512E-2</v>
      </c>
      <c r="H72" s="61">
        <v>-8.0014614541468757E-2</v>
      </c>
      <c r="I72" s="61">
        <v>-4.1974169741697417E-2</v>
      </c>
      <c r="J72" s="61">
        <v>-2.1174294960702729E-2</v>
      </c>
      <c r="K72" s="61">
        <v>-5.5086301872934269E-4</v>
      </c>
      <c r="L72" s="61">
        <v>4.0845965326313877E-2</v>
      </c>
      <c r="M72" s="61">
        <v>2.2919406349802742E-2</v>
      </c>
      <c r="N72" s="61">
        <v>0.11443187937533657</v>
      </c>
      <c r="O72" s="61">
        <v>0.38207115396350766</v>
      </c>
      <c r="P72" s="83">
        <v>1.0172592930342421</v>
      </c>
      <c r="Q72" s="85">
        <v>0.42277181171127459</v>
      </c>
      <c r="R72" s="114">
        <v>1.9121255771006462</v>
      </c>
      <c r="S72" s="114">
        <v>0.87229645093945729</v>
      </c>
      <c r="T72" s="114">
        <v>0.54175069153207822</v>
      </c>
      <c r="U72" s="114"/>
      <c r="V72" s="114">
        <v>0.2952774030046672</v>
      </c>
      <c r="W72" s="114">
        <v>0.35980629539951559</v>
      </c>
      <c r="X72" s="114">
        <v>-0.39917384357818286</v>
      </c>
      <c r="Y72" s="114">
        <v>-0.14293042881583307</v>
      </c>
      <c r="Z72" s="114"/>
      <c r="AA72" s="114">
        <v>-0.254887662767601</v>
      </c>
      <c r="AB72" s="114">
        <v>-0.28305915677089011</v>
      </c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3"/>
    </row>
    <row r="73" spans="1:53">
      <c r="A73" s="34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</row>
    <row r="74" spans="1:53" ht="19.5" thickBot="1">
      <c r="A74" s="8" t="s">
        <v>68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22"/>
    </row>
    <row r="75" spans="1:53">
      <c r="A75" s="21" t="s">
        <v>48</v>
      </c>
      <c r="B75" s="11">
        <v>1</v>
      </c>
      <c r="C75" s="11">
        <v>2</v>
      </c>
      <c r="D75" s="11">
        <v>3</v>
      </c>
      <c r="E75" s="11">
        <v>4</v>
      </c>
      <c r="F75" s="11">
        <v>5</v>
      </c>
      <c r="G75" s="11">
        <v>6</v>
      </c>
      <c r="H75" s="11">
        <v>7</v>
      </c>
      <c r="I75" s="11">
        <v>8</v>
      </c>
      <c r="J75" s="11">
        <v>9</v>
      </c>
      <c r="K75" s="11">
        <v>10</v>
      </c>
      <c r="L75" s="11">
        <v>11</v>
      </c>
      <c r="M75" s="11">
        <v>12</v>
      </c>
      <c r="N75" s="11">
        <v>13</v>
      </c>
      <c r="O75" s="11">
        <v>14</v>
      </c>
      <c r="P75" s="78">
        <v>15</v>
      </c>
      <c r="Q75" s="78">
        <v>16</v>
      </c>
      <c r="R75" s="78">
        <v>17</v>
      </c>
      <c r="S75" s="78">
        <v>18</v>
      </c>
      <c r="T75" s="78">
        <v>16</v>
      </c>
      <c r="U75" s="78">
        <v>20</v>
      </c>
      <c r="V75" s="121">
        <v>21</v>
      </c>
      <c r="W75" s="121">
        <v>22</v>
      </c>
      <c r="X75" s="121">
        <v>24</v>
      </c>
      <c r="Y75" s="121">
        <v>25</v>
      </c>
      <c r="Z75" s="121">
        <f t="shared" ref="Z75" si="11">Y75+1</f>
        <v>26</v>
      </c>
      <c r="AA75" s="121">
        <v>27</v>
      </c>
      <c r="AB75" s="121">
        <v>28</v>
      </c>
      <c r="AC75" s="11">
        <v>28</v>
      </c>
      <c r="AD75" s="11">
        <v>29</v>
      </c>
      <c r="AE75" s="11">
        <v>30</v>
      </c>
      <c r="AF75" s="11">
        <v>31</v>
      </c>
      <c r="AG75" s="11">
        <v>32</v>
      </c>
      <c r="AH75" s="11">
        <v>33</v>
      </c>
      <c r="AI75" s="11">
        <v>34</v>
      </c>
      <c r="AJ75" s="11">
        <v>35</v>
      </c>
      <c r="AK75" s="11">
        <v>36</v>
      </c>
      <c r="AL75" s="11">
        <v>37</v>
      </c>
      <c r="AM75" s="11">
        <v>38</v>
      </c>
      <c r="AN75" s="11">
        <v>39</v>
      </c>
      <c r="AO75" s="11">
        <v>40</v>
      </c>
      <c r="AP75" s="11">
        <v>41</v>
      </c>
      <c r="AQ75" s="11">
        <v>42</v>
      </c>
      <c r="AR75" s="11">
        <v>43</v>
      </c>
      <c r="AS75" s="11">
        <v>44</v>
      </c>
      <c r="AT75" s="11">
        <v>45</v>
      </c>
      <c r="AU75" s="11">
        <v>46</v>
      </c>
      <c r="AV75" s="11">
        <v>47</v>
      </c>
      <c r="AW75" s="11">
        <v>48</v>
      </c>
      <c r="AX75" s="11">
        <v>49</v>
      </c>
      <c r="AY75" s="11">
        <v>50</v>
      </c>
      <c r="AZ75" s="11">
        <v>51</v>
      </c>
      <c r="BA75" s="10">
        <v>52</v>
      </c>
    </row>
    <row r="76" spans="1:53">
      <c r="A76" s="19" t="s">
        <v>50</v>
      </c>
      <c r="B76" s="24">
        <v>43833</v>
      </c>
      <c r="C76" s="24">
        <v>43840</v>
      </c>
      <c r="D76" s="24">
        <v>43847</v>
      </c>
      <c r="E76" s="24">
        <v>43854</v>
      </c>
      <c r="F76" s="24">
        <v>43861</v>
      </c>
      <c r="G76" s="24">
        <v>43868</v>
      </c>
      <c r="H76" s="24">
        <v>43875</v>
      </c>
      <c r="I76" s="24">
        <v>43882</v>
      </c>
      <c r="J76" s="24">
        <v>43889</v>
      </c>
      <c r="K76" s="24">
        <v>43896</v>
      </c>
      <c r="L76" s="24">
        <v>43903</v>
      </c>
      <c r="M76" s="24">
        <v>43910</v>
      </c>
      <c r="N76" s="24">
        <v>43917</v>
      </c>
      <c r="O76" s="24">
        <v>43924</v>
      </c>
      <c r="P76" s="79">
        <v>43931</v>
      </c>
      <c r="Q76" s="79">
        <v>43938</v>
      </c>
      <c r="R76" s="79">
        <v>43945</v>
      </c>
      <c r="S76" s="79">
        <v>43952</v>
      </c>
      <c r="T76" s="79">
        <v>19</v>
      </c>
      <c r="U76" s="79">
        <v>43966</v>
      </c>
      <c r="V76" s="79">
        <v>43973</v>
      </c>
      <c r="W76" s="79">
        <v>43980</v>
      </c>
      <c r="X76" s="79">
        <v>43994</v>
      </c>
      <c r="Y76" s="79">
        <v>44001</v>
      </c>
      <c r="Z76" s="79">
        <f t="shared" ref="Z76" si="12">Y76+7</f>
        <v>44008</v>
      </c>
      <c r="AA76" s="79">
        <v>44015</v>
      </c>
      <c r="AB76" s="79">
        <v>44022</v>
      </c>
      <c r="AC76" s="23">
        <v>44022</v>
      </c>
      <c r="AD76" s="23">
        <v>44029</v>
      </c>
      <c r="AE76" s="23">
        <v>44036</v>
      </c>
      <c r="AF76" s="23">
        <v>44043</v>
      </c>
      <c r="AG76" s="23">
        <v>44050</v>
      </c>
      <c r="AH76" s="23">
        <v>44057</v>
      </c>
      <c r="AI76" s="23">
        <v>44064</v>
      </c>
      <c r="AJ76" s="23">
        <v>44071</v>
      </c>
      <c r="AK76" s="23">
        <v>44078</v>
      </c>
      <c r="AL76" s="23">
        <v>44085</v>
      </c>
      <c r="AM76" s="23">
        <v>44092</v>
      </c>
      <c r="AN76" s="23">
        <v>44099</v>
      </c>
      <c r="AO76" s="23">
        <v>44106</v>
      </c>
      <c r="AP76" s="23">
        <v>44113</v>
      </c>
      <c r="AQ76" s="23">
        <v>44120</v>
      </c>
      <c r="AR76" s="23">
        <v>44127</v>
      </c>
      <c r="AS76" s="23">
        <v>44134</v>
      </c>
      <c r="AT76" s="23">
        <v>44141</v>
      </c>
      <c r="AU76" s="23">
        <v>44148</v>
      </c>
      <c r="AV76" s="23">
        <v>44155</v>
      </c>
      <c r="AW76" s="23">
        <v>44162</v>
      </c>
      <c r="AX76" s="23">
        <v>44169</v>
      </c>
      <c r="AY76" s="23">
        <v>44176</v>
      </c>
      <c r="AZ76" s="23">
        <v>44183</v>
      </c>
      <c r="BA76" s="9">
        <v>44190</v>
      </c>
    </row>
    <row r="77" spans="1:53">
      <c r="A77" s="15" t="s">
        <v>49</v>
      </c>
      <c r="B77" s="50">
        <f>(B53/'UK Pop by Age'!$G5)*52</f>
        <v>-2.9305090954468422E-3</v>
      </c>
      <c r="C77" s="50">
        <f>(C53/'UK Pop by Age'!$G5)*52</f>
        <v>-3.3491532519392482E-3</v>
      </c>
      <c r="D77" s="50">
        <f>(D53/'UK Pop by Age'!$G5)*52</f>
        <v>-3.9073454605957894E-3</v>
      </c>
      <c r="E77" s="50">
        <v>7.6751428690274436E-4</v>
      </c>
      <c r="F77" s="50">
        <v>-4.8841818257447367E-4</v>
      </c>
      <c r="G77" s="50">
        <v>-1.6745766259696241E-3</v>
      </c>
      <c r="H77" s="50">
        <v>-4.1864415649240603E-4</v>
      </c>
      <c r="I77" s="50">
        <v>-5.5819220865654137E-4</v>
      </c>
      <c r="J77" s="50">
        <v>-2.0932207824620301E-4</v>
      </c>
      <c r="K77" s="50">
        <v>7.6751428690274436E-4</v>
      </c>
      <c r="L77" s="50">
        <v>-2.7909610432827069E-4</v>
      </c>
      <c r="M77" s="50">
        <v>-3.4887013041033838E-4</v>
      </c>
      <c r="N77" s="50">
        <v>2.7909610432827069E-4</v>
      </c>
      <c r="O77" s="50">
        <v>6.9774026082067677E-4</v>
      </c>
      <c r="P77" s="84">
        <v>1.1041164566832685E-3</v>
      </c>
      <c r="Q77" s="84">
        <v>3.8644075983914407E-4</v>
      </c>
      <c r="R77" s="84">
        <v>4.7213757648865789E-4</v>
      </c>
      <c r="S77" s="84">
        <v>1.0256781834063948E-3</v>
      </c>
      <c r="T77" s="84">
        <v>1.2559324694772181E-4</v>
      </c>
      <c r="U77" s="84"/>
      <c r="V77" s="84">
        <v>1.3082629890387194E-5</v>
      </c>
      <c r="W77" s="84">
        <v>1.1283768280459332E-4</v>
      </c>
      <c r="X77" s="84">
        <v>-1.5827521176042844E-3</v>
      </c>
      <c r="Y77" s="84">
        <v>-7.1497942381432893E-4</v>
      </c>
      <c r="Z77" s="84"/>
      <c r="AA77" s="84">
        <v>1.6355031713636669E-4</v>
      </c>
      <c r="AB77" s="84">
        <v>-7.0890410499380781E-4</v>
      </c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30"/>
    </row>
    <row r="78" spans="1:53">
      <c r="A78" s="15" t="s">
        <v>42</v>
      </c>
      <c r="B78" s="50">
        <f>(B54/'UK Pop by Age'!$G6)*52</f>
        <v>2.0956131562593951E-4</v>
      </c>
      <c r="C78" s="50">
        <f>(C54/'UK Pop by Age'!$G6)*52</f>
        <v>2.1887515187598124E-4</v>
      </c>
      <c r="D78" s="50">
        <f>(D54/'UK Pop by Age'!$G6)*52</f>
        <v>2.4215974250108564E-4</v>
      </c>
      <c r="E78" s="50">
        <v>-4.6569181250208783E-6</v>
      </c>
      <c r="F78" s="50">
        <v>0</v>
      </c>
      <c r="G78" s="50">
        <v>-4.1912263125187899E-5</v>
      </c>
      <c r="H78" s="50">
        <v>-2.3284590625104389E-5</v>
      </c>
      <c r="I78" s="50">
        <v>-5.5883017500250537E-5</v>
      </c>
      <c r="J78" s="50">
        <v>0</v>
      </c>
      <c r="K78" s="50">
        <v>1.8627672500083513E-5</v>
      </c>
      <c r="L78" s="50">
        <v>-9.3138362500417567E-6</v>
      </c>
      <c r="M78" s="50">
        <v>-5.5883017500250537E-5</v>
      </c>
      <c r="N78" s="50">
        <v>-1.8627672500083513E-5</v>
      </c>
      <c r="O78" s="50">
        <v>3.7255345000167027E-5</v>
      </c>
      <c r="P78" s="84">
        <v>5.895351296729727E-5</v>
      </c>
      <c r="Q78" s="84">
        <v>2.5792161923192556E-5</v>
      </c>
      <c r="R78" s="84">
        <v>7.2027000333656246E-5</v>
      </c>
      <c r="S78" s="84">
        <v>-2.0537008931342072E-5</v>
      </c>
      <c r="T78" s="84">
        <v>-2.9338584187631527E-5</v>
      </c>
      <c r="U78" s="84"/>
      <c r="V78" s="84">
        <v>-1.6917710376052426E-5</v>
      </c>
      <c r="W78" s="84">
        <v>-6.4032624219037157E-6</v>
      </c>
      <c r="X78" s="84">
        <v>-4.4340588377738287E-5</v>
      </c>
      <c r="Y78" s="84">
        <v>-5.1513747140140418E-5</v>
      </c>
      <c r="Z78" s="84"/>
      <c r="AA78" s="84">
        <v>-8.2557844520370129E-5</v>
      </c>
      <c r="AB78" s="84">
        <v>-3.0921936350138631E-5</v>
      </c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30"/>
    </row>
    <row r="79" spans="1:53">
      <c r="A79" s="15" t="s">
        <v>43</v>
      </c>
      <c r="B79" s="50">
        <f>(B55/'UK Pop by Age'!$G7)*52</f>
        <v>-1.8770341891940188E-4</v>
      </c>
      <c r="C79" s="50">
        <f>(C55/'UK Pop by Age'!$G7)*52</f>
        <v>-1.670766695875995E-4</v>
      </c>
      <c r="D79" s="50">
        <f>(D55/'UK Pop by Age'!$G7)*52</f>
        <v>-2.4545831704844863E-4</v>
      </c>
      <c r="E79" s="50">
        <v>-5.1566873329506017E-5</v>
      </c>
      <c r="F79" s="50">
        <v>2.0626749331802403E-6</v>
      </c>
      <c r="G79" s="50">
        <v>8.2506997327209613E-6</v>
      </c>
      <c r="H79" s="50">
        <v>-3.9190823730424571E-5</v>
      </c>
      <c r="I79" s="50">
        <v>9.282037199311083E-5</v>
      </c>
      <c r="J79" s="50">
        <v>5.5692223195866494E-5</v>
      </c>
      <c r="K79" s="50">
        <v>1.8564074398622165E-5</v>
      </c>
      <c r="L79" s="50">
        <v>2.4752099198162884E-5</v>
      </c>
      <c r="M79" s="50">
        <v>-3.7128148797244329E-5</v>
      </c>
      <c r="N79" s="50">
        <v>-1.2376049599081442E-5</v>
      </c>
      <c r="O79" s="50">
        <v>-1.6501399465441923E-5</v>
      </c>
      <c r="P79" s="84">
        <v>-2.6112104648611398E-5</v>
      </c>
      <c r="Q79" s="84">
        <v>9.5200381531395717E-6</v>
      </c>
      <c r="R79" s="84">
        <v>9.3714197797488936E-5</v>
      </c>
      <c r="S79" s="84">
        <v>1.9860465594125946E-4</v>
      </c>
      <c r="T79" s="84">
        <v>8.9107557113386388E-5</v>
      </c>
      <c r="U79" s="84"/>
      <c r="V79" s="84">
        <v>-9.6252791999106176E-5</v>
      </c>
      <c r="W79" s="84">
        <v>1.4617597124123397E-4</v>
      </c>
      <c r="X79" s="84">
        <v>-3.2283772798702453E-4</v>
      </c>
      <c r="Y79" s="84">
        <v>-9.4456892573748993E-5</v>
      </c>
      <c r="Z79" s="84"/>
      <c r="AA79" s="84">
        <v>-1.8628429856537392E-4</v>
      </c>
      <c r="AB79" s="84">
        <v>-1.3027854877966399E-4</v>
      </c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30"/>
    </row>
    <row r="80" spans="1:53">
      <c r="A80" s="15" t="s">
        <v>44</v>
      </c>
      <c r="B80" s="50">
        <f>(B56/'UK Pop by Age'!$G8)*52</f>
        <v>-1.2584144071771841E-3</v>
      </c>
      <c r="C80" s="50">
        <f>(C56/'UK Pop by Age'!$G8)*52</f>
        <v>-1.3281578562496545E-3</v>
      </c>
      <c r="D80" s="50">
        <f>(D56/'UK Pop by Age'!$G8)*52</f>
        <v>-9.0666483794211571E-4</v>
      </c>
      <c r="E80" s="50">
        <v>-2.4865055756272071E-4</v>
      </c>
      <c r="F80" s="50">
        <v>-5.7614153581606018E-5</v>
      </c>
      <c r="G80" s="50">
        <v>-1.7587478461753416E-4</v>
      </c>
      <c r="H80" s="50">
        <v>-2.5471520530815289E-4</v>
      </c>
      <c r="I80" s="50">
        <v>-3.7600816021679718E-4</v>
      </c>
      <c r="J80" s="50">
        <v>-2.1226267109012744E-5</v>
      </c>
      <c r="K80" s="50">
        <v>-2.7290914854444953E-4</v>
      </c>
      <c r="L80" s="50">
        <v>8.7937392308767078E-5</v>
      </c>
      <c r="M80" s="50">
        <v>4.548485809074159E-5</v>
      </c>
      <c r="N80" s="50">
        <v>2.3955358594457239E-4</v>
      </c>
      <c r="O80" s="50">
        <v>1.9042993920657145E-3</v>
      </c>
      <c r="P80" s="84">
        <v>3.0133968401918998E-3</v>
      </c>
      <c r="Q80" s="84">
        <v>3.2301246914902032E-3</v>
      </c>
      <c r="R80" s="84">
        <v>5.5048807585288198E-3</v>
      </c>
      <c r="S80" s="84">
        <v>2.3981436579762596E-3</v>
      </c>
      <c r="T80" s="84">
        <v>1.536478506305251E-3</v>
      </c>
      <c r="U80" s="84"/>
      <c r="V80" s="84">
        <v>7.2716547869547486E-4</v>
      </c>
      <c r="W80" s="84">
        <v>1.099904414737E-3</v>
      </c>
      <c r="X80" s="84">
        <v>-1.3823700573149173E-3</v>
      </c>
      <c r="Y80" s="84">
        <v>-3.5793693083264425E-4</v>
      </c>
      <c r="Z80" s="84"/>
      <c r="AA80" s="84">
        <v>-7.4959046133542164E-4</v>
      </c>
      <c r="AB80" s="84">
        <v>-8.7840357944840184E-4</v>
      </c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30"/>
    </row>
    <row r="81" spans="1:53">
      <c r="A81" s="15" t="s">
        <v>45</v>
      </c>
      <c r="B81" s="50">
        <f>(B57/'UK Pop by Age'!$G9)*52</f>
        <v>-4.5679690723463839E-3</v>
      </c>
      <c r="C81" s="50">
        <f>(C57/'UK Pop by Age'!$G9)*52</f>
        <v>-5.6160989622340814E-3</v>
      </c>
      <c r="D81" s="50">
        <f>(D57/'UK Pop by Age'!$G9)*52</f>
        <v>-4.9981716390913346E-3</v>
      </c>
      <c r="E81" s="50">
        <v>1.7208102669798021E-4</v>
      </c>
      <c r="F81" s="50">
        <v>5.9446172859302252E-4</v>
      </c>
      <c r="G81" s="50">
        <v>-1.141992268086596E-3</v>
      </c>
      <c r="H81" s="50">
        <v>-1.2280327814355859E-3</v>
      </c>
      <c r="I81" s="50">
        <v>-6.3357105284256342E-4</v>
      </c>
      <c r="J81" s="50">
        <v>-2.581215400469703E-4</v>
      </c>
      <c r="K81" s="50">
        <v>-6.8832410679192082E-4</v>
      </c>
      <c r="L81" s="50">
        <v>2.7376526974678668E-4</v>
      </c>
      <c r="M81" s="50">
        <v>5.2406494494384873E-4</v>
      </c>
      <c r="N81" s="50">
        <v>1.2671421056851268E-3</v>
      </c>
      <c r="O81" s="50">
        <v>8.7604886318971738E-3</v>
      </c>
      <c r="P81" s="84">
        <v>1.386275124168344E-2</v>
      </c>
      <c r="Q81" s="84">
        <v>1.4086576912773121E-2</v>
      </c>
      <c r="R81" s="84">
        <v>2.378733392388413E-2</v>
      </c>
      <c r="S81" s="84">
        <v>8.6695985623412401E-3</v>
      </c>
      <c r="T81" s="84">
        <v>5.153044563119517E-3</v>
      </c>
      <c r="U81" s="84"/>
      <c r="V81" s="84">
        <v>1.8378938064518636E-3</v>
      </c>
      <c r="W81" s="84">
        <v>2.6530176754590929E-3</v>
      </c>
      <c r="X81" s="84">
        <v>-5.5451680670460576E-3</v>
      </c>
      <c r="Y81" s="84">
        <v>-1.7849345647589204E-3</v>
      </c>
      <c r="Z81" s="84"/>
      <c r="AA81" s="84">
        <v>-2.9868885990453416E-3</v>
      </c>
      <c r="AB81" s="84">
        <v>-3.2169765754702403E-3</v>
      </c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30"/>
    </row>
    <row r="82" spans="1:53">
      <c r="A82" s="15" t="s">
        <v>46</v>
      </c>
      <c r="B82" s="50">
        <f>(B58/'UK Pop by Age'!$G10)*52</f>
        <v>-5.0416547924627929E-3</v>
      </c>
      <c r="C82" s="50">
        <f>(C58/'UK Pop by Age'!$G10)*52</f>
        <v>-6.9838226016964806E-3</v>
      </c>
      <c r="D82" s="50">
        <f>(D58/'UK Pop by Age'!$G10)*52</f>
        <v>-7.8750913908653651E-3</v>
      </c>
      <c r="E82" s="50">
        <v>9.4447886613419074E-4</v>
      </c>
      <c r="F82" s="50">
        <v>1.7293275013724619E-3</v>
      </c>
      <c r="G82" s="50">
        <v>-2.5939912520586928E-3</v>
      </c>
      <c r="H82" s="50">
        <v>-5.0948648694280991E-3</v>
      </c>
      <c r="I82" s="50">
        <v>-1.7958400975790949E-3</v>
      </c>
      <c r="J82" s="50">
        <v>-1.9820753669576676E-3</v>
      </c>
      <c r="K82" s="50">
        <v>1.077504058547457E-3</v>
      </c>
      <c r="L82" s="50">
        <v>2.2747307902668537E-3</v>
      </c>
      <c r="M82" s="50">
        <v>1.5829997897178689E-3</v>
      </c>
      <c r="N82" s="50">
        <v>6.0260412163209631E-3</v>
      </c>
      <c r="O82" s="50">
        <v>2.7509609791063473E-2</v>
      </c>
      <c r="P82" s="84">
        <v>4.3531690218825712E-2</v>
      </c>
      <c r="Q82" s="84">
        <v>4.7348782333435833E-2</v>
      </c>
      <c r="R82" s="84">
        <v>7.6820274949429113E-2</v>
      </c>
      <c r="S82" s="84">
        <v>3.6195755780072517E-2</v>
      </c>
      <c r="T82" s="84">
        <v>2.3166337258770327E-2</v>
      </c>
      <c r="U82" s="84"/>
      <c r="V82" s="84">
        <v>1.1478723068154428E-2</v>
      </c>
      <c r="W82" s="84">
        <v>1.0044545212448901E-2</v>
      </c>
      <c r="X82" s="84">
        <v>-1.3395952172747368E-2</v>
      </c>
      <c r="Y82" s="84">
        <v>-5.0840131870650996E-3</v>
      </c>
      <c r="Z82" s="84"/>
      <c r="AA82" s="84">
        <v>-9.1725659075873999E-3</v>
      </c>
      <c r="AB82" s="84">
        <v>-9.6097398999343588E-3</v>
      </c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30"/>
    </row>
    <row r="83" spans="1:53">
      <c r="A83" s="31" t="s">
        <v>47</v>
      </c>
      <c r="B83" s="58">
        <f>(B59/'UK Pop by Age'!$G11)*52</f>
        <v>-6.7508209138792035E-3</v>
      </c>
      <c r="C83" s="58">
        <f>(C59/'UK Pop by Age'!$G11)*52</f>
        <v>-4.2636763666605492E-3</v>
      </c>
      <c r="D83" s="58">
        <f>(D59/'UK Pop by Age'!$G11)*52</f>
        <v>-7.0046111737994739E-3</v>
      </c>
      <c r="E83" s="58">
        <v>5.9386920821343364E-3</v>
      </c>
      <c r="F83" s="58">
        <v>6.8015789658632583E-3</v>
      </c>
      <c r="G83" s="58">
        <v>-1.2587996892045431E-2</v>
      </c>
      <c r="H83" s="58">
        <v>-1.1268287540460024E-2</v>
      </c>
      <c r="I83" s="58">
        <v>-7.1061272777675826E-3</v>
      </c>
      <c r="J83" s="58">
        <v>-3.2485153269794665E-3</v>
      </c>
      <c r="K83" s="58">
        <v>3.4007894829316291E-3</v>
      </c>
      <c r="L83" s="58">
        <v>1.0608432864667321E-2</v>
      </c>
      <c r="M83" s="58">
        <v>3.9591280547562249E-3</v>
      </c>
      <c r="N83" s="58">
        <v>2.9794976514639793E-2</v>
      </c>
      <c r="O83" s="58">
        <v>0.12359585658117188</v>
      </c>
      <c r="P83" s="84">
        <v>0.19558025656800823</v>
      </c>
      <c r="Q83" s="84">
        <v>0.20442219766747227</v>
      </c>
      <c r="R83" s="84">
        <v>0.3328645371711626</v>
      </c>
      <c r="S83" s="84">
        <v>0.20545057532299693</v>
      </c>
      <c r="T83" s="84">
        <v>0.1586544430865581</v>
      </c>
      <c r="U83" s="84"/>
      <c r="V83" s="84">
        <v>8.8779401845640815E-2</v>
      </c>
      <c r="W83" s="84">
        <v>7.328947195031954E-2</v>
      </c>
      <c r="X83" s="84">
        <v>-7.1550778618734226E-2</v>
      </c>
      <c r="Y83" s="84">
        <v>-2.8237261089693575E-2</v>
      </c>
      <c r="Z83" s="84"/>
      <c r="AA83" s="84">
        <v>-4.4946051999672026E-2</v>
      </c>
      <c r="AB83" s="84">
        <v>-5.5573975956301223E-2</v>
      </c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3"/>
    </row>
    <row r="84" spans="1:53" ht="15.75" thickBot="1">
      <c r="A84" s="60" t="s">
        <v>63</v>
      </c>
      <c r="B84" s="62"/>
      <c r="C84" s="62"/>
      <c r="D84" s="62"/>
      <c r="E84" s="64">
        <v>8.9231037713537574E-5</v>
      </c>
      <c r="F84" s="64">
        <v>2.4874138831649855E-4</v>
      </c>
      <c r="G84" s="64">
        <v>-5.3380691587921584E-4</v>
      </c>
      <c r="H84" s="64">
        <v>-6.917379560801674E-4</v>
      </c>
      <c r="I84" s="64">
        <v>-3.5929311645716455E-4</v>
      </c>
      <c r="J84" s="64">
        <v>-1.8083104103008943E-4</v>
      </c>
      <c r="K84" s="64">
        <v>-4.7379312060285441E-6</v>
      </c>
      <c r="L84" s="64">
        <v>3.5534484045214078E-4</v>
      </c>
      <c r="M84" s="64">
        <v>1.9267586904516079E-4</v>
      </c>
      <c r="N84" s="64">
        <v>1.0068103812810657E-3</v>
      </c>
      <c r="O84" s="64">
        <v>4.9440312134907847E-3</v>
      </c>
      <c r="P84" s="85">
        <v>7.8235219202491546E-3</v>
      </c>
      <c r="Q84" s="75">
        <v>8.2665965857799568E-3</v>
      </c>
      <c r="R84" s="75">
        <v>1.3627027160059032E-2</v>
      </c>
      <c r="S84" s="75">
        <v>9.1126736632749662E-3</v>
      </c>
      <c r="T84" s="75">
        <v>5.1494468531121558E-3</v>
      </c>
      <c r="U84" s="75"/>
      <c r="V84" s="75">
        <v>2.3978928939323275E-3</v>
      </c>
      <c r="W84" s="75">
        <v>2.3468552573861373E-3</v>
      </c>
      <c r="X84" s="75">
        <v>-2.9771556324296677E-3</v>
      </c>
      <c r="Y84" s="75">
        <v>-1.0674843249416535E-3</v>
      </c>
      <c r="Z84" s="75"/>
      <c r="AA84" s="75">
        <v>-1.8239392660391806E-3</v>
      </c>
      <c r="AB84" s="75">
        <v>-2.0516821432505598E-3</v>
      </c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3"/>
    </row>
    <row r="86" spans="1:53" ht="19.5" thickBot="1">
      <c r="A86" s="8" t="s">
        <v>65</v>
      </c>
      <c r="B86" s="12"/>
      <c r="C86" s="12"/>
      <c r="D86" s="12"/>
      <c r="E86" s="12"/>
      <c r="F86" s="12"/>
      <c r="G86" s="12"/>
      <c r="H86" s="12"/>
      <c r="I86" s="12" t="s">
        <v>67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22"/>
    </row>
    <row r="87" spans="1:53">
      <c r="A87" s="21" t="s">
        <v>48</v>
      </c>
      <c r="B87" s="11">
        <v>1</v>
      </c>
      <c r="C87" s="11">
        <v>2</v>
      </c>
      <c r="D87" s="11">
        <v>3</v>
      </c>
      <c r="E87" s="11">
        <v>4</v>
      </c>
      <c r="F87" s="11">
        <v>5</v>
      </c>
      <c r="G87" s="11">
        <v>6</v>
      </c>
      <c r="H87" s="11">
        <v>7</v>
      </c>
      <c r="I87" s="11">
        <v>8</v>
      </c>
      <c r="J87" s="11">
        <v>9</v>
      </c>
      <c r="K87" s="11">
        <v>10</v>
      </c>
      <c r="L87" s="11">
        <v>11</v>
      </c>
      <c r="M87" s="11">
        <v>12</v>
      </c>
      <c r="N87" s="11">
        <v>13</v>
      </c>
      <c r="O87" s="11">
        <v>14</v>
      </c>
      <c r="P87" s="73">
        <v>15</v>
      </c>
      <c r="Q87" s="73">
        <v>16</v>
      </c>
      <c r="R87" s="73">
        <v>17</v>
      </c>
      <c r="S87" s="73">
        <v>18</v>
      </c>
      <c r="T87" s="73">
        <v>16</v>
      </c>
      <c r="U87" s="78">
        <v>20</v>
      </c>
      <c r="V87" s="121">
        <v>21</v>
      </c>
      <c r="W87" s="121">
        <v>22</v>
      </c>
      <c r="X87" s="121">
        <v>24</v>
      </c>
      <c r="Y87" s="121">
        <v>25</v>
      </c>
      <c r="Z87" s="121">
        <f t="shared" ref="Z87" si="13">Y87+1</f>
        <v>26</v>
      </c>
      <c r="AA87" s="121">
        <v>27</v>
      </c>
      <c r="AB87" s="121">
        <v>28</v>
      </c>
      <c r="AC87" s="11">
        <v>28</v>
      </c>
      <c r="AD87" s="11">
        <v>29</v>
      </c>
      <c r="AE87" s="11">
        <v>30</v>
      </c>
      <c r="AF87" s="11">
        <v>31</v>
      </c>
      <c r="AG87" s="11">
        <v>32</v>
      </c>
      <c r="AH87" s="11">
        <v>33</v>
      </c>
      <c r="AI87" s="11">
        <v>34</v>
      </c>
      <c r="AJ87" s="11">
        <v>35</v>
      </c>
      <c r="AK87" s="11">
        <v>36</v>
      </c>
      <c r="AL87" s="11">
        <v>37</v>
      </c>
      <c r="AM87" s="11">
        <v>38</v>
      </c>
      <c r="AN87" s="11">
        <v>39</v>
      </c>
      <c r="AO87" s="11">
        <v>40</v>
      </c>
      <c r="AP87" s="11">
        <v>41</v>
      </c>
      <c r="AQ87" s="11">
        <v>42</v>
      </c>
      <c r="AR87" s="11">
        <v>43</v>
      </c>
      <c r="AS87" s="11">
        <v>44</v>
      </c>
      <c r="AT87" s="11">
        <v>45</v>
      </c>
      <c r="AU87" s="11">
        <v>46</v>
      </c>
      <c r="AV87" s="11">
        <v>47</v>
      </c>
      <c r="AW87" s="11">
        <v>48</v>
      </c>
      <c r="AX87" s="11">
        <v>49</v>
      </c>
      <c r="AY87" s="11">
        <v>50</v>
      </c>
      <c r="AZ87" s="11">
        <v>51</v>
      </c>
      <c r="BA87" s="10">
        <v>52</v>
      </c>
    </row>
    <row r="88" spans="1:53">
      <c r="A88" s="19" t="s">
        <v>50</v>
      </c>
      <c r="B88" s="24">
        <v>43833</v>
      </c>
      <c r="C88" s="24">
        <v>43840</v>
      </c>
      <c r="D88" s="24">
        <v>43847</v>
      </c>
      <c r="E88" s="24">
        <v>43854</v>
      </c>
      <c r="F88" s="24">
        <v>43861</v>
      </c>
      <c r="G88" s="24">
        <v>43868</v>
      </c>
      <c r="H88" s="24">
        <v>43875</v>
      </c>
      <c r="I88" s="24">
        <v>43882</v>
      </c>
      <c r="J88" s="24">
        <v>43889</v>
      </c>
      <c r="K88" s="24">
        <v>43896</v>
      </c>
      <c r="L88" s="24">
        <v>43903</v>
      </c>
      <c r="M88" s="24">
        <v>43910</v>
      </c>
      <c r="N88" s="24">
        <v>43917</v>
      </c>
      <c r="O88" s="24">
        <v>43924</v>
      </c>
      <c r="P88" s="74">
        <v>43931</v>
      </c>
      <c r="Q88" s="74">
        <v>43938</v>
      </c>
      <c r="R88" s="74">
        <v>43945</v>
      </c>
      <c r="S88" s="74">
        <v>43945</v>
      </c>
      <c r="T88" s="74">
        <v>19</v>
      </c>
      <c r="U88" s="79">
        <v>43966</v>
      </c>
      <c r="V88" s="79">
        <v>43973</v>
      </c>
      <c r="W88" s="79">
        <v>43980</v>
      </c>
      <c r="X88" s="79">
        <v>43994</v>
      </c>
      <c r="Y88" s="79">
        <v>44001</v>
      </c>
      <c r="Z88" s="79">
        <f t="shared" ref="Z88" si="14">Y88+7</f>
        <v>44008</v>
      </c>
      <c r="AA88" s="79">
        <v>44015</v>
      </c>
      <c r="AB88" s="79">
        <v>44022</v>
      </c>
      <c r="AC88" s="23">
        <v>44022</v>
      </c>
      <c r="AD88" s="23">
        <v>44029</v>
      </c>
      <c r="AE88" s="23">
        <v>44036</v>
      </c>
      <c r="AF88" s="23">
        <v>44043</v>
      </c>
      <c r="AG88" s="23">
        <v>44050</v>
      </c>
      <c r="AH88" s="23">
        <v>44057</v>
      </c>
      <c r="AI88" s="23">
        <v>44064</v>
      </c>
      <c r="AJ88" s="23">
        <v>44071</v>
      </c>
      <c r="AK88" s="23">
        <v>44078</v>
      </c>
      <c r="AL88" s="23">
        <v>44085</v>
      </c>
      <c r="AM88" s="23">
        <v>44092</v>
      </c>
      <c r="AN88" s="23">
        <v>44099</v>
      </c>
      <c r="AO88" s="23">
        <v>44106</v>
      </c>
      <c r="AP88" s="23">
        <v>44113</v>
      </c>
      <c r="AQ88" s="23">
        <v>44120</v>
      </c>
      <c r="AR88" s="23">
        <v>44127</v>
      </c>
      <c r="AS88" s="23">
        <v>44134</v>
      </c>
      <c r="AT88" s="23">
        <v>44141</v>
      </c>
      <c r="AU88" s="23">
        <v>44148</v>
      </c>
      <c r="AV88" s="23">
        <v>44155</v>
      </c>
      <c r="AW88" s="23">
        <v>44162</v>
      </c>
      <c r="AX88" s="23">
        <v>44169</v>
      </c>
      <c r="AY88" s="23">
        <v>44176</v>
      </c>
      <c r="AZ88" s="23">
        <v>44183</v>
      </c>
      <c r="BA88" s="9">
        <v>44190</v>
      </c>
    </row>
    <row r="89" spans="1:53">
      <c r="A89" s="15" t="s">
        <v>49</v>
      </c>
      <c r="B89" s="50" t="e">
        <f>(B65/'UK Pop by Age'!$G17)*52</f>
        <v>#DIV/0!</v>
      </c>
      <c r="C89" s="50" t="e">
        <f>(C65/'UK Pop by Age'!$G17)*52</f>
        <v>#DIV/0!</v>
      </c>
      <c r="D89" s="50" t="e">
        <f>(D65/'UK Pop by Age'!$G17)*52</f>
        <v>#DIV/0!</v>
      </c>
      <c r="E89" s="71">
        <v>2.7909610432827069E-4</v>
      </c>
      <c r="F89" s="71">
        <v>3.4887013041033838E-4</v>
      </c>
      <c r="G89" s="71">
        <v>4.1864415649240603E-4</v>
      </c>
      <c r="H89" s="71">
        <v>4.8841818257447367E-4</v>
      </c>
      <c r="I89" s="71">
        <v>5.5819220865654137E-4</v>
      </c>
      <c r="J89" s="71">
        <v>6.2796623473860907E-4</v>
      </c>
      <c r="K89" s="71">
        <v>6.9774026082067677E-4</v>
      </c>
      <c r="L89" s="71">
        <v>7.6751428690274436E-4</v>
      </c>
      <c r="M89" s="71">
        <v>8.3728831298481206E-4</v>
      </c>
      <c r="N89" s="71">
        <v>9.0706233906687975E-4</v>
      </c>
      <c r="O89" s="71">
        <v>9.7683636514894734E-4</v>
      </c>
      <c r="P89" s="76">
        <v>1.0466103912310152E-3</v>
      </c>
      <c r="Q89" s="76">
        <v>9.6610189959786021E-4</v>
      </c>
      <c r="R89" s="76">
        <v>3.7096523866965983E-3</v>
      </c>
      <c r="S89" s="76">
        <v>2.7693310951972662E-3</v>
      </c>
      <c r="T89" s="76">
        <v>3.0142379267453236E-3</v>
      </c>
      <c r="U89" s="76">
        <f>U$39*T89</f>
        <v>6.0284758534906474E-2</v>
      </c>
      <c r="V89" s="76">
        <v>3.5715579600758387E-3</v>
      </c>
      <c r="W89" s="76">
        <v>3.2526688564976387E-3</v>
      </c>
      <c r="X89" s="76">
        <v>1.6268530821708287E-3</v>
      </c>
      <c r="Y89" s="76">
        <v>2.4946257759607838E-3</v>
      </c>
      <c r="Z89" s="76" t="e">
        <f>Z41/'UK Pop by Age'!$G3*52</f>
        <v>#DIV/0!</v>
      </c>
      <c r="AA89" s="76">
        <v>2.4660931778446001E-3</v>
      </c>
      <c r="AB89" s="76">
        <v>2.3611530426171697E-3</v>
      </c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30"/>
    </row>
    <row r="90" spans="1:53">
      <c r="A90" s="15" t="s">
        <v>42</v>
      </c>
      <c r="B90" s="50" t="e">
        <f>(B66/'UK Pop by Age'!$G18)*52</f>
        <v>#DIV/0!</v>
      </c>
      <c r="C90" s="50" t="e">
        <f>(C66/'UK Pop by Age'!$G18)*52</f>
        <v>#DIV/0!</v>
      </c>
      <c r="D90" s="50" t="e">
        <f>(D66/'UK Pop by Age'!$G18)*52</f>
        <v>#DIV/0!</v>
      </c>
      <c r="E90" s="71">
        <v>3.0735659625137792E-4</v>
      </c>
      <c r="F90" s="71">
        <v>2.8407200562627355E-4</v>
      </c>
      <c r="G90" s="71">
        <v>1.9559056125087687E-4</v>
      </c>
      <c r="H90" s="71">
        <v>2.3750282437606476E-4</v>
      </c>
      <c r="I90" s="71">
        <v>2.887289237512944E-4</v>
      </c>
      <c r="J90" s="71">
        <v>2.887289237512944E-4</v>
      </c>
      <c r="K90" s="71">
        <v>3.2132735062644058E-4</v>
      </c>
      <c r="L90" s="71">
        <v>3.2132735062644058E-4</v>
      </c>
      <c r="M90" s="71">
        <v>2.4215974250108564E-4</v>
      </c>
      <c r="N90" s="71">
        <v>2.7010125125121094E-4</v>
      </c>
      <c r="O90" s="71">
        <v>2.9804276000133621E-4</v>
      </c>
      <c r="P90" s="76">
        <v>3.2598426875146143E-4</v>
      </c>
      <c r="Q90" s="76">
        <v>3.009085557705798E-4</v>
      </c>
      <c r="R90" s="76">
        <v>1.6656243827158006E-4</v>
      </c>
      <c r="S90" s="76">
        <v>4.1074017862684144E-5</v>
      </c>
      <c r="T90" s="76">
        <v>4.6103489437706695E-5</v>
      </c>
      <c r="U90" s="76">
        <f t="shared" ref="U90:U95" si="15">U$39*T90</f>
        <v>9.2206978875413392E-4</v>
      </c>
      <c r="V90" s="76">
        <v>8.087757024938602E-5</v>
      </c>
      <c r="W90" s="76">
        <v>6.8107427578430321E-5</v>
      </c>
      <c r="X90" s="76">
        <v>3.9483937872637511E-5</v>
      </c>
      <c r="Y90" s="76">
        <v>4.1624615360277138E-5</v>
      </c>
      <c r="Z90" s="76" t="e">
        <f>Z42/'UK Pop by Age'!$G4*52</f>
        <v>#DIV/0!</v>
      </c>
      <c r="AA90" s="76">
        <v>3.8522026730172703E-5</v>
      </c>
      <c r="AB90" s="76">
        <v>4.3588753650195416E-5</v>
      </c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30"/>
    </row>
    <row r="91" spans="1:53">
      <c r="A91" s="15" t="s">
        <v>43</v>
      </c>
      <c r="B91" s="50" t="e">
        <f>(B67/'UK Pop by Age'!$G19)*52</f>
        <v>#DIV/0!</v>
      </c>
      <c r="C91" s="50" t="e">
        <f>(C67/'UK Pop by Age'!$G19)*52</f>
        <v>#DIV/0!</v>
      </c>
      <c r="D91" s="50" t="e">
        <f>(D67/'UK Pop by Age'!$G19)*52</f>
        <v>#DIV/0!</v>
      </c>
      <c r="E91" s="71">
        <v>4.2491103623512957E-4</v>
      </c>
      <c r="F91" s="71">
        <v>4.3728708583421101E-4</v>
      </c>
      <c r="G91" s="71">
        <v>3.7128148797244332E-4</v>
      </c>
      <c r="H91" s="71">
        <v>4.0840963676968764E-4</v>
      </c>
      <c r="I91" s="71">
        <v>4.3522441090103076E-4</v>
      </c>
      <c r="J91" s="71">
        <v>4.517258103664727E-4</v>
      </c>
      <c r="K91" s="71">
        <v>4.434751106337517E-4</v>
      </c>
      <c r="L91" s="71">
        <v>4.6822720983191458E-4</v>
      </c>
      <c r="M91" s="71">
        <v>3.6921881303926307E-4</v>
      </c>
      <c r="N91" s="71">
        <v>3.9603358717060614E-4</v>
      </c>
      <c r="O91" s="71">
        <v>3.919082373042457E-4</v>
      </c>
      <c r="P91" s="76">
        <v>3.8778288743788526E-4</v>
      </c>
      <c r="Q91" s="76">
        <v>3.5795343455804796E-4</v>
      </c>
      <c r="R91" s="76">
        <v>5.9418789241812132E-4</v>
      </c>
      <c r="S91" s="76">
        <v>6.1249069465854069E-4</v>
      </c>
      <c r="T91" s="76">
        <v>6.4046056675246476E-4</v>
      </c>
      <c r="U91" s="76">
        <f t="shared" si="15"/>
        <v>1.2809211335049295E-2</v>
      </c>
      <c r="V91" s="76">
        <v>5.411137623535881E-4</v>
      </c>
      <c r="W91" s="76">
        <v>6.3915528027131145E-4</v>
      </c>
      <c r="X91" s="76">
        <v>2.9183940210068717E-4</v>
      </c>
      <c r="Y91" s="76">
        <v>4.8102941378353815E-4</v>
      </c>
      <c r="Z91" s="76">
        <f>Z43/'UK Pop by Age'!$G5*52</f>
        <v>0</v>
      </c>
      <c r="AA91" s="76">
        <v>3.3969780939558742E-4</v>
      </c>
      <c r="AB91" s="76">
        <v>4.0395425891401825E-4</v>
      </c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30"/>
    </row>
    <row r="92" spans="1:53">
      <c r="A92" s="15" t="s">
        <v>44</v>
      </c>
      <c r="B92" s="50" t="e">
        <f>(B68/'UK Pop by Age'!$G20)*52</f>
        <v>#DIV/0!</v>
      </c>
      <c r="C92" s="50" t="e">
        <f>(C68/'UK Pop by Age'!$G20)*52</f>
        <v>#DIV/0!</v>
      </c>
      <c r="D92" s="50" t="e">
        <f>(D68/'UK Pop by Age'!$G20)*52</f>
        <v>#DIV/0!</v>
      </c>
      <c r="E92" s="71">
        <v>2.8412874687349914E-3</v>
      </c>
      <c r="F92" s="71">
        <v>2.798834934516966E-3</v>
      </c>
      <c r="G92" s="71">
        <v>2.7654793719170886E-3</v>
      </c>
      <c r="H92" s="71">
        <v>2.6987682467173348E-3</v>
      </c>
      <c r="I92" s="71">
        <v>2.6593480363720249E-3</v>
      </c>
      <c r="J92" s="71">
        <v>2.625992473772148E-3</v>
      </c>
      <c r="K92" s="71">
        <v>2.6532833886265929E-3</v>
      </c>
      <c r="L92" s="71">
        <v>2.8200612016259785E-3</v>
      </c>
      <c r="M92" s="71">
        <v>2.7139298660809152E-3</v>
      </c>
      <c r="N92" s="71">
        <v>2.6502510647538769E-3</v>
      </c>
      <c r="O92" s="71">
        <v>3.7388553350589586E-3</v>
      </c>
      <c r="P92" s="76">
        <v>4.8274596053640411E-3</v>
      </c>
      <c r="Q92" s="76">
        <v>4.4561165587975763E-3</v>
      </c>
      <c r="R92" s="76">
        <v>8.7292518098502792E-3</v>
      </c>
      <c r="S92" s="76">
        <v>5.0882546200369892E-3</v>
      </c>
      <c r="T92" s="76">
        <v>5.1770865478882088E-3</v>
      </c>
      <c r="U92" s="76">
        <f t="shared" si="15"/>
        <v>0.10354173095776417</v>
      </c>
      <c r="V92" s="76">
        <v>4.5539582060632007E-3</v>
      </c>
      <c r="W92" s="76">
        <v>4.1049373725986615E-3</v>
      </c>
      <c r="X92" s="76">
        <v>2.1017700724358887E-3</v>
      </c>
      <c r="Y92" s="76">
        <v>3.1292355227908776E-3</v>
      </c>
      <c r="Z92" s="76">
        <f>Z44/'UK Pop by Age'!$G6*52</f>
        <v>0</v>
      </c>
      <c r="AA92" s="76">
        <v>2.6223536851248883E-3</v>
      </c>
      <c r="AB92" s="76">
        <v>2.5784456354479594E-3</v>
      </c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30"/>
    </row>
    <row r="93" spans="1:53">
      <c r="A93" s="15" t="s">
        <v>45</v>
      </c>
      <c r="B93" s="50" t="e">
        <f>(B69/'UK Pop by Age'!$G21)*52</f>
        <v>#DIV/0!</v>
      </c>
      <c r="C93" s="50" t="e">
        <f>(C69/'UK Pop by Age'!$G21)*52</f>
        <v>#DIV/0!</v>
      </c>
      <c r="D93" s="50" t="e">
        <f>(D69/'UK Pop by Age'!$G21)*52</f>
        <v>#DIV/0!</v>
      </c>
      <c r="E93" s="71">
        <v>1.0371792790978262E-2</v>
      </c>
      <c r="F93" s="71">
        <v>9.8320841163345961E-3</v>
      </c>
      <c r="G93" s="71">
        <v>9.3940596847397369E-3</v>
      </c>
      <c r="H93" s="71">
        <v>8.8465291452461629E-3</v>
      </c>
      <c r="I93" s="71">
        <v>9.433169008989278E-3</v>
      </c>
      <c r="J93" s="71">
        <v>9.198513063492033E-3</v>
      </c>
      <c r="K93" s="71">
        <v>9.073363225893501E-3</v>
      </c>
      <c r="L93" s="71">
        <v>9.2689098471412067E-3</v>
      </c>
      <c r="M93" s="71">
        <v>9.0342539016439599E-3</v>
      </c>
      <c r="N93" s="71">
        <v>9.5504969817379014E-3</v>
      </c>
      <c r="O93" s="71">
        <v>1.3899453838286854E-2</v>
      </c>
      <c r="P93" s="76">
        <v>1.824841069483581E-2</v>
      </c>
      <c r="Q93" s="76">
        <v>1.6844686795233058E-2</v>
      </c>
      <c r="R93" s="76">
        <v>3.4720736611085802E-2</v>
      </c>
      <c r="S93" s="76">
        <v>1.8615490812241998E-2</v>
      </c>
      <c r="T93" s="76">
        <v>1.8310203427150087E-2</v>
      </c>
      <c r="U93" s="76">
        <f t="shared" si="15"/>
        <v>0.36620406854300175</v>
      </c>
      <c r="V93" s="76">
        <v>1.564348526653982E-2</v>
      </c>
      <c r="W93" s="76">
        <v>1.3462834898032213E-2</v>
      </c>
      <c r="X93" s="76">
        <v>7.4234838541017223E-3</v>
      </c>
      <c r="Y93" s="76">
        <v>1.092559581634189E-2</v>
      </c>
      <c r="Z93" s="76">
        <f>Z45/'UK Pop by Age'!$G7*52</f>
        <v>0</v>
      </c>
      <c r="AA93" s="76">
        <v>9.2230424316613446E-3</v>
      </c>
      <c r="AB93" s="76">
        <v>9.0164200497861689E-3</v>
      </c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30"/>
    </row>
    <row r="94" spans="1:53">
      <c r="A94" s="15" t="s">
        <v>46</v>
      </c>
      <c r="B94" s="50" t="e">
        <f>(B70/'UK Pop by Age'!$G22)*52</f>
        <v>#DIV/0!</v>
      </c>
      <c r="C94" s="50" t="e">
        <f>(C70/'UK Pop by Age'!$G22)*52</f>
        <v>#DIV/0!</v>
      </c>
      <c r="D94" s="50" t="e">
        <f>(D70/'UK Pop by Age'!$G22)*52</f>
        <v>#DIV/0!</v>
      </c>
      <c r="E94" s="71">
        <v>3.5131953316343625E-2</v>
      </c>
      <c r="F94" s="71">
        <v>3.5131953316343625E-2</v>
      </c>
      <c r="G94" s="71">
        <v>3.2963642680007392E-2</v>
      </c>
      <c r="H94" s="71">
        <v>3.2165491525527792E-2</v>
      </c>
      <c r="I94" s="71">
        <v>3.1739810909805342E-2</v>
      </c>
      <c r="J94" s="71">
        <v>3.1473760524978807E-2</v>
      </c>
      <c r="K94" s="71">
        <v>3.2125583967803809E-2</v>
      </c>
      <c r="L94" s="71">
        <v>3.2378331833389021E-2</v>
      </c>
      <c r="M94" s="71">
        <v>3.2817314968352801E-2</v>
      </c>
      <c r="N94" s="71">
        <v>3.3296205661040551E-2</v>
      </c>
      <c r="O94" s="71">
        <v>5.1467446944692727E-2</v>
      </c>
      <c r="P94" s="76">
        <v>6.9638688228344903E-2</v>
      </c>
      <c r="Q94" s="76">
        <v>6.4281866056933756E-2</v>
      </c>
      <c r="R94" s="76">
        <v>0.10957240757349941</v>
      </c>
      <c r="S94" s="76">
        <v>6.3679891246788842E-2</v>
      </c>
      <c r="T94" s="76">
        <v>6.156139854501138E-2</v>
      </c>
      <c r="U94" s="76">
        <f t="shared" si="15"/>
        <v>1.2312279709002276</v>
      </c>
      <c r="V94" s="76">
        <v>5.0667944753102677E-2</v>
      </c>
      <c r="W94" s="76">
        <v>4.2010498949356795E-2</v>
      </c>
      <c r="X94" s="76">
        <v>2.2148379240077388E-2</v>
      </c>
      <c r="Y94" s="76">
        <v>3.0979116476171395E-2</v>
      </c>
      <c r="Z94" s="76">
        <f>Z46/'UK Pop by Age'!$G8*52</f>
        <v>0</v>
      </c>
      <c r="AA94" s="76">
        <v>2.6079110081928168E-2</v>
      </c>
      <c r="AB94" s="76">
        <v>2.5189650435376104E-2</v>
      </c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30"/>
    </row>
    <row r="95" spans="1:53">
      <c r="A95" s="31" t="s">
        <v>47</v>
      </c>
      <c r="B95" s="58" t="e">
        <f>(B71/'UK Pop by Age'!$G23)*52</f>
        <v>#DIV/0!</v>
      </c>
      <c r="C95" s="58" t="e">
        <f>(C71/'UK Pop by Age'!$G23)*52</f>
        <v>#DIV/0!</v>
      </c>
      <c r="D95" s="58" t="e">
        <f>(D71/'UK Pop by Age'!$G23)*52</f>
        <v>#DIV/0!</v>
      </c>
      <c r="E95" s="72">
        <v>0.20562086858740342</v>
      </c>
      <c r="F95" s="72">
        <v>0.19973293455725313</v>
      </c>
      <c r="G95" s="72">
        <v>0.18973359831639447</v>
      </c>
      <c r="H95" s="72">
        <v>0.18998738857631473</v>
      </c>
      <c r="I95" s="72">
        <v>0.18389642233822823</v>
      </c>
      <c r="J95" s="72">
        <v>0.1892260177965539</v>
      </c>
      <c r="K95" s="72">
        <v>0.19120558182393205</v>
      </c>
      <c r="L95" s="72">
        <v>0.18724645376917581</v>
      </c>
      <c r="M95" s="72">
        <v>0.18252595493465879</v>
      </c>
      <c r="N95" s="72">
        <v>0.1962306289703534</v>
      </c>
      <c r="O95" s="72">
        <v>0.29647778163886035</v>
      </c>
      <c r="P95" s="77">
        <v>0.39672493430736733</v>
      </c>
      <c r="Q95" s="77">
        <v>0.36620763166833908</v>
      </c>
      <c r="R95" s="77">
        <v>0.51009135147868612</v>
      </c>
      <c r="S95" s="76">
        <v>0.35415694780120022</v>
      </c>
      <c r="T95" s="76">
        <v>0.36130088982769598</v>
      </c>
      <c r="U95" s="76">
        <f t="shared" si="15"/>
        <v>7.2260177965539194</v>
      </c>
      <c r="V95" s="76">
        <v>0.28825854614297369</v>
      </c>
      <c r="W95" s="76">
        <v>0.23490310946754797</v>
      </c>
      <c r="X95" s="76">
        <v>0.11138124073179698</v>
      </c>
      <c r="Y95" s="76">
        <v>0.15586219345647087</v>
      </c>
      <c r="Z95" s="76">
        <f>Z47/'UK Pop by Age'!$G9*52</f>
        <v>0</v>
      </c>
      <c r="AA95" s="76">
        <v>0.12890027604571347</v>
      </c>
      <c r="AB95" s="76">
        <v>0.12410952806725051</v>
      </c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3"/>
    </row>
    <row r="96" spans="1:53" s="12" customFormat="1" ht="15.75" thickBot="1">
      <c r="A96" s="60" t="s">
        <v>63</v>
      </c>
      <c r="B96" s="62"/>
      <c r="C96" s="62"/>
      <c r="D96" s="62"/>
      <c r="E96" s="64">
        <v>7.2893071604749147E-3</v>
      </c>
      <c r="F96" s="64">
        <v>7.1337450858769778E-3</v>
      </c>
      <c r="G96" s="64">
        <v>6.7570795549977084E-3</v>
      </c>
      <c r="H96" s="64">
        <v>6.6631105860781425E-3</v>
      </c>
      <c r="I96" s="64">
        <v>6.611782998012833E-3</v>
      </c>
      <c r="J96" s="64">
        <v>6.6536347236660857E-3</v>
      </c>
      <c r="K96" s="64">
        <v>6.7207554157514889E-3</v>
      </c>
      <c r="L96" s="64">
        <v>6.7476036925856507E-3</v>
      </c>
      <c r="M96" s="64">
        <v>6.5983588595957526E-3</v>
      </c>
      <c r="N96" s="64">
        <v>6.8913209391685167E-3</v>
      </c>
      <c r="O96" s="64">
        <v>1.0256041750649788E-2</v>
      </c>
      <c r="P96" s="75">
        <v>1.3620762562131059E-2</v>
      </c>
      <c r="Q96" s="75">
        <v>1.2573011595813286E-2</v>
      </c>
      <c r="R96" s="75">
        <v>2.0516110742824702E-2</v>
      </c>
      <c r="S96" s="75">
        <v>1.2766983410528709E-2</v>
      </c>
      <c r="T96" s="75">
        <v>1.2759011841274568E-2</v>
      </c>
      <c r="U96" s="75">
        <f>U$39*T96</f>
        <v>0.25518023682549135</v>
      </c>
      <c r="V96" s="75">
        <v>1.0518706981065253E-2</v>
      </c>
      <c r="W96" s="75">
        <v>8.8694072176854315E-3</v>
      </c>
      <c r="X96" s="75">
        <v>4.4811377410602649E-3</v>
      </c>
      <c r="Y96" s="122">
        <v>6.4010745661613406E-3</v>
      </c>
      <c r="Z96" s="122">
        <f>Z48/'UK Pop by Age'!$G10*52</f>
        <v>0</v>
      </c>
      <c r="AA96" s="122">
        <v>5.3319161654659299E-3</v>
      </c>
      <c r="AB96" s="122">
        <v>5.196562946772107E-3</v>
      </c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3"/>
    </row>
    <row r="97" spans="1:53" s="18" customFormat="1">
      <c r="A97" s="17"/>
      <c r="B97" s="29"/>
      <c r="C97" s="29"/>
      <c r="D97" s="29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</row>
    <row r="98" spans="1:53" s="18" customFormat="1" ht="18.75">
      <c r="A98" s="8" t="s">
        <v>64</v>
      </c>
      <c r="B98" s="29"/>
      <c r="C98" s="29"/>
      <c r="D98" s="29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</row>
    <row r="99" spans="1:53" s="18" customFormat="1">
      <c r="A99" s="21" t="s">
        <v>48</v>
      </c>
      <c r="B99" s="11">
        <v>1</v>
      </c>
      <c r="C99" s="11">
        <v>2</v>
      </c>
      <c r="D99" s="11">
        <v>3</v>
      </c>
      <c r="E99" s="11">
        <v>4</v>
      </c>
      <c r="F99" s="11">
        <v>5</v>
      </c>
      <c r="G99" s="11">
        <v>6</v>
      </c>
      <c r="H99" s="11">
        <v>7</v>
      </c>
      <c r="I99" s="11">
        <v>8</v>
      </c>
      <c r="J99" s="11">
        <v>9</v>
      </c>
      <c r="K99" s="11">
        <v>10</v>
      </c>
      <c r="L99" s="11">
        <v>11</v>
      </c>
      <c r="M99" s="11">
        <v>12</v>
      </c>
      <c r="N99" s="11">
        <v>13</v>
      </c>
      <c r="O99" s="11">
        <v>14</v>
      </c>
      <c r="P99" s="11">
        <v>15</v>
      </c>
      <c r="Q99" s="11">
        <v>16</v>
      </c>
      <c r="R99" s="11">
        <v>17</v>
      </c>
      <c r="S99" s="11">
        <v>18</v>
      </c>
      <c r="T99" s="11">
        <v>19</v>
      </c>
      <c r="U99" s="11">
        <v>20</v>
      </c>
      <c r="V99" s="11">
        <v>21</v>
      </c>
      <c r="W99" s="11">
        <v>22</v>
      </c>
      <c r="X99" s="11">
        <v>23</v>
      </c>
      <c r="Y99" s="11">
        <v>24</v>
      </c>
      <c r="Z99" s="11">
        <v>25</v>
      </c>
      <c r="AA99" s="11">
        <v>26</v>
      </c>
      <c r="AB99" s="11">
        <v>27</v>
      </c>
      <c r="AC99" s="11">
        <v>28</v>
      </c>
      <c r="AD99" s="11">
        <v>29</v>
      </c>
      <c r="AE99" s="11">
        <v>30</v>
      </c>
      <c r="AF99" s="11">
        <v>31</v>
      </c>
      <c r="AG99" s="11">
        <v>32</v>
      </c>
      <c r="AH99" s="11">
        <v>33</v>
      </c>
      <c r="AI99" s="11">
        <v>34</v>
      </c>
      <c r="AJ99" s="11">
        <v>35</v>
      </c>
      <c r="AK99" s="11">
        <v>36</v>
      </c>
      <c r="AL99" s="11">
        <v>37</v>
      </c>
      <c r="AM99" s="11">
        <v>38</v>
      </c>
      <c r="AN99" s="11">
        <v>39</v>
      </c>
      <c r="AO99" s="11">
        <v>40</v>
      </c>
      <c r="AP99" s="11">
        <v>41</v>
      </c>
      <c r="AQ99" s="11">
        <v>42</v>
      </c>
      <c r="AR99" s="11">
        <v>43</v>
      </c>
      <c r="AS99" s="11">
        <v>44</v>
      </c>
      <c r="AT99" s="11">
        <v>45</v>
      </c>
      <c r="AU99" s="11">
        <v>46</v>
      </c>
      <c r="AV99" s="11">
        <v>47</v>
      </c>
      <c r="AW99" s="11">
        <v>48</v>
      </c>
      <c r="AX99" s="11">
        <v>49</v>
      </c>
      <c r="AY99" s="11">
        <v>50</v>
      </c>
      <c r="AZ99" s="11">
        <v>51</v>
      </c>
      <c r="BA99" s="11">
        <v>52</v>
      </c>
    </row>
    <row r="100" spans="1:53" s="18" customFormat="1">
      <c r="A100" s="19" t="s">
        <v>50</v>
      </c>
      <c r="B100" s="24">
        <v>43833</v>
      </c>
      <c r="C100" s="24">
        <v>43840</v>
      </c>
      <c r="D100" s="24">
        <v>43847</v>
      </c>
      <c r="E100" s="24">
        <v>43854</v>
      </c>
      <c r="F100" s="24">
        <v>43861</v>
      </c>
      <c r="G100" s="24">
        <v>43868</v>
      </c>
      <c r="H100" s="24">
        <v>43875</v>
      </c>
      <c r="I100" s="24">
        <v>43882</v>
      </c>
      <c r="J100" s="24">
        <v>43889</v>
      </c>
      <c r="K100" s="24">
        <v>43896</v>
      </c>
      <c r="L100" s="24">
        <v>43903</v>
      </c>
      <c r="M100" s="24">
        <v>43910</v>
      </c>
      <c r="N100" s="24">
        <v>43917</v>
      </c>
      <c r="O100" s="24">
        <v>43924</v>
      </c>
      <c r="P100" s="23">
        <v>43931</v>
      </c>
      <c r="Q100" s="23">
        <v>43938</v>
      </c>
      <c r="R100" s="23">
        <v>43945</v>
      </c>
      <c r="S100" s="23">
        <v>43952</v>
      </c>
      <c r="T100" s="23">
        <v>43959</v>
      </c>
      <c r="U100" s="23">
        <v>43966</v>
      </c>
      <c r="V100" s="23">
        <v>43973</v>
      </c>
      <c r="W100" s="23">
        <v>43980</v>
      </c>
      <c r="X100" s="23">
        <v>43987</v>
      </c>
      <c r="Y100" s="23">
        <v>43994</v>
      </c>
      <c r="Z100" s="23">
        <v>44001</v>
      </c>
      <c r="AA100" s="23">
        <v>44008</v>
      </c>
      <c r="AB100" s="23">
        <v>44015</v>
      </c>
      <c r="AC100" s="23">
        <v>44022</v>
      </c>
      <c r="AD100" s="23">
        <v>44029</v>
      </c>
      <c r="AE100" s="23">
        <v>44036</v>
      </c>
      <c r="AF100" s="23">
        <v>44043</v>
      </c>
      <c r="AG100" s="23">
        <v>44050</v>
      </c>
      <c r="AH100" s="23">
        <v>44057</v>
      </c>
      <c r="AI100" s="23">
        <v>44064</v>
      </c>
      <c r="AJ100" s="23">
        <v>44071</v>
      </c>
      <c r="AK100" s="23">
        <v>44078</v>
      </c>
      <c r="AL100" s="23">
        <v>44085</v>
      </c>
      <c r="AM100" s="23">
        <v>44092</v>
      </c>
      <c r="AN100" s="23">
        <v>44099</v>
      </c>
      <c r="AO100" s="23">
        <v>44106</v>
      </c>
      <c r="AP100" s="23">
        <v>44113</v>
      </c>
      <c r="AQ100" s="23">
        <v>44120</v>
      </c>
      <c r="AR100" s="23">
        <v>44127</v>
      </c>
      <c r="AS100" s="23">
        <v>44134</v>
      </c>
      <c r="AT100" s="23">
        <v>44141</v>
      </c>
      <c r="AU100" s="23">
        <v>44148</v>
      </c>
      <c r="AV100" s="23">
        <v>44155</v>
      </c>
      <c r="AW100" s="23">
        <v>44162</v>
      </c>
      <c r="AX100" s="23">
        <v>44169</v>
      </c>
      <c r="AY100" s="23">
        <v>44176</v>
      </c>
      <c r="AZ100" s="23">
        <v>44183</v>
      </c>
      <c r="BA100" s="23">
        <v>44190</v>
      </c>
    </row>
    <row r="101" spans="1:53" s="18" customFormat="1" ht="26.25">
      <c r="A101" s="17" t="s">
        <v>41</v>
      </c>
      <c r="B101" s="25">
        <v>52</v>
      </c>
      <c r="C101" s="25">
        <v>73</v>
      </c>
      <c r="D101" s="25">
        <v>59</v>
      </c>
      <c r="E101" s="25">
        <v>50</v>
      </c>
      <c r="F101" s="25">
        <v>41</v>
      </c>
      <c r="G101" s="25">
        <v>45</v>
      </c>
      <c r="H101" s="25">
        <v>48</v>
      </c>
      <c r="I101" s="25">
        <v>26</v>
      </c>
      <c r="J101" s="25">
        <v>45</v>
      </c>
      <c r="K101" s="25">
        <v>47</v>
      </c>
      <c r="L101" s="25">
        <v>47</v>
      </c>
      <c r="M101" s="25">
        <v>46</v>
      </c>
      <c r="N101" s="25">
        <v>43</v>
      </c>
      <c r="O101" s="25">
        <v>46</v>
      </c>
      <c r="P101" s="25">
        <v>36</v>
      </c>
      <c r="Q101" s="25">
        <v>54</v>
      </c>
      <c r="R101" s="25">
        <v>57</v>
      </c>
      <c r="S101" s="25">
        <v>51</v>
      </c>
      <c r="T101" s="25">
        <v>48</v>
      </c>
      <c r="U101" s="20">
        <v>52</v>
      </c>
      <c r="V101" s="20">
        <v>60</v>
      </c>
      <c r="W101" s="20">
        <v>46</v>
      </c>
      <c r="X101" s="25">
        <v>46</v>
      </c>
      <c r="Y101" s="25">
        <v>60</v>
      </c>
      <c r="Z101" s="25">
        <v>55</v>
      </c>
      <c r="AA101" s="25">
        <v>43</v>
      </c>
      <c r="AB101" s="25">
        <v>50</v>
      </c>
      <c r="AC101" s="25">
        <v>48</v>
      </c>
      <c r="AD101" s="25">
        <v>45</v>
      </c>
      <c r="AE101" s="25">
        <v>59</v>
      </c>
      <c r="AF101" s="25">
        <v>62</v>
      </c>
      <c r="AG101" s="25">
        <v>59</v>
      </c>
      <c r="AH101" s="25">
        <v>64</v>
      </c>
      <c r="AI101" s="25">
        <v>44</v>
      </c>
      <c r="AJ101" s="25">
        <v>51</v>
      </c>
      <c r="AK101" s="25">
        <v>45</v>
      </c>
      <c r="AL101" s="25">
        <v>55</v>
      </c>
      <c r="AM101" s="20">
        <v>69</v>
      </c>
      <c r="AN101" s="25">
        <v>50</v>
      </c>
      <c r="AO101" s="25">
        <v>40</v>
      </c>
      <c r="AP101" s="25">
        <v>47</v>
      </c>
      <c r="AQ101" s="25">
        <v>43</v>
      </c>
      <c r="AR101" s="25">
        <v>65</v>
      </c>
      <c r="AS101" s="25">
        <v>46</v>
      </c>
      <c r="AT101" s="25">
        <v>44</v>
      </c>
      <c r="AU101" s="25">
        <v>47</v>
      </c>
      <c r="AV101" s="25">
        <v>62</v>
      </c>
      <c r="AW101" s="25">
        <v>58</v>
      </c>
      <c r="AX101" s="25">
        <v>45</v>
      </c>
      <c r="AY101" s="25">
        <v>51</v>
      </c>
      <c r="AZ101" s="25">
        <v>41</v>
      </c>
      <c r="BA101" s="25">
        <v>22</v>
      </c>
    </row>
    <row r="102" spans="1:53" s="18" customFormat="1">
      <c r="A102" s="15" t="s">
        <v>42</v>
      </c>
      <c r="B102" s="25">
        <v>18</v>
      </c>
      <c r="C102" s="25">
        <v>17</v>
      </c>
      <c r="D102" s="25">
        <v>22</v>
      </c>
      <c r="E102" s="25">
        <v>25</v>
      </c>
      <c r="F102" s="25">
        <v>14</v>
      </c>
      <c r="G102" s="25">
        <v>23</v>
      </c>
      <c r="H102" s="25">
        <v>17</v>
      </c>
      <c r="I102" s="25">
        <v>13</v>
      </c>
      <c r="J102" s="25">
        <v>11</v>
      </c>
      <c r="K102" s="25">
        <v>27</v>
      </c>
      <c r="L102" s="25">
        <v>17</v>
      </c>
      <c r="M102" s="25">
        <v>15</v>
      </c>
      <c r="N102" s="25">
        <v>20</v>
      </c>
      <c r="O102" s="25">
        <v>22</v>
      </c>
      <c r="P102" s="25">
        <v>25</v>
      </c>
      <c r="Q102" s="25">
        <v>21</v>
      </c>
      <c r="R102" s="25">
        <v>12</v>
      </c>
      <c r="S102" s="25">
        <v>21</v>
      </c>
      <c r="T102" s="25">
        <v>21</v>
      </c>
      <c r="U102" s="20">
        <v>24</v>
      </c>
      <c r="V102" s="20">
        <v>13</v>
      </c>
      <c r="W102" s="20">
        <v>18</v>
      </c>
      <c r="X102" s="25">
        <v>19</v>
      </c>
      <c r="Y102" s="25">
        <v>17</v>
      </c>
      <c r="Z102" s="25">
        <v>21</v>
      </c>
      <c r="AA102" s="25">
        <v>22</v>
      </c>
      <c r="AB102" s="25">
        <v>23</v>
      </c>
      <c r="AC102" s="25">
        <v>21</v>
      </c>
      <c r="AD102" s="25">
        <v>15</v>
      </c>
      <c r="AE102" s="25">
        <v>13</v>
      </c>
      <c r="AF102" s="25">
        <v>18</v>
      </c>
      <c r="AG102" s="25">
        <v>18</v>
      </c>
      <c r="AH102" s="25">
        <v>11</v>
      </c>
      <c r="AI102" s="25">
        <v>22</v>
      </c>
      <c r="AJ102" s="25">
        <v>11</v>
      </c>
      <c r="AK102" s="25">
        <v>20</v>
      </c>
      <c r="AL102" s="25">
        <v>18</v>
      </c>
      <c r="AM102" s="20">
        <v>18</v>
      </c>
      <c r="AN102" s="25">
        <v>10</v>
      </c>
      <c r="AO102" s="25">
        <v>17</v>
      </c>
      <c r="AP102" s="25">
        <v>20</v>
      </c>
      <c r="AQ102" s="25">
        <v>18</v>
      </c>
      <c r="AR102" s="25">
        <v>24</v>
      </c>
      <c r="AS102" s="25">
        <v>24</v>
      </c>
      <c r="AT102" s="25">
        <v>12</v>
      </c>
      <c r="AU102" s="25">
        <v>29</v>
      </c>
      <c r="AV102" s="25">
        <v>22</v>
      </c>
      <c r="AW102" s="25">
        <v>20</v>
      </c>
      <c r="AX102" s="25">
        <v>15</v>
      </c>
      <c r="AY102" s="25">
        <v>13</v>
      </c>
      <c r="AZ102" s="25">
        <v>23</v>
      </c>
      <c r="BA102" s="25">
        <v>11</v>
      </c>
    </row>
    <row r="103" spans="1:53" s="18" customFormat="1">
      <c r="A103" s="15" t="s">
        <v>43</v>
      </c>
      <c r="B103" s="25">
        <v>208</v>
      </c>
      <c r="C103" s="25">
        <v>302</v>
      </c>
      <c r="D103" s="25">
        <v>286</v>
      </c>
      <c r="E103" s="25">
        <v>298</v>
      </c>
      <c r="F103" s="25">
        <v>339</v>
      </c>
      <c r="G103" s="25">
        <v>293</v>
      </c>
      <c r="H103" s="25">
        <v>318</v>
      </c>
      <c r="I103" s="25">
        <v>294</v>
      </c>
      <c r="J103" s="25">
        <v>254</v>
      </c>
      <c r="K103" s="25">
        <v>287</v>
      </c>
      <c r="L103" s="25">
        <v>329</v>
      </c>
      <c r="M103" s="25">
        <v>278</v>
      </c>
      <c r="N103" s="25">
        <v>261</v>
      </c>
      <c r="O103" s="25">
        <v>260</v>
      </c>
      <c r="P103" s="25">
        <v>337</v>
      </c>
      <c r="Q103" s="25">
        <v>301</v>
      </c>
      <c r="R103" s="25">
        <v>340</v>
      </c>
      <c r="S103" s="25">
        <v>308</v>
      </c>
      <c r="T103" s="25">
        <v>247</v>
      </c>
      <c r="U103" s="20">
        <v>300</v>
      </c>
      <c r="V103" s="20">
        <v>294</v>
      </c>
      <c r="W103" s="20">
        <v>250</v>
      </c>
      <c r="X103" s="25">
        <v>298</v>
      </c>
      <c r="Y103" s="25">
        <v>286</v>
      </c>
      <c r="Z103" s="25">
        <v>308</v>
      </c>
      <c r="AA103" s="25">
        <v>306</v>
      </c>
      <c r="AB103" s="25">
        <v>286</v>
      </c>
      <c r="AC103" s="25">
        <v>304</v>
      </c>
      <c r="AD103" s="25">
        <v>304</v>
      </c>
      <c r="AE103" s="25">
        <v>291</v>
      </c>
      <c r="AF103" s="25">
        <v>286</v>
      </c>
      <c r="AG103" s="25">
        <v>328</v>
      </c>
      <c r="AH103" s="25">
        <v>253</v>
      </c>
      <c r="AI103" s="25">
        <v>250</v>
      </c>
      <c r="AJ103" s="25">
        <v>233</v>
      </c>
      <c r="AK103" s="25">
        <v>323</v>
      </c>
      <c r="AL103" s="25">
        <v>275</v>
      </c>
      <c r="AM103" s="20">
        <v>292</v>
      </c>
      <c r="AN103" s="25">
        <v>270</v>
      </c>
      <c r="AO103" s="25">
        <v>287</v>
      </c>
      <c r="AP103" s="25">
        <v>328</v>
      </c>
      <c r="AQ103" s="25">
        <v>301</v>
      </c>
      <c r="AR103" s="25">
        <v>309</v>
      </c>
      <c r="AS103" s="25">
        <v>289</v>
      </c>
      <c r="AT103" s="25">
        <v>308</v>
      </c>
      <c r="AU103" s="25">
        <v>292</v>
      </c>
      <c r="AV103" s="25">
        <v>312</v>
      </c>
      <c r="AW103" s="25">
        <v>317</v>
      </c>
      <c r="AX103" s="25">
        <v>326</v>
      </c>
      <c r="AY103" s="25">
        <v>295</v>
      </c>
      <c r="AZ103" s="25">
        <v>333</v>
      </c>
      <c r="BA103" s="25">
        <v>166</v>
      </c>
    </row>
    <row r="104" spans="1:53" s="18" customFormat="1">
      <c r="A104" s="15" t="s">
        <v>44</v>
      </c>
      <c r="B104" s="25">
        <v>1290</v>
      </c>
      <c r="C104" s="25">
        <v>1561</v>
      </c>
      <c r="D104" s="25">
        <v>1507</v>
      </c>
      <c r="E104" s="25">
        <v>1459</v>
      </c>
      <c r="F104" s="25">
        <v>1404</v>
      </c>
      <c r="G104" s="25">
        <v>1347</v>
      </c>
      <c r="H104" s="25">
        <v>1377</v>
      </c>
      <c r="I104" s="25">
        <v>1378</v>
      </c>
      <c r="J104" s="25">
        <v>1229</v>
      </c>
      <c r="K104" s="25">
        <v>1362</v>
      </c>
      <c r="L104" s="25">
        <v>1316</v>
      </c>
      <c r="M104" s="25">
        <v>1349</v>
      </c>
      <c r="N104" s="25">
        <v>1065</v>
      </c>
      <c r="O104" s="25">
        <v>1229</v>
      </c>
      <c r="P104" s="25">
        <v>1382</v>
      </c>
      <c r="Q104" s="25">
        <v>1386</v>
      </c>
      <c r="R104" s="25">
        <v>1213</v>
      </c>
      <c r="S104" s="25">
        <v>1363</v>
      </c>
      <c r="T104" s="25">
        <v>1115</v>
      </c>
      <c r="U104" s="20">
        <v>1330</v>
      </c>
      <c r="V104" s="20">
        <v>1258</v>
      </c>
      <c r="W104" s="20">
        <v>998</v>
      </c>
      <c r="X104" s="25">
        <v>1195</v>
      </c>
      <c r="Y104" s="25">
        <v>1199</v>
      </c>
      <c r="Z104" s="25">
        <v>1161</v>
      </c>
      <c r="AA104" s="25">
        <v>1184</v>
      </c>
      <c r="AB104" s="25">
        <v>1150</v>
      </c>
      <c r="AC104" s="25">
        <v>1140</v>
      </c>
      <c r="AD104" s="25">
        <v>1166</v>
      </c>
      <c r="AE104" s="25">
        <v>1193</v>
      </c>
      <c r="AF104" s="25">
        <v>1155</v>
      </c>
      <c r="AG104" s="25">
        <v>1175</v>
      </c>
      <c r="AH104" s="25">
        <v>1130</v>
      </c>
      <c r="AI104" s="25">
        <v>1083</v>
      </c>
      <c r="AJ104" s="25">
        <v>1017</v>
      </c>
      <c r="AK104" s="25">
        <v>1196</v>
      </c>
      <c r="AL104" s="25">
        <v>1180</v>
      </c>
      <c r="AM104" s="20">
        <v>1171</v>
      </c>
      <c r="AN104" s="25">
        <v>1083</v>
      </c>
      <c r="AO104" s="25">
        <v>1200</v>
      </c>
      <c r="AP104" s="25">
        <v>1212</v>
      </c>
      <c r="AQ104" s="25">
        <v>1209</v>
      </c>
      <c r="AR104" s="25">
        <v>1200</v>
      </c>
      <c r="AS104" s="25">
        <v>1151</v>
      </c>
      <c r="AT104" s="25">
        <v>1157</v>
      </c>
      <c r="AU104" s="25">
        <v>1238</v>
      </c>
      <c r="AV104" s="25">
        <v>1223</v>
      </c>
      <c r="AW104" s="25">
        <v>1246</v>
      </c>
      <c r="AX104" s="25">
        <v>1218</v>
      </c>
      <c r="AY104" s="25">
        <v>1265</v>
      </c>
      <c r="AZ104" s="25">
        <v>1306</v>
      </c>
      <c r="BA104" s="25">
        <v>792</v>
      </c>
    </row>
    <row r="105" spans="1:53" s="18" customFormat="1">
      <c r="A105" s="15" t="s">
        <v>45</v>
      </c>
      <c r="B105" s="25">
        <v>1976</v>
      </c>
      <c r="C105" s="25">
        <v>2321</v>
      </c>
      <c r="D105" s="25">
        <v>2191</v>
      </c>
      <c r="E105" s="25">
        <v>2157</v>
      </c>
      <c r="F105" s="25">
        <v>1988</v>
      </c>
      <c r="G105" s="25">
        <v>2032</v>
      </c>
      <c r="H105" s="25">
        <v>1953</v>
      </c>
      <c r="I105" s="25">
        <v>1896</v>
      </c>
      <c r="J105" s="25">
        <v>1728</v>
      </c>
      <c r="K105" s="25">
        <v>2019</v>
      </c>
      <c r="L105" s="25">
        <v>1989</v>
      </c>
      <c r="M105" s="25">
        <v>1917</v>
      </c>
      <c r="N105" s="25">
        <v>1586</v>
      </c>
      <c r="O105" s="25">
        <v>1764</v>
      </c>
      <c r="P105" s="25">
        <v>2053</v>
      </c>
      <c r="Q105" s="25">
        <v>1880</v>
      </c>
      <c r="R105" s="25">
        <v>1707</v>
      </c>
      <c r="S105" s="25">
        <v>1725</v>
      </c>
      <c r="T105" s="25">
        <v>1437</v>
      </c>
      <c r="U105" s="20">
        <v>1760</v>
      </c>
      <c r="V105" s="20">
        <v>1659</v>
      </c>
      <c r="W105" s="20">
        <v>1431</v>
      </c>
      <c r="X105" s="25">
        <v>1700</v>
      </c>
      <c r="Y105" s="25">
        <v>1607</v>
      </c>
      <c r="Z105" s="25">
        <v>1613</v>
      </c>
      <c r="AA105" s="25">
        <v>1652</v>
      </c>
      <c r="AB105" s="25">
        <v>1548</v>
      </c>
      <c r="AC105" s="25">
        <v>1600</v>
      </c>
      <c r="AD105" s="25">
        <v>1577</v>
      </c>
      <c r="AE105" s="25">
        <v>1566</v>
      </c>
      <c r="AF105" s="25">
        <v>1536</v>
      </c>
      <c r="AG105" s="25">
        <v>1608</v>
      </c>
      <c r="AH105" s="25">
        <v>1558</v>
      </c>
      <c r="AI105" s="25">
        <v>1601</v>
      </c>
      <c r="AJ105" s="25">
        <v>1442</v>
      </c>
      <c r="AK105" s="25">
        <v>1621</v>
      </c>
      <c r="AL105" s="25">
        <v>1600</v>
      </c>
      <c r="AM105" s="20">
        <v>1623</v>
      </c>
      <c r="AN105" s="25">
        <v>1607</v>
      </c>
      <c r="AO105" s="25">
        <v>1627</v>
      </c>
      <c r="AP105" s="25">
        <v>1607</v>
      </c>
      <c r="AQ105" s="25">
        <v>1654</v>
      </c>
      <c r="AR105" s="25">
        <v>1657</v>
      </c>
      <c r="AS105" s="25">
        <v>1569</v>
      </c>
      <c r="AT105" s="25">
        <v>1666</v>
      </c>
      <c r="AU105" s="25">
        <v>1716</v>
      </c>
      <c r="AV105" s="25">
        <v>1700</v>
      </c>
      <c r="AW105" s="25">
        <v>1658</v>
      </c>
      <c r="AX105" s="25">
        <v>1696</v>
      </c>
      <c r="AY105" s="25">
        <v>1814</v>
      </c>
      <c r="AZ105" s="25">
        <v>1867</v>
      </c>
      <c r="BA105" s="25">
        <v>1205</v>
      </c>
    </row>
    <row r="106" spans="1:53" s="18" customFormat="1">
      <c r="A106" s="15" t="s">
        <v>46</v>
      </c>
      <c r="B106" s="25">
        <v>3612</v>
      </c>
      <c r="C106" s="25">
        <v>4155</v>
      </c>
      <c r="D106" s="25">
        <v>3866</v>
      </c>
      <c r="E106" s="25">
        <v>3824</v>
      </c>
      <c r="F106" s="25">
        <v>3661</v>
      </c>
      <c r="G106" s="25">
        <v>3376</v>
      </c>
      <c r="H106" s="25">
        <v>3492</v>
      </c>
      <c r="I106" s="25">
        <v>3398</v>
      </c>
      <c r="J106" s="25">
        <v>3028</v>
      </c>
      <c r="K106" s="25">
        <v>3691</v>
      </c>
      <c r="L106" s="25">
        <v>3594</v>
      </c>
      <c r="M106" s="25">
        <v>3342</v>
      </c>
      <c r="N106" s="25">
        <v>2884</v>
      </c>
      <c r="O106" s="25">
        <v>3013</v>
      </c>
      <c r="P106" s="25">
        <v>3442</v>
      </c>
      <c r="Q106" s="25">
        <v>3109</v>
      </c>
      <c r="R106" s="25">
        <v>2906</v>
      </c>
      <c r="S106" s="25">
        <v>2907</v>
      </c>
      <c r="T106" s="25">
        <v>2384</v>
      </c>
      <c r="U106" s="20">
        <v>2791</v>
      </c>
      <c r="V106" s="20">
        <v>2687</v>
      </c>
      <c r="W106" s="20">
        <v>2330</v>
      </c>
      <c r="X106" s="25">
        <v>2881</v>
      </c>
      <c r="Y106" s="25">
        <v>2670</v>
      </c>
      <c r="Z106" s="25">
        <v>2550</v>
      </c>
      <c r="AA106" s="25">
        <v>2508</v>
      </c>
      <c r="AB106" s="25">
        <v>2611</v>
      </c>
      <c r="AC106" s="25">
        <v>2633</v>
      </c>
      <c r="AD106" s="25">
        <v>2484</v>
      </c>
      <c r="AE106" s="25">
        <v>2628</v>
      </c>
      <c r="AF106" s="25">
        <v>2620</v>
      </c>
      <c r="AG106" s="25">
        <v>2563</v>
      </c>
      <c r="AH106" s="25">
        <v>2489</v>
      </c>
      <c r="AI106" s="25">
        <v>2560</v>
      </c>
      <c r="AJ106" s="25">
        <v>2150</v>
      </c>
      <c r="AK106" s="25">
        <v>2638</v>
      </c>
      <c r="AL106" s="25">
        <v>2576</v>
      </c>
      <c r="AM106" s="20">
        <v>2601</v>
      </c>
      <c r="AN106" s="25">
        <v>2629</v>
      </c>
      <c r="AO106" s="25">
        <v>2696</v>
      </c>
      <c r="AP106" s="25">
        <v>2741</v>
      </c>
      <c r="AQ106" s="25">
        <v>2769</v>
      </c>
      <c r="AR106" s="25">
        <v>2642</v>
      </c>
      <c r="AS106" s="25">
        <v>2700</v>
      </c>
      <c r="AT106" s="25">
        <v>2949</v>
      </c>
      <c r="AU106" s="25">
        <v>2819</v>
      </c>
      <c r="AV106" s="25">
        <v>2766</v>
      </c>
      <c r="AW106" s="25">
        <v>2829</v>
      </c>
      <c r="AX106" s="25">
        <v>2965</v>
      </c>
      <c r="AY106" s="25">
        <v>2962</v>
      </c>
      <c r="AZ106" s="25">
        <v>3136</v>
      </c>
      <c r="BA106" s="25">
        <v>2013</v>
      </c>
    </row>
    <row r="107" spans="1:53" s="18" customFormat="1">
      <c r="A107" s="17" t="s">
        <v>47</v>
      </c>
      <c r="B107" s="25">
        <v>5565</v>
      </c>
      <c r="C107" s="25">
        <v>6621</v>
      </c>
      <c r="D107" s="25">
        <v>6325</v>
      </c>
      <c r="E107" s="25">
        <v>6122</v>
      </c>
      <c r="F107" s="25">
        <v>5838</v>
      </c>
      <c r="G107" s="25">
        <v>5374</v>
      </c>
      <c r="H107" s="25">
        <v>5041</v>
      </c>
      <c r="I107" s="25">
        <v>5137</v>
      </c>
      <c r="J107" s="25">
        <v>4559</v>
      </c>
      <c r="K107" s="25">
        <v>5564</v>
      </c>
      <c r="L107" s="25">
        <v>5496</v>
      </c>
      <c r="M107" s="25">
        <v>4966</v>
      </c>
      <c r="N107" s="25">
        <v>4082</v>
      </c>
      <c r="O107" s="25">
        <v>4460</v>
      </c>
      <c r="P107" s="25">
        <v>5026</v>
      </c>
      <c r="Q107" s="25">
        <v>4472</v>
      </c>
      <c r="R107" s="25">
        <v>4071</v>
      </c>
      <c r="S107" s="25">
        <v>3778</v>
      </c>
      <c r="T107" s="25">
        <v>3372</v>
      </c>
      <c r="U107" s="20">
        <v>3884</v>
      </c>
      <c r="V107" s="20">
        <v>3665</v>
      </c>
      <c r="W107" s="20">
        <v>3074</v>
      </c>
      <c r="X107" s="25">
        <v>3811</v>
      </c>
      <c r="Y107" s="25">
        <v>3504</v>
      </c>
      <c r="Z107" s="25">
        <v>3548</v>
      </c>
      <c r="AA107" s="25">
        <v>3497</v>
      </c>
      <c r="AB107" s="25">
        <v>3590</v>
      </c>
      <c r="AC107" s="25">
        <v>3547</v>
      </c>
      <c r="AD107" s="25">
        <v>3536</v>
      </c>
      <c r="AE107" s="25">
        <v>3391</v>
      </c>
      <c r="AF107" s="25">
        <v>3484</v>
      </c>
      <c r="AG107" s="25">
        <v>3568</v>
      </c>
      <c r="AH107" s="25">
        <v>3325</v>
      </c>
      <c r="AI107" s="25">
        <v>3418</v>
      </c>
      <c r="AJ107" s="25">
        <v>2961</v>
      </c>
      <c r="AK107" s="25">
        <v>3602</v>
      </c>
      <c r="AL107" s="25">
        <v>3487</v>
      </c>
      <c r="AM107" s="20">
        <v>3531</v>
      </c>
      <c r="AN107" s="25">
        <v>3501</v>
      </c>
      <c r="AO107" s="25">
        <v>3636</v>
      </c>
      <c r="AP107" s="25">
        <v>3694</v>
      </c>
      <c r="AQ107" s="25">
        <v>3870</v>
      </c>
      <c r="AR107" s="25">
        <v>3706</v>
      </c>
      <c r="AS107" s="25">
        <v>3750</v>
      </c>
      <c r="AT107" s="25">
        <v>4015</v>
      </c>
      <c r="AU107" s="25">
        <v>4052</v>
      </c>
      <c r="AV107" s="25">
        <v>3872</v>
      </c>
      <c r="AW107" s="25">
        <v>3905</v>
      </c>
      <c r="AX107" s="25">
        <v>4022</v>
      </c>
      <c r="AY107" s="25">
        <v>4150</v>
      </c>
      <c r="AZ107" s="25">
        <v>4410</v>
      </c>
      <c r="BA107" s="25">
        <v>2922</v>
      </c>
    </row>
    <row r="108" spans="1:53" s="18" customFormat="1">
      <c r="A108" s="17" t="s">
        <v>63</v>
      </c>
      <c r="B108" s="25"/>
      <c r="C108" s="25"/>
      <c r="D108" s="25"/>
      <c r="E108" s="25">
        <f>SUM(E101:E107)</f>
        <v>13935</v>
      </c>
      <c r="F108" s="25">
        <f t="shared" ref="F108:BA108" si="16">SUM(F101:F107)</f>
        <v>13285</v>
      </c>
      <c r="G108" s="25">
        <f t="shared" si="16"/>
        <v>12490</v>
      </c>
      <c r="H108" s="25">
        <f t="shared" si="16"/>
        <v>12246</v>
      </c>
      <c r="I108" s="25">
        <f t="shared" si="16"/>
        <v>12142</v>
      </c>
      <c r="J108" s="25">
        <f t="shared" si="16"/>
        <v>10854</v>
      </c>
      <c r="K108" s="25">
        <f t="shared" si="16"/>
        <v>12997</v>
      </c>
      <c r="L108" s="25">
        <f t="shared" si="16"/>
        <v>12788</v>
      </c>
      <c r="M108" s="25">
        <f t="shared" si="16"/>
        <v>11913</v>
      </c>
      <c r="N108" s="25">
        <f t="shared" si="16"/>
        <v>9941</v>
      </c>
      <c r="O108" s="25">
        <f t="shared" si="16"/>
        <v>10794</v>
      </c>
      <c r="P108" s="25">
        <f t="shared" si="16"/>
        <v>12301</v>
      </c>
      <c r="Q108" s="25">
        <f t="shared" si="16"/>
        <v>11223</v>
      </c>
      <c r="R108" s="25">
        <f t="shared" si="16"/>
        <v>10306</v>
      </c>
      <c r="S108" s="25">
        <f t="shared" si="16"/>
        <v>10153</v>
      </c>
      <c r="T108" s="25">
        <f t="shared" si="16"/>
        <v>8624</v>
      </c>
      <c r="U108" s="25">
        <f t="shared" si="16"/>
        <v>10141</v>
      </c>
      <c r="V108" s="25">
        <f t="shared" si="16"/>
        <v>9636</v>
      </c>
      <c r="W108" s="25">
        <f t="shared" si="16"/>
        <v>8147</v>
      </c>
      <c r="X108" s="25">
        <f t="shared" si="16"/>
        <v>9950</v>
      </c>
      <c r="Y108" s="25">
        <f t="shared" si="16"/>
        <v>9343</v>
      </c>
      <c r="Z108" s="25">
        <f t="shared" si="16"/>
        <v>9256</v>
      </c>
      <c r="AA108" s="25">
        <f t="shared" si="16"/>
        <v>9212</v>
      </c>
      <c r="AB108" s="25">
        <f t="shared" si="16"/>
        <v>9258</v>
      </c>
      <c r="AC108" s="25">
        <f t="shared" si="16"/>
        <v>9293</v>
      </c>
      <c r="AD108" s="25">
        <f t="shared" si="16"/>
        <v>9127</v>
      </c>
      <c r="AE108" s="25">
        <f t="shared" si="16"/>
        <v>9141</v>
      </c>
      <c r="AF108" s="25">
        <f t="shared" si="16"/>
        <v>9161</v>
      </c>
      <c r="AG108" s="25">
        <f t="shared" si="16"/>
        <v>9319</v>
      </c>
      <c r="AH108" s="25">
        <f t="shared" si="16"/>
        <v>8830</v>
      </c>
      <c r="AI108" s="25">
        <f t="shared" si="16"/>
        <v>8978</v>
      </c>
      <c r="AJ108" s="25">
        <f t="shared" si="16"/>
        <v>7865</v>
      </c>
      <c r="AK108" s="25">
        <f t="shared" si="16"/>
        <v>9445</v>
      </c>
      <c r="AL108" s="25">
        <f t="shared" si="16"/>
        <v>9191</v>
      </c>
      <c r="AM108" s="25">
        <f t="shared" si="16"/>
        <v>9305</v>
      </c>
      <c r="AN108" s="25">
        <f t="shared" si="16"/>
        <v>9150</v>
      </c>
      <c r="AO108" s="25">
        <f t="shared" si="16"/>
        <v>9503</v>
      </c>
      <c r="AP108" s="25">
        <f t="shared" si="16"/>
        <v>9649</v>
      </c>
      <c r="AQ108" s="25">
        <f t="shared" si="16"/>
        <v>9864</v>
      </c>
      <c r="AR108" s="25">
        <f t="shared" si="16"/>
        <v>9603</v>
      </c>
      <c r="AS108" s="25">
        <f t="shared" si="16"/>
        <v>9529</v>
      </c>
      <c r="AT108" s="25">
        <f t="shared" si="16"/>
        <v>10151</v>
      </c>
      <c r="AU108" s="25">
        <f t="shared" si="16"/>
        <v>10193</v>
      </c>
      <c r="AV108" s="25">
        <f t="shared" si="16"/>
        <v>9957</v>
      </c>
      <c r="AW108" s="25">
        <f t="shared" si="16"/>
        <v>10033</v>
      </c>
      <c r="AX108" s="25">
        <f t="shared" si="16"/>
        <v>10287</v>
      </c>
      <c r="AY108" s="25">
        <f t="shared" si="16"/>
        <v>10550</v>
      </c>
      <c r="AZ108" s="25">
        <f t="shared" si="16"/>
        <v>11116</v>
      </c>
      <c r="BA108" s="25">
        <f t="shared" si="16"/>
        <v>7131</v>
      </c>
    </row>
    <row r="109" spans="1:53" s="18" customFormat="1">
      <c r="A109" s="16"/>
    </row>
    <row r="110" spans="1:53" s="12" customFormat="1" ht="18.75">
      <c r="A110" s="8" t="s">
        <v>60</v>
      </c>
      <c r="BA110" s="22"/>
    </row>
    <row r="111" spans="1:53" s="18" customFormat="1">
      <c r="A111" s="21" t="s">
        <v>48</v>
      </c>
      <c r="B111" s="11">
        <v>1</v>
      </c>
      <c r="C111" s="11">
        <v>2</v>
      </c>
      <c r="D111" s="11">
        <v>3</v>
      </c>
      <c r="E111" s="11">
        <v>4</v>
      </c>
      <c r="F111" s="11">
        <v>5</v>
      </c>
      <c r="G111" s="11">
        <v>6</v>
      </c>
      <c r="H111" s="11">
        <v>7</v>
      </c>
      <c r="I111" s="11">
        <v>8</v>
      </c>
      <c r="J111" s="11">
        <v>9</v>
      </c>
      <c r="K111" s="11">
        <v>10</v>
      </c>
      <c r="L111" s="11">
        <v>11</v>
      </c>
      <c r="M111" s="11">
        <v>12</v>
      </c>
      <c r="N111" s="11">
        <v>13</v>
      </c>
      <c r="O111" s="11">
        <v>14</v>
      </c>
      <c r="P111" s="11">
        <v>15</v>
      </c>
      <c r="Q111" s="11">
        <v>16</v>
      </c>
      <c r="R111" s="11">
        <v>17</v>
      </c>
      <c r="S111" s="11">
        <v>18</v>
      </c>
      <c r="T111" s="11">
        <v>19</v>
      </c>
      <c r="U111" s="11">
        <v>20</v>
      </c>
      <c r="V111" s="11">
        <v>21</v>
      </c>
      <c r="W111" s="11">
        <v>22</v>
      </c>
      <c r="X111" s="11">
        <v>23</v>
      </c>
      <c r="Y111" s="11">
        <v>24</v>
      </c>
      <c r="Z111" s="11">
        <v>25</v>
      </c>
      <c r="AA111" s="11">
        <v>26</v>
      </c>
      <c r="AB111" s="11">
        <v>27</v>
      </c>
      <c r="AC111" s="11">
        <v>28</v>
      </c>
      <c r="AD111" s="11">
        <v>29</v>
      </c>
      <c r="AE111" s="11">
        <v>30</v>
      </c>
      <c r="AF111" s="11">
        <v>31</v>
      </c>
      <c r="AG111" s="11">
        <v>32</v>
      </c>
      <c r="AH111" s="11">
        <v>33</v>
      </c>
      <c r="AI111" s="11">
        <v>34</v>
      </c>
      <c r="AJ111" s="11">
        <v>35</v>
      </c>
      <c r="AK111" s="11">
        <v>36</v>
      </c>
      <c r="AL111" s="11">
        <v>37</v>
      </c>
      <c r="AM111" s="11">
        <v>38</v>
      </c>
      <c r="AN111" s="11">
        <v>39</v>
      </c>
      <c r="AO111" s="11">
        <v>40</v>
      </c>
      <c r="AP111" s="11">
        <v>41</v>
      </c>
      <c r="AQ111" s="11">
        <v>42</v>
      </c>
      <c r="AR111" s="11">
        <v>43</v>
      </c>
      <c r="AS111" s="11">
        <v>44</v>
      </c>
      <c r="AT111" s="11">
        <v>45</v>
      </c>
      <c r="AU111" s="11">
        <v>46</v>
      </c>
      <c r="AV111" s="11">
        <v>47</v>
      </c>
      <c r="AW111" s="11">
        <v>48</v>
      </c>
      <c r="AX111" s="11">
        <v>49</v>
      </c>
      <c r="AY111" s="11">
        <v>50</v>
      </c>
      <c r="AZ111" s="11">
        <v>51</v>
      </c>
      <c r="BA111" s="10">
        <v>52</v>
      </c>
    </row>
    <row r="112" spans="1:53" s="18" customFormat="1">
      <c r="A112" s="19" t="s">
        <v>50</v>
      </c>
      <c r="B112" s="24">
        <v>43833</v>
      </c>
      <c r="C112" s="24">
        <v>43840</v>
      </c>
      <c r="D112" s="24">
        <v>43847</v>
      </c>
      <c r="E112" s="24">
        <v>43854</v>
      </c>
      <c r="F112" s="24">
        <v>43861</v>
      </c>
      <c r="G112" s="24">
        <v>43868</v>
      </c>
      <c r="H112" s="24">
        <v>43875</v>
      </c>
      <c r="I112" s="24">
        <v>43882</v>
      </c>
      <c r="J112" s="24">
        <v>43889</v>
      </c>
      <c r="K112" s="24">
        <v>43896</v>
      </c>
      <c r="L112" s="24">
        <v>43903</v>
      </c>
      <c r="M112" s="24">
        <v>43910</v>
      </c>
      <c r="N112" s="24">
        <v>43917</v>
      </c>
      <c r="O112" s="24">
        <v>43924</v>
      </c>
      <c r="P112" s="23">
        <v>43931</v>
      </c>
      <c r="Q112" s="23">
        <v>43938</v>
      </c>
      <c r="R112" s="23">
        <v>43945</v>
      </c>
      <c r="S112" s="23">
        <v>43952</v>
      </c>
      <c r="T112" s="23">
        <v>43959</v>
      </c>
      <c r="U112" s="23">
        <v>43966</v>
      </c>
      <c r="V112" s="23">
        <v>43973</v>
      </c>
      <c r="W112" s="23">
        <v>43980</v>
      </c>
      <c r="X112" s="23">
        <v>43987</v>
      </c>
      <c r="Y112" s="23">
        <v>43994</v>
      </c>
      <c r="Z112" s="23">
        <v>44001</v>
      </c>
      <c r="AA112" s="23">
        <v>44008</v>
      </c>
      <c r="AB112" s="23">
        <v>44015</v>
      </c>
      <c r="AC112" s="23">
        <v>44022</v>
      </c>
      <c r="AD112" s="23">
        <v>44029</v>
      </c>
      <c r="AE112" s="23">
        <v>44036</v>
      </c>
      <c r="AF112" s="23">
        <v>44043</v>
      </c>
      <c r="AG112" s="23">
        <v>44050</v>
      </c>
      <c r="AH112" s="23">
        <v>44057</v>
      </c>
      <c r="AI112" s="23">
        <v>44064</v>
      </c>
      <c r="AJ112" s="23">
        <v>44071</v>
      </c>
      <c r="AK112" s="23">
        <v>44078</v>
      </c>
      <c r="AL112" s="23">
        <v>44085</v>
      </c>
      <c r="AM112" s="23">
        <v>44092</v>
      </c>
      <c r="AN112" s="23">
        <v>44099</v>
      </c>
      <c r="AO112" s="23">
        <v>44106</v>
      </c>
      <c r="AP112" s="23">
        <v>44113</v>
      </c>
      <c r="AQ112" s="23">
        <v>44120</v>
      </c>
      <c r="AR112" s="23">
        <v>44127</v>
      </c>
      <c r="AS112" s="23">
        <v>44134</v>
      </c>
      <c r="AT112" s="23">
        <v>44141</v>
      </c>
      <c r="AU112" s="23">
        <v>44148</v>
      </c>
      <c r="AV112" s="23">
        <v>44155</v>
      </c>
      <c r="AW112" s="23">
        <v>44162</v>
      </c>
      <c r="AX112" s="23">
        <v>44169</v>
      </c>
      <c r="AY112" s="23">
        <v>44176</v>
      </c>
      <c r="AZ112" s="23">
        <v>44183</v>
      </c>
      <c r="BA112" s="9">
        <v>44190</v>
      </c>
    </row>
    <row r="113" spans="1:53" s="18" customFormat="1">
      <c r="A113" s="15" t="s">
        <v>49</v>
      </c>
      <c r="B113" s="25">
        <v>52</v>
      </c>
      <c r="C113" s="25">
        <v>73</v>
      </c>
      <c r="D113" s="25">
        <v>59</v>
      </c>
      <c r="E113" s="29">
        <f t="shared" ref="E113:BA118" si="17">E29-E101</f>
        <v>-8</v>
      </c>
      <c r="F113" s="29">
        <f t="shared" si="17"/>
        <v>16</v>
      </c>
      <c r="G113" s="29">
        <f t="shared" si="17"/>
        <v>9</v>
      </c>
      <c r="H113" s="29">
        <f t="shared" si="17"/>
        <v>1</v>
      </c>
      <c r="I113" s="29">
        <f t="shared" si="17"/>
        <v>33</v>
      </c>
      <c r="J113" s="29">
        <f t="shared" si="17"/>
        <v>7</v>
      </c>
      <c r="K113" s="29">
        <f t="shared" si="17"/>
        <v>-2</v>
      </c>
      <c r="L113" s="29">
        <f t="shared" si="17"/>
        <v>10</v>
      </c>
      <c r="M113" s="29">
        <f t="shared" si="17"/>
        <v>3</v>
      </c>
      <c r="N113" s="29">
        <f t="shared" si="17"/>
        <v>2</v>
      </c>
      <c r="O113" s="29">
        <f t="shared" si="17"/>
        <v>-5</v>
      </c>
      <c r="P113" s="29">
        <f t="shared" si="17"/>
        <v>11</v>
      </c>
      <c r="Q113" s="29">
        <f t="shared" si="17"/>
        <v>-6</v>
      </c>
      <c r="R113" s="29">
        <f t="shared" si="17"/>
        <v>-23</v>
      </c>
      <c r="S113" s="29">
        <f t="shared" si="17"/>
        <v>-5</v>
      </c>
      <c r="T113" s="29">
        <f t="shared" si="17"/>
        <v>8</v>
      </c>
      <c r="U113" s="29">
        <f t="shared" si="17"/>
        <v>-8</v>
      </c>
      <c r="V113" s="29">
        <f t="shared" si="17"/>
        <v>-9</v>
      </c>
      <c r="W113" s="29">
        <f t="shared" si="17"/>
        <v>-1</v>
      </c>
      <c r="X113" s="29">
        <f t="shared" si="17"/>
        <v>2</v>
      </c>
      <c r="Y113" s="29">
        <f t="shared" si="17"/>
        <v>-14</v>
      </c>
      <c r="Z113" s="29">
        <f t="shared" si="17"/>
        <v>-9</v>
      </c>
      <c r="AA113" s="29">
        <f t="shared" si="17"/>
        <v>-4</v>
      </c>
      <c r="AB113" s="29">
        <f t="shared" si="17"/>
        <v>-17</v>
      </c>
      <c r="AC113" s="29">
        <f t="shared" si="17"/>
        <v>-4</v>
      </c>
      <c r="AD113" s="29">
        <f t="shared" si="17"/>
        <v>0</v>
      </c>
      <c r="AE113" s="29">
        <f t="shared" si="17"/>
        <v>-2</v>
      </c>
      <c r="AF113" s="29">
        <f t="shared" si="17"/>
        <v>-5</v>
      </c>
      <c r="AG113" s="29">
        <f t="shared" si="17"/>
        <v>-2</v>
      </c>
      <c r="AH113" s="29">
        <f t="shared" si="17"/>
        <v>-10</v>
      </c>
      <c r="AI113" s="29">
        <f t="shared" si="17"/>
        <v>3</v>
      </c>
      <c r="AJ113" s="29">
        <f t="shared" si="17"/>
        <v>-6</v>
      </c>
      <c r="AK113" s="29">
        <f t="shared" si="17"/>
        <v>9</v>
      </c>
      <c r="AL113" s="29">
        <f t="shared" si="17"/>
        <v>5</v>
      </c>
      <c r="AM113" s="29">
        <f t="shared" si="17"/>
        <v>-24</v>
      </c>
      <c r="AN113" s="29">
        <f t="shared" si="17"/>
        <v>5</v>
      </c>
      <c r="AO113" s="29">
        <f t="shared" si="17"/>
        <v>28</v>
      </c>
      <c r="AP113" s="29">
        <f t="shared" si="17"/>
        <v>-1</v>
      </c>
      <c r="AQ113" s="29">
        <f t="shared" si="17"/>
        <v>11</v>
      </c>
      <c r="AR113" s="29">
        <f t="shared" si="17"/>
        <v>-16</v>
      </c>
      <c r="AS113" s="29">
        <f t="shared" si="17"/>
        <v>-1</v>
      </c>
      <c r="AT113" s="29">
        <f t="shared" si="17"/>
        <v>8</v>
      </c>
      <c r="AU113" s="29">
        <f t="shared" si="17"/>
        <v>-1</v>
      </c>
      <c r="AV113" s="29">
        <f t="shared" si="17"/>
        <v>-5</v>
      </c>
      <c r="AW113" s="29">
        <f t="shared" si="17"/>
        <v>-2</v>
      </c>
      <c r="AX113" s="29">
        <f t="shared" si="17"/>
        <v>5</v>
      </c>
      <c r="AY113" s="29">
        <f t="shared" si="17"/>
        <v>1</v>
      </c>
      <c r="AZ113" s="29">
        <f t="shared" si="17"/>
        <v>12</v>
      </c>
      <c r="BA113" s="30">
        <f t="shared" si="17"/>
        <v>12</v>
      </c>
    </row>
    <row r="114" spans="1:53" s="18" customFormat="1">
      <c r="A114" s="15" t="s">
        <v>42</v>
      </c>
      <c r="B114" s="29">
        <f t="shared" ref="B114:Q119" si="18">B30-B102</f>
        <v>-3</v>
      </c>
      <c r="C114" s="29">
        <f t="shared" si="18"/>
        <v>3</v>
      </c>
      <c r="D114" s="29">
        <f t="shared" si="18"/>
        <v>7</v>
      </c>
      <c r="E114" s="29">
        <f t="shared" si="17"/>
        <v>-3</v>
      </c>
      <c r="F114" s="29">
        <f t="shared" si="17"/>
        <v>1</v>
      </c>
      <c r="G114" s="29">
        <f t="shared" si="17"/>
        <v>2</v>
      </c>
      <c r="H114" s="29">
        <f t="shared" si="17"/>
        <v>0</v>
      </c>
      <c r="I114" s="29">
        <f t="shared" si="17"/>
        <v>17</v>
      </c>
      <c r="J114" s="29">
        <f t="shared" si="17"/>
        <v>9</v>
      </c>
      <c r="K114" s="29">
        <f t="shared" si="17"/>
        <v>-11</v>
      </c>
      <c r="L114" s="29">
        <f t="shared" si="17"/>
        <v>7</v>
      </c>
      <c r="M114" s="29">
        <f t="shared" si="17"/>
        <v>9</v>
      </c>
      <c r="N114" s="29">
        <f t="shared" si="17"/>
        <v>-3</v>
      </c>
      <c r="O114" s="29">
        <f t="shared" si="17"/>
        <v>-9</v>
      </c>
      <c r="P114" s="29">
        <f t="shared" si="17"/>
        <v>-2</v>
      </c>
      <c r="Q114" s="29">
        <f t="shared" si="17"/>
        <v>0</v>
      </c>
      <c r="R114" s="29">
        <f t="shared" si="17"/>
        <v>6</v>
      </c>
      <c r="S114" s="29">
        <f t="shared" si="17"/>
        <v>-3</v>
      </c>
      <c r="T114" s="29">
        <f t="shared" si="17"/>
        <v>-4</v>
      </c>
      <c r="U114" s="29">
        <f t="shared" si="17"/>
        <v>-10</v>
      </c>
      <c r="V114" s="29">
        <f t="shared" si="17"/>
        <v>8</v>
      </c>
      <c r="W114" s="29">
        <f t="shared" si="17"/>
        <v>-2</v>
      </c>
      <c r="X114" s="29">
        <f t="shared" si="17"/>
        <v>-1</v>
      </c>
      <c r="Y114" s="29">
        <f t="shared" si="17"/>
        <v>1</v>
      </c>
      <c r="Z114" s="29">
        <f t="shared" si="17"/>
        <v>-1</v>
      </c>
      <c r="AA114" s="29">
        <f t="shared" si="17"/>
        <v>-1</v>
      </c>
      <c r="AB114" s="29">
        <f t="shared" si="17"/>
        <v>3</v>
      </c>
      <c r="AC114" s="29">
        <f t="shared" si="17"/>
        <v>-5</v>
      </c>
      <c r="AD114" s="29">
        <f t="shared" si="17"/>
        <v>-1</v>
      </c>
      <c r="AE114" s="29">
        <f t="shared" si="17"/>
        <v>1</v>
      </c>
      <c r="AF114" s="29">
        <f t="shared" si="17"/>
        <v>-7</v>
      </c>
      <c r="AG114" s="29">
        <f t="shared" si="17"/>
        <v>-6</v>
      </c>
      <c r="AH114" s="29">
        <f t="shared" si="17"/>
        <v>13</v>
      </c>
      <c r="AI114" s="29">
        <f t="shared" si="17"/>
        <v>-14</v>
      </c>
      <c r="AJ114" s="29">
        <f t="shared" si="17"/>
        <v>5</v>
      </c>
      <c r="AK114" s="29">
        <f t="shared" si="17"/>
        <v>-1</v>
      </c>
      <c r="AL114" s="29">
        <f t="shared" si="17"/>
        <v>-6</v>
      </c>
      <c r="AM114" s="29">
        <f t="shared" si="17"/>
        <v>0</v>
      </c>
      <c r="AN114" s="29">
        <f t="shared" si="17"/>
        <v>4</v>
      </c>
      <c r="AO114" s="29">
        <f t="shared" si="17"/>
        <v>-2</v>
      </c>
      <c r="AP114" s="29">
        <f t="shared" si="17"/>
        <v>-4</v>
      </c>
      <c r="AQ114" s="29">
        <f t="shared" si="17"/>
        <v>-4</v>
      </c>
      <c r="AR114" s="29">
        <f t="shared" si="17"/>
        <v>-10</v>
      </c>
      <c r="AS114" s="29">
        <f t="shared" si="17"/>
        <v>-5</v>
      </c>
      <c r="AT114" s="29">
        <f t="shared" si="17"/>
        <v>-5</v>
      </c>
      <c r="AU114" s="29">
        <f t="shared" si="17"/>
        <v>-10</v>
      </c>
      <c r="AV114" s="29">
        <f t="shared" si="17"/>
        <v>-3</v>
      </c>
      <c r="AW114" s="29">
        <f t="shared" si="17"/>
        <v>-6</v>
      </c>
      <c r="AX114" s="29">
        <f t="shared" si="17"/>
        <v>2</v>
      </c>
      <c r="AY114" s="29">
        <f t="shared" si="17"/>
        <v>19</v>
      </c>
      <c r="AZ114" s="29">
        <f t="shared" si="17"/>
        <v>-4</v>
      </c>
      <c r="BA114" s="30">
        <f t="shared" si="17"/>
        <v>2</v>
      </c>
    </row>
    <row r="115" spans="1:53" s="18" customFormat="1">
      <c r="A115" s="15" t="s">
        <v>43</v>
      </c>
      <c r="B115" s="29">
        <f t="shared" si="18"/>
        <v>7</v>
      </c>
      <c r="C115" s="29">
        <f t="shared" si="18"/>
        <v>-22</v>
      </c>
      <c r="D115" s="29">
        <f t="shared" si="18"/>
        <v>33</v>
      </c>
      <c r="E115" s="29">
        <f t="shared" si="17"/>
        <v>41</v>
      </c>
      <c r="F115" s="29">
        <f t="shared" si="17"/>
        <v>-32</v>
      </c>
      <c r="G115" s="29">
        <f t="shared" si="17"/>
        <v>-26</v>
      </c>
      <c r="H115" s="29">
        <f t="shared" si="17"/>
        <v>-13</v>
      </c>
      <c r="I115" s="29">
        <f t="shared" si="17"/>
        <v>-18</v>
      </c>
      <c r="J115" s="29">
        <f t="shared" si="17"/>
        <v>34</v>
      </c>
      <c r="K115" s="29">
        <f t="shared" si="17"/>
        <v>16</v>
      </c>
      <c r="L115" s="29">
        <f t="shared" si="17"/>
        <v>-30</v>
      </c>
      <c r="M115" s="29">
        <f t="shared" si="17"/>
        <v>15</v>
      </c>
      <c r="N115" s="29">
        <f t="shared" si="17"/>
        <v>28</v>
      </c>
      <c r="O115" s="29">
        <f t="shared" si="17"/>
        <v>36</v>
      </c>
      <c r="P115" s="29">
        <f t="shared" si="17"/>
        <v>-49</v>
      </c>
      <c r="Q115" s="29">
        <f t="shared" si="17"/>
        <v>-50</v>
      </c>
      <c r="R115" s="29">
        <f t="shared" si="17"/>
        <v>-67</v>
      </c>
      <c r="S115" s="29">
        <f t="shared" si="17"/>
        <v>-11</v>
      </c>
      <c r="T115" s="29">
        <f t="shared" si="17"/>
        <v>15</v>
      </c>
      <c r="U115" s="29">
        <f t="shared" si="17"/>
        <v>4</v>
      </c>
      <c r="V115" s="29">
        <f t="shared" si="17"/>
        <v>15</v>
      </c>
      <c r="W115" s="29">
        <f t="shared" si="17"/>
        <v>-11</v>
      </c>
      <c r="X115" s="29">
        <f t="shared" si="17"/>
        <v>8</v>
      </c>
      <c r="Y115" s="29">
        <f t="shared" si="17"/>
        <v>12</v>
      </c>
      <c r="Z115" s="29">
        <f t="shared" si="17"/>
        <v>-29</v>
      </c>
      <c r="AA115" s="29">
        <f t="shared" si="17"/>
        <v>-33</v>
      </c>
      <c r="AB115" s="29">
        <f t="shared" si="17"/>
        <v>-31</v>
      </c>
      <c r="AC115" s="29">
        <f t="shared" si="17"/>
        <v>-45</v>
      </c>
      <c r="AD115" s="29">
        <f t="shared" si="17"/>
        <v>-25</v>
      </c>
      <c r="AE115" s="29">
        <f t="shared" si="17"/>
        <v>-24</v>
      </c>
      <c r="AF115" s="29">
        <f t="shared" si="17"/>
        <v>-21</v>
      </c>
      <c r="AG115" s="29">
        <f t="shared" si="17"/>
        <v>-83</v>
      </c>
      <c r="AH115" s="29">
        <f t="shared" si="17"/>
        <v>24</v>
      </c>
      <c r="AI115" s="29">
        <f t="shared" si="17"/>
        <v>14</v>
      </c>
      <c r="AJ115" s="29">
        <f t="shared" si="17"/>
        <v>-9</v>
      </c>
      <c r="AK115" s="29">
        <f t="shared" si="17"/>
        <v>-55</v>
      </c>
      <c r="AL115" s="29">
        <f t="shared" si="17"/>
        <v>22</v>
      </c>
      <c r="AM115" s="29">
        <f t="shared" si="17"/>
        <v>-28</v>
      </c>
      <c r="AN115" s="29">
        <f t="shared" si="17"/>
        <v>-1</v>
      </c>
      <c r="AO115" s="29">
        <f t="shared" si="17"/>
        <v>38</v>
      </c>
      <c r="AP115" s="29">
        <f t="shared" si="17"/>
        <v>-26</v>
      </c>
      <c r="AQ115" s="29">
        <f t="shared" si="17"/>
        <v>2</v>
      </c>
      <c r="AR115" s="29">
        <f t="shared" si="17"/>
        <v>-28</v>
      </c>
      <c r="AS115" s="29">
        <f t="shared" si="17"/>
        <v>0</v>
      </c>
      <c r="AT115" s="29">
        <f t="shared" si="17"/>
        <v>6</v>
      </c>
      <c r="AU115" s="29">
        <f t="shared" si="17"/>
        <v>-21</v>
      </c>
      <c r="AV115" s="29">
        <f t="shared" si="17"/>
        <v>-29</v>
      </c>
      <c r="AW115" s="29">
        <f t="shared" si="17"/>
        <v>-5</v>
      </c>
      <c r="AX115" s="29">
        <f t="shared" si="17"/>
        <v>-11</v>
      </c>
      <c r="AY115" s="29">
        <f t="shared" si="17"/>
        <v>20</v>
      </c>
      <c r="AZ115" s="29">
        <f t="shared" si="17"/>
        <v>35</v>
      </c>
      <c r="BA115" s="30">
        <f t="shared" si="17"/>
        <v>-18</v>
      </c>
    </row>
    <row r="116" spans="1:53" s="18" customFormat="1">
      <c r="A116" s="15" t="s">
        <v>44</v>
      </c>
      <c r="B116" s="29">
        <f t="shared" si="18"/>
        <v>-91</v>
      </c>
      <c r="C116" s="29">
        <f t="shared" si="18"/>
        <v>-142</v>
      </c>
      <c r="D116" s="29">
        <f t="shared" si="18"/>
        <v>-134</v>
      </c>
      <c r="E116" s="29">
        <f t="shared" si="17"/>
        <v>-21</v>
      </c>
      <c r="F116" s="29">
        <f t="shared" si="17"/>
        <v>-37</v>
      </c>
      <c r="G116" s="29">
        <f t="shared" si="17"/>
        <v>40</v>
      </c>
      <c r="H116" s="29">
        <f t="shared" si="17"/>
        <v>-5</v>
      </c>
      <c r="I116" s="29">
        <f t="shared" si="17"/>
        <v>17</v>
      </c>
      <c r="J116" s="29">
        <f t="shared" si="17"/>
        <v>35</v>
      </c>
      <c r="K116" s="29">
        <f t="shared" si="17"/>
        <v>-20</v>
      </c>
      <c r="L116" s="29">
        <f t="shared" si="17"/>
        <v>-5</v>
      </c>
      <c r="M116" s="29">
        <f t="shared" si="17"/>
        <v>-100</v>
      </c>
      <c r="N116" s="29">
        <f t="shared" si="17"/>
        <v>157</v>
      </c>
      <c r="O116" s="29">
        <f t="shared" si="17"/>
        <v>3</v>
      </c>
      <c r="P116" s="29">
        <f t="shared" si="17"/>
        <v>-117</v>
      </c>
      <c r="Q116" s="29">
        <f t="shared" si="17"/>
        <v>-286</v>
      </c>
      <c r="R116" s="29">
        <f t="shared" si="17"/>
        <v>-6</v>
      </c>
      <c r="S116" s="29">
        <f t="shared" si="17"/>
        <v>-29</v>
      </c>
      <c r="T116" s="29">
        <f t="shared" si="17"/>
        <v>-21</v>
      </c>
      <c r="U116" s="29">
        <f t="shared" si="17"/>
        <v>-56</v>
      </c>
      <c r="V116" s="29">
        <f t="shared" si="17"/>
        <v>4</v>
      </c>
      <c r="W116" s="29">
        <f t="shared" si="17"/>
        <v>-7</v>
      </c>
      <c r="X116" s="29">
        <f t="shared" si="17"/>
        <v>28</v>
      </c>
      <c r="Y116" s="29">
        <f t="shared" si="17"/>
        <v>-50</v>
      </c>
      <c r="Z116" s="29">
        <f t="shared" si="17"/>
        <v>-11</v>
      </c>
      <c r="AA116" s="29">
        <f t="shared" si="17"/>
        <v>30</v>
      </c>
      <c r="AB116" s="29">
        <f t="shared" si="17"/>
        <v>-38</v>
      </c>
      <c r="AC116" s="29">
        <f t="shared" si="17"/>
        <v>0</v>
      </c>
      <c r="AD116" s="29">
        <f t="shared" si="17"/>
        <v>-30</v>
      </c>
      <c r="AE116" s="29">
        <f t="shared" si="17"/>
        <v>-76</v>
      </c>
      <c r="AF116" s="29">
        <f t="shared" si="17"/>
        <v>-32</v>
      </c>
      <c r="AG116" s="29">
        <f t="shared" si="17"/>
        <v>-80</v>
      </c>
      <c r="AH116" s="29">
        <f t="shared" si="17"/>
        <v>114</v>
      </c>
      <c r="AI116" s="29">
        <f t="shared" si="17"/>
        <v>44</v>
      </c>
      <c r="AJ116" s="29">
        <f t="shared" si="17"/>
        <v>9</v>
      </c>
      <c r="AK116" s="29">
        <f t="shared" si="17"/>
        <v>3</v>
      </c>
      <c r="AL116" s="29">
        <f t="shared" si="17"/>
        <v>-11</v>
      </c>
      <c r="AM116" s="29">
        <f t="shared" si="17"/>
        <v>3</v>
      </c>
      <c r="AN116" s="29">
        <f t="shared" si="17"/>
        <v>114</v>
      </c>
      <c r="AO116" s="29">
        <f t="shared" si="17"/>
        <v>-11</v>
      </c>
      <c r="AP116" s="29">
        <f t="shared" si="17"/>
        <v>-75</v>
      </c>
      <c r="AQ116" s="29">
        <f t="shared" si="17"/>
        <v>-55</v>
      </c>
      <c r="AR116" s="29">
        <f t="shared" si="17"/>
        <v>-2</v>
      </c>
      <c r="AS116" s="29">
        <f t="shared" si="17"/>
        <v>45</v>
      </c>
      <c r="AT116" s="29">
        <f t="shared" si="17"/>
        <v>79</v>
      </c>
      <c r="AU116" s="29">
        <f t="shared" si="17"/>
        <v>16</v>
      </c>
      <c r="AV116" s="29">
        <f t="shared" si="17"/>
        <v>2</v>
      </c>
      <c r="AW116" s="29">
        <f t="shared" si="17"/>
        <v>-9</v>
      </c>
      <c r="AX116" s="29">
        <f t="shared" si="17"/>
        <v>57</v>
      </c>
      <c r="AY116" s="29">
        <f t="shared" si="17"/>
        <v>48</v>
      </c>
      <c r="AZ116" s="29">
        <f t="shared" si="17"/>
        <v>10</v>
      </c>
      <c r="BA116" s="30">
        <f t="shared" si="17"/>
        <v>-19</v>
      </c>
    </row>
    <row r="117" spans="1:53" s="18" customFormat="1">
      <c r="A117" s="15" t="s">
        <v>45</v>
      </c>
      <c r="B117" s="29">
        <f t="shared" si="18"/>
        <v>-210</v>
      </c>
      <c r="C117" s="29">
        <f t="shared" si="18"/>
        <v>-142</v>
      </c>
      <c r="D117" s="29">
        <f t="shared" si="18"/>
        <v>-187</v>
      </c>
      <c r="E117" s="29">
        <f t="shared" si="17"/>
        <v>-221</v>
      </c>
      <c r="F117" s="29">
        <f t="shared" si="17"/>
        <v>-136</v>
      </c>
      <c r="G117" s="29">
        <f t="shared" si="17"/>
        <v>-77</v>
      </c>
      <c r="H117" s="29">
        <f t="shared" si="17"/>
        <v>-42</v>
      </c>
      <c r="I117" s="29">
        <f t="shared" si="17"/>
        <v>-72</v>
      </c>
      <c r="J117" s="29">
        <f t="shared" si="17"/>
        <v>98</v>
      </c>
      <c r="K117" s="29">
        <f t="shared" si="17"/>
        <v>-162</v>
      </c>
      <c r="L117" s="29">
        <f t="shared" si="17"/>
        <v>-271</v>
      </c>
      <c r="M117" s="29">
        <f t="shared" si="17"/>
        <v>-204</v>
      </c>
      <c r="N117" s="29">
        <f t="shared" si="17"/>
        <v>57</v>
      </c>
      <c r="O117" s="29">
        <f t="shared" si="17"/>
        <v>-150</v>
      </c>
      <c r="P117" s="29">
        <f t="shared" si="17"/>
        <v>-341</v>
      </c>
      <c r="Q117" s="29">
        <f t="shared" si="17"/>
        <v>-434</v>
      </c>
      <c r="R117" s="29">
        <f t="shared" si="17"/>
        <v>23</v>
      </c>
      <c r="S117" s="29">
        <f t="shared" si="17"/>
        <v>144</v>
      </c>
      <c r="T117" s="29">
        <f t="shared" si="17"/>
        <v>76</v>
      </c>
      <c r="U117" s="29">
        <f t="shared" si="17"/>
        <v>-110</v>
      </c>
      <c r="V117" s="29">
        <f t="shared" si="17"/>
        <v>106</v>
      </c>
      <c r="W117" s="29">
        <f t="shared" si="17"/>
        <v>-49</v>
      </c>
      <c r="X117" s="29">
        <f t="shared" si="17"/>
        <v>41</v>
      </c>
      <c r="Y117" s="29">
        <f t="shared" si="17"/>
        <v>51</v>
      </c>
      <c r="Z117" s="29">
        <f t="shared" si="17"/>
        <v>12</v>
      </c>
      <c r="AA117" s="29">
        <f t="shared" si="17"/>
        <v>-47</v>
      </c>
      <c r="AB117" s="29">
        <f t="shared" si="17"/>
        <v>13</v>
      </c>
      <c r="AC117" s="29">
        <f t="shared" si="17"/>
        <v>-36</v>
      </c>
      <c r="AD117" s="29">
        <f t="shared" si="17"/>
        <v>-77</v>
      </c>
      <c r="AE117" s="29">
        <f t="shared" si="17"/>
        <v>32</v>
      </c>
      <c r="AF117" s="29">
        <f t="shared" si="17"/>
        <v>61</v>
      </c>
      <c r="AG117" s="29">
        <f t="shared" si="17"/>
        <v>-30</v>
      </c>
      <c r="AH117" s="29">
        <f t="shared" si="17"/>
        <v>15</v>
      </c>
      <c r="AI117" s="29">
        <f t="shared" si="17"/>
        <v>-19</v>
      </c>
      <c r="AJ117" s="29">
        <f t="shared" si="17"/>
        <v>-23</v>
      </c>
      <c r="AK117" s="29">
        <f t="shared" si="17"/>
        <v>22</v>
      </c>
      <c r="AL117" s="29">
        <f t="shared" si="17"/>
        <v>17</v>
      </c>
      <c r="AM117" s="29">
        <f t="shared" si="17"/>
        <v>-31</v>
      </c>
      <c r="AN117" s="29">
        <f t="shared" si="17"/>
        <v>-60</v>
      </c>
      <c r="AO117" s="29">
        <f t="shared" si="17"/>
        <v>38</v>
      </c>
      <c r="AP117" s="29">
        <f t="shared" si="17"/>
        <v>-12</v>
      </c>
      <c r="AQ117" s="29">
        <f t="shared" si="17"/>
        <v>-26</v>
      </c>
      <c r="AR117" s="29">
        <f t="shared" si="17"/>
        <v>6</v>
      </c>
      <c r="AS117" s="29">
        <f t="shared" si="17"/>
        <v>94</v>
      </c>
      <c r="AT117" s="29">
        <f t="shared" si="17"/>
        <v>10</v>
      </c>
      <c r="AU117" s="29">
        <f t="shared" si="17"/>
        <v>-43</v>
      </c>
      <c r="AV117" s="29">
        <f t="shared" si="17"/>
        <v>43</v>
      </c>
      <c r="AW117" s="29">
        <f t="shared" si="17"/>
        <v>93</v>
      </c>
      <c r="AX117" s="29">
        <f t="shared" si="17"/>
        <v>-7</v>
      </c>
      <c r="AY117" s="29">
        <f t="shared" si="17"/>
        <v>-21</v>
      </c>
      <c r="AZ117" s="29">
        <f t="shared" si="17"/>
        <v>36</v>
      </c>
      <c r="BA117" s="30">
        <f t="shared" si="17"/>
        <v>-20</v>
      </c>
    </row>
    <row r="118" spans="1:53" s="18" customFormat="1">
      <c r="A118" s="15" t="s">
        <v>46</v>
      </c>
      <c r="B118" s="29">
        <f t="shared" si="18"/>
        <v>-534</v>
      </c>
      <c r="C118" s="29">
        <f t="shared" si="18"/>
        <v>-565</v>
      </c>
      <c r="D118" s="29">
        <f t="shared" si="18"/>
        <v>-452</v>
      </c>
      <c r="E118" s="29">
        <f t="shared" si="17"/>
        <v>-558</v>
      </c>
      <c r="F118" s="29">
        <f t="shared" si="17"/>
        <v>-535</v>
      </c>
      <c r="G118" s="29">
        <f t="shared" si="17"/>
        <v>-125</v>
      </c>
      <c r="H118" s="29">
        <f t="shared" si="17"/>
        <v>-100</v>
      </c>
      <c r="I118" s="29">
        <f t="shared" si="17"/>
        <v>-229</v>
      </c>
      <c r="J118" s="29">
        <f t="shared" si="17"/>
        <v>89</v>
      </c>
      <c r="K118" s="29">
        <f t="shared" si="17"/>
        <v>-649</v>
      </c>
      <c r="L118" s="29">
        <f t="shared" si="17"/>
        <v>-661</v>
      </c>
      <c r="M118" s="29">
        <f t="shared" si="17"/>
        <v>-394</v>
      </c>
      <c r="N118" s="29">
        <f t="shared" si="17"/>
        <v>-90</v>
      </c>
      <c r="O118" s="29">
        <f t="shared" ref="O118:BA119" si="19">O34-O106</f>
        <v>-76</v>
      </c>
      <c r="P118" s="29">
        <f t="shared" si="19"/>
        <v>-535</v>
      </c>
      <c r="Q118" s="29">
        <f t="shared" si="19"/>
        <v>-562</v>
      </c>
      <c r="R118" s="29">
        <f t="shared" si="19"/>
        <v>-95</v>
      </c>
      <c r="S118" s="29">
        <f t="shared" si="19"/>
        <v>300</v>
      </c>
      <c r="T118" s="29">
        <f t="shared" si="19"/>
        <v>195</v>
      </c>
      <c r="U118" s="29">
        <f t="shared" si="19"/>
        <v>73</v>
      </c>
      <c r="V118" s="29">
        <f t="shared" si="19"/>
        <v>259</v>
      </c>
      <c r="W118" s="29">
        <f t="shared" si="19"/>
        <v>73</v>
      </c>
      <c r="X118" s="29">
        <f t="shared" si="19"/>
        <v>-35</v>
      </c>
      <c r="Y118" s="29">
        <f t="shared" si="19"/>
        <v>2</v>
      </c>
      <c r="Z118" s="29">
        <f t="shared" si="19"/>
        <v>161</v>
      </c>
      <c r="AA118" s="29">
        <f t="shared" si="19"/>
        <v>184</v>
      </c>
      <c r="AB118" s="29">
        <f t="shared" si="19"/>
        <v>39</v>
      </c>
      <c r="AC118" s="29">
        <f t="shared" si="19"/>
        <v>-17</v>
      </c>
      <c r="AD118" s="29">
        <f t="shared" si="19"/>
        <v>126</v>
      </c>
      <c r="AE118" s="29">
        <f t="shared" si="19"/>
        <v>-48</v>
      </c>
      <c r="AF118" s="29">
        <f t="shared" si="19"/>
        <v>44</v>
      </c>
      <c r="AG118" s="29">
        <f t="shared" si="19"/>
        <v>12</v>
      </c>
      <c r="AH118" s="29">
        <f t="shared" si="19"/>
        <v>41</v>
      </c>
      <c r="AI118" s="29">
        <f t="shared" si="19"/>
        <v>-81</v>
      </c>
      <c r="AJ118" s="29">
        <f t="shared" si="19"/>
        <v>169</v>
      </c>
      <c r="AK118" s="29">
        <f t="shared" si="19"/>
        <v>137</v>
      </c>
      <c r="AL118" s="29">
        <f t="shared" si="19"/>
        <v>78</v>
      </c>
      <c r="AM118" s="29">
        <f t="shared" si="19"/>
        <v>94</v>
      </c>
      <c r="AN118" s="29">
        <f t="shared" si="19"/>
        <v>131</v>
      </c>
      <c r="AO118" s="29">
        <f t="shared" si="19"/>
        <v>84</v>
      </c>
      <c r="AP118" s="29">
        <f t="shared" si="19"/>
        <v>128</v>
      </c>
      <c r="AQ118" s="29">
        <f t="shared" si="19"/>
        <v>151</v>
      </c>
      <c r="AR118" s="29">
        <f t="shared" si="19"/>
        <v>157</v>
      </c>
      <c r="AS118" s="29">
        <f t="shared" si="19"/>
        <v>238</v>
      </c>
      <c r="AT118" s="29">
        <f t="shared" si="19"/>
        <v>49</v>
      </c>
      <c r="AU118" s="29">
        <f t="shared" si="19"/>
        <v>251</v>
      </c>
      <c r="AV118" s="29">
        <f t="shared" si="19"/>
        <v>397</v>
      </c>
      <c r="AW118" s="29">
        <f t="shared" si="19"/>
        <v>313</v>
      </c>
      <c r="AX118" s="29">
        <f t="shared" si="19"/>
        <v>113</v>
      </c>
      <c r="AY118" s="29">
        <f t="shared" si="19"/>
        <v>253</v>
      </c>
      <c r="AZ118" s="29">
        <f t="shared" si="19"/>
        <v>163</v>
      </c>
      <c r="BA118" s="30">
        <f t="shared" si="19"/>
        <v>218</v>
      </c>
    </row>
    <row r="119" spans="1:53" s="37" customFormat="1">
      <c r="A119" s="31" t="s">
        <v>47</v>
      </c>
      <c r="B119" s="32">
        <f t="shared" si="18"/>
        <v>-926</v>
      </c>
      <c r="C119" s="32">
        <f t="shared" si="18"/>
        <v>-1550</v>
      </c>
      <c r="D119" s="32">
        <f t="shared" si="18"/>
        <v>-1663</v>
      </c>
      <c r="E119" s="32">
        <f t="shared" si="18"/>
        <v>-1425</v>
      </c>
      <c r="F119" s="32">
        <f t="shared" si="18"/>
        <v>-1265</v>
      </c>
      <c r="G119" s="32">
        <f t="shared" si="18"/>
        <v>-653</v>
      </c>
      <c r="H119" s="32">
        <f t="shared" si="18"/>
        <v>-263</v>
      </c>
      <c r="I119" s="32">
        <f t="shared" si="18"/>
        <v>-595</v>
      </c>
      <c r="J119" s="32">
        <f t="shared" si="18"/>
        <v>-82</v>
      </c>
      <c r="K119" s="32">
        <f t="shared" si="18"/>
        <v>-1271</v>
      </c>
      <c r="L119" s="32">
        <f t="shared" si="18"/>
        <v>-1271</v>
      </c>
      <c r="M119" s="32">
        <f t="shared" si="18"/>
        <v>-840</v>
      </c>
      <c r="N119" s="32">
        <f t="shared" si="18"/>
        <v>-225</v>
      </c>
      <c r="O119" s="32">
        <f t="shared" si="18"/>
        <v>-467</v>
      </c>
      <c r="P119" s="32">
        <f t="shared" si="18"/>
        <v>-977</v>
      </c>
      <c r="Q119" s="32">
        <f t="shared" si="18"/>
        <v>-860</v>
      </c>
      <c r="R119" s="32">
        <f t="shared" si="19"/>
        <v>-85</v>
      </c>
      <c r="S119" s="32">
        <f t="shared" si="19"/>
        <v>658</v>
      </c>
      <c r="T119" s="32">
        <f t="shared" si="19"/>
        <v>162</v>
      </c>
      <c r="U119" s="32">
        <f t="shared" si="19"/>
        <v>238</v>
      </c>
      <c r="V119" s="32">
        <f t="shared" si="19"/>
        <v>265</v>
      </c>
      <c r="W119" s="32">
        <f t="shared" si="19"/>
        <v>110</v>
      </c>
      <c r="X119" s="32">
        <f t="shared" si="19"/>
        <v>147</v>
      </c>
      <c r="Y119" s="32">
        <f t="shared" si="19"/>
        <v>100</v>
      </c>
      <c r="Z119" s="32">
        <f t="shared" si="19"/>
        <v>79</v>
      </c>
      <c r="AA119" s="32">
        <f t="shared" si="19"/>
        <v>170</v>
      </c>
      <c r="AB119" s="32">
        <f t="shared" si="19"/>
        <v>-165</v>
      </c>
      <c r="AC119" s="32">
        <f t="shared" si="19"/>
        <v>-7</v>
      </c>
      <c r="AD119" s="32">
        <f t="shared" si="19"/>
        <v>-40</v>
      </c>
      <c r="AE119" s="32">
        <f t="shared" si="19"/>
        <v>88</v>
      </c>
      <c r="AF119" s="32">
        <f t="shared" si="19"/>
        <v>70</v>
      </c>
      <c r="AG119" s="32">
        <f t="shared" si="19"/>
        <v>-8</v>
      </c>
      <c r="AH119" s="32">
        <f t="shared" si="19"/>
        <v>66</v>
      </c>
      <c r="AI119" s="32">
        <f t="shared" si="19"/>
        <v>69</v>
      </c>
      <c r="AJ119" s="32">
        <f t="shared" si="19"/>
        <v>232</v>
      </c>
      <c r="AK119" s="32">
        <f t="shared" si="19"/>
        <v>135</v>
      </c>
      <c r="AL119" s="32">
        <f t="shared" si="19"/>
        <v>217</v>
      </c>
      <c r="AM119" s="32">
        <f t="shared" si="19"/>
        <v>121</v>
      </c>
      <c r="AN119" s="32">
        <f t="shared" si="19"/>
        <v>174</v>
      </c>
      <c r="AO119" s="32">
        <f t="shared" si="19"/>
        <v>121</v>
      </c>
      <c r="AP119" s="32">
        <f t="shared" si="19"/>
        <v>314</v>
      </c>
      <c r="AQ119" s="32">
        <f t="shared" si="19"/>
        <v>213</v>
      </c>
      <c r="AR119" s="32">
        <f t="shared" si="19"/>
        <v>311</v>
      </c>
      <c r="AS119" s="32">
        <f t="shared" si="19"/>
        <v>264</v>
      </c>
      <c r="AT119" s="32">
        <f t="shared" si="19"/>
        <v>399</v>
      </c>
      <c r="AU119" s="32">
        <f t="shared" si="19"/>
        <v>265</v>
      </c>
      <c r="AV119" s="32">
        <f t="shared" si="19"/>
        <v>520</v>
      </c>
      <c r="AW119" s="32">
        <f t="shared" si="19"/>
        <v>541</v>
      </c>
      <c r="AX119" s="32">
        <f t="shared" si="19"/>
        <v>370</v>
      </c>
      <c r="AY119" s="32">
        <f t="shared" si="19"/>
        <v>318</v>
      </c>
      <c r="AZ119" s="32">
        <f t="shared" si="19"/>
        <v>558</v>
      </c>
      <c r="BA119" s="33">
        <f t="shared" si="19"/>
        <v>227</v>
      </c>
    </row>
    <row r="120" spans="1:53" s="18" customFormat="1">
      <c r="A120" s="60" t="s">
        <v>63</v>
      </c>
      <c r="B120" s="62"/>
      <c r="C120" s="62"/>
      <c r="D120" s="62"/>
      <c r="E120" s="62">
        <f>SUM(E113:E119)</f>
        <v>-2195</v>
      </c>
      <c r="F120" s="62">
        <f t="shared" ref="F120:BA120" si="20">SUM(F113:F119)</f>
        <v>-1988</v>
      </c>
      <c r="G120" s="62">
        <f t="shared" si="20"/>
        <v>-830</v>
      </c>
      <c r="H120" s="62">
        <f t="shared" si="20"/>
        <v>-422</v>
      </c>
      <c r="I120" s="62">
        <f t="shared" si="20"/>
        <v>-847</v>
      </c>
      <c r="J120" s="62">
        <f t="shared" si="20"/>
        <v>190</v>
      </c>
      <c r="K120" s="62">
        <f t="shared" si="20"/>
        <v>-2099</v>
      </c>
      <c r="L120" s="62">
        <f t="shared" si="20"/>
        <v>-2221</v>
      </c>
      <c r="M120" s="62">
        <f t="shared" si="20"/>
        <v>-1511</v>
      </c>
      <c r="N120" s="62">
        <f t="shared" si="20"/>
        <v>-74</v>
      </c>
      <c r="O120" s="62">
        <f t="shared" si="20"/>
        <v>-668</v>
      </c>
      <c r="P120" s="62">
        <f t="shared" si="20"/>
        <v>-2010</v>
      </c>
      <c r="Q120" s="62">
        <f t="shared" si="20"/>
        <v>-2198</v>
      </c>
      <c r="R120" s="62">
        <f t="shared" si="20"/>
        <v>-247</v>
      </c>
      <c r="S120" s="62">
        <f t="shared" si="20"/>
        <v>1054</v>
      </c>
      <c r="T120" s="62">
        <f t="shared" si="20"/>
        <v>431</v>
      </c>
      <c r="U120" s="62">
        <f t="shared" si="20"/>
        <v>131</v>
      </c>
      <c r="V120" s="62">
        <f t="shared" si="20"/>
        <v>648</v>
      </c>
      <c r="W120" s="62">
        <f t="shared" si="20"/>
        <v>113</v>
      </c>
      <c r="X120" s="62">
        <f t="shared" si="20"/>
        <v>190</v>
      </c>
      <c r="Y120" s="62">
        <f t="shared" si="20"/>
        <v>102</v>
      </c>
      <c r="Z120" s="62">
        <f t="shared" si="20"/>
        <v>202</v>
      </c>
      <c r="AA120" s="62">
        <f t="shared" si="20"/>
        <v>299</v>
      </c>
      <c r="AB120" s="62">
        <f t="shared" si="20"/>
        <v>-196</v>
      </c>
      <c r="AC120" s="62">
        <f t="shared" si="20"/>
        <v>-114</v>
      </c>
      <c r="AD120" s="62">
        <f t="shared" si="20"/>
        <v>-47</v>
      </c>
      <c r="AE120" s="62">
        <f t="shared" si="20"/>
        <v>-29</v>
      </c>
      <c r="AF120" s="62">
        <f t="shared" si="20"/>
        <v>110</v>
      </c>
      <c r="AG120" s="62">
        <f t="shared" si="20"/>
        <v>-197</v>
      </c>
      <c r="AH120" s="62">
        <f t="shared" si="20"/>
        <v>263</v>
      </c>
      <c r="AI120" s="62">
        <f t="shared" si="20"/>
        <v>16</v>
      </c>
      <c r="AJ120" s="62">
        <f t="shared" si="20"/>
        <v>377</v>
      </c>
      <c r="AK120" s="62">
        <f t="shared" si="20"/>
        <v>250</v>
      </c>
      <c r="AL120" s="62">
        <f t="shared" si="20"/>
        <v>322</v>
      </c>
      <c r="AM120" s="62">
        <f t="shared" si="20"/>
        <v>135</v>
      </c>
      <c r="AN120" s="62">
        <f t="shared" si="20"/>
        <v>367</v>
      </c>
      <c r="AO120" s="62">
        <f t="shared" si="20"/>
        <v>296</v>
      </c>
      <c r="AP120" s="62">
        <f t="shared" si="20"/>
        <v>324</v>
      </c>
      <c r="AQ120" s="62">
        <f t="shared" si="20"/>
        <v>292</v>
      </c>
      <c r="AR120" s="62">
        <f t="shared" si="20"/>
        <v>418</v>
      </c>
      <c r="AS120" s="62">
        <f t="shared" si="20"/>
        <v>635</v>
      </c>
      <c r="AT120" s="62">
        <f t="shared" si="20"/>
        <v>546</v>
      </c>
      <c r="AU120" s="62">
        <f t="shared" si="20"/>
        <v>457</v>
      </c>
      <c r="AV120" s="62">
        <f t="shared" si="20"/>
        <v>925</v>
      </c>
      <c r="AW120" s="62">
        <f t="shared" si="20"/>
        <v>925</v>
      </c>
      <c r="AX120" s="62">
        <f t="shared" si="20"/>
        <v>529</v>
      </c>
      <c r="AY120" s="62">
        <f t="shared" si="20"/>
        <v>638</v>
      </c>
      <c r="AZ120" s="62">
        <f t="shared" si="20"/>
        <v>810</v>
      </c>
      <c r="BA120" s="63">
        <f t="shared" si="20"/>
        <v>402</v>
      </c>
    </row>
    <row r="121" spans="1:53" s="18" customFormat="1">
      <c r="A121" s="17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</row>
    <row r="122" spans="1:53" s="18" customFormat="1" ht="18.75">
      <c r="A122" s="8" t="s">
        <v>61</v>
      </c>
      <c r="B122" s="65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22"/>
    </row>
    <row r="123" spans="1:53" s="18" customFormat="1">
      <c r="A123" s="21" t="s">
        <v>48</v>
      </c>
      <c r="B123" s="11">
        <v>1</v>
      </c>
      <c r="C123" s="11">
        <v>2</v>
      </c>
      <c r="D123" s="11">
        <v>3</v>
      </c>
      <c r="E123" s="11">
        <v>4</v>
      </c>
      <c r="F123" s="11">
        <v>5</v>
      </c>
      <c r="G123" s="11">
        <v>6</v>
      </c>
      <c r="H123" s="11">
        <v>7</v>
      </c>
      <c r="I123" s="11">
        <v>8</v>
      </c>
      <c r="J123" s="11">
        <v>9</v>
      </c>
      <c r="K123" s="11">
        <v>10</v>
      </c>
      <c r="L123" s="11">
        <v>11</v>
      </c>
      <c r="M123" s="11">
        <v>12</v>
      </c>
      <c r="N123" s="11">
        <v>13</v>
      </c>
      <c r="O123" s="11">
        <v>14</v>
      </c>
      <c r="P123" s="11">
        <v>15</v>
      </c>
      <c r="Q123" s="11">
        <v>16</v>
      </c>
      <c r="R123" s="11">
        <v>17</v>
      </c>
      <c r="S123" s="11">
        <v>18</v>
      </c>
      <c r="T123" s="11">
        <v>19</v>
      </c>
      <c r="U123" s="11">
        <v>20</v>
      </c>
      <c r="V123" s="11">
        <v>21</v>
      </c>
      <c r="W123" s="11">
        <v>22</v>
      </c>
      <c r="X123" s="11">
        <v>23</v>
      </c>
      <c r="Y123" s="11">
        <v>24</v>
      </c>
      <c r="Z123" s="11">
        <v>25</v>
      </c>
      <c r="AA123" s="11">
        <v>26</v>
      </c>
      <c r="AB123" s="11">
        <v>27</v>
      </c>
      <c r="AC123" s="11">
        <v>28</v>
      </c>
      <c r="AD123" s="11">
        <v>29</v>
      </c>
      <c r="AE123" s="11">
        <v>30</v>
      </c>
      <c r="AF123" s="11">
        <v>31</v>
      </c>
      <c r="AG123" s="11">
        <v>32</v>
      </c>
      <c r="AH123" s="11">
        <v>33</v>
      </c>
      <c r="AI123" s="11">
        <v>34</v>
      </c>
      <c r="AJ123" s="11">
        <v>35</v>
      </c>
      <c r="AK123" s="11">
        <v>36</v>
      </c>
      <c r="AL123" s="11">
        <v>37</v>
      </c>
      <c r="AM123" s="11">
        <v>38</v>
      </c>
      <c r="AN123" s="11">
        <v>39</v>
      </c>
      <c r="AO123" s="11">
        <v>40</v>
      </c>
      <c r="AP123" s="11">
        <v>41</v>
      </c>
      <c r="AQ123" s="11">
        <v>42</v>
      </c>
      <c r="AR123" s="11">
        <v>43</v>
      </c>
      <c r="AS123" s="11">
        <v>44</v>
      </c>
      <c r="AT123" s="11">
        <v>45</v>
      </c>
      <c r="AU123" s="11">
        <v>46</v>
      </c>
      <c r="AV123" s="11">
        <v>47</v>
      </c>
      <c r="AW123" s="11">
        <v>48</v>
      </c>
      <c r="AX123" s="11">
        <v>49</v>
      </c>
      <c r="AY123" s="11">
        <v>50</v>
      </c>
      <c r="AZ123" s="11">
        <v>51</v>
      </c>
      <c r="BA123" s="10">
        <v>52</v>
      </c>
    </row>
    <row r="124" spans="1:53" s="18" customFormat="1">
      <c r="A124" s="19" t="s">
        <v>50</v>
      </c>
      <c r="B124" s="24">
        <v>43833</v>
      </c>
      <c r="C124" s="24">
        <v>43840</v>
      </c>
      <c r="D124" s="24">
        <v>43847</v>
      </c>
      <c r="E124" s="24">
        <v>43854</v>
      </c>
      <c r="F124" s="24">
        <v>43861</v>
      </c>
      <c r="G124" s="24">
        <v>43868</v>
      </c>
      <c r="H124" s="24">
        <v>43875</v>
      </c>
      <c r="I124" s="24">
        <v>43882</v>
      </c>
      <c r="J124" s="24">
        <v>43889</v>
      </c>
      <c r="K124" s="24">
        <v>43896</v>
      </c>
      <c r="L124" s="24">
        <v>43903</v>
      </c>
      <c r="M124" s="24">
        <v>43910</v>
      </c>
      <c r="N124" s="24">
        <v>43917</v>
      </c>
      <c r="O124" s="24">
        <v>43924</v>
      </c>
      <c r="P124" s="23">
        <v>43931</v>
      </c>
      <c r="Q124" s="23">
        <v>43938</v>
      </c>
      <c r="R124" s="23">
        <v>43945</v>
      </c>
      <c r="S124" s="23">
        <v>43952</v>
      </c>
      <c r="T124" s="23">
        <v>43959</v>
      </c>
      <c r="U124" s="23">
        <v>43966</v>
      </c>
      <c r="V124" s="23">
        <v>43973</v>
      </c>
      <c r="W124" s="23">
        <v>43980</v>
      </c>
      <c r="X124" s="23">
        <v>43987</v>
      </c>
      <c r="Y124" s="23">
        <v>43994</v>
      </c>
      <c r="Z124" s="23">
        <v>44001</v>
      </c>
      <c r="AA124" s="23">
        <v>44008</v>
      </c>
      <c r="AB124" s="23">
        <v>44015</v>
      </c>
      <c r="AC124" s="23">
        <v>44022</v>
      </c>
      <c r="AD124" s="23">
        <v>44029</v>
      </c>
      <c r="AE124" s="23">
        <v>44036</v>
      </c>
      <c r="AF124" s="23">
        <v>44043</v>
      </c>
      <c r="AG124" s="23">
        <v>44050</v>
      </c>
      <c r="AH124" s="23">
        <v>44057</v>
      </c>
      <c r="AI124" s="23">
        <v>44064</v>
      </c>
      <c r="AJ124" s="23">
        <v>44071</v>
      </c>
      <c r="AK124" s="23">
        <v>44078</v>
      </c>
      <c r="AL124" s="23">
        <v>44085</v>
      </c>
      <c r="AM124" s="23">
        <v>44092</v>
      </c>
      <c r="AN124" s="23">
        <v>44099</v>
      </c>
      <c r="AO124" s="23">
        <v>44106</v>
      </c>
      <c r="AP124" s="23">
        <v>44113</v>
      </c>
      <c r="AQ124" s="23">
        <v>44120</v>
      </c>
      <c r="AR124" s="23">
        <v>44127</v>
      </c>
      <c r="AS124" s="23">
        <v>44134</v>
      </c>
      <c r="AT124" s="23">
        <v>44141</v>
      </c>
      <c r="AU124" s="23">
        <v>44148</v>
      </c>
      <c r="AV124" s="23">
        <v>44155</v>
      </c>
      <c r="AW124" s="23">
        <v>44162</v>
      </c>
      <c r="AX124" s="23">
        <v>44169</v>
      </c>
      <c r="AY124" s="23">
        <v>44176</v>
      </c>
      <c r="AZ124" s="23">
        <v>44183</v>
      </c>
      <c r="BA124" s="9">
        <v>44190</v>
      </c>
    </row>
    <row r="125" spans="1:53" s="18" customFormat="1">
      <c r="A125" s="53" t="s">
        <v>49</v>
      </c>
      <c r="B125" s="54">
        <f t="shared" ref="B125:BA129" si="21">B113/((B101+B29)/2)</f>
        <v>1.0947368421052632</v>
      </c>
      <c r="C125" s="54">
        <f t="shared" si="21"/>
        <v>1.1869918699186992</v>
      </c>
      <c r="D125" s="54">
        <f t="shared" si="21"/>
        <v>1</v>
      </c>
      <c r="E125" s="54">
        <f t="shared" si="21"/>
        <v>-0.17391304347826086</v>
      </c>
      <c r="F125" s="54">
        <f t="shared" si="21"/>
        <v>0.32653061224489793</v>
      </c>
      <c r="G125" s="54">
        <f t="shared" si="21"/>
        <v>0.18181818181818182</v>
      </c>
      <c r="H125" s="54">
        <f t="shared" si="21"/>
        <v>2.0618556701030927E-2</v>
      </c>
      <c r="I125" s="54">
        <f t="shared" si="21"/>
        <v>0.77647058823529413</v>
      </c>
      <c r="J125" s="54">
        <f t="shared" si="21"/>
        <v>0.14432989690721648</v>
      </c>
      <c r="K125" s="54">
        <f t="shared" si="21"/>
        <v>-4.3478260869565216E-2</v>
      </c>
      <c r="L125" s="54">
        <f t="shared" si="21"/>
        <v>0.19230769230769232</v>
      </c>
      <c r="M125" s="54">
        <f t="shared" si="21"/>
        <v>6.3157894736842107E-2</v>
      </c>
      <c r="N125" s="54">
        <f t="shared" si="21"/>
        <v>4.5454545454545456E-2</v>
      </c>
      <c r="O125" s="54">
        <f t="shared" si="21"/>
        <v>-0.11494252873563218</v>
      </c>
      <c r="P125" s="54">
        <f t="shared" si="21"/>
        <v>0.26506024096385544</v>
      </c>
      <c r="Q125" s="54">
        <f t="shared" si="21"/>
        <v>-0.11764705882352941</v>
      </c>
      <c r="R125" s="54">
        <f t="shared" si="21"/>
        <v>-0.50549450549450547</v>
      </c>
      <c r="S125" s="54">
        <f t="shared" si="21"/>
        <v>-0.10309278350515463</v>
      </c>
      <c r="T125" s="54">
        <f t="shared" si="21"/>
        <v>0.15384615384615385</v>
      </c>
      <c r="U125" s="54">
        <f t="shared" si="21"/>
        <v>-0.16666666666666666</v>
      </c>
      <c r="V125" s="54">
        <f t="shared" si="21"/>
        <v>-0.16216216216216217</v>
      </c>
      <c r="W125" s="54">
        <f t="shared" si="21"/>
        <v>-2.197802197802198E-2</v>
      </c>
      <c r="X125" s="54">
        <f t="shared" si="21"/>
        <v>4.2553191489361701E-2</v>
      </c>
      <c r="Y125" s="54">
        <f t="shared" si="21"/>
        <v>-0.26415094339622641</v>
      </c>
      <c r="Z125" s="54">
        <f t="shared" si="21"/>
        <v>-0.17821782178217821</v>
      </c>
      <c r="AA125" s="54">
        <f t="shared" si="21"/>
        <v>-9.7560975609756101E-2</v>
      </c>
      <c r="AB125" s="54">
        <f t="shared" si="21"/>
        <v>-0.40963855421686746</v>
      </c>
      <c r="AC125" s="54">
        <f t="shared" si="21"/>
        <v>-8.6956521739130432E-2</v>
      </c>
      <c r="AD125" s="54">
        <f t="shared" si="21"/>
        <v>0</v>
      </c>
      <c r="AE125" s="54">
        <f t="shared" si="21"/>
        <v>-3.4482758620689655E-2</v>
      </c>
      <c r="AF125" s="54">
        <f t="shared" si="21"/>
        <v>-8.4033613445378158E-2</v>
      </c>
      <c r="AG125" s="54">
        <f t="shared" si="21"/>
        <v>-3.4482758620689655E-2</v>
      </c>
      <c r="AH125" s="54">
        <f t="shared" si="21"/>
        <v>-0.16949152542372881</v>
      </c>
      <c r="AI125" s="54">
        <f t="shared" si="21"/>
        <v>6.5934065934065936E-2</v>
      </c>
      <c r="AJ125" s="54">
        <f t="shared" si="21"/>
        <v>-0.125</v>
      </c>
      <c r="AK125" s="54">
        <f t="shared" si="21"/>
        <v>0.18181818181818182</v>
      </c>
      <c r="AL125" s="54">
        <f t="shared" si="21"/>
        <v>8.6956521739130432E-2</v>
      </c>
      <c r="AM125" s="54">
        <f t="shared" si="21"/>
        <v>-0.42105263157894735</v>
      </c>
      <c r="AN125" s="54">
        <f t="shared" si="21"/>
        <v>9.5238095238095233E-2</v>
      </c>
      <c r="AO125" s="54">
        <f t="shared" si="21"/>
        <v>0.51851851851851849</v>
      </c>
      <c r="AP125" s="54">
        <f t="shared" si="21"/>
        <v>-2.1505376344086023E-2</v>
      </c>
      <c r="AQ125" s="54">
        <f t="shared" si="21"/>
        <v>0.22680412371134021</v>
      </c>
      <c r="AR125" s="54">
        <f t="shared" si="21"/>
        <v>-0.2807017543859649</v>
      </c>
      <c r="AS125" s="54">
        <f t="shared" si="21"/>
        <v>-2.197802197802198E-2</v>
      </c>
      <c r="AT125" s="54">
        <f t="shared" si="21"/>
        <v>0.16666666666666666</v>
      </c>
      <c r="AU125" s="54">
        <f t="shared" si="21"/>
        <v>-2.1505376344086023E-2</v>
      </c>
      <c r="AV125" s="54">
        <f t="shared" si="21"/>
        <v>-8.4033613445378158E-2</v>
      </c>
      <c r="AW125" s="54">
        <f t="shared" si="21"/>
        <v>-3.5087719298245612E-2</v>
      </c>
      <c r="AX125" s="54">
        <f t="shared" si="21"/>
        <v>0.10526315789473684</v>
      </c>
      <c r="AY125" s="54">
        <f t="shared" si="21"/>
        <v>1.9417475728155338E-2</v>
      </c>
      <c r="AZ125" s="54">
        <f t="shared" si="21"/>
        <v>0.25531914893617019</v>
      </c>
      <c r="BA125" s="55">
        <f t="shared" si="21"/>
        <v>0.42857142857142855</v>
      </c>
    </row>
    <row r="126" spans="1:53" s="18" customFormat="1">
      <c r="A126" s="15" t="s">
        <v>42</v>
      </c>
      <c r="B126" s="35">
        <f t="shared" si="21"/>
        <v>-0.18181818181818182</v>
      </c>
      <c r="C126" s="35">
        <f t="shared" si="21"/>
        <v>0.16216216216216217</v>
      </c>
      <c r="D126" s="35">
        <f t="shared" si="21"/>
        <v>0.27450980392156865</v>
      </c>
      <c r="E126" s="35">
        <f t="shared" si="21"/>
        <v>-0.1276595744680851</v>
      </c>
      <c r="F126" s="35">
        <f t="shared" si="21"/>
        <v>6.8965517241379309E-2</v>
      </c>
      <c r="G126" s="35">
        <f t="shared" si="21"/>
        <v>8.3333333333333329E-2</v>
      </c>
      <c r="H126" s="35">
        <f t="shared" si="21"/>
        <v>0</v>
      </c>
      <c r="I126" s="35">
        <f t="shared" si="21"/>
        <v>0.79069767441860461</v>
      </c>
      <c r="J126" s="35">
        <f t="shared" si="21"/>
        <v>0.58064516129032262</v>
      </c>
      <c r="K126" s="35">
        <f t="shared" si="21"/>
        <v>-0.51162790697674421</v>
      </c>
      <c r="L126" s="35">
        <f t="shared" si="21"/>
        <v>0.34146341463414637</v>
      </c>
      <c r="M126" s="35">
        <f t="shared" si="21"/>
        <v>0.46153846153846156</v>
      </c>
      <c r="N126" s="35">
        <f t="shared" si="21"/>
        <v>-0.16216216216216217</v>
      </c>
      <c r="O126" s="35">
        <f t="shared" si="21"/>
        <v>-0.51428571428571423</v>
      </c>
      <c r="P126" s="35">
        <f t="shared" si="21"/>
        <v>-8.3333333333333329E-2</v>
      </c>
      <c r="Q126" s="35">
        <f t="shared" si="21"/>
        <v>0</v>
      </c>
      <c r="R126" s="35">
        <f t="shared" si="21"/>
        <v>0.4</v>
      </c>
      <c r="S126" s="35">
        <f t="shared" si="21"/>
        <v>-0.15384615384615385</v>
      </c>
      <c r="T126" s="35">
        <f t="shared" si="21"/>
        <v>-0.21052631578947367</v>
      </c>
      <c r="U126" s="35">
        <f t="shared" si="21"/>
        <v>-0.52631578947368418</v>
      </c>
      <c r="V126" s="35">
        <f t="shared" si="21"/>
        <v>0.47058823529411764</v>
      </c>
      <c r="W126" s="35">
        <f t="shared" si="21"/>
        <v>-0.11764705882352941</v>
      </c>
      <c r="X126" s="35">
        <f t="shared" si="21"/>
        <v>-5.4054054054054057E-2</v>
      </c>
      <c r="Y126" s="35">
        <f t="shared" si="21"/>
        <v>5.7142857142857141E-2</v>
      </c>
      <c r="Z126" s="35">
        <f t="shared" si="21"/>
        <v>-4.878048780487805E-2</v>
      </c>
      <c r="AA126" s="35">
        <f t="shared" si="21"/>
        <v>-4.6511627906976744E-2</v>
      </c>
      <c r="AB126" s="35">
        <f t="shared" si="21"/>
        <v>0.12244897959183673</v>
      </c>
      <c r="AC126" s="35">
        <f t="shared" si="21"/>
        <v>-0.27027027027027029</v>
      </c>
      <c r="AD126" s="35">
        <f t="shared" si="21"/>
        <v>-6.8965517241379309E-2</v>
      </c>
      <c r="AE126" s="35">
        <f t="shared" si="21"/>
        <v>7.407407407407407E-2</v>
      </c>
      <c r="AF126" s="35">
        <f t="shared" si="21"/>
        <v>-0.48275862068965519</v>
      </c>
      <c r="AG126" s="35">
        <f t="shared" si="21"/>
        <v>-0.4</v>
      </c>
      <c r="AH126" s="35">
        <f t="shared" si="21"/>
        <v>0.74285714285714288</v>
      </c>
      <c r="AI126" s="35">
        <f t="shared" si="21"/>
        <v>-0.93333333333333335</v>
      </c>
      <c r="AJ126" s="35">
        <f t="shared" si="21"/>
        <v>0.37037037037037035</v>
      </c>
      <c r="AK126" s="35">
        <f t="shared" si="21"/>
        <v>-5.128205128205128E-2</v>
      </c>
      <c r="AL126" s="35">
        <f t="shared" si="21"/>
        <v>-0.4</v>
      </c>
      <c r="AM126" s="35">
        <f t="shared" si="21"/>
        <v>0</v>
      </c>
      <c r="AN126" s="35">
        <f t="shared" si="21"/>
        <v>0.33333333333333331</v>
      </c>
      <c r="AO126" s="35">
        <f t="shared" si="21"/>
        <v>-0.125</v>
      </c>
      <c r="AP126" s="35">
        <f t="shared" si="21"/>
        <v>-0.22222222222222221</v>
      </c>
      <c r="AQ126" s="35">
        <f t="shared" si="21"/>
        <v>-0.25</v>
      </c>
      <c r="AR126" s="35">
        <f t="shared" si="21"/>
        <v>-0.52631578947368418</v>
      </c>
      <c r="AS126" s="35">
        <f t="shared" si="21"/>
        <v>-0.23255813953488372</v>
      </c>
      <c r="AT126" s="35">
        <f t="shared" si="21"/>
        <v>-0.52631578947368418</v>
      </c>
      <c r="AU126" s="35">
        <f t="shared" si="21"/>
        <v>-0.41666666666666669</v>
      </c>
      <c r="AV126" s="35">
        <f t="shared" si="21"/>
        <v>-0.14634146341463414</v>
      </c>
      <c r="AW126" s="35">
        <f t="shared" si="21"/>
        <v>-0.35294117647058826</v>
      </c>
      <c r="AX126" s="35">
        <f t="shared" si="21"/>
        <v>0.125</v>
      </c>
      <c r="AY126" s="35">
        <f t="shared" si="21"/>
        <v>0.84444444444444444</v>
      </c>
      <c r="AZ126" s="35">
        <f t="shared" si="21"/>
        <v>-0.19047619047619047</v>
      </c>
      <c r="BA126" s="56">
        <f t="shared" si="21"/>
        <v>0.16666666666666666</v>
      </c>
    </row>
    <row r="127" spans="1:53" s="18" customFormat="1">
      <c r="A127" s="15" t="s">
        <v>43</v>
      </c>
      <c r="B127" s="35">
        <f t="shared" si="21"/>
        <v>3.309692671394799E-2</v>
      </c>
      <c r="C127" s="35">
        <f t="shared" si="21"/>
        <v>-7.560137457044673E-2</v>
      </c>
      <c r="D127" s="35">
        <f t="shared" si="21"/>
        <v>0.10909090909090909</v>
      </c>
      <c r="E127" s="35">
        <f t="shared" si="21"/>
        <v>0.12872841444270017</v>
      </c>
      <c r="F127" s="35">
        <f t="shared" si="21"/>
        <v>-9.9071207430340563E-2</v>
      </c>
      <c r="G127" s="35">
        <f t="shared" si="21"/>
        <v>-9.285714285714286E-2</v>
      </c>
      <c r="H127" s="35">
        <f t="shared" si="21"/>
        <v>-4.1733547351524881E-2</v>
      </c>
      <c r="I127" s="35">
        <f t="shared" si="21"/>
        <v>-6.3157894736842107E-2</v>
      </c>
      <c r="J127" s="35">
        <f t="shared" si="21"/>
        <v>0.12546125461254612</v>
      </c>
      <c r="K127" s="35">
        <f t="shared" si="21"/>
        <v>5.4237288135593219E-2</v>
      </c>
      <c r="L127" s="35">
        <f t="shared" si="21"/>
        <v>-9.5541401273885357E-2</v>
      </c>
      <c r="M127" s="35">
        <f t="shared" si="21"/>
        <v>5.2539404553415062E-2</v>
      </c>
      <c r="N127" s="35">
        <f t="shared" si="21"/>
        <v>0.10181818181818182</v>
      </c>
      <c r="O127" s="35">
        <f t="shared" si="21"/>
        <v>0.12949640287769784</v>
      </c>
      <c r="P127" s="35">
        <f t="shared" si="21"/>
        <v>-0.15679999999999999</v>
      </c>
      <c r="Q127" s="35">
        <f t="shared" si="21"/>
        <v>-0.18115942028985507</v>
      </c>
      <c r="R127" s="35">
        <f t="shared" si="21"/>
        <v>-0.21859706362153344</v>
      </c>
      <c r="S127" s="35">
        <f t="shared" si="21"/>
        <v>-3.6363636363636362E-2</v>
      </c>
      <c r="T127" s="35">
        <f t="shared" si="21"/>
        <v>5.8939096267190572E-2</v>
      </c>
      <c r="U127" s="35">
        <f t="shared" si="21"/>
        <v>1.3245033112582781E-2</v>
      </c>
      <c r="V127" s="35">
        <f t="shared" si="21"/>
        <v>4.975124378109453E-2</v>
      </c>
      <c r="W127" s="35">
        <f t="shared" si="21"/>
        <v>-4.4989775051124746E-2</v>
      </c>
      <c r="X127" s="35">
        <f t="shared" si="21"/>
        <v>2.6490066225165563E-2</v>
      </c>
      <c r="Y127" s="35">
        <f t="shared" si="21"/>
        <v>4.1095890410958902E-2</v>
      </c>
      <c r="Z127" s="35">
        <f t="shared" si="21"/>
        <v>-9.8807495741056212E-2</v>
      </c>
      <c r="AA127" s="35">
        <f t="shared" si="21"/>
        <v>-0.11398963730569948</v>
      </c>
      <c r="AB127" s="35">
        <f t="shared" si="21"/>
        <v>-0.11460258780036968</v>
      </c>
      <c r="AC127" s="35">
        <f t="shared" si="21"/>
        <v>-0.15985790408525755</v>
      </c>
      <c r="AD127" s="35">
        <f t="shared" si="21"/>
        <v>-8.5763293310463118E-2</v>
      </c>
      <c r="AE127" s="35">
        <f t="shared" si="21"/>
        <v>-8.6021505376344093E-2</v>
      </c>
      <c r="AF127" s="35">
        <f t="shared" si="21"/>
        <v>-7.6225045372050812E-2</v>
      </c>
      <c r="AG127" s="35">
        <f t="shared" si="21"/>
        <v>-0.28970331588132636</v>
      </c>
      <c r="AH127" s="35">
        <f t="shared" si="21"/>
        <v>9.056603773584905E-2</v>
      </c>
      <c r="AI127" s="35">
        <f t="shared" si="21"/>
        <v>5.4474708171206226E-2</v>
      </c>
      <c r="AJ127" s="35">
        <f t="shared" si="21"/>
        <v>-3.9387308533916851E-2</v>
      </c>
      <c r="AK127" s="35">
        <f t="shared" si="21"/>
        <v>-0.18612521150592218</v>
      </c>
      <c r="AL127" s="35">
        <f t="shared" si="21"/>
        <v>7.6923076923076927E-2</v>
      </c>
      <c r="AM127" s="35">
        <f t="shared" si="21"/>
        <v>-0.10071942446043165</v>
      </c>
      <c r="AN127" s="35">
        <f t="shared" si="21"/>
        <v>-3.7105751391465678E-3</v>
      </c>
      <c r="AO127" s="35">
        <f t="shared" si="21"/>
        <v>0.12418300653594772</v>
      </c>
      <c r="AP127" s="35">
        <f t="shared" si="21"/>
        <v>-8.2539682539682538E-2</v>
      </c>
      <c r="AQ127" s="35">
        <f t="shared" si="21"/>
        <v>6.6225165562913907E-3</v>
      </c>
      <c r="AR127" s="35">
        <f t="shared" si="21"/>
        <v>-9.4915254237288138E-2</v>
      </c>
      <c r="AS127" s="35">
        <f t="shared" si="21"/>
        <v>0</v>
      </c>
      <c r="AT127" s="35">
        <f t="shared" si="21"/>
        <v>1.9292604501607719E-2</v>
      </c>
      <c r="AU127" s="35">
        <f t="shared" si="21"/>
        <v>-7.460035523978685E-2</v>
      </c>
      <c r="AV127" s="35">
        <f t="shared" si="21"/>
        <v>-9.7478991596638656E-2</v>
      </c>
      <c r="AW127" s="35">
        <f t="shared" si="21"/>
        <v>-1.5898251192368838E-2</v>
      </c>
      <c r="AX127" s="35">
        <f t="shared" si="21"/>
        <v>-3.4321372854914198E-2</v>
      </c>
      <c r="AY127" s="35">
        <f t="shared" si="21"/>
        <v>6.5573770491803282E-2</v>
      </c>
      <c r="AZ127" s="35">
        <f t="shared" si="21"/>
        <v>9.9857346647646214E-2</v>
      </c>
      <c r="BA127" s="56">
        <f t="shared" si="21"/>
        <v>-0.11464968152866242</v>
      </c>
    </row>
    <row r="128" spans="1:53" s="18" customFormat="1">
      <c r="A128" s="15" t="s">
        <v>44</v>
      </c>
      <c r="B128" s="35">
        <f t="shared" si="21"/>
        <v>-7.3121735636801924E-2</v>
      </c>
      <c r="C128" s="35">
        <f t="shared" si="21"/>
        <v>-9.5302013422818799E-2</v>
      </c>
      <c r="D128" s="35">
        <f t="shared" si="21"/>
        <v>-9.3055555555555558E-2</v>
      </c>
      <c r="E128" s="35">
        <f t="shared" si="21"/>
        <v>-1.4497756299620296E-2</v>
      </c>
      <c r="F128" s="35">
        <f t="shared" si="21"/>
        <v>-2.67051605918441E-2</v>
      </c>
      <c r="G128" s="35">
        <f t="shared" si="21"/>
        <v>2.9261155815654718E-2</v>
      </c>
      <c r="H128" s="35">
        <f t="shared" si="21"/>
        <v>-3.6376864314296106E-3</v>
      </c>
      <c r="I128" s="35">
        <f t="shared" si="21"/>
        <v>1.2261089073205915E-2</v>
      </c>
      <c r="J128" s="35">
        <f t="shared" si="21"/>
        <v>2.807862013638187E-2</v>
      </c>
      <c r="K128" s="35">
        <f t="shared" si="21"/>
        <v>-1.4792899408284023E-2</v>
      </c>
      <c r="L128" s="35">
        <f t="shared" si="21"/>
        <v>-3.806623524933384E-3</v>
      </c>
      <c r="M128" s="35">
        <f t="shared" si="21"/>
        <v>-7.6982294072363358E-2</v>
      </c>
      <c r="N128" s="35">
        <f t="shared" si="21"/>
        <v>0.13729777000437254</v>
      </c>
      <c r="O128" s="35">
        <f t="shared" si="21"/>
        <v>2.4380333197887038E-3</v>
      </c>
      <c r="P128" s="35">
        <f t="shared" si="21"/>
        <v>-8.8401964488099741E-2</v>
      </c>
      <c r="Q128" s="35">
        <f t="shared" si="21"/>
        <v>-0.23008849557522124</v>
      </c>
      <c r="R128" s="35">
        <f t="shared" si="21"/>
        <v>-4.9586776859504135E-3</v>
      </c>
      <c r="S128" s="35">
        <f t="shared" si="21"/>
        <v>-2.1505376344086023E-2</v>
      </c>
      <c r="T128" s="35">
        <f t="shared" si="21"/>
        <v>-1.9013128112267994E-2</v>
      </c>
      <c r="U128" s="35">
        <f t="shared" si="21"/>
        <v>-4.3010752688172046E-2</v>
      </c>
      <c r="V128" s="35">
        <f t="shared" si="21"/>
        <v>3.1746031746031746E-3</v>
      </c>
      <c r="W128" s="35">
        <f t="shared" si="21"/>
        <v>-7.0387129210658624E-3</v>
      </c>
      <c r="X128" s="35">
        <f t="shared" si="21"/>
        <v>2.3159636062861869E-2</v>
      </c>
      <c r="Y128" s="35">
        <f t="shared" si="21"/>
        <v>-4.2589437819420782E-2</v>
      </c>
      <c r="Z128" s="35">
        <f t="shared" si="21"/>
        <v>-9.5196884465599315E-3</v>
      </c>
      <c r="AA128" s="35">
        <f t="shared" si="21"/>
        <v>2.5020850708924104E-2</v>
      </c>
      <c r="AB128" s="35">
        <f t="shared" si="21"/>
        <v>-3.3598585322723251E-2</v>
      </c>
      <c r="AC128" s="35">
        <f t="shared" si="21"/>
        <v>0</v>
      </c>
      <c r="AD128" s="35">
        <f t="shared" si="21"/>
        <v>-2.6064291920069503E-2</v>
      </c>
      <c r="AE128" s="35">
        <f t="shared" si="21"/>
        <v>-6.5800865800865804E-2</v>
      </c>
      <c r="AF128" s="35">
        <f t="shared" si="21"/>
        <v>-2.8094820017559263E-2</v>
      </c>
      <c r="AG128" s="35">
        <f t="shared" si="21"/>
        <v>-7.0484581497797363E-2</v>
      </c>
      <c r="AH128" s="35">
        <f t="shared" si="21"/>
        <v>9.6040438079191243E-2</v>
      </c>
      <c r="AI128" s="35">
        <f t="shared" si="21"/>
        <v>3.9819004524886875E-2</v>
      </c>
      <c r="AJ128" s="35">
        <f t="shared" si="21"/>
        <v>8.8105726872246704E-3</v>
      </c>
      <c r="AK128" s="35">
        <f t="shared" si="21"/>
        <v>2.5052192066805845E-3</v>
      </c>
      <c r="AL128" s="35">
        <f t="shared" si="21"/>
        <v>-9.3656875266070663E-3</v>
      </c>
      <c r="AM128" s="35">
        <f t="shared" si="21"/>
        <v>2.5586353944562902E-3</v>
      </c>
      <c r="AN128" s="35">
        <f t="shared" si="21"/>
        <v>0.1</v>
      </c>
      <c r="AO128" s="35">
        <f t="shared" si="21"/>
        <v>-9.2088740058601931E-3</v>
      </c>
      <c r="AP128" s="35">
        <f t="shared" si="21"/>
        <v>-6.3856960408684549E-2</v>
      </c>
      <c r="AQ128" s="35">
        <f t="shared" si="21"/>
        <v>-4.6550994498518829E-2</v>
      </c>
      <c r="AR128" s="35">
        <f t="shared" si="21"/>
        <v>-1.6680567139282735E-3</v>
      </c>
      <c r="AS128" s="35">
        <f t="shared" si="21"/>
        <v>3.8346825734980827E-2</v>
      </c>
      <c r="AT128" s="35">
        <f t="shared" si="21"/>
        <v>6.6025908900961133E-2</v>
      </c>
      <c r="AU128" s="35">
        <f t="shared" si="21"/>
        <v>1.2841091492776886E-2</v>
      </c>
      <c r="AV128" s="35">
        <f t="shared" si="21"/>
        <v>1.6339869281045752E-3</v>
      </c>
      <c r="AW128" s="35">
        <f t="shared" si="21"/>
        <v>-7.2492952074103903E-3</v>
      </c>
      <c r="AX128" s="35">
        <f t="shared" si="21"/>
        <v>4.5728038507821901E-2</v>
      </c>
      <c r="AY128" s="35">
        <f t="shared" si="21"/>
        <v>3.7238169123351435E-2</v>
      </c>
      <c r="AZ128" s="35">
        <f t="shared" si="21"/>
        <v>7.6277650648360028E-3</v>
      </c>
      <c r="BA128" s="56">
        <f t="shared" si="21"/>
        <v>-2.428115015974441E-2</v>
      </c>
    </row>
    <row r="129" spans="1:53" s="18" customFormat="1">
      <c r="A129" s="15" t="s">
        <v>45</v>
      </c>
      <c r="B129" s="35">
        <f t="shared" si="21"/>
        <v>-0.1122394441475147</v>
      </c>
      <c r="C129" s="35">
        <f t="shared" si="21"/>
        <v>-6.3111111111111118E-2</v>
      </c>
      <c r="D129" s="35">
        <f t="shared" si="21"/>
        <v>-8.9153754469606675E-2</v>
      </c>
      <c r="E129" s="35">
        <f t="shared" si="21"/>
        <v>-0.1079892499389201</v>
      </c>
      <c r="F129" s="35">
        <f t="shared" si="21"/>
        <v>-7.0833333333333331E-2</v>
      </c>
      <c r="G129" s="35">
        <f t="shared" si="21"/>
        <v>-3.8625532982192123E-2</v>
      </c>
      <c r="H129" s="35">
        <f t="shared" si="21"/>
        <v>-2.1739130434782608E-2</v>
      </c>
      <c r="I129" s="35">
        <f t="shared" si="21"/>
        <v>-3.870967741935484E-2</v>
      </c>
      <c r="J129" s="35">
        <f t="shared" si="21"/>
        <v>5.5149127743387732E-2</v>
      </c>
      <c r="K129" s="35">
        <f t="shared" si="21"/>
        <v>-8.3591331269349839E-2</v>
      </c>
      <c r="L129" s="35">
        <f t="shared" si="21"/>
        <v>-0.14620987321284057</v>
      </c>
      <c r="M129" s="35">
        <f t="shared" si="21"/>
        <v>-0.11239669421487604</v>
      </c>
      <c r="N129" s="35">
        <f t="shared" si="21"/>
        <v>3.5305048002477545E-2</v>
      </c>
      <c r="O129" s="35">
        <f t="shared" si="21"/>
        <v>-8.8809946714031973E-2</v>
      </c>
      <c r="P129" s="35">
        <f t="shared" si="21"/>
        <v>-0.18114209827357239</v>
      </c>
      <c r="Q129" s="35">
        <f t="shared" si="21"/>
        <v>-0.26097414311485267</v>
      </c>
      <c r="R129" s="35">
        <f t="shared" si="21"/>
        <v>1.338376491125982E-2</v>
      </c>
      <c r="S129" s="35">
        <f t="shared" si="21"/>
        <v>8.0133555926544239E-2</v>
      </c>
      <c r="T129" s="35">
        <f t="shared" si="21"/>
        <v>5.1525423728813559E-2</v>
      </c>
      <c r="U129" s="35">
        <f t="shared" si="21"/>
        <v>-6.4516129032258063E-2</v>
      </c>
      <c r="V129" s="35">
        <f t="shared" si="21"/>
        <v>6.191588785046729E-2</v>
      </c>
      <c r="W129" s="35">
        <f t="shared" si="21"/>
        <v>-3.4838250977603978E-2</v>
      </c>
      <c r="X129" s="35">
        <f t="shared" si="21"/>
        <v>2.3830281894798022E-2</v>
      </c>
      <c r="Y129" s="35">
        <f t="shared" si="21"/>
        <v>3.124042879019908E-2</v>
      </c>
      <c r="Z129" s="35">
        <f t="shared" si="21"/>
        <v>7.4119827053736875E-3</v>
      </c>
      <c r="AA129" s="35">
        <f t="shared" si="21"/>
        <v>-2.8860914952410194E-2</v>
      </c>
      <c r="AB129" s="35">
        <f t="shared" si="21"/>
        <v>8.362817626246381E-3</v>
      </c>
      <c r="AC129" s="35">
        <f t="shared" si="21"/>
        <v>-2.2756005056890013E-2</v>
      </c>
      <c r="AD129" s="35">
        <f t="shared" si="21"/>
        <v>-5.0048748781280468E-2</v>
      </c>
      <c r="AE129" s="35">
        <f t="shared" si="21"/>
        <v>2.0227560050568902E-2</v>
      </c>
      <c r="AF129" s="35">
        <f t="shared" si="21"/>
        <v>3.8940312799233961E-2</v>
      </c>
      <c r="AG129" s="35">
        <f t="shared" si="21"/>
        <v>-1.8832391713747645E-2</v>
      </c>
      <c r="AH129" s="35">
        <f t="shared" si="21"/>
        <v>9.5816033216224849E-3</v>
      </c>
      <c r="AI129" s="35">
        <f t="shared" si="21"/>
        <v>-1.1938422871504869E-2</v>
      </c>
      <c r="AJ129" s="35">
        <f t="shared" si="21"/>
        <v>-1.6078294302691365E-2</v>
      </c>
      <c r="AK129" s="35">
        <f t="shared" si="21"/>
        <v>1.3480392156862746E-2</v>
      </c>
      <c r="AL129" s="35">
        <f t="shared" si="21"/>
        <v>1.0568852968604289E-2</v>
      </c>
      <c r="AM129" s="35">
        <f t="shared" si="21"/>
        <v>-1.9284603421461897E-2</v>
      </c>
      <c r="AN129" s="35">
        <f t="shared" si="21"/>
        <v>-3.8046924540266328E-2</v>
      </c>
      <c r="AO129" s="35">
        <f t="shared" si="21"/>
        <v>2.3086269744835967E-2</v>
      </c>
      <c r="AP129" s="35">
        <f t="shared" si="21"/>
        <v>-7.4953154278575894E-3</v>
      </c>
      <c r="AQ129" s="35">
        <f t="shared" si="21"/>
        <v>-1.5843997562461912E-2</v>
      </c>
      <c r="AR129" s="35">
        <f t="shared" si="21"/>
        <v>3.6144578313253013E-3</v>
      </c>
      <c r="AS129" s="35">
        <f t="shared" si="21"/>
        <v>5.8168316831683171E-2</v>
      </c>
      <c r="AT129" s="35">
        <f t="shared" si="21"/>
        <v>5.9844404548174742E-3</v>
      </c>
      <c r="AU129" s="35">
        <f t="shared" si="21"/>
        <v>-2.5376217173207437E-2</v>
      </c>
      <c r="AV129" s="35">
        <f t="shared" si="21"/>
        <v>2.4978216671507406E-2</v>
      </c>
      <c r="AW129" s="35">
        <f t="shared" ref="AW129:BA129" si="22">AW117/((AW105+AW33)/2)</f>
        <v>5.4561454972132592E-2</v>
      </c>
      <c r="AX129" s="35">
        <f t="shared" si="22"/>
        <v>-4.13589364844904E-3</v>
      </c>
      <c r="AY129" s="35">
        <f t="shared" si="22"/>
        <v>-1.1644025505960632E-2</v>
      </c>
      <c r="AZ129" s="35">
        <f t="shared" si="22"/>
        <v>1.9098143236074269E-2</v>
      </c>
      <c r="BA129" s="56">
        <f t="shared" si="22"/>
        <v>-1.6736401673640166E-2</v>
      </c>
    </row>
    <row r="130" spans="1:53" s="18" customFormat="1">
      <c r="A130" s="15" t="s">
        <v>46</v>
      </c>
      <c r="B130" s="35">
        <f t="shared" ref="B130:BA132" si="23">B118/((B106+B34)/2)</f>
        <v>-0.15964125560538117</v>
      </c>
      <c r="C130" s="35">
        <f t="shared" si="23"/>
        <v>-0.14590058102001291</v>
      </c>
      <c r="D130" s="35">
        <f t="shared" si="23"/>
        <v>-0.12417582417582418</v>
      </c>
      <c r="E130" s="35">
        <f t="shared" si="23"/>
        <v>-0.15740479548660086</v>
      </c>
      <c r="F130" s="35">
        <f t="shared" si="23"/>
        <v>-0.15765433917784</v>
      </c>
      <c r="G130" s="35">
        <f t="shared" si="23"/>
        <v>-3.7724460540214277E-2</v>
      </c>
      <c r="H130" s="35">
        <f t="shared" si="23"/>
        <v>-2.9052876234747241E-2</v>
      </c>
      <c r="I130" s="35">
        <f t="shared" si="23"/>
        <v>-6.9742652657225526E-2</v>
      </c>
      <c r="J130" s="35">
        <f t="shared" si="23"/>
        <v>2.8966639544344995E-2</v>
      </c>
      <c r="K130" s="35">
        <f t="shared" si="23"/>
        <v>-0.1927818208822219</v>
      </c>
      <c r="L130" s="35">
        <f t="shared" si="23"/>
        <v>-0.20254328175271946</v>
      </c>
      <c r="M130" s="35">
        <f t="shared" si="23"/>
        <v>-0.12527821939586645</v>
      </c>
      <c r="N130" s="35">
        <f t="shared" si="23"/>
        <v>-3.170130327580134E-2</v>
      </c>
      <c r="O130" s="35">
        <f t="shared" si="23"/>
        <v>-2.5546218487394957E-2</v>
      </c>
      <c r="P130" s="35">
        <f t="shared" si="23"/>
        <v>-0.16853047724051032</v>
      </c>
      <c r="Q130" s="35">
        <f t="shared" si="23"/>
        <v>-0.19872701555869873</v>
      </c>
      <c r="R130" s="35">
        <f t="shared" si="23"/>
        <v>-3.3234213748469479E-2</v>
      </c>
      <c r="S130" s="35">
        <f t="shared" si="23"/>
        <v>9.8135426889106966E-2</v>
      </c>
      <c r="T130" s="35">
        <f t="shared" si="23"/>
        <v>7.8581503123111018E-2</v>
      </c>
      <c r="U130" s="35">
        <f t="shared" si="23"/>
        <v>2.581786030061892E-2</v>
      </c>
      <c r="V130" s="35">
        <f t="shared" si="23"/>
        <v>9.1958104029824253E-2</v>
      </c>
      <c r="W130" s="35">
        <f t="shared" si="23"/>
        <v>3.0847242763574898E-2</v>
      </c>
      <c r="X130" s="35">
        <f t="shared" si="23"/>
        <v>-1.2222804260520342E-2</v>
      </c>
      <c r="Y130" s="35">
        <f t="shared" si="23"/>
        <v>7.4878322725570952E-4</v>
      </c>
      <c r="Z130" s="35">
        <f t="shared" si="23"/>
        <v>6.1205094088576315E-2</v>
      </c>
      <c r="AA130" s="35">
        <f t="shared" si="23"/>
        <v>7.0769230769230765E-2</v>
      </c>
      <c r="AB130" s="35">
        <f t="shared" si="23"/>
        <v>1.4826078692263827E-2</v>
      </c>
      <c r="AC130" s="35">
        <f t="shared" si="23"/>
        <v>-6.4774242712897692E-3</v>
      </c>
      <c r="AD130" s="35">
        <f t="shared" si="23"/>
        <v>4.9469964664310952E-2</v>
      </c>
      <c r="AE130" s="35">
        <f t="shared" si="23"/>
        <v>-1.8433179723502304E-2</v>
      </c>
      <c r="AF130" s="35">
        <f t="shared" si="23"/>
        <v>1.6654049962149888E-2</v>
      </c>
      <c r="AG130" s="35">
        <f t="shared" si="23"/>
        <v>4.6710782405605293E-3</v>
      </c>
      <c r="AH130" s="35">
        <f t="shared" si="23"/>
        <v>1.6337915919505879E-2</v>
      </c>
      <c r="AI130" s="35">
        <f t="shared" si="23"/>
        <v>-3.2149235959515778E-2</v>
      </c>
      <c r="AJ130" s="35">
        <f t="shared" si="23"/>
        <v>7.5632132468113678E-2</v>
      </c>
      <c r="AK130" s="35">
        <f t="shared" si="23"/>
        <v>5.0618880472935522E-2</v>
      </c>
      <c r="AL130" s="35">
        <f t="shared" si="23"/>
        <v>2.9827915869980879E-2</v>
      </c>
      <c r="AM130" s="35">
        <f t="shared" si="23"/>
        <v>3.5498489425981876E-2</v>
      </c>
      <c r="AN130" s="35">
        <f t="shared" si="23"/>
        <v>4.8617554277231398E-2</v>
      </c>
      <c r="AO130" s="35">
        <f t="shared" si="23"/>
        <v>3.0679327976625273E-2</v>
      </c>
      <c r="AP130" s="35">
        <f t="shared" si="23"/>
        <v>4.5632798573975043E-2</v>
      </c>
      <c r="AQ130" s="35">
        <f t="shared" si="23"/>
        <v>5.3084900685533488E-2</v>
      </c>
      <c r="AR130" s="35">
        <f t="shared" si="23"/>
        <v>5.7709979783128099E-2</v>
      </c>
      <c r="AS130" s="35">
        <f t="shared" si="23"/>
        <v>8.442710180915218E-2</v>
      </c>
      <c r="AT130" s="35">
        <f t="shared" si="23"/>
        <v>1.6478896922818228E-2</v>
      </c>
      <c r="AU130" s="35">
        <f t="shared" si="23"/>
        <v>8.5243674647648163E-2</v>
      </c>
      <c r="AV130" s="35">
        <f t="shared" si="23"/>
        <v>0.13391803002192612</v>
      </c>
      <c r="AW130" s="35">
        <f t="shared" si="23"/>
        <v>0.10484006029140848</v>
      </c>
      <c r="AX130" s="35">
        <f t="shared" si="23"/>
        <v>3.7398643058083735E-2</v>
      </c>
      <c r="AY130" s="35">
        <f t="shared" si="23"/>
        <v>8.1916788084830827E-2</v>
      </c>
      <c r="AZ130" s="35">
        <f t="shared" si="23"/>
        <v>5.0660450660450662E-2</v>
      </c>
      <c r="BA130" s="56">
        <f t="shared" si="23"/>
        <v>0.10273327049952875</v>
      </c>
    </row>
    <row r="131" spans="1:53" s="37" customFormat="1">
      <c r="A131" s="31" t="s">
        <v>47</v>
      </c>
      <c r="B131" s="36">
        <f t="shared" si="23"/>
        <v>-0.18149745197961584</v>
      </c>
      <c r="C131" s="36">
        <f t="shared" si="23"/>
        <v>-0.26513855627779681</v>
      </c>
      <c r="D131" s="36">
        <f t="shared" si="23"/>
        <v>-0.30272139801583692</v>
      </c>
      <c r="E131" s="36">
        <f t="shared" si="23"/>
        <v>-0.26342545521767263</v>
      </c>
      <c r="F131" s="36">
        <f t="shared" si="23"/>
        <v>-0.24301219863605802</v>
      </c>
      <c r="G131" s="36">
        <f t="shared" si="23"/>
        <v>-0.1293709757305597</v>
      </c>
      <c r="H131" s="36">
        <f t="shared" si="23"/>
        <v>-5.3569609939912416E-2</v>
      </c>
      <c r="I131" s="36">
        <f t="shared" si="23"/>
        <v>-0.1229465853910528</v>
      </c>
      <c r="J131" s="36">
        <f t="shared" si="23"/>
        <v>-1.814962372731297E-2</v>
      </c>
      <c r="K131" s="36">
        <f t="shared" si="23"/>
        <v>-0.25788779547529672</v>
      </c>
      <c r="L131" s="36">
        <f t="shared" si="23"/>
        <v>-0.26149573089188355</v>
      </c>
      <c r="M131" s="36">
        <f t="shared" si="23"/>
        <v>-0.1847778266608007</v>
      </c>
      <c r="N131" s="36">
        <f t="shared" si="23"/>
        <v>-5.6682201788638364E-2</v>
      </c>
      <c r="O131" s="36">
        <f t="shared" si="23"/>
        <v>-0.11049331598249142</v>
      </c>
      <c r="P131" s="36">
        <f t="shared" si="23"/>
        <v>-0.2153168044077135</v>
      </c>
      <c r="Q131" s="36">
        <f t="shared" si="23"/>
        <v>-0.21276595744680851</v>
      </c>
      <c r="R131" s="36">
        <f t="shared" si="23"/>
        <v>-2.1099664887675312E-2</v>
      </c>
      <c r="S131" s="36">
        <f t="shared" si="23"/>
        <v>0.16021426832237642</v>
      </c>
      <c r="T131" s="36">
        <f t="shared" si="23"/>
        <v>4.6915725456125108E-2</v>
      </c>
      <c r="U131" s="36">
        <f t="shared" si="23"/>
        <v>5.945540844366725E-2</v>
      </c>
      <c r="V131" s="36">
        <f t="shared" si="23"/>
        <v>6.9782751810401583E-2</v>
      </c>
      <c r="W131" s="36">
        <f t="shared" si="23"/>
        <v>3.5155001597954622E-2</v>
      </c>
      <c r="X131" s="36">
        <f t="shared" si="23"/>
        <v>3.7842708199253443E-2</v>
      </c>
      <c r="Y131" s="36">
        <f t="shared" si="23"/>
        <v>2.8137310073157007E-2</v>
      </c>
      <c r="Z131" s="36">
        <f t="shared" si="23"/>
        <v>2.2020905923344949E-2</v>
      </c>
      <c r="AA131" s="36">
        <f t="shared" si="23"/>
        <v>4.7459519821328865E-2</v>
      </c>
      <c r="AB131" s="36">
        <f t="shared" si="23"/>
        <v>-4.7042052744119746E-2</v>
      </c>
      <c r="AC131" s="36">
        <f t="shared" si="23"/>
        <v>-1.9754480033864824E-3</v>
      </c>
      <c r="AD131" s="36">
        <f t="shared" si="23"/>
        <v>-1.1376564277588168E-2</v>
      </c>
      <c r="AE131" s="36">
        <f t="shared" si="23"/>
        <v>2.5618631732168849E-2</v>
      </c>
      <c r="AF131" s="36">
        <f t="shared" si="23"/>
        <v>1.9892014776925263E-2</v>
      </c>
      <c r="AG131" s="36">
        <f t="shared" si="23"/>
        <v>-2.2446689113355782E-3</v>
      </c>
      <c r="AH131" s="36">
        <f t="shared" si="23"/>
        <v>1.9654556283502083E-2</v>
      </c>
      <c r="AI131" s="36">
        <f t="shared" si="23"/>
        <v>1.998551774076756E-2</v>
      </c>
      <c r="AJ131" s="36">
        <f t="shared" si="23"/>
        <v>7.539811504712382E-2</v>
      </c>
      <c r="AK131" s="36">
        <f t="shared" si="23"/>
        <v>3.6789753372394061E-2</v>
      </c>
      <c r="AL131" s="36">
        <f t="shared" si="23"/>
        <v>6.035321930190516E-2</v>
      </c>
      <c r="AM131" s="36">
        <f t="shared" si="23"/>
        <v>3.3690658499234305E-2</v>
      </c>
      <c r="AN131" s="36">
        <f t="shared" si="23"/>
        <v>4.8494983277591976E-2</v>
      </c>
      <c r="AO131" s="36">
        <f t="shared" si="23"/>
        <v>3.2733666982280536E-2</v>
      </c>
      <c r="AP131" s="36">
        <f t="shared" si="23"/>
        <v>8.1537263048558822E-2</v>
      </c>
      <c r="AQ131" s="36">
        <f t="shared" si="23"/>
        <v>5.356469256884195E-2</v>
      </c>
      <c r="AR131" s="36">
        <f t="shared" si="23"/>
        <v>8.0538650783374341E-2</v>
      </c>
      <c r="AS131" s="36">
        <f t="shared" si="23"/>
        <v>6.8006182380216385E-2</v>
      </c>
      <c r="AT131" s="36">
        <f t="shared" si="23"/>
        <v>9.4673152212599365E-2</v>
      </c>
      <c r="AU131" s="36">
        <f t="shared" si="23"/>
        <v>6.3328952085075871E-2</v>
      </c>
      <c r="AV131" s="36">
        <f t="shared" si="23"/>
        <v>0.12584704743465633</v>
      </c>
      <c r="AW131" s="36">
        <f t="shared" si="23"/>
        <v>0.12956532151838104</v>
      </c>
      <c r="AX131" s="36">
        <f t="shared" si="23"/>
        <v>8.7948657000237698E-2</v>
      </c>
      <c r="AY131" s="36">
        <f t="shared" si="23"/>
        <v>7.3799025295892315E-2</v>
      </c>
      <c r="AZ131" s="36">
        <f t="shared" si="23"/>
        <v>0.11900191938579655</v>
      </c>
      <c r="BA131" s="57">
        <f t="shared" si="23"/>
        <v>7.4781749299950587E-2</v>
      </c>
    </row>
    <row r="132" spans="1:53">
      <c r="A132" s="59" t="s">
        <v>63</v>
      </c>
      <c r="B132" s="37"/>
      <c r="C132" s="37"/>
      <c r="D132" s="37"/>
      <c r="E132" s="36">
        <f t="shared" si="23"/>
        <v>-0.17098344693281403</v>
      </c>
      <c r="F132" s="36">
        <f t="shared" si="23"/>
        <v>-0.16174436579611098</v>
      </c>
      <c r="G132" s="36">
        <f t="shared" si="23"/>
        <v>-6.8737060041407866E-2</v>
      </c>
      <c r="H132" s="36">
        <f t="shared" si="23"/>
        <v>-3.5064395513086828E-2</v>
      </c>
      <c r="I132" s="36">
        <f t="shared" si="23"/>
        <v>-7.2278875282672697E-2</v>
      </c>
      <c r="J132" s="36">
        <f t="shared" si="23"/>
        <v>1.7353182939081193E-2</v>
      </c>
      <c r="K132" s="36">
        <f t="shared" si="23"/>
        <v>-0.17568528980958359</v>
      </c>
      <c r="L132" s="36">
        <f t="shared" si="23"/>
        <v>-0.1901948190965532</v>
      </c>
      <c r="M132" s="36">
        <f t="shared" si="23"/>
        <v>-0.13542460228545822</v>
      </c>
      <c r="N132" s="36">
        <f t="shared" si="23"/>
        <v>-7.4717285945072702E-3</v>
      </c>
      <c r="O132" s="36">
        <f t="shared" si="23"/>
        <v>-6.3862332695984708E-2</v>
      </c>
      <c r="P132" s="36">
        <f t="shared" si="23"/>
        <v>-0.17793909348441928</v>
      </c>
      <c r="Q132" s="36">
        <f t="shared" si="23"/>
        <v>-0.21710786250493877</v>
      </c>
      <c r="R132" s="36">
        <f t="shared" si="23"/>
        <v>-2.4257304198379574E-2</v>
      </c>
      <c r="S132" s="36">
        <f t="shared" si="23"/>
        <v>9.8689138576779023E-2</v>
      </c>
      <c r="T132" s="36">
        <f t="shared" si="23"/>
        <v>4.8758413937439897E-2</v>
      </c>
      <c r="U132" s="36">
        <f t="shared" si="23"/>
        <v>1.2834958114926763E-2</v>
      </c>
      <c r="V132" s="36">
        <f t="shared" si="23"/>
        <v>6.5060240963855417E-2</v>
      </c>
      <c r="W132" s="36">
        <f t="shared" si="23"/>
        <v>1.3774608398854148E-2</v>
      </c>
      <c r="X132" s="36">
        <f t="shared" si="23"/>
        <v>1.8914883026381283E-2</v>
      </c>
      <c r="Y132" s="36">
        <f t="shared" si="23"/>
        <v>1.0857994464551842E-2</v>
      </c>
      <c r="Z132" s="36">
        <f t="shared" si="23"/>
        <v>2.1588115849096933E-2</v>
      </c>
      <c r="AA132" s="36">
        <f t="shared" si="23"/>
        <v>3.1939325962719652E-2</v>
      </c>
      <c r="AB132" s="36">
        <f t="shared" si="23"/>
        <v>-2.1397379912663755E-2</v>
      </c>
      <c r="AC132" s="36">
        <f t="shared" si="23"/>
        <v>-1.2343005630142919E-2</v>
      </c>
      <c r="AD132" s="36">
        <f t="shared" si="23"/>
        <v>-5.1628494535068932E-3</v>
      </c>
      <c r="AE132" s="36">
        <f t="shared" si="23"/>
        <v>-3.1775598531748207E-3</v>
      </c>
      <c r="AF132" s="36">
        <f t="shared" si="23"/>
        <v>1.1935763888888888E-2</v>
      </c>
      <c r="AG132" s="36">
        <f t="shared" si="23"/>
        <v>-2.136543571389838E-2</v>
      </c>
      <c r="AH132" s="36">
        <f t="shared" si="23"/>
        <v>2.9347765441053397E-2</v>
      </c>
      <c r="AI132" s="36">
        <f t="shared" si="23"/>
        <v>1.7805475183618963E-3</v>
      </c>
      <c r="AJ132" s="36">
        <f t="shared" si="23"/>
        <v>4.6811945117029866E-2</v>
      </c>
      <c r="AK132" s="36">
        <f t="shared" si="23"/>
        <v>2.612330198537095E-2</v>
      </c>
      <c r="AL132" s="36">
        <f t="shared" si="23"/>
        <v>3.4431137724550899E-2</v>
      </c>
      <c r="AM132" s="36">
        <f t="shared" si="23"/>
        <v>1.440384102427314E-2</v>
      </c>
      <c r="AN132" s="36">
        <f t="shared" si="23"/>
        <v>3.9320726415599722E-2</v>
      </c>
      <c r="AO132" s="36">
        <f t="shared" si="23"/>
        <v>3.0670396850067349E-2</v>
      </c>
      <c r="AP132" s="36">
        <f t="shared" si="23"/>
        <v>3.3024156558964429E-2</v>
      </c>
      <c r="AQ132" s="36">
        <f t="shared" si="23"/>
        <v>2.9170829170829173E-2</v>
      </c>
      <c r="AR132" s="36">
        <f t="shared" si="23"/>
        <v>4.2600896860986545E-2</v>
      </c>
      <c r="AS132" s="36">
        <f t="shared" si="23"/>
        <v>6.4489920276240287E-2</v>
      </c>
      <c r="AT132" s="36">
        <f t="shared" si="23"/>
        <v>5.2379125095932462E-2</v>
      </c>
      <c r="AU132" s="36">
        <f t="shared" si="23"/>
        <v>4.3851652833085446E-2</v>
      </c>
      <c r="AV132" s="36">
        <f t="shared" si="23"/>
        <v>8.8775852967992702E-2</v>
      </c>
      <c r="AW132" s="36">
        <f t="shared" si="23"/>
        <v>8.8133009384974509E-2</v>
      </c>
      <c r="AX132" s="36">
        <f t="shared" si="23"/>
        <v>5.0135051888357103E-2</v>
      </c>
      <c r="AY132" s="36">
        <f t="shared" si="23"/>
        <v>5.8699052350722238E-2</v>
      </c>
      <c r="AZ132" s="36">
        <f t="shared" si="23"/>
        <v>7.0306397014148078E-2</v>
      </c>
      <c r="BA132" s="57">
        <f t="shared" si="23"/>
        <v>5.4828150572831427E-2</v>
      </c>
    </row>
    <row r="134" spans="1:53" ht="18.75">
      <c r="A134" s="8" t="s">
        <v>57</v>
      </c>
      <c r="B134" s="12"/>
      <c r="C134" s="12"/>
      <c r="D134" s="12"/>
      <c r="E134" s="12"/>
      <c r="F134" s="12"/>
      <c r="G134" s="12" t="s">
        <v>62</v>
      </c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22"/>
    </row>
    <row r="135" spans="1:53">
      <c r="A135" s="21" t="s">
        <v>48</v>
      </c>
      <c r="B135" s="11">
        <v>1</v>
      </c>
      <c r="C135" s="11">
        <v>2</v>
      </c>
      <c r="D135" s="11">
        <v>3</v>
      </c>
      <c r="E135" s="11">
        <v>4</v>
      </c>
      <c r="F135" s="11">
        <v>5</v>
      </c>
      <c r="G135" s="11">
        <v>6</v>
      </c>
      <c r="H135" s="11">
        <v>7</v>
      </c>
      <c r="I135" s="11">
        <v>8</v>
      </c>
      <c r="J135" s="11">
        <v>9</v>
      </c>
      <c r="K135" s="11">
        <v>10</v>
      </c>
      <c r="L135" s="11">
        <v>11</v>
      </c>
      <c r="M135" s="11">
        <v>12</v>
      </c>
      <c r="N135" s="11">
        <v>13</v>
      </c>
      <c r="O135" s="11">
        <v>14</v>
      </c>
      <c r="P135" s="11">
        <v>15</v>
      </c>
      <c r="Q135" s="11">
        <v>16</v>
      </c>
      <c r="R135" s="11">
        <v>17</v>
      </c>
      <c r="S135" s="11">
        <v>18</v>
      </c>
      <c r="T135" s="11">
        <v>19</v>
      </c>
      <c r="U135" s="11">
        <v>20</v>
      </c>
      <c r="V135" s="11">
        <v>21</v>
      </c>
      <c r="W135" s="11">
        <v>22</v>
      </c>
      <c r="X135" s="11">
        <v>23</v>
      </c>
      <c r="Y135" s="11">
        <v>24</v>
      </c>
      <c r="Z135" s="11">
        <v>25</v>
      </c>
      <c r="AA135" s="11">
        <v>26</v>
      </c>
      <c r="AB135" s="11">
        <v>27</v>
      </c>
      <c r="AC135" s="11">
        <v>28</v>
      </c>
      <c r="AD135" s="11">
        <v>29</v>
      </c>
      <c r="AE135" s="11">
        <v>30</v>
      </c>
      <c r="AF135" s="11">
        <v>31</v>
      </c>
      <c r="AG135" s="11">
        <v>32</v>
      </c>
      <c r="AH135" s="11">
        <v>33</v>
      </c>
      <c r="AI135" s="11">
        <v>34</v>
      </c>
      <c r="AJ135" s="11">
        <v>35</v>
      </c>
      <c r="AK135" s="11">
        <v>36</v>
      </c>
      <c r="AL135" s="11">
        <v>37</v>
      </c>
      <c r="AM135" s="11">
        <v>38</v>
      </c>
      <c r="AN135" s="11">
        <v>39</v>
      </c>
      <c r="AO135" s="11">
        <v>40</v>
      </c>
      <c r="AP135" s="11">
        <v>41</v>
      </c>
      <c r="AQ135" s="11">
        <v>42</v>
      </c>
      <c r="AR135" s="11">
        <v>43</v>
      </c>
      <c r="AS135" s="11">
        <v>44</v>
      </c>
      <c r="AT135" s="11">
        <v>45</v>
      </c>
      <c r="AU135" s="11">
        <v>46</v>
      </c>
      <c r="AV135" s="11">
        <v>47</v>
      </c>
      <c r="AW135" s="11">
        <v>48</v>
      </c>
      <c r="AX135" s="11">
        <v>49</v>
      </c>
      <c r="AY135" s="11">
        <v>50</v>
      </c>
      <c r="AZ135" s="11">
        <v>51</v>
      </c>
      <c r="BA135" s="10">
        <v>52</v>
      </c>
    </row>
    <row r="136" spans="1:53">
      <c r="A136" s="19" t="s">
        <v>50</v>
      </c>
      <c r="B136" s="24">
        <v>43833</v>
      </c>
      <c r="C136" s="24">
        <v>43840</v>
      </c>
      <c r="D136" s="24">
        <v>43847</v>
      </c>
      <c r="E136" s="24">
        <v>43854</v>
      </c>
      <c r="F136" s="24">
        <v>43861</v>
      </c>
      <c r="G136" s="24">
        <v>43868</v>
      </c>
      <c r="H136" s="24">
        <v>43875</v>
      </c>
      <c r="I136" s="24">
        <v>43882</v>
      </c>
      <c r="J136" s="24">
        <v>43889</v>
      </c>
      <c r="K136" s="24">
        <v>43896</v>
      </c>
      <c r="L136" s="24">
        <v>43903</v>
      </c>
      <c r="M136" s="24">
        <v>43910</v>
      </c>
      <c r="N136" s="24">
        <v>43917</v>
      </c>
      <c r="O136" s="24">
        <v>43924</v>
      </c>
      <c r="P136" s="23">
        <v>43931</v>
      </c>
      <c r="Q136" s="23">
        <v>43938</v>
      </c>
      <c r="R136" s="23">
        <v>43945</v>
      </c>
      <c r="S136" s="23">
        <v>43952</v>
      </c>
      <c r="T136" s="23">
        <v>43959</v>
      </c>
      <c r="U136" s="23">
        <v>43966</v>
      </c>
      <c r="V136" s="23">
        <v>43973</v>
      </c>
      <c r="W136" s="23">
        <v>43980</v>
      </c>
      <c r="X136" s="23">
        <v>43987</v>
      </c>
      <c r="Y136" s="23">
        <v>43994</v>
      </c>
      <c r="Z136" s="23">
        <v>44001</v>
      </c>
      <c r="AA136" s="23">
        <v>44008</v>
      </c>
      <c r="AB136" s="23">
        <v>44015</v>
      </c>
      <c r="AC136" s="23">
        <v>44022</v>
      </c>
      <c r="AD136" s="23">
        <v>44029</v>
      </c>
      <c r="AE136" s="23">
        <v>44036</v>
      </c>
      <c r="AF136" s="23">
        <v>44043</v>
      </c>
      <c r="AG136" s="23">
        <v>44050</v>
      </c>
      <c r="AH136" s="23">
        <v>44057</v>
      </c>
      <c r="AI136" s="23">
        <v>44064</v>
      </c>
      <c r="AJ136" s="23">
        <v>44071</v>
      </c>
      <c r="AK136" s="23">
        <v>44078</v>
      </c>
      <c r="AL136" s="23">
        <v>44085</v>
      </c>
      <c r="AM136" s="23">
        <v>44092</v>
      </c>
      <c r="AN136" s="23">
        <v>44099</v>
      </c>
      <c r="AO136" s="23">
        <v>44106</v>
      </c>
      <c r="AP136" s="23">
        <v>44113</v>
      </c>
      <c r="AQ136" s="23">
        <v>44120</v>
      </c>
      <c r="AR136" s="23">
        <v>44127</v>
      </c>
      <c r="AS136" s="23">
        <v>44134</v>
      </c>
      <c r="AT136" s="23">
        <v>44141</v>
      </c>
      <c r="AU136" s="23">
        <v>44148</v>
      </c>
      <c r="AV136" s="23">
        <v>44155</v>
      </c>
      <c r="AW136" s="23">
        <v>44162</v>
      </c>
      <c r="AX136" s="23">
        <v>44169</v>
      </c>
      <c r="AY136" s="23">
        <v>44176</v>
      </c>
      <c r="AZ136" s="23">
        <v>44183</v>
      </c>
      <c r="BA136" s="9">
        <v>44190</v>
      </c>
    </row>
    <row r="137" spans="1:53">
      <c r="A137" s="15" t="s">
        <v>49</v>
      </c>
      <c r="B137" s="50">
        <f>(B113/'UK Pop by Age'!$G5)*52</f>
        <v>3.628249356267519E-3</v>
      </c>
      <c r="C137" s="50">
        <f>(C113/'UK Pop by Age'!$G5)*52</f>
        <v>5.0935039039909404E-3</v>
      </c>
      <c r="D137" s="50">
        <f>(D113/'UK Pop by Age'!$G5)*52</f>
        <v>4.1166675388419928E-3</v>
      </c>
      <c r="E137" s="50">
        <f>(E113/'UK Pop by Age'!$G5)*52</f>
        <v>-5.5819220865654137E-4</v>
      </c>
      <c r="F137" s="50">
        <f>(F113/'UK Pop by Age'!$G5)*52</f>
        <v>1.1163844173130827E-3</v>
      </c>
      <c r="G137" s="50">
        <f>(G113/'UK Pop by Age'!$G5)*52</f>
        <v>6.2796623473860907E-4</v>
      </c>
      <c r="H137" s="50">
        <f>(H113/'UK Pop by Age'!$G5)*52</f>
        <v>6.9774026082067671E-5</v>
      </c>
      <c r="I137" s="50">
        <f>(I113/'UK Pop by Age'!$G5)*52</f>
        <v>2.3025428607082329E-3</v>
      </c>
      <c r="J137" s="50">
        <f>(J113/'UK Pop by Age'!$G5)*52</f>
        <v>4.8841818257447367E-4</v>
      </c>
      <c r="K137" s="50">
        <f>(K113/'UK Pop by Age'!$G5)*52</f>
        <v>-1.3954805216413534E-4</v>
      </c>
      <c r="L137" s="50">
        <f>(L113/'UK Pop by Age'!$G5)*52</f>
        <v>6.9774026082067677E-4</v>
      </c>
      <c r="M137" s="50">
        <f>(M113/'UK Pop by Age'!$G5)*52</f>
        <v>2.0932207824620301E-4</v>
      </c>
      <c r="N137" s="50">
        <f>(N113/'UK Pop by Age'!$G5)*52</f>
        <v>1.3954805216413534E-4</v>
      </c>
      <c r="O137" s="50">
        <f>(O113/'UK Pop by Age'!$G5)*52</f>
        <v>-3.4887013041033838E-4</v>
      </c>
      <c r="P137" s="50">
        <f>(P113/'UK Pop by Age'!$G5)*52</f>
        <v>7.6751428690274436E-4</v>
      </c>
      <c r="Q137" s="50">
        <f>(Q113/'UK Pop by Age'!$G5)*52</f>
        <v>-4.1864415649240603E-4</v>
      </c>
      <c r="R137" s="50">
        <f>(R113/'UK Pop by Age'!$G5)*52</f>
        <v>-1.6048025998875563E-3</v>
      </c>
      <c r="S137" s="50">
        <f>(S113/'UK Pop by Age'!$G5)*52</f>
        <v>-3.4887013041033838E-4</v>
      </c>
      <c r="T137" s="50">
        <f>(T113/'UK Pop by Age'!$G5)*52</f>
        <v>5.5819220865654137E-4</v>
      </c>
      <c r="U137" s="50">
        <f>(U113/'UK Pop by Age'!$G5)*52</f>
        <v>-5.5819220865654137E-4</v>
      </c>
      <c r="V137" s="50">
        <f>(V113/'UK Pop by Age'!$G5)*52</f>
        <v>-6.2796623473860907E-4</v>
      </c>
      <c r="W137" s="50">
        <f>(W113/'UK Pop by Age'!$G5)*52</f>
        <v>-6.9774026082067671E-5</v>
      </c>
      <c r="X137" s="50">
        <f>(X113/'UK Pop by Age'!$G5)*52</f>
        <v>1.3954805216413534E-4</v>
      </c>
      <c r="Y137" s="50">
        <f>(Y113/'UK Pop by Age'!$G5)*52</f>
        <v>-9.7683636514894734E-4</v>
      </c>
      <c r="Z137" s="50">
        <f>(Z113/'UK Pop by Age'!$G5)*52</f>
        <v>-6.2796623473860907E-4</v>
      </c>
      <c r="AA137" s="50">
        <f>(AA113/'UK Pop by Age'!$G5)*52</f>
        <v>-2.7909610432827069E-4</v>
      </c>
      <c r="AB137" s="50">
        <f>(AB113/'UK Pop by Age'!$G5)*52</f>
        <v>-1.1861584433951503E-3</v>
      </c>
      <c r="AC137" s="50">
        <f>(AC113/'UK Pop by Age'!$G5)*52</f>
        <v>-2.7909610432827069E-4</v>
      </c>
      <c r="AD137" s="50">
        <f>(AD113/'UK Pop by Age'!$G5)*52</f>
        <v>0</v>
      </c>
      <c r="AE137" s="50">
        <f>(AE113/'UK Pop by Age'!$G5)*52</f>
        <v>-1.3954805216413534E-4</v>
      </c>
      <c r="AF137" s="50">
        <f>(AF113/'UK Pop by Age'!$G5)*52</f>
        <v>-3.4887013041033838E-4</v>
      </c>
      <c r="AG137" s="50">
        <f>(AG113/'UK Pop by Age'!$G5)*52</f>
        <v>-1.3954805216413534E-4</v>
      </c>
      <c r="AH137" s="50">
        <f>(AH113/'UK Pop by Age'!$G5)*52</f>
        <v>-6.9774026082067677E-4</v>
      </c>
      <c r="AI137" s="50">
        <f>(AI113/'UK Pop by Age'!$G5)*52</f>
        <v>2.0932207824620301E-4</v>
      </c>
      <c r="AJ137" s="50">
        <f>(AJ113/'UK Pop by Age'!$G5)*52</f>
        <v>-4.1864415649240603E-4</v>
      </c>
      <c r="AK137" s="50">
        <f>(AK113/'UK Pop by Age'!$G5)*52</f>
        <v>6.2796623473860907E-4</v>
      </c>
      <c r="AL137" s="50">
        <f>(AL113/'UK Pop by Age'!$G5)*52</f>
        <v>3.4887013041033838E-4</v>
      </c>
      <c r="AM137" s="50">
        <f>(AM113/'UK Pop by Age'!$G5)*52</f>
        <v>-1.6745766259696241E-3</v>
      </c>
      <c r="AN137" s="50">
        <f>(AN113/'UK Pop by Age'!$G5)*52</f>
        <v>3.4887013041033838E-4</v>
      </c>
      <c r="AO137" s="50">
        <f>(AO113/'UK Pop by Age'!$G5)*52</f>
        <v>1.9536727302978947E-3</v>
      </c>
      <c r="AP137" s="50">
        <f>(AP113/'UK Pop by Age'!$G5)*52</f>
        <v>-6.9774026082067671E-5</v>
      </c>
      <c r="AQ137" s="50">
        <f>(AQ113/'UK Pop by Age'!$G5)*52</f>
        <v>7.6751428690274436E-4</v>
      </c>
      <c r="AR137" s="50">
        <f>(AR113/'UK Pop by Age'!$G5)*52</f>
        <v>-1.1163844173130827E-3</v>
      </c>
      <c r="AS137" s="50">
        <f>(AS113/'UK Pop by Age'!$G5)*52</f>
        <v>-6.9774026082067671E-5</v>
      </c>
      <c r="AT137" s="50">
        <f>(AT113/'UK Pop by Age'!$G5)*52</f>
        <v>5.5819220865654137E-4</v>
      </c>
      <c r="AU137" s="50">
        <f>(AU113/'UK Pop by Age'!$G5)*52</f>
        <v>-6.9774026082067671E-5</v>
      </c>
      <c r="AV137" s="50">
        <f>(AV113/'UK Pop by Age'!$G5)*52</f>
        <v>-3.4887013041033838E-4</v>
      </c>
      <c r="AW137" s="50">
        <f>(AW113/'UK Pop by Age'!$G5)*52</f>
        <v>-1.3954805216413534E-4</v>
      </c>
      <c r="AX137" s="50">
        <f>(AX113/'UK Pop by Age'!$G5)*52</f>
        <v>3.4887013041033838E-4</v>
      </c>
      <c r="AY137" s="50">
        <f>(AY113/'UK Pop by Age'!$G5)*52</f>
        <v>6.9774026082067671E-5</v>
      </c>
      <c r="AZ137" s="50">
        <f>(AZ113/'UK Pop by Age'!$G5)*52</f>
        <v>8.3728831298481206E-4</v>
      </c>
      <c r="BA137" s="66">
        <f>(BA113/'UK Pop by Age'!$G5)*52</f>
        <v>8.3728831298481206E-4</v>
      </c>
    </row>
    <row r="138" spans="1:53">
      <c r="A138" s="15" t="s">
        <v>42</v>
      </c>
      <c r="B138" s="50">
        <f>(B114/'UK Pop by Age'!$G6)*52</f>
        <v>-1.3970754375062634E-5</v>
      </c>
      <c r="C138" s="50">
        <f>(C114/'UK Pop by Age'!$G6)*52</f>
        <v>1.3970754375062634E-5</v>
      </c>
      <c r="D138" s="50">
        <f>(D114/'UK Pop by Age'!$G6)*52</f>
        <v>3.2598426875146141E-5</v>
      </c>
      <c r="E138" s="50">
        <f>(E114/'UK Pop by Age'!$G6)*52</f>
        <v>-1.3970754375062634E-5</v>
      </c>
      <c r="F138" s="50">
        <f>(F114/'UK Pop by Age'!$G6)*52</f>
        <v>4.6569181250208783E-6</v>
      </c>
      <c r="G138" s="50">
        <f>(G114/'UK Pop by Age'!$G6)*52</f>
        <v>9.3138362500417567E-6</v>
      </c>
      <c r="H138" s="50">
        <f>(H114/'UK Pop by Age'!$G6)*52</f>
        <v>0</v>
      </c>
      <c r="I138" s="50">
        <f>(I114/'UK Pop by Age'!$G6)*52</f>
        <v>7.9167608125354919E-5</v>
      </c>
      <c r="J138" s="50">
        <f>(J114/'UK Pop by Age'!$G6)*52</f>
        <v>4.1912263125187899E-5</v>
      </c>
      <c r="K138" s="50">
        <f>(K114/'UK Pop by Age'!$G6)*52</f>
        <v>-5.1226099375229658E-5</v>
      </c>
      <c r="L138" s="50">
        <f>(L114/'UK Pop by Age'!$G6)*52</f>
        <v>3.2598426875146141E-5</v>
      </c>
      <c r="M138" s="50">
        <f>(M114/'UK Pop by Age'!$G6)*52</f>
        <v>4.1912263125187899E-5</v>
      </c>
      <c r="N138" s="50">
        <f>(N114/'UK Pop by Age'!$G6)*52</f>
        <v>-1.3970754375062634E-5</v>
      </c>
      <c r="O138" s="50">
        <f>(O114/'UK Pop by Age'!$G6)*52</f>
        <v>-4.1912263125187899E-5</v>
      </c>
      <c r="P138" s="50">
        <f>(P114/'UK Pop by Age'!$G6)*52</f>
        <v>-9.3138362500417567E-6</v>
      </c>
      <c r="Q138" s="50">
        <f>(Q114/'UK Pop by Age'!$G6)*52</f>
        <v>0</v>
      </c>
      <c r="R138" s="50">
        <f>(R114/'UK Pop by Age'!$G6)*52</f>
        <v>2.7941508750125268E-5</v>
      </c>
      <c r="S138" s="50">
        <f>(S114/'UK Pop by Age'!$G6)*52</f>
        <v>-1.3970754375062634E-5</v>
      </c>
      <c r="T138" s="50">
        <f>(T114/'UK Pop by Age'!$G6)*52</f>
        <v>-1.8627672500083513E-5</v>
      </c>
      <c r="U138" s="50">
        <f>(U114/'UK Pop by Age'!$G6)*52</f>
        <v>-4.6569181250208778E-5</v>
      </c>
      <c r="V138" s="50">
        <f>(V114/'UK Pop by Age'!$G6)*52</f>
        <v>3.7255345000167027E-5</v>
      </c>
      <c r="W138" s="50">
        <f>(W114/'UK Pop by Age'!$G6)*52</f>
        <v>-9.3138362500417567E-6</v>
      </c>
      <c r="X138" s="50">
        <f>(X114/'UK Pop by Age'!$G6)*52</f>
        <v>-4.6569181250208783E-6</v>
      </c>
      <c r="Y138" s="50">
        <f>(Y114/'UK Pop by Age'!$G6)*52</f>
        <v>4.6569181250208783E-6</v>
      </c>
      <c r="Z138" s="50">
        <f>(Z114/'UK Pop by Age'!$G6)*52</f>
        <v>-4.6569181250208783E-6</v>
      </c>
      <c r="AA138" s="50">
        <f>(AA114/'UK Pop by Age'!$G6)*52</f>
        <v>-4.6569181250208783E-6</v>
      </c>
      <c r="AB138" s="50">
        <f>(AB114/'UK Pop by Age'!$G6)*52</f>
        <v>1.3970754375062634E-5</v>
      </c>
      <c r="AC138" s="50">
        <f>(AC114/'UK Pop by Age'!$G6)*52</f>
        <v>-2.3284590625104389E-5</v>
      </c>
      <c r="AD138" s="50">
        <f>(AD114/'UK Pop by Age'!$G6)*52</f>
        <v>-4.6569181250208783E-6</v>
      </c>
      <c r="AE138" s="50">
        <f>(AE114/'UK Pop by Age'!$G6)*52</f>
        <v>4.6569181250208783E-6</v>
      </c>
      <c r="AF138" s="50">
        <f>(AF114/'UK Pop by Age'!$G6)*52</f>
        <v>-3.2598426875146141E-5</v>
      </c>
      <c r="AG138" s="50">
        <f>(AG114/'UK Pop by Age'!$G6)*52</f>
        <v>-2.7941508750125268E-5</v>
      </c>
      <c r="AH138" s="50">
        <f>(AH114/'UK Pop by Age'!$G6)*52</f>
        <v>6.0539935625271409E-5</v>
      </c>
      <c r="AI138" s="50">
        <f>(AI114/'UK Pop by Age'!$G6)*52</f>
        <v>-6.5196853750292282E-5</v>
      </c>
      <c r="AJ138" s="50">
        <f>(AJ114/'UK Pop by Age'!$G6)*52</f>
        <v>2.3284590625104389E-5</v>
      </c>
      <c r="AK138" s="50">
        <f>(AK114/'UK Pop by Age'!$G6)*52</f>
        <v>-4.6569181250208783E-6</v>
      </c>
      <c r="AL138" s="50">
        <f>(AL114/'UK Pop by Age'!$G6)*52</f>
        <v>-2.7941508750125268E-5</v>
      </c>
      <c r="AM138" s="50">
        <f>(AM114/'UK Pop by Age'!$G6)*52</f>
        <v>0</v>
      </c>
      <c r="AN138" s="50">
        <f>(AN114/'UK Pop by Age'!$G6)*52</f>
        <v>1.8627672500083513E-5</v>
      </c>
      <c r="AO138" s="50">
        <f>(AO114/'UK Pop by Age'!$G6)*52</f>
        <v>-9.3138362500417567E-6</v>
      </c>
      <c r="AP138" s="50">
        <f>(AP114/'UK Pop by Age'!$G6)*52</f>
        <v>-1.8627672500083513E-5</v>
      </c>
      <c r="AQ138" s="50">
        <f>(AQ114/'UK Pop by Age'!$G6)*52</f>
        <v>-1.8627672500083513E-5</v>
      </c>
      <c r="AR138" s="50">
        <f>(AR114/'UK Pop by Age'!$G6)*52</f>
        <v>-4.6569181250208778E-5</v>
      </c>
      <c r="AS138" s="50">
        <f>(AS114/'UK Pop by Age'!$G6)*52</f>
        <v>-2.3284590625104389E-5</v>
      </c>
      <c r="AT138" s="50">
        <f>(AT114/'UK Pop by Age'!$G6)*52</f>
        <v>-2.3284590625104389E-5</v>
      </c>
      <c r="AU138" s="50">
        <f>(AU114/'UK Pop by Age'!$G6)*52</f>
        <v>-4.6569181250208778E-5</v>
      </c>
      <c r="AV138" s="50">
        <f>(AV114/'UK Pop by Age'!$G6)*52</f>
        <v>-1.3970754375062634E-5</v>
      </c>
      <c r="AW138" s="50">
        <f>(AW114/'UK Pop by Age'!$G6)*52</f>
        <v>-2.7941508750125268E-5</v>
      </c>
      <c r="AX138" s="50">
        <f>(AX114/'UK Pop by Age'!$G6)*52</f>
        <v>9.3138362500417567E-6</v>
      </c>
      <c r="AY138" s="50">
        <f>(AY114/'UK Pop by Age'!$G6)*52</f>
        <v>8.8481444375396678E-5</v>
      </c>
      <c r="AZ138" s="50">
        <f>(AZ114/'UK Pop by Age'!$G6)*52</f>
        <v>-1.8627672500083513E-5</v>
      </c>
      <c r="BA138" s="66">
        <f>(BA114/'UK Pop by Age'!$G6)*52</f>
        <v>9.3138362500417567E-6</v>
      </c>
    </row>
    <row r="139" spans="1:53">
      <c r="A139" s="15" t="s">
        <v>43</v>
      </c>
      <c r="B139" s="50">
        <f>(B115/'UK Pop by Age'!$G7)*52</f>
        <v>1.4438724532261684E-5</v>
      </c>
      <c r="C139" s="50">
        <f>(C115/'UK Pop by Age'!$G7)*52</f>
        <v>-4.5378848529965291E-5</v>
      </c>
      <c r="D139" s="50">
        <f>(D115/'UK Pop by Age'!$G7)*52</f>
        <v>6.8068272794947939E-5</v>
      </c>
      <c r="E139" s="50">
        <f>(E115/'UK Pop by Age'!$G7)*52</f>
        <v>8.4569672260389862E-5</v>
      </c>
      <c r="F139" s="50">
        <f>(F115/'UK Pop by Age'!$G7)*52</f>
        <v>-6.6005597861767691E-5</v>
      </c>
      <c r="G139" s="50">
        <f>(G115/'UK Pop by Age'!$G7)*52</f>
        <v>-5.3629548262686252E-5</v>
      </c>
      <c r="H139" s="50">
        <f>(H115/'UK Pop by Age'!$G7)*52</f>
        <v>-2.6814774131343126E-5</v>
      </c>
      <c r="I139" s="50">
        <f>(I115/'UK Pop by Age'!$G7)*52</f>
        <v>-3.7128148797244329E-5</v>
      </c>
      <c r="J139" s="50">
        <f>(J115/'UK Pop by Age'!$G7)*52</f>
        <v>7.0130947728128188E-5</v>
      </c>
      <c r="K139" s="50">
        <f>(K115/'UK Pop by Age'!$G7)*52</f>
        <v>3.3002798930883845E-5</v>
      </c>
      <c r="L139" s="50">
        <f>(L115/'UK Pop by Age'!$G7)*52</f>
        <v>-6.188024799540722E-5</v>
      </c>
      <c r="M139" s="50">
        <f>(M115/'UK Pop by Age'!$G7)*52</f>
        <v>3.094012399770361E-5</v>
      </c>
      <c r="N139" s="50">
        <f>(N115/'UK Pop by Age'!$G7)*52</f>
        <v>5.7754898129046736E-5</v>
      </c>
      <c r="O139" s="50">
        <f>(O115/'UK Pop by Age'!$G7)*52</f>
        <v>7.4256297594488659E-5</v>
      </c>
      <c r="P139" s="50">
        <f>(P115/'UK Pop by Age'!$G7)*52</f>
        <v>-1.010710717258318E-4</v>
      </c>
      <c r="Q139" s="50">
        <f>(Q115/'UK Pop by Age'!$G7)*52</f>
        <v>-1.0313374665901203E-4</v>
      </c>
      <c r="R139" s="50">
        <f>(R115/'UK Pop by Age'!$G7)*52</f>
        <v>-1.381992205230761E-4</v>
      </c>
      <c r="S139" s="50">
        <f>(S115/'UK Pop by Age'!$G7)*52</f>
        <v>-2.2689424264982645E-5</v>
      </c>
      <c r="T139" s="50">
        <f>(T115/'UK Pop by Age'!$G7)*52</f>
        <v>3.094012399770361E-5</v>
      </c>
      <c r="U139" s="50">
        <f>(U115/'UK Pop by Age'!$G7)*52</f>
        <v>8.2506997327209613E-6</v>
      </c>
      <c r="V139" s="50">
        <f>(V115/'UK Pop by Age'!$G7)*52</f>
        <v>3.094012399770361E-5</v>
      </c>
      <c r="W139" s="50">
        <f>(W115/'UK Pop by Age'!$G7)*52</f>
        <v>-2.2689424264982645E-5</v>
      </c>
      <c r="X139" s="50">
        <f>(X115/'UK Pop by Age'!$G7)*52</f>
        <v>1.6501399465441923E-5</v>
      </c>
      <c r="Y139" s="50">
        <f>(Y115/'UK Pop by Age'!$G7)*52</f>
        <v>2.4752099198162884E-5</v>
      </c>
      <c r="Z139" s="50">
        <f>(Z115/'UK Pop by Age'!$G7)*52</f>
        <v>-5.9817573062226971E-5</v>
      </c>
      <c r="AA139" s="50">
        <f>(AA115/'UK Pop by Age'!$G7)*52</f>
        <v>-6.8068272794947939E-5</v>
      </c>
      <c r="AB139" s="50">
        <f>(AB115/'UK Pop by Age'!$G7)*52</f>
        <v>-6.3942922928587455E-5</v>
      </c>
      <c r="AC139" s="50">
        <f>(AC115/'UK Pop by Age'!$G7)*52</f>
        <v>-9.282037199311083E-5</v>
      </c>
      <c r="AD139" s="50">
        <f>(AD115/'UK Pop by Age'!$G7)*52</f>
        <v>-5.1566873329506017E-5</v>
      </c>
      <c r="AE139" s="50">
        <f>(AE115/'UK Pop by Age'!$G7)*52</f>
        <v>-4.9504198396325768E-5</v>
      </c>
      <c r="AF139" s="50">
        <f>(AF115/'UK Pop by Age'!$G7)*52</f>
        <v>-4.3316173596785055E-5</v>
      </c>
      <c r="AG139" s="50">
        <f>(AG115/'UK Pop by Age'!$G7)*52</f>
        <v>-1.7120201945395995E-4</v>
      </c>
      <c r="AH139" s="50">
        <f>(AH115/'UK Pop by Age'!$G7)*52</f>
        <v>4.9504198396325768E-5</v>
      </c>
      <c r="AI139" s="50">
        <f>(AI115/'UK Pop by Age'!$G7)*52</f>
        <v>2.8877449064523368E-5</v>
      </c>
      <c r="AJ139" s="50">
        <f>(AJ115/'UK Pop by Age'!$G7)*52</f>
        <v>-1.8564074398622165E-5</v>
      </c>
      <c r="AK139" s="50">
        <f>(AK115/'UK Pop by Age'!$G7)*52</f>
        <v>-1.1344712132491322E-4</v>
      </c>
      <c r="AL139" s="50">
        <f>(AL115/'UK Pop by Age'!$G7)*52</f>
        <v>4.5378848529965291E-5</v>
      </c>
      <c r="AM139" s="50">
        <f>(AM115/'UK Pop by Age'!$G7)*52</f>
        <v>-5.7754898129046736E-5</v>
      </c>
      <c r="AN139" s="50">
        <f>(AN115/'UK Pop by Age'!$G7)*52</f>
        <v>-2.0626749331802403E-6</v>
      </c>
      <c r="AO139" s="50">
        <f>(AO115/'UK Pop by Age'!$G7)*52</f>
        <v>7.8381647460849143E-5</v>
      </c>
      <c r="AP139" s="50">
        <f>(AP115/'UK Pop by Age'!$G7)*52</f>
        <v>-5.3629548262686252E-5</v>
      </c>
      <c r="AQ139" s="50">
        <f>(AQ115/'UK Pop by Age'!$G7)*52</f>
        <v>4.1253498663604807E-6</v>
      </c>
      <c r="AR139" s="50">
        <f>(AR115/'UK Pop by Age'!$G7)*52</f>
        <v>-5.7754898129046736E-5</v>
      </c>
      <c r="AS139" s="50">
        <f>(AS115/'UK Pop by Age'!$G7)*52</f>
        <v>0</v>
      </c>
      <c r="AT139" s="50">
        <f>(AT115/'UK Pop by Age'!$G7)*52</f>
        <v>1.2376049599081442E-5</v>
      </c>
      <c r="AU139" s="50">
        <f>(AU115/'UK Pop by Age'!$G7)*52</f>
        <v>-4.3316173596785055E-5</v>
      </c>
      <c r="AV139" s="50">
        <f>(AV115/'UK Pop by Age'!$G7)*52</f>
        <v>-5.9817573062226971E-5</v>
      </c>
      <c r="AW139" s="50">
        <f>(AW115/'UK Pop by Age'!$G7)*52</f>
        <v>-1.0313374665901202E-5</v>
      </c>
      <c r="AX139" s="50">
        <f>(AX115/'UK Pop by Age'!$G7)*52</f>
        <v>-2.2689424264982645E-5</v>
      </c>
      <c r="AY139" s="50">
        <f>(AY115/'UK Pop by Age'!$G7)*52</f>
        <v>4.1253498663604807E-5</v>
      </c>
      <c r="AZ139" s="50">
        <f>(AZ115/'UK Pop by Age'!$G7)*52</f>
        <v>7.219362266130841E-5</v>
      </c>
      <c r="BA139" s="66">
        <f>(BA115/'UK Pop by Age'!$G7)*52</f>
        <v>-3.7128148797244329E-5</v>
      </c>
    </row>
    <row r="140" spans="1:53">
      <c r="A140" s="15" t="s">
        <v>44</v>
      </c>
      <c r="B140" s="50">
        <f>(B116/'UK Pop by Age'!$G8)*52</f>
        <v>-2.759414724171657E-4</v>
      </c>
      <c r="C140" s="50">
        <f>(C116/'UK Pop by Age'!$G8)*52</f>
        <v>-4.305899899256871E-4</v>
      </c>
      <c r="D140" s="50">
        <f>(D116/'UK Pop by Age'!$G8)*52</f>
        <v>-4.0633139894395817E-4</v>
      </c>
      <c r="E140" s="50">
        <f>(E116/'UK Pop by Age'!$G8)*52</f>
        <v>-6.3678801327038222E-5</v>
      </c>
      <c r="F140" s="50">
        <f>(F116/'UK Pop by Age'!$G8)*52</f>
        <v>-1.1219598329049593E-4</v>
      </c>
      <c r="G140" s="50">
        <f>(G116/'UK Pop by Age'!$G8)*52</f>
        <v>1.2129295490864425E-4</v>
      </c>
      <c r="H140" s="50">
        <f>(H116/'UK Pop by Age'!$G8)*52</f>
        <v>-1.5161619363580532E-5</v>
      </c>
      <c r="I140" s="50">
        <f>(I116/'UK Pop by Age'!$G8)*52</f>
        <v>5.1549505836173801E-5</v>
      </c>
      <c r="J140" s="50">
        <f>(J116/'UK Pop by Age'!$G8)*52</f>
        <v>1.061313355450637E-4</v>
      </c>
      <c r="K140" s="50">
        <f>(K116/'UK Pop by Age'!$G8)*52</f>
        <v>-6.0646477454322127E-5</v>
      </c>
      <c r="L140" s="50">
        <f>(L116/'UK Pop by Age'!$G8)*52</f>
        <v>-1.5161619363580532E-5</v>
      </c>
      <c r="M140" s="50">
        <f>(M116/'UK Pop by Age'!$G8)*52</f>
        <v>-3.0323238727161057E-4</v>
      </c>
      <c r="N140" s="50">
        <f>(N116/'UK Pop by Age'!$G8)*52</f>
        <v>4.7607484801642861E-4</v>
      </c>
      <c r="O140" s="50">
        <f>(O116/'UK Pop by Age'!$G8)*52</f>
        <v>9.0969716181483193E-6</v>
      </c>
      <c r="P140" s="50">
        <f>(P116/'UK Pop by Age'!$G8)*52</f>
        <v>-3.5478189310778443E-4</v>
      </c>
      <c r="Q140" s="50">
        <f>(Q116/'UK Pop by Age'!$G8)*52</f>
        <v>-8.6724462759680643E-4</v>
      </c>
      <c r="R140" s="50">
        <f>(R116/'UK Pop by Age'!$G8)*52</f>
        <v>-1.8193943236296639E-5</v>
      </c>
      <c r="S140" s="50">
        <f>(S116/'UK Pop by Age'!$G8)*52</f>
        <v>-8.7937392308767078E-5</v>
      </c>
      <c r="T140" s="50">
        <f>(T116/'UK Pop by Age'!$G8)*52</f>
        <v>-6.3678801327038222E-5</v>
      </c>
      <c r="U140" s="50">
        <f>(U116/'UK Pop by Age'!$G8)*52</f>
        <v>-1.6981013687210195E-4</v>
      </c>
      <c r="V140" s="50">
        <f>(V116/'UK Pop by Age'!$G8)*52</f>
        <v>1.2129295490864425E-5</v>
      </c>
      <c r="W140" s="50">
        <f>(W116/'UK Pop by Age'!$G8)*52</f>
        <v>-2.1226267109012744E-5</v>
      </c>
      <c r="X140" s="50">
        <f>(X116/'UK Pop by Age'!$G8)*52</f>
        <v>8.4905068436050976E-5</v>
      </c>
      <c r="Y140" s="50">
        <f>(Y116/'UK Pop by Age'!$G8)*52</f>
        <v>-1.5161619363580529E-4</v>
      </c>
      <c r="Z140" s="50">
        <f>(Z116/'UK Pop by Age'!$G8)*52</f>
        <v>-3.3355562599877169E-5</v>
      </c>
      <c r="AA140" s="50">
        <f>(AA116/'UK Pop by Age'!$G8)*52</f>
        <v>9.096971618148318E-5</v>
      </c>
      <c r="AB140" s="50">
        <f>(AB116/'UK Pop by Age'!$G8)*52</f>
        <v>-1.1522830716321204E-4</v>
      </c>
      <c r="AC140" s="50">
        <f>(AC116/'UK Pop by Age'!$G8)*52</f>
        <v>0</v>
      </c>
      <c r="AD140" s="50">
        <f>(AD116/'UK Pop by Age'!$G8)*52</f>
        <v>-9.096971618148318E-5</v>
      </c>
      <c r="AE140" s="50">
        <f>(AE116/'UK Pop by Age'!$G8)*52</f>
        <v>-2.3045661432642407E-4</v>
      </c>
      <c r="AF140" s="50">
        <f>(AF116/'UK Pop by Age'!$G8)*52</f>
        <v>-9.7034363926915397E-5</v>
      </c>
      <c r="AG140" s="50">
        <f>(AG116/'UK Pop by Age'!$G8)*52</f>
        <v>-2.4258590981728851E-4</v>
      </c>
      <c r="AH140" s="50">
        <f>(AH116/'UK Pop by Age'!$G8)*52</f>
        <v>3.4568492148963608E-4</v>
      </c>
      <c r="AI140" s="50">
        <f>(AI116/'UK Pop by Age'!$G8)*52</f>
        <v>1.3342225039950867E-4</v>
      </c>
      <c r="AJ140" s="50">
        <f>(AJ116/'UK Pop by Age'!$G8)*52</f>
        <v>2.7290914854444958E-5</v>
      </c>
      <c r="AK140" s="50">
        <f>(AK116/'UK Pop by Age'!$G8)*52</f>
        <v>9.0969716181483193E-6</v>
      </c>
      <c r="AL140" s="50">
        <f>(AL116/'UK Pop by Age'!$G8)*52</f>
        <v>-3.3355562599877169E-5</v>
      </c>
      <c r="AM140" s="50">
        <f>(AM116/'UK Pop by Age'!$G8)*52</f>
        <v>9.0969716181483193E-6</v>
      </c>
      <c r="AN140" s="50">
        <f>(AN116/'UK Pop by Age'!$G8)*52</f>
        <v>3.4568492148963608E-4</v>
      </c>
      <c r="AO140" s="50">
        <f>(AO116/'UK Pop by Age'!$G8)*52</f>
        <v>-3.3355562599877169E-5</v>
      </c>
      <c r="AP140" s="50">
        <f>(AP116/'UK Pop by Age'!$G8)*52</f>
        <v>-2.2742429045370798E-4</v>
      </c>
      <c r="AQ140" s="50">
        <f>(AQ116/'UK Pop by Age'!$G8)*52</f>
        <v>-1.6677781299938584E-4</v>
      </c>
      <c r="AR140" s="50">
        <f>(AR116/'UK Pop by Age'!$G8)*52</f>
        <v>-6.0646477454322123E-6</v>
      </c>
      <c r="AS140" s="50">
        <f>(AS116/'UK Pop by Age'!$G8)*52</f>
        <v>1.3645457427222476E-4</v>
      </c>
      <c r="AT140" s="50">
        <f>(AT116/'UK Pop by Age'!$G8)*52</f>
        <v>2.3955358594457239E-4</v>
      </c>
      <c r="AU140" s="50">
        <f>(AU116/'UK Pop by Age'!$G8)*52</f>
        <v>4.8517181963457699E-5</v>
      </c>
      <c r="AV140" s="50">
        <f>(AV116/'UK Pop by Age'!$G8)*52</f>
        <v>6.0646477454322123E-6</v>
      </c>
      <c r="AW140" s="50">
        <f>(AW116/'UK Pop by Age'!$G8)*52</f>
        <v>-2.7290914854444958E-5</v>
      </c>
      <c r="AX140" s="50">
        <f>(AX116/'UK Pop by Age'!$G8)*52</f>
        <v>1.7284246074481804E-4</v>
      </c>
      <c r="AY140" s="50">
        <f>(AY116/'UK Pop by Age'!$G8)*52</f>
        <v>1.4555154589037311E-4</v>
      </c>
      <c r="AZ140" s="50">
        <f>(AZ116/'UK Pop by Age'!$G8)*52</f>
        <v>3.0323238727161063E-5</v>
      </c>
      <c r="BA140" s="66">
        <f>(BA116/'UK Pop by Age'!$G8)*52</f>
        <v>-5.7614153581606018E-5</v>
      </c>
    </row>
    <row r="141" spans="1:53">
      <c r="A141" s="15" t="s">
        <v>45</v>
      </c>
      <c r="B141" s="50">
        <f>(B117/'UK Pop by Age'!$G9)*52</f>
        <v>-1.6425916184807199E-3</v>
      </c>
      <c r="C141" s="50">
        <f>(C117/'UK Pop by Age'!$G9)*52</f>
        <v>-1.110704808686963E-3</v>
      </c>
      <c r="D141" s="50">
        <f>(D117/'UK Pop by Age'!$G9)*52</f>
        <v>-1.4626887269328318E-3</v>
      </c>
      <c r="E141" s="50">
        <f>(E117/'UK Pop by Age'!$G9)*52</f>
        <v>-1.7286321318297103E-3</v>
      </c>
      <c r="F141" s="50">
        <f>(F117/'UK Pop by Age'!$G9)*52</f>
        <v>-1.063773619587514E-3</v>
      </c>
      <c r="G141" s="50">
        <f>(G117/'UK Pop by Age'!$G9)*52</f>
        <v>-6.0228359344293065E-4</v>
      </c>
      <c r="H141" s="50">
        <f>(H117/'UK Pop by Age'!$G9)*52</f>
        <v>-3.2851832369614403E-4</v>
      </c>
      <c r="I141" s="50">
        <f>(I117/'UK Pop by Age'!$G9)*52</f>
        <v>-5.6317426919338975E-4</v>
      </c>
      <c r="J141" s="50">
        <f>(J117/'UK Pop by Age'!$G9)*52</f>
        <v>7.6654275529100275E-4</v>
      </c>
      <c r="K141" s="50">
        <f>(K117/'UK Pop by Age'!$G9)*52</f>
        <v>-1.2671421056851268E-3</v>
      </c>
      <c r="L141" s="50">
        <f>(L117/'UK Pop by Age'!$G9)*52</f>
        <v>-2.1197253743251198E-3</v>
      </c>
      <c r="M141" s="50">
        <f>(M117/'UK Pop by Age'!$G9)*52</f>
        <v>-1.5956604293812708E-3</v>
      </c>
      <c r="N141" s="50">
        <f>(N117/'UK Pop by Age'!$G9)*52</f>
        <v>4.4584629644476686E-4</v>
      </c>
      <c r="O141" s="50">
        <f>(O117/'UK Pop by Age'!$G9)*52</f>
        <v>-1.1732797274862288E-3</v>
      </c>
      <c r="P141" s="50">
        <f>(P117/'UK Pop by Age'!$G9)*52</f>
        <v>-2.6672559138186929E-3</v>
      </c>
      <c r="Q141" s="50">
        <f>(Q117/'UK Pop by Age'!$G9)*52</f>
        <v>-3.3946893448601545E-3</v>
      </c>
      <c r="R141" s="50">
        <f>(R117/'UK Pop by Age'!$G9)*52</f>
        <v>1.799028915478884E-4</v>
      </c>
      <c r="S141" s="50">
        <f>(S117/'UK Pop by Age'!$G9)*52</f>
        <v>1.1263485383867795E-3</v>
      </c>
      <c r="T141" s="50">
        <f>(T117/'UK Pop by Age'!$G9)*52</f>
        <v>5.9446172859302252E-4</v>
      </c>
      <c r="U141" s="50">
        <f>(U117/'UK Pop by Age'!$G9)*52</f>
        <v>-8.6040513348990106E-4</v>
      </c>
      <c r="V141" s="50">
        <f>(V117/'UK Pop by Age'!$G9)*52</f>
        <v>8.2911767409026829E-4</v>
      </c>
      <c r="W141" s="50">
        <f>(W117/'UK Pop by Age'!$G9)*52</f>
        <v>-3.8327137764550137E-4</v>
      </c>
      <c r="X141" s="50">
        <f>(X117/'UK Pop by Age'!$G9)*52</f>
        <v>3.2069645884623584E-4</v>
      </c>
      <c r="Y141" s="50">
        <f>(Y117/'UK Pop by Age'!$G9)*52</f>
        <v>3.9891510734531771E-4</v>
      </c>
      <c r="Z141" s="50">
        <f>(Z117/'UK Pop by Age'!$G9)*52</f>
        <v>9.3862378198898282E-5</v>
      </c>
      <c r="AA141" s="50">
        <f>(AA117/'UK Pop by Age'!$G9)*52</f>
        <v>-3.6762764794568499E-4</v>
      </c>
      <c r="AB141" s="50">
        <f>(AB117/'UK Pop by Age'!$G9)*52</f>
        <v>1.0168424304880647E-4</v>
      </c>
      <c r="AC141" s="50">
        <f>(AC117/'UK Pop by Age'!$G9)*52</f>
        <v>-2.8158713459669487E-4</v>
      </c>
      <c r="AD141" s="50">
        <f>(AD117/'UK Pop by Age'!$G9)*52</f>
        <v>-6.0228359344293065E-4</v>
      </c>
      <c r="AE141" s="50">
        <f>(AE117/'UK Pop by Age'!$G9)*52</f>
        <v>2.502996751970621E-4</v>
      </c>
      <c r="AF141" s="50">
        <f>(AF117/'UK Pop by Age'!$G9)*52</f>
        <v>4.7713375584439958E-4</v>
      </c>
      <c r="AG141" s="50">
        <f>(AG117/'UK Pop by Age'!$G9)*52</f>
        <v>-2.3465594549724572E-4</v>
      </c>
      <c r="AH141" s="50">
        <f>(AH117/'UK Pop by Age'!$G9)*52</f>
        <v>1.1732797274862286E-4</v>
      </c>
      <c r="AI141" s="50">
        <f>(AI117/'UK Pop by Age'!$G9)*52</f>
        <v>-1.4861543214825563E-4</v>
      </c>
      <c r="AJ141" s="50">
        <f>(AJ117/'UK Pop by Age'!$G9)*52</f>
        <v>-1.799028915478884E-4</v>
      </c>
      <c r="AK141" s="50">
        <f>(AK117/'UK Pop by Age'!$G9)*52</f>
        <v>1.7208102669798021E-4</v>
      </c>
      <c r="AL141" s="50">
        <f>(AL117/'UK Pop by Age'!$G9)*52</f>
        <v>1.3297170244843924E-4</v>
      </c>
      <c r="AM141" s="50">
        <f>(AM117/'UK Pop by Age'!$G9)*52</f>
        <v>-2.4247781034715391E-4</v>
      </c>
      <c r="AN141" s="50">
        <f>(AN117/'UK Pop by Age'!$G9)*52</f>
        <v>-4.6931189099449144E-4</v>
      </c>
      <c r="AO141" s="50">
        <f>(AO117/'UK Pop by Age'!$G9)*52</f>
        <v>2.9723086429651126E-4</v>
      </c>
      <c r="AP141" s="50">
        <f>(AP117/'UK Pop by Age'!$G9)*52</f>
        <v>-9.3862378198898282E-5</v>
      </c>
      <c r="AQ141" s="50">
        <f>(AQ117/'UK Pop by Age'!$G9)*52</f>
        <v>-2.0336848609761295E-4</v>
      </c>
      <c r="AR141" s="50">
        <f>(AR117/'UK Pop by Age'!$G9)*52</f>
        <v>4.6931189099449141E-5</v>
      </c>
      <c r="AS141" s="50">
        <f>(AS117/'UK Pop by Age'!$G9)*52</f>
        <v>7.3525529589136998E-4</v>
      </c>
      <c r="AT141" s="50">
        <f>(AT117/'UK Pop by Age'!$G9)*52</f>
        <v>7.8218648499081911E-5</v>
      </c>
      <c r="AU141" s="50">
        <f>(AU117/'UK Pop by Age'!$G9)*52</f>
        <v>-3.3634018854605217E-4</v>
      </c>
      <c r="AV141" s="50">
        <f>(AV117/'UK Pop by Age'!$G9)*52</f>
        <v>3.3634018854605217E-4</v>
      </c>
      <c r="AW141" s="50">
        <f>(AW117/'UK Pop by Age'!$G9)*52</f>
        <v>7.2743343104146184E-4</v>
      </c>
      <c r="AX141" s="50">
        <f>(AX117/'UK Pop by Age'!$G9)*52</f>
        <v>-5.4753053949357333E-5</v>
      </c>
      <c r="AY141" s="50">
        <f>(AY117/'UK Pop by Age'!$G9)*52</f>
        <v>-1.6425916184807201E-4</v>
      </c>
      <c r="AZ141" s="50">
        <f>(AZ117/'UK Pop by Age'!$G9)*52</f>
        <v>2.8158713459669487E-4</v>
      </c>
      <c r="BA141" s="66">
        <f>(BA117/'UK Pop by Age'!$G9)*52</f>
        <v>-1.5643729699816382E-4</v>
      </c>
    </row>
    <row r="142" spans="1:53">
      <c r="A142" s="15" t="s">
        <v>46</v>
      </c>
      <c r="B142" s="50">
        <f>(B118/'UK Pop by Age'!$G10)*52</f>
        <v>-7.1035452748684199E-3</v>
      </c>
      <c r="C142" s="50">
        <f>(C118/'UK Pop by Age'!$G10)*52</f>
        <v>-7.5159233713495465E-3</v>
      </c>
      <c r="D142" s="50">
        <f>(D118/'UK Pop by Age'!$G10)*52</f>
        <v>-6.0127386970796363E-3</v>
      </c>
      <c r="E142" s="50">
        <f>(E118/'UK Pop by Age'!$G10)*52</f>
        <v>-7.422805736660259E-3</v>
      </c>
      <c r="F142" s="50">
        <f>(F118/'UK Pop by Age'!$G10)*52</f>
        <v>-7.1168477941097475E-3</v>
      </c>
      <c r="G142" s="50">
        <f>(G118/'UK Pop by Age'!$G10)*52</f>
        <v>-1.6628149051658284E-3</v>
      </c>
      <c r="H142" s="50">
        <f>(H118/'UK Pop by Age'!$G10)*52</f>
        <v>-1.3302519241326629E-3</v>
      </c>
      <c r="I142" s="50">
        <f>(I118/'UK Pop by Age'!$G10)*52</f>
        <v>-3.0462769062637981E-3</v>
      </c>
      <c r="J142" s="50">
        <f>(J118/'UK Pop by Age'!$G10)*52</f>
        <v>1.1839242124780699E-3</v>
      </c>
      <c r="K142" s="50">
        <f>(K118/'UK Pop by Age'!$G10)*52</f>
        <v>-8.6333349876209827E-3</v>
      </c>
      <c r="L142" s="50">
        <f>(L118/'UK Pop by Age'!$G10)*52</f>
        <v>-8.7929652185169023E-3</v>
      </c>
      <c r="M142" s="50">
        <f>(M118/'UK Pop by Age'!$G10)*52</f>
        <v>-5.2411925810826919E-3</v>
      </c>
      <c r="N142" s="50">
        <f>(N118/'UK Pop by Age'!$G10)*52</f>
        <v>-1.1972267317193967E-3</v>
      </c>
      <c r="O142" s="50">
        <f>(O118/'UK Pop by Age'!$G10)*52</f>
        <v>-1.0109914623408238E-3</v>
      </c>
      <c r="P142" s="50">
        <f>(P118/'UK Pop by Age'!$G10)*52</f>
        <v>-7.1168477941097475E-3</v>
      </c>
      <c r="Q142" s="50">
        <f>(Q118/'UK Pop by Age'!$G10)*52</f>
        <v>-7.4760158136255661E-3</v>
      </c>
      <c r="R142" s="50">
        <f>(R118/'UK Pop by Age'!$G10)*52</f>
        <v>-1.2637393279260297E-3</v>
      </c>
      <c r="S142" s="50">
        <f>(S118/'UK Pop by Age'!$G10)*52</f>
        <v>3.9907557723979888E-3</v>
      </c>
      <c r="T142" s="50">
        <f>(T118/'UK Pop by Age'!$G10)*52</f>
        <v>2.5939912520586928E-3</v>
      </c>
      <c r="U142" s="50">
        <f>(U118/'UK Pop by Age'!$G10)*52</f>
        <v>9.7108390461684386E-4</v>
      </c>
      <c r="V142" s="50">
        <f>(V118/'UK Pop by Age'!$G10)*52</f>
        <v>3.445352483503597E-3</v>
      </c>
      <c r="W142" s="50">
        <f>(W118/'UK Pop by Age'!$G10)*52</f>
        <v>9.7108390461684386E-4</v>
      </c>
      <c r="X142" s="50">
        <f>(X118/'UK Pop by Age'!$G10)*52</f>
        <v>-4.6558817344643198E-4</v>
      </c>
      <c r="Y142" s="50">
        <f>(Y118/'UK Pop by Age'!$G10)*52</f>
        <v>2.6605038482653255E-5</v>
      </c>
      <c r="Z142" s="50">
        <f>(Z118/'UK Pop by Age'!$G10)*52</f>
        <v>2.1417055978535872E-3</v>
      </c>
      <c r="AA142" s="50">
        <f>(AA118/'UK Pop by Age'!$G10)*52</f>
        <v>2.4476635404040996E-3</v>
      </c>
      <c r="AB142" s="50">
        <f>(AB118/'UK Pop by Age'!$G10)*52</f>
        <v>5.1879825041173855E-4</v>
      </c>
      <c r="AC142" s="50">
        <f>(AC118/'UK Pop by Age'!$G10)*52</f>
        <v>-2.2614282710255271E-4</v>
      </c>
      <c r="AD142" s="50">
        <f>(AD118/'UK Pop by Age'!$G10)*52</f>
        <v>1.6761174244071552E-3</v>
      </c>
      <c r="AE142" s="50">
        <f>(AE118/'UK Pop by Age'!$G10)*52</f>
        <v>-6.3852092358367824E-4</v>
      </c>
      <c r="AF142" s="50">
        <f>(AF118/'UK Pop by Age'!$G10)*52</f>
        <v>5.8531084661837167E-4</v>
      </c>
      <c r="AG142" s="50">
        <f>(AG118/'UK Pop by Age'!$G10)*52</f>
        <v>1.5963023089591956E-4</v>
      </c>
      <c r="AH142" s="50">
        <f>(AH118/'UK Pop by Age'!$G10)*52</f>
        <v>5.4540328889439178E-4</v>
      </c>
      <c r="AI142" s="50">
        <f>(AI118/'UK Pop by Age'!$G10)*52</f>
        <v>-1.077504058547457E-3</v>
      </c>
      <c r="AJ142" s="50">
        <f>(AJ118/'UK Pop by Age'!$G10)*52</f>
        <v>2.2481257517842001E-3</v>
      </c>
      <c r="AK142" s="50">
        <f>(AK118/'UK Pop by Age'!$G10)*52</f>
        <v>1.822445136061748E-3</v>
      </c>
      <c r="AL142" s="50">
        <f>(AL118/'UK Pop by Age'!$G10)*52</f>
        <v>1.0375965008234771E-3</v>
      </c>
      <c r="AM142" s="50">
        <f>(AM118/'UK Pop by Age'!$G10)*52</f>
        <v>1.2504368086847031E-3</v>
      </c>
      <c r="AN142" s="50">
        <f>(AN118/'UK Pop by Age'!$G10)*52</f>
        <v>1.7426300206137882E-3</v>
      </c>
      <c r="AO142" s="50">
        <f>(AO118/'UK Pop by Age'!$G10)*52</f>
        <v>1.1174116162714369E-3</v>
      </c>
      <c r="AP142" s="50">
        <f>(AP118/'UK Pop by Age'!$G10)*52</f>
        <v>1.7027224628898083E-3</v>
      </c>
      <c r="AQ142" s="50">
        <f>(AQ118/'UK Pop by Age'!$G10)*52</f>
        <v>2.0086804054403212E-3</v>
      </c>
      <c r="AR142" s="50">
        <f>(AR118/'UK Pop by Age'!$G10)*52</f>
        <v>2.0884955208882805E-3</v>
      </c>
      <c r="AS142" s="50">
        <f>(AS118/'UK Pop by Age'!$G10)*52</f>
        <v>3.1659995794357377E-3</v>
      </c>
      <c r="AT142" s="50">
        <f>(AT118/'UK Pop by Age'!$G10)*52</f>
        <v>6.518234428250048E-4</v>
      </c>
      <c r="AU142" s="50">
        <f>(AU118/'UK Pop by Age'!$G10)*52</f>
        <v>3.3389323295729841E-3</v>
      </c>
      <c r="AV142" s="50">
        <f>(AV118/'UK Pop by Age'!$G10)*52</f>
        <v>5.2811001388066723E-3</v>
      </c>
      <c r="AW142" s="50">
        <f>(AW118/'UK Pop by Age'!$G10)*52</f>
        <v>4.1636885225352352E-3</v>
      </c>
      <c r="AX142" s="50">
        <f>(AX118/'UK Pop by Age'!$G10)*52</f>
        <v>1.5031846742699091E-3</v>
      </c>
      <c r="AY142" s="50">
        <f>(AY118/'UK Pop by Age'!$G10)*52</f>
        <v>3.3655373680556372E-3</v>
      </c>
      <c r="AZ142" s="50">
        <f>(AZ118/'UK Pop by Age'!$G10)*52</f>
        <v>2.1683106363362403E-3</v>
      </c>
      <c r="BA142" s="66">
        <f>(BA118/'UK Pop by Age'!$G10)*52</f>
        <v>2.8999491946092052E-3</v>
      </c>
    </row>
    <row r="143" spans="1:53">
      <c r="A143" s="31" t="s">
        <v>47</v>
      </c>
      <c r="B143" s="58">
        <f>(B119/'UK Pop by Age'!$G11)*52</f>
        <v>-4.7001956137234159E-2</v>
      </c>
      <c r="C143" s="58">
        <f>(C119/'UK Pop by Age'!$G11)*52</f>
        <v>-7.8674980575283951E-2</v>
      </c>
      <c r="D143" s="58">
        <f>(D119/'UK Pop by Age'!$G11)*52</f>
        <v>-8.4410640449482072E-2</v>
      </c>
      <c r="E143" s="58">
        <f>(E119/'UK Pop by Age'!$G11)*52</f>
        <v>-7.2330224077277183E-2</v>
      </c>
      <c r="F143" s="58">
        <f>(F119/'UK Pop by Age'!$G11)*52</f>
        <v>-6.4208935759828514E-2</v>
      </c>
      <c r="G143" s="58">
        <f>(G119/'UK Pop by Age'!$G11)*52</f>
        <v>-3.3145007945587369E-2</v>
      </c>
      <c r="H143" s="58">
        <f>(H119/'UK Pop by Age'!$G11)*52</f>
        <v>-1.3349367671806243E-2</v>
      </c>
      <c r="I143" s="58">
        <f>(I119/'UK Pop by Age'!$G11)*52</f>
        <v>-3.0201040930512228E-2</v>
      </c>
      <c r="J143" s="58">
        <f>(J119/'UK Pop by Age'!$G11)*52</f>
        <v>-4.1621602626924414E-3</v>
      </c>
      <c r="K143" s="58">
        <f>(K119/'UK Pop by Age'!$G11)*52</f>
        <v>-6.4513484071732838E-2</v>
      </c>
      <c r="L143" s="58">
        <f>(L119/'UK Pop by Age'!$G11)*52</f>
        <v>-6.4513484071732838E-2</v>
      </c>
      <c r="M143" s="58">
        <f>(M119/'UK Pop by Age'!$G11)*52</f>
        <v>-4.2636763666605501E-2</v>
      </c>
      <c r="N143" s="58">
        <f>(N119/'UK Pop by Age'!$G11)*52</f>
        <v>-1.1420561696412186E-2</v>
      </c>
      <c r="O143" s="58">
        <f>(O119/'UK Pop by Age'!$G11)*52</f>
        <v>-2.3704010276553292E-2</v>
      </c>
      <c r="P143" s="58">
        <f>(P119/'UK Pop by Age'!$G11)*52</f>
        <v>-4.9590616788420916E-2</v>
      </c>
      <c r="Q143" s="58">
        <f>(Q119/'UK Pop by Age'!$G11)*52</f>
        <v>-4.365192470628658E-2</v>
      </c>
      <c r="R143" s="58">
        <f>(R119/'UK Pop by Age'!$G11)*52</f>
        <v>-4.314434418644604E-3</v>
      </c>
      <c r="S143" s="58">
        <f>(S119/'UK Pop by Age'!$G11)*52</f>
        <v>3.3398798205507639E-2</v>
      </c>
      <c r="T143" s="58">
        <f>(T119/'UK Pop by Age'!$G11)*52</f>
        <v>8.222804421416775E-3</v>
      </c>
      <c r="U143" s="58">
        <f>(U119/'UK Pop by Age'!$G11)*52</f>
        <v>1.2080416372204892E-2</v>
      </c>
      <c r="V143" s="58">
        <f>(V119/'UK Pop by Age'!$G11)*52</f>
        <v>1.3450883775774353E-2</v>
      </c>
      <c r="W143" s="58">
        <f>(W119/'UK Pop by Age'!$G11)*52</f>
        <v>5.5833857182459581E-3</v>
      </c>
      <c r="X143" s="58">
        <f>(X119/'UK Pop by Age'!$G11)*52</f>
        <v>7.4614336416559618E-3</v>
      </c>
      <c r="Y143" s="58">
        <f>(Y119/'UK Pop by Age'!$G11)*52</f>
        <v>5.0758051984054163E-3</v>
      </c>
      <c r="Z143" s="58">
        <f>(Z119/'UK Pop by Age'!$G11)*52</f>
        <v>4.0098861067402788E-3</v>
      </c>
      <c r="AA143" s="58">
        <f>(AA119/'UK Pop by Age'!$G11)*52</f>
        <v>8.6288688372892081E-3</v>
      </c>
      <c r="AB143" s="58">
        <f>(AB119/'UK Pop by Age'!$G11)*52</f>
        <v>-8.3750785773689367E-3</v>
      </c>
      <c r="AC143" s="58">
        <f>(AC119/'UK Pop by Age'!$G11)*52</f>
        <v>-3.5530636388837918E-4</v>
      </c>
      <c r="AD143" s="58">
        <f>(AD119/'UK Pop by Age'!$G11)*52</f>
        <v>-2.0303220793621663E-3</v>
      </c>
      <c r="AE143" s="58">
        <f>(AE119/'UK Pop by Age'!$G11)*52</f>
        <v>4.4667085745967658E-3</v>
      </c>
      <c r="AF143" s="58">
        <f>(AF119/'UK Pop by Age'!$G11)*52</f>
        <v>3.5530636388837913E-3</v>
      </c>
      <c r="AG143" s="58">
        <f>(AG119/'UK Pop by Age'!$G11)*52</f>
        <v>-4.0606441587243331E-4</v>
      </c>
      <c r="AH143" s="58">
        <f>(AH119/'UK Pop by Age'!$G11)*52</f>
        <v>3.3500314309475748E-3</v>
      </c>
      <c r="AI143" s="58">
        <f>(AI119/'UK Pop by Age'!$G11)*52</f>
        <v>3.502305586899737E-3</v>
      </c>
      <c r="AJ143" s="58">
        <f>(AJ119/'UK Pop by Age'!$G11)*52</f>
        <v>1.1775868060300567E-2</v>
      </c>
      <c r="AK143" s="58">
        <f>(AK119/'UK Pop by Age'!$G11)*52</f>
        <v>6.8523370178473122E-3</v>
      </c>
      <c r="AL143" s="58">
        <f>(AL119/'UK Pop by Age'!$G11)*52</f>
        <v>1.1014497280539754E-2</v>
      </c>
      <c r="AM143" s="58">
        <f>(AM119/'UK Pop by Age'!$G11)*52</f>
        <v>6.1417242900705538E-3</v>
      </c>
      <c r="AN143" s="58">
        <f>(AN119/'UK Pop by Age'!$G11)*52</f>
        <v>8.8319010452254237E-3</v>
      </c>
      <c r="AO143" s="58">
        <f>(AO119/'UK Pop by Age'!$G11)*52</f>
        <v>6.1417242900705538E-3</v>
      </c>
      <c r="AP143" s="58">
        <f>(AP119/'UK Pop by Age'!$G11)*52</f>
        <v>1.5938028322993007E-2</v>
      </c>
      <c r="AQ143" s="58">
        <f>(AQ119/'UK Pop by Age'!$G11)*52</f>
        <v>1.0811465072603537E-2</v>
      </c>
      <c r="AR143" s="58">
        <f>(AR119/'UK Pop by Age'!$G11)*52</f>
        <v>1.5785754167040845E-2</v>
      </c>
      <c r="AS143" s="58">
        <f>(AS119/'UK Pop by Age'!$G11)*52</f>
        <v>1.3400125723790299E-2</v>
      </c>
      <c r="AT143" s="58">
        <f>(AT119/'UK Pop by Age'!$G11)*52</f>
        <v>2.0252462741637611E-2</v>
      </c>
      <c r="AU143" s="58">
        <f>(AU119/'UK Pop by Age'!$G11)*52</f>
        <v>1.3450883775774353E-2</v>
      </c>
      <c r="AV143" s="58">
        <f>(AV119/'UK Pop by Age'!$G11)*52</f>
        <v>2.6394187031708163E-2</v>
      </c>
      <c r="AW143" s="58">
        <f>(AW119/'UK Pop by Age'!$G11)*52</f>
        <v>2.7460106123373303E-2</v>
      </c>
      <c r="AX143" s="58">
        <f>(AX119/'UK Pop by Age'!$G11)*52</f>
        <v>1.8780479234100041E-2</v>
      </c>
      <c r="AY143" s="58">
        <f>(AY119/'UK Pop by Age'!$G11)*52</f>
        <v>1.6141060530929223E-2</v>
      </c>
      <c r="AZ143" s="58">
        <f>(AZ119/'UK Pop by Age'!$G11)*52</f>
        <v>2.8322993007102223E-2</v>
      </c>
      <c r="BA143" s="67">
        <f>(BA119/'UK Pop by Age'!$G11)*52</f>
        <v>1.1522077800380295E-2</v>
      </c>
    </row>
    <row r="144" spans="1:53">
      <c r="A144" s="68" t="s">
        <v>63</v>
      </c>
      <c r="B144" s="69"/>
      <c r="C144" s="69"/>
      <c r="D144" s="69"/>
      <c r="E144" s="64">
        <f>(E120/'UK Pop by Age'!$G12)*52</f>
        <v>-1.7332931662054421E-3</v>
      </c>
      <c r="F144" s="64">
        <f>(F120/'UK Pop by Age'!$G12)*52</f>
        <v>-1.5698345395974574E-3</v>
      </c>
      <c r="G144" s="64">
        <f>(G120/'UK Pop by Age'!$G12)*52</f>
        <v>-6.5541381683394855E-4</v>
      </c>
      <c r="H144" s="64">
        <f>(H120/'UK Pop by Age'!$G12)*52</f>
        <v>-3.3323449482400758E-4</v>
      </c>
      <c r="I144" s="64">
        <f>(I120/'UK Pop by Age'!$G12)*52</f>
        <v>-6.6883795525102935E-4</v>
      </c>
      <c r="J144" s="64">
        <f>(J120/'UK Pop by Age'!$G12)*52</f>
        <v>1.5003448819090389E-4</v>
      </c>
      <c r="K144" s="64">
        <f>(K120/'UK Pop by Age'!$G12)*52</f>
        <v>-1.6574862669089855E-3</v>
      </c>
      <c r="L144" s="64">
        <f>(L120/'UK Pop by Age'!$G12)*52</f>
        <v>-1.7538242014315661E-3</v>
      </c>
      <c r="M144" s="64">
        <f>(M120/'UK Pop by Age'!$G12)*52</f>
        <v>-1.1931690087181883E-3</v>
      </c>
      <c r="N144" s="64">
        <f>(N120/'UK Pop by Age'!$G12)*52</f>
        <v>-5.843448487435203E-5</v>
      </c>
      <c r="O144" s="64">
        <f>(O120/'UK Pop by Age'!$G12)*52</f>
        <v>-5.2748967427117786E-4</v>
      </c>
      <c r="P144" s="64">
        <f>(P120/'UK Pop by Age'!$G12)*52</f>
        <v>-1.5872069540195622E-3</v>
      </c>
      <c r="Q144" s="64">
        <f>(Q120/'UK Pop by Age'!$G12)*52</f>
        <v>-1.7356621318084563E-3</v>
      </c>
      <c r="R144" s="64">
        <f>(R120/'UK Pop by Age'!$G12)*52</f>
        <v>-1.9504483464817505E-4</v>
      </c>
      <c r="S144" s="64">
        <f>(S120/'UK Pop by Age'!$G12)*52</f>
        <v>8.3229658185901415E-4</v>
      </c>
      <c r="T144" s="64">
        <f>(T120/'UK Pop by Age'!$G12)*52</f>
        <v>3.403413916330504E-4</v>
      </c>
      <c r="U144" s="64">
        <f>(U120/'UK Pop by Age'!$G12)*52</f>
        <v>1.034448313316232E-4</v>
      </c>
      <c r="V144" s="64">
        <f>(V120/'UK Pop by Age'!$G12)*52</f>
        <v>5.1169657025108264E-4</v>
      </c>
      <c r="W144" s="64">
        <f>(W120/'UK Pop by Age'!$G12)*52</f>
        <v>8.9231037713537574E-5</v>
      </c>
      <c r="X144" s="64">
        <f>(X120/'UK Pop by Age'!$G12)*52</f>
        <v>1.5003448819090389E-4</v>
      </c>
      <c r="Y144" s="64">
        <f>(Y120/'UK Pop by Age'!$G12)*52</f>
        <v>8.0544830502485244E-5</v>
      </c>
      <c r="Z144" s="64">
        <f>(Z120/'UK Pop by Age'!$G12)*52</f>
        <v>1.5951035060296097E-4</v>
      </c>
      <c r="AA144" s="64">
        <f>(AA120/'UK Pop by Age'!$G12)*52</f>
        <v>2.3610690510042243E-4</v>
      </c>
      <c r="AB144" s="64">
        <f>(AB120/'UK Pop by Age'!$G12)*52</f>
        <v>-1.5477241939693243E-4</v>
      </c>
      <c r="AC144" s="64">
        <f>(AC120/'UK Pop by Age'!$G12)*52</f>
        <v>-9.0020692914542322E-5</v>
      </c>
      <c r="AD144" s="64">
        <f>(AD120/'UK Pop by Age'!$G12)*52</f>
        <v>-3.7113794447223591E-5</v>
      </c>
      <c r="AE144" s="64">
        <f>(AE120/'UK Pop by Age'!$G12)*52</f>
        <v>-2.2900000829137961E-5</v>
      </c>
      <c r="AF144" s="64">
        <f>(AF120/'UK Pop by Age'!$G12)*52</f>
        <v>8.6862072110523291E-5</v>
      </c>
      <c r="AG144" s="64">
        <f>(AG120/'UK Pop by Age'!$G12)*52</f>
        <v>-1.5556207459793719E-4</v>
      </c>
      <c r="AH144" s="64">
        <f>(AH120/'UK Pop by Age'!$G12)*52</f>
        <v>2.0767931786425114E-4</v>
      </c>
      <c r="AI144" s="64">
        <f>(AI120/'UK Pop by Age'!$G12)*52</f>
        <v>1.2634483216076117E-5</v>
      </c>
      <c r="AJ144" s="64">
        <f>(AJ120/'UK Pop by Age'!$G12)*52</f>
        <v>2.9770001077879347E-4</v>
      </c>
      <c r="AK144" s="64">
        <f>(AK120/'UK Pop by Age'!$G12)*52</f>
        <v>1.9741380025118933E-4</v>
      </c>
      <c r="AL144" s="64">
        <f>(AL120/'UK Pop by Age'!$G12)*52</f>
        <v>2.5426897472353185E-4</v>
      </c>
      <c r="AM144" s="64">
        <f>(AM120/'UK Pop by Age'!$G12)*52</f>
        <v>1.0660345213564224E-4</v>
      </c>
      <c r="AN144" s="64">
        <f>(AN120/'UK Pop by Age'!$G12)*52</f>
        <v>2.8980345876874591E-4</v>
      </c>
      <c r="AO144" s="64">
        <f>(AO120/'UK Pop by Age'!$G12)*52</f>
        <v>2.3373793949740812E-4</v>
      </c>
      <c r="AP144" s="64">
        <f>(AP120/'UK Pop by Age'!$G12)*52</f>
        <v>2.5584828512554132E-4</v>
      </c>
      <c r="AQ144" s="64">
        <f>(AQ120/'UK Pop by Age'!$G12)*52</f>
        <v>2.3057931869338913E-4</v>
      </c>
      <c r="AR144" s="64">
        <f>(AR120/'UK Pop by Age'!$G12)*52</f>
        <v>3.3007587401998853E-4</v>
      </c>
      <c r="AS144" s="64">
        <f>(AS120/'UK Pop by Age'!$G12)*52</f>
        <v>5.0143105263802089E-4</v>
      </c>
      <c r="AT144" s="64">
        <f>(AT120/'UK Pop by Age'!$G12)*52</f>
        <v>4.3115173974859751E-4</v>
      </c>
      <c r="AU144" s="64">
        <f>(AU120/'UK Pop by Age'!$G12)*52</f>
        <v>3.6087242685917408E-4</v>
      </c>
      <c r="AV144" s="64">
        <f>(AV120/'UK Pop by Age'!$G12)*52</f>
        <v>7.3043106092940044E-4</v>
      </c>
      <c r="AW144" s="64">
        <f>(AW120/'UK Pop by Age'!$G12)*52</f>
        <v>7.3043106092940044E-4</v>
      </c>
      <c r="AX144" s="64">
        <f>(AX120/'UK Pop by Age'!$G12)*52</f>
        <v>4.177276013315166E-4</v>
      </c>
      <c r="AY144" s="64">
        <f>(AY120/'UK Pop by Age'!$G12)*52</f>
        <v>5.038000182410352E-4</v>
      </c>
      <c r="AZ144" s="64">
        <f>(AZ120/'UK Pop by Age'!$G12)*52</f>
        <v>6.3962071281385344E-4</v>
      </c>
      <c r="BA144" s="70">
        <f>(BA120/'UK Pop by Age'!$G12)*52</f>
        <v>3.1744139080391246E-4</v>
      </c>
    </row>
  </sheetData>
  <conditionalFormatting sqref="B84:D84 B53:O59 B61:O61 B60:D60">
    <cfRule type="colorScale" priority="13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121:BA1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O71 B73:O73 B72:D72">
    <cfRule type="colorScale" priority="11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B77:O83">
    <cfRule type="colorScale" priority="10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B114:BA119 B120:D120">
    <cfRule type="colorScale" priority="9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125:BA131">
    <cfRule type="colorScale" priority="8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B137:BA143">
    <cfRule type="colorScale" priority="7">
      <colorScale>
        <cfvo type="num" val="-0.1"/>
        <cfvo type="num" val="0"/>
        <cfvo type="num" val="0.1"/>
        <color rgb="FF63BE7B"/>
        <color rgb="FFFFEB84"/>
        <color rgb="FFF8696B"/>
      </colorScale>
    </cfRule>
  </conditionalFormatting>
  <conditionalFormatting sqref="E113:BA113">
    <cfRule type="colorScale" priority="6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96:D98">
    <cfRule type="colorScale" priority="5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89:O95">
    <cfRule type="colorScale" priority="4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P53:P59">
    <cfRule type="colorScale" priority="3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P65:P71">
    <cfRule type="colorScale" priority="2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P77:P83">
    <cfRule type="colorScale" priority="1">
      <colorScale>
        <cfvo type="min"/>
        <cfvo type="num" val="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6B136-C44D-4C23-909B-E0EBAE794D44}">
  <dimension ref="A2:BB144"/>
  <sheetViews>
    <sheetView showGridLines="0" topLeftCell="I60" workbookViewId="0">
      <selection activeCell="AB52" sqref="AB52"/>
    </sheetView>
  </sheetViews>
  <sheetFormatPr defaultRowHeight="15"/>
  <cols>
    <col min="2" max="2" width="13.28515625" hidden="1" customWidth="1"/>
    <col min="3" max="4" width="0" hidden="1" customWidth="1"/>
  </cols>
  <sheetData>
    <row r="2" spans="1:53" ht="18.75">
      <c r="A2" s="13" t="s">
        <v>58</v>
      </c>
    </row>
    <row r="3" spans="1:53">
      <c r="A3" s="51" t="s">
        <v>20</v>
      </c>
      <c r="B3" s="5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53">
      <c r="A4" s="91" t="s">
        <v>48</v>
      </c>
      <c r="B4" s="94">
        <v>1</v>
      </c>
      <c r="C4" s="94">
        <v>2</v>
      </c>
      <c r="D4" s="94">
        <v>3</v>
      </c>
      <c r="E4" s="94">
        <v>4</v>
      </c>
      <c r="F4" s="94">
        <v>5</v>
      </c>
      <c r="G4" s="94">
        <v>6</v>
      </c>
      <c r="H4" s="94">
        <v>7</v>
      </c>
      <c r="I4" s="94">
        <v>8</v>
      </c>
      <c r="J4" s="94">
        <v>9</v>
      </c>
      <c r="K4" s="94">
        <v>10</v>
      </c>
      <c r="L4" s="94">
        <v>11</v>
      </c>
      <c r="M4" s="94">
        <v>12</v>
      </c>
      <c r="N4" s="94">
        <v>13</v>
      </c>
      <c r="O4" s="94">
        <v>14</v>
      </c>
      <c r="P4" s="94">
        <v>15</v>
      </c>
      <c r="Q4" s="94">
        <v>16</v>
      </c>
      <c r="R4" s="94">
        <v>17</v>
      </c>
      <c r="S4" s="94">
        <v>18</v>
      </c>
      <c r="T4" s="94">
        <v>19</v>
      </c>
      <c r="U4" s="94">
        <v>20</v>
      </c>
      <c r="V4" s="94">
        <v>21</v>
      </c>
      <c r="W4" s="94">
        <v>22</v>
      </c>
      <c r="X4" s="94">
        <v>23</v>
      </c>
      <c r="Y4" s="94">
        <v>24</v>
      </c>
      <c r="Z4" s="94">
        <v>25</v>
      </c>
      <c r="AA4" s="94">
        <v>26</v>
      </c>
      <c r="AB4" s="94">
        <v>27</v>
      </c>
      <c r="AC4" s="94">
        <v>28</v>
      </c>
      <c r="AD4" s="94">
        <v>29</v>
      </c>
      <c r="AE4" s="94">
        <v>30</v>
      </c>
      <c r="AF4" s="94">
        <v>31</v>
      </c>
      <c r="AG4" s="94">
        <v>32</v>
      </c>
      <c r="AH4" s="94">
        <v>33</v>
      </c>
      <c r="AI4" s="94">
        <v>34</v>
      </c>
      <c r="AJ4" s="94">
        <v>35</v>
      </c>
      <c r="AK4" s="94">
        <v>36</v>
      </c>
      <c r="AL4" s="94">
        <v>37</v>
      </c>
      <c r="AM4" s="94">
        <v>38</v>
      </c>
      <c r="AN4" s="94">
        <v>39</v>
      </c>
      <c r="AO4" s="94">
        <v>40</v>
      </c>
      <c r="AP4" s="94">
        <v>41</v>
      </c>
      <c r="AQ4" s="94">
        <v>42</v>
      </c>
      <c r="AR4" s="94">
        <v>43</v>
      </c>
      <c r="AS4" s="94">
        <v>44</v>
      </c>
      <c r="AT4" s="94">
        <v>45</v>
      </c>
      <c r="AU4" s="94">
        <v>46</v>
      </c>
      <c r="AV4" s="94">
        <v>47</v>
      </c>
      <c r="AW4" s="94">
        <v>48</v>
      </c>
      <c r="AX4" s="94">
        <v>49</v>
      </c>
      <c r="AY4" s="94">
        <v>50</v>
      </c>
      <c r="AZ4" s="94">
        <v>51</v>
      </c>
      <c r="BA4" s="94">
        <v>52</v>
      </c>
    </row>
    <row r="5" spans="1:53">
      <c r="A5" s="90" t="s">
        <v>21</v>
      </c>
      <c r="B5" s="88">
        <v>48</v>
      </c>
      <c r="C5" s="88">
        <v>50</v>
      </c>
      <c r="D5" s="88">
        <v>69</v>
      </c>
      <c r="E5" s="88">
        <v>53</v>
      </c>
      <c r="F5" s="88">
        <v>50</v>
      </c>
      <c r="G5" s="88">
        <v>30</v>
      </c>
      <c r="H5" s="88">
        <v>43</v>
      </c>
      <c r="I5" s="88">
        <v>51</v>
      </c>
      <c r="J5" s="88">
        <v>49</v>
      </c>
      <c r="K5" s="88">
        <v>56</v>
      </c>
      <c r="L5" s="88">
        <v>53</v>
      </c>
      <c r="M5" s="88">
        <v>44</v>
      </c>
      <c r="N5" s="88">
        <v>49</v>
      </c>
      <c r="O5" s="88">
        <v>51</v>
      </c>
      <c r="P5" s="97">
        <v>38</v>
      </c>
    </row>
    <row r="6" spans="1:53">
      <c r="A6" s="92" t="s">
        <v>22</v>
      </c>
      <c r="B6" s="88">
        <v>8</v>
      </c>
      <c r="C6" s="88">
        <v>9</v>
      </c>
      <c r="D6" s="88">
        <v>7</v>
      </c>
      <c r="E6" s="88">
        <v>9</v>
      </c>
      <c r="F6" s="88">
        <v>6</v>
      </c>
      <c r="G6" s="88">
        <v>8</v>
      </c>
      <c r="H6" s="88">
        <v>6</v>
      </c>
      <c r="I6" s="88">
        <v>5</v>
      </c>
      <c r="J6" s="88">
        <v>7</v>
      </c>
      <c r="K6" s="88">
        <v>11</v>
      </c>
      <c r="L6" s="88">
        <v>13</v>
      </c>
      <c r="M6" s="88">
        <v>2</v>
      </c>
      <c r="N6" s="88">
        <v>8</v>
      </c>
      <c r="O6" s="88">
        <v>8</v>
      </c>
      <c r="P6" s="97">
        <v>6</v>
      </c>
    </row>
    <row r="7" spans="1:53">
      <c r="A7" s="92" t="s">
        <v>23</v>
      </c>
      <c r="B7" s="7">
        <v>4</v>
      </c>
      <c r="C7" s="7">
        <v>8</v>
      </c>
      <c r="D7" s="7">
        <v>5</v>
      </c>
      <c r="E7" s="7">
        <v>4</v>
      </c>
      <c r="F7" s="7">
        <v>5</v>
      </c>
      <c r="G7" s="7">
        <v>4</v>
      </c>
      <c r="H7" s="7">
        <v>2</v>
      </c>
      <c r="I7" s="7">
        <v>6</v>
      </c>
      <c r="J7" s="7">
        <v>6</v>
      </c>
      <c r="K7" s="7">
        <v>2</v>
      </c>
      <c r="L7" s="7">
        <v>3</v>
      </c>
      <c r="M7" s="7">
        <v>6</v>
      </c>
      <c r="N7" s="7">
        <v>1</v>
      </c>
      <c r="O7" s="7">
        <v>5</v>
      </c>
      <c r="P7" s="97">
        <v>4</v>
      </c>
    </row>
    <row r="8" spans="1:53">
      <c r="A8" s="90" t="s">
        <v>24</v>
      </c>
      <c r="B8" s="7">
        <v>4</v>
      </c>
      <c r="C8" s="7">
        <v>9</v>
      </c>
      <c r="D8" s="7">
        <v>4</v>
      </c>
      <c r="E8" s="7">
        <v>8</v>
      </c>
      <c r="F8" s="7">
        <v>4</v>
      </c>
      <c r="G8" s="7">
        <v>4</v>
      </c>
      <c r="H8" s="7">
        <v>4</v>
      </c>
      <c r="I8" s="7">
        <v>7</v>
      </c>
      <c r="J8" s="7">
        <v>7</v>
      </c>
      <c r="K8" s="7">
        <v>7</v>
      </c>
      <c r="L8" s="7">
        <v>6</v>
      </c>
      <c r="M8" s="7">
        <v>4</v>
      </c>
      <c r="N8" s="7">
        <v>4</v>
      </c>
      <c r="O8" s="7">
        <v>8</v>
      </c>
      <c r="P8" s="97">
        <v>4</v>
      </c>
    </row>
    <row r="9" spans="1:53">
      <c r="A9" s="90" t="s">
        <v>25</v>
      </c>
      <c r="B9" s="7">
        <v>6</v>
      </c>
      <c r="C9" s="7">
        <v>16</v>
      </c>
      <c r="D9" s="7">
        <v>10</v>
      </c>
      <c r="E9" s="7">
        <v>15</v>
      </c>
      <c r="F9" s="7">
        <v>23</v>
      </c>
      <c r="G9" s="7">
        <v>10</v>
      </c>
      <c r="H9" s="7">
        <v>16</v>
      </c>
      <c r="I9" s="7">
        <v>20</v>
      </c>
      <c r="J9" s="7">
        <v>24</v>
      </c>
      <c r="K9" s="7">
        <v>21</v>
      </c>
      <c r="L9" s="7">
        <v>18</v>
      </c>
      <c r="M9" s="7">
        <v>15</v>
      </c>
      <c r="N9" s="7">
        <v>12</v>
      </c>
      <c r="O9" s="7">
        <v>9</v>
      </c>
      <c r="P9" s="97">
        <v>8</v>
      </c>
    </row>
    <row r="10" spans="1:53">
      <c r="A10" s="90" t="s">
        <v>26</v>
      </c>
      <c r="B10" s="7">
        <v>11</v>
      </c>
      <c r="C10" s="7">
        <v>23</v>
      </c>
      <c r="D10" s="7">
        <v>25</v>
      </c>
      <c r="E10" s="7">
        <v>30</v>
      </c>
      <c r="F10" s="7">
        <v>23</v>
      </c>
      <c r="G10" s="7">
        <v>34</v>
      </c>
      <c r="H10" s="7">
        <v>26</v>
      </c>
      <c r="I10" s="7">
        <v>18</v>
      </c>
      <c r="J10" s="7">
        <v>25</v>
      </c>
      <c r="K10" s="7">
        <v>23</v>
      </c>
      <c r="L10" s="7">
        <v>39</v>
      </c>
      <c r="M10" s="7">
        <v>22</v>
      </c>
      <c r="N10" s="7">
        <v>17</v>
      </c>
      <c r="O10" s="7">
        <v>20</v>
      </c>
      <c r="P10" s="97">
        <v>16</v>
      </c>
    </row>
    <row r="11" spans="1:53">
      <c r="A11" s="93" t="s">
        <v>27</v>
      </c>
      <c r="B11" s="7">
        <v>17</v>
      </c>
      <c r="C11" s="7">
        <v>37</v>
      </c>
      <c r="D11" s="7">
        <v>37</v>
      </c>
      <c r="E11" s="7">
        <v>36</v>
      </c>
      <c r="F11" s="7">
        <v>28</v>
      </c>
      <c r="G11" s="7">
        <v>23</v>
      </c>
      <c r="H11" s="7">
        <v>27</v>
      </c>
      <c r="I11" s="7">
        <v>29</v>
      </c>
      <c r="J11" s="7">
        <v>28</v>
      </c>
      <c r="K11" s="7">
        <v>39</v>
      </c>
      <c r="L11" s="7">
        <v>29</v>
      </c>
      <c r="M11" s="7">
        <v>31</v>
      </c>
      <c r="N11" s="7">
        <v>33</v>
      </c>
      <c r="O11" s="7">
        <v>32</v>
      </c>
      <c r="P11" s="97">
        <v>41</v>
      </c>
    </row>
    <row r="12" spans="1:53">
      <c r="A12" s="93" t="s">
        <v>28</v>
      </c>
      <c r="B12" s="7">
        <v>32</v>
      </c>
      <c r="C12" s="7">
        <v>46</v>
      </c>
      <c r="D12" s="7">
        <v>47</v>
      </c>
      <c r="E12" s="7">
        <v>38</v>
      </c>
      <c r="F12" s="7">
        <v>58</v>
      </c>
      <c r="G12" s="7">
        <v>38</v>
      </c>
      <c r="H12" s="7">
        <v>40</v>
      </c>
      <c r="I12" s="7">
        <v>60</v>
      </c>
      <c r="J12" s="7">
        <v>50</v>
      </c>
      <c r="K12" s="7">
        <v>53</v>
      </c>
      <c r="L12" s="7">
        <v>55</v>
      </c>
      <c r="M12" s="7">
        <v>41</v>
      </c>
      <c r="N12" s="7">
        <v>55</v>
      </c>
      <c r="O12" s="7">
        <v>54</v>
      </c>
      <c r="P12" s="97">
        <v>45</v>
      </c>
    </row>
    <row r="13" spans="1:53">
      <c r="A13" s="93" t="s">
        <v>29</v>
      </c>
      <c r="B13" s="7">
        <v>54</v>
      </c>
      <c r="C13" s="7">
        <v>68</v>
      </c>
      <c r="D13" s="7">
        <v>77</v>
      </c>
      <c r="E13" s="7">
        <v>79</v>
      </c>
      <c r="F13" s="7">
        <v>76</v>
      </c>
      <c r="G13" s="7">
        <v>71</v>
      </c>
      <c r="H13" s="7">
        <v>85</v>
      </c>
      <c r="I13" s="7">
        <v>77</v>
      </c>
      <c r="J13" s="7">
        <v>85</v>
      </c>
      <c r="K13" s="7">
        <v>72</v>
      </c>
      <c r="L13" s="7">
        <v>80</v>
      </c>
      <c r="M13" s="7">
        <v>66</v>
      </c>
      <c r="N13" s="7">
        <v>71</v>
      </c>
      <c r="O13" s="7">
        <v>67</v>
      </c>
      <c r="P13" s="97">
        <v>108</v>
      </c>
    </row>
    <row r="14" spans="1:53">
      <c r="A14" s="93" t="s">
        <v>30</v>
      </c>
      <c r="B14" s="7">
        <v>69</v>
      </c>
      <c r="C14" s="7">
        <v>85</v>
      </c>
      <c r="D14" s="7">
        <v>118</v>
      </c>
      <c r="E14" s="7">
        <v>116</v>
      </c>
      <c r="F14" s="7">
        <v>100</v>
      </c>
      <c r="G14" s="7">
        <v>95</v>
      </c>
      <c r="H14" s="7">
        <v>92</v>
      </c>
      <c r="I14" s="7">
        <v>117</v>
      </c>
      <c r="J14" s="7">
        <v>103</v>
      </c>
      <c r="K14" s="7">
        <v>104</v>
      </c>
      <c r="L14" s="7">
        <v>90</v>
      </c>
      <c r="M14" s="7">
        <v>100</v>
      </c>
      <c r="N14" s="7">
        <v>95</v>
      </c>
      <c r="O14" s="7">
        <v>106</v>
      </c>
      <c r="P14" s="97">
        <v>114</v>
      </c>
    </row>
    <row r="15" spans="1:53">
      <c r="A15" s="93" t="s">
        <v>31</v>
      </c>
      <c r="B15" s="7">
        <v>115</v>
      </c>
      <c r="C15" s="7">
        <v>191</v>
      </c>
      <c r="D15" s="7">
        <v>189</v>
      </c>
      <c r="E15" s="7">
        <v>160</v>
      </c>
      <c r="F15" s="7">
        <v>163</v>
      </c>
      <c r="G15" s="7">
        <v>157</v>
      </c>
      <c r="H15" s="7">
        <v>165</v>
      </c>
      <c r="I15" s="7">
        <v>182</v>
      </c>
      <c r="J15" s="7">
        <v>155</v>
      </c>
      <c r="K15" s="7">
        <v>155</v>
      </c>
      <c r="L15" s="7">
        <v>179</v>
      </c>
      <c r="M15" s="7">
        <v>160</v>
      </c>
      <c r="N15" s="7">
        <v>163</v>
      </c>
      <c r="O15" s="7">
        <v>220</v>
      </c>
      <c r="P15" s="97">
        <v>249</v>
      </c>
    </row>
    <row r="16" spans="1:53">
      <c r="A16" s="93" t="s">
        <v>32</v>
      </c>
      <c r="B16" s="7">
        <v>239</v>
      </c>
      <c r="C16" s="7">
        <v>279</v>
      </c>
      <c r="D16" s="7">
        <v>306</v>
      </c>
      <c r="E16" s="7">
        <v>280</v>
      </c>
      <c r="F16" s="7">
        <v>278</v>
      </c>
      <c r="G16" s="7">
        <v>289</v>
      </c>
      <c r="H16" s="7">
        <v>288</v>
      </c>
      <c r="I16" s="7">
        <v>232</v>
      </c>
      <c r="J16" s="7">
        <v>261</v>
      </c>
      <c r="K16" s="7">
        <v>258</v>
      </c>
      <c r="L16" s="7">
        <v>260</v>
      </c>
      <c r="M16" s="7">
        <v>245</v>
      </c>
      <c r="N16" s="7">
        <v>235</v>
      </c>
      <c r="O16" s="7">
        <v>376</v>
      </c>
      <c r="P16" s="97">
        <v>412</v>
      </c>
    </row>
    <row r="17" spans="1:53">
      <c r="A17" s="93" t="s">
        <v>33</v>
      </c>
      <c r="B17" s="7">
        <v>361</v>
      </c>
      <c r="C17" s="7">
        <v>426</v>
      </c>
      <c r="D17" s="7">
        <v>461</v>
      </c>
      <c r="E17" s="7">
        <v>381</v>
      </c>
      <c r="F17" s="7">
        <v>382</v>
      </c>
      <c r="G17" s="7">
        <v>371</v>
      </c>
      <c r="H17" s="7">
        <v>345</v>
      </c>
      <c r="I17" s="7">
        <v>346</v>
      </c>
      <c r="J17" s="7">
        <v>347</v>
      </c>
      <c r="K17" s="7">
        <v>358</v>
      </c>
      <c r="L17" s="7">
        <v>401</v>
      </c>
      <c r="M17" s="7">
        <v>390</v>
      </c>
      <c r="N17" s="7">
        <v>381</v>
      </c>
      <c r="O17" s="7">
        <v>531</v>
      </c>
      <c r="P17" s="97">
        <v>598</v>
      </c>
    </row>
    <row r="18" spans="1:53">
      <c r="A18" s="93" t="s">
        <v>34</v>
      </c>
      <c r="B18" s="7">
        <v>486</v>
      </c>
      <c r="C18" s="7">
        <v>604</v>
      </c>
      <c r="D18" s="7">
        <v>562</v>
      </c>
      <c r="E18" s="7">
        <v>535</v>
      </c>
      <c r="F18" s="7">
        <v>525</v>
      </c>
      <c r="G18" s="7">
        <v>512</v>
      </c>
      <c r="H18" s="7">
        <v>490</v>
      </c>
      <c r="I18" s="7">
        <v>511</v>
      </c>
      <c r="J18" s="7">
        <v>494</v>
      </c>
      <c r="K18" s="7">
        <v>481</v>
      </c>
      <c r="L18" s="7">
        <v>500</v>
      </c>
      <c r="M18" s="7">
        <v>469</v>
      </c>
      <c r="N18" s="7">
        <v>522</v>
      </c>
      <c r="O18" s="7">
        <v>733</v>
      </c>
      <c r="P18" s="97">
        <v>852</v>
      </c>
    </row>
    <row r="19" spans="1:53">
      <c r="A19" s="93" t="s">
        <v>35</v>
      </c>
      <c r="B19" s="7">
        <v>696</v>
      </c>
      <c r="C19" s="7">
        <v>857</v>
      </c>
      <c r="D19" s="7">
        <v>803</v>
      </c>
      <c r="E19" s="7">
        <v>791</v>
      </c>
      <c r="F19" s="7">
        <v>732</v>
      </c>
      <c r="G19" s="7">
        <v>689</v>
      </c>
      <c r="H19" s="7">
        <v>641</v>
      </c>
      <c r="I19" s="7">
        <v>695</v>
      </c>
      <c r="J19" s="7">
        <v>682</v>
      </c>
      <c r="K19" s="7">
        <v>679</v>
      </c>
      <c r="L19" s="7">
        <v>685</v>
      </c>
      <c r="M19" s="7">
        <v>686</v>
      </c>
      <c r="N19" s="7">
        <v>699</v>
      </c>
      <c r="O19" s="7">
        <v>1044</v>
      </c>
      <c r="P19" s="97">
        <v>1149</v>
      </c>
    </row>
    <row r="20" spans="1:53">
      <c r="A20" s="93" t="s">
        <v>36</v>
      </c>
      <c r="B20" s="7">
        <v>1164</v>
      </c>
      <c r="C20" s="7">
        <v>1341</v>
      </c>
      <c r="D20" s="7">
        <v>1210</v>
      </c>
      <c r="E20" s="7">
        <v>1167</v>
      </c>
      <c r="F20" s="7">
        <v>1196</v>
      </c>
      <c r="G20" s="7">
        <v>1120</v>
      </c>
      <c r="H20" s="7">
        <v>1113</v>
      </c>
      <c r="I20" s="7">
        <v>1048</v>
      </c>
      <c r="J20" s="7">
        <v>1111</v>
      </c>
      <c r="K20" s="7">
        <v>1090</v>
      </c>
      <c r="L20" s="7">
        <v>1068</v>
      </c>
      <c r="M20" s="7">
        <v>1094</v>
      </c>
      <c r="N20" s="7">
        <v>1106</v>
      </c>
      <c r="O20" s="7">
        <v>1690</v>
      </c>
      <c r="P20" s="97">
        <v>1797</v>
      </c>
    </row>
    <row r="21" spans="1:53">
      <c r="A21" s="93" t="s">
        <v>37</v>
      </c>
      <c r="B21" s="7">
        <v>1535</v>
      </c>
      <c r="C21" s="7">
        <v>1724</v>
      </c>
      <c r="D21" s="7">
        <v>1612</v>
      </c>
      <c r="E21" s="7">
        <v>1474</v>
      </c>
      <c r="F21" s="7">
        <v>1445</v>
      </c>
      <c r="G21" s="7">
        <v>1358</v>
      </c>
      <c r="H21" s="7">
        <v>1305</v>
      </c>
      <c r="I21" s="7">
        <v>1338</v>
      </c>
      <c r="J21" s="7">
        <v>1255</v>
      </c>
      <c r="K21" s="7">
        <v>1325</v>
      </c>
      <c r="L21" s="7">
        <v>1366</v>
      </c>
      <c r="M21" s="7">
        <v>1373</v>
      </c>
      <c r="N21" s="7">
        <v>1397</v>
      </c>
      <c r="O21" s="7">
        <v>2179</v>
      </c>
      <c r="P21" s="97">
        <v>2418</v>
      </c>
    </row>
    <row r="22" spans="1:53">
      <c r="A22" s="93" t="s">
        <v>38</v>
      </c>
      <c r="B22" s="7">
        <v>2049</v>
      </c>
      <c r="C22" s="7">
        <v>2290</v>
      </c>
      <c r="D22" s="7">
        <v>2103</v>
      </c>
      <c r="E22" s="7">
        <v>1863</v>
      </c>
      <c r="F22" s="7">
        <v>1811</v>
      </c>
      <c r="G22" s="7">
        <v>1698</v>
      </c>
      <c r="H22" s="7">
        <v>1704</v>
      </c>
      <c r="I22" s="7">
        <v>1696</v>
      </c>
      <c r="J22" s="7">
        <v>1713</v>
      </c>
      <c r="K22" s="7">
        <v>1798</v>
      </c>
      <c r="L22" s="7">
        <v>1738</v>
      </c>
      <c r="M22" s="7">
        <v>1694</v>
      </c>
      <c r="N22" s="7">
        <v>1850</v>
      </c>
      <c r="O22" s="7">
        <v>2826</v>
      </c>
      <c r="P22" s="97">
        <v>3195</v>
      </c>
    </row>
    <row r="23" spans="1:53">
      <c r="A23" s="93" t="s">
        <v>39</v>
      </c>
      <c r="B23" s="7">
        <v>2457</v>
      </c>
      <c r="C23" s="7">
        <v>2697</v>
      </c>
      <c r="D23" s="7">
        <v>2421</v>
      </c>
      <c r="E23" s="7">
        <v>2188</v>
      </c>
      <c r="F23" s="7">
        <v>2124</v>
      </c>
      <c r="G23" s="7">
        <v>2040</v>
      </c>
      <c r="H23" s="7">
        <v>2039</v>
      </c>
      <c r="I23" s="7">
        <v>1927</v>
      </c>
      <c r="J23" s="7">
        <v>2015</v>
      </c>
      <c r="K23" s="7">
        <v>1969</v>
      </c>
      <c r="L23" s="7">
        <v>1951</v>
      </c>
      <c r="M23" s="7">
        <v>1902</v>
      </c>
      <c r="N23" s="7">
        <v>2016</v>
      </c>
      <c r="O23" s="7">
        <v>3015</v>
      </c>
      <c r="P23" s="97">
        <v>3564</v>
      </c>
    </row>
    <row r="24" spans="1:53">
      <c r="A24" s="93" t="s">
        <v>40</v>
      </c>
      <c r="B24" s="7">
        <v>2898</v>
      </c>
      <c r="C24" s="7">
        <v>3297</v>
      </c>
      <c r="D24" s="7">
        <v>2924</v>
      </c>
      <c r="E24" s="7">
        <v>2626</v>
      </c>
      <c r="F24" s="7">
        <v>2583</v>
      </c>
      <c r="G24" s="7">
        <v>2433</v>
      </c>
      <c r="H24" s="7">
        <v>2517</v>
      </c>
      <c r="I24" s="7">
        <v>2475</v>
      </c>
      <c r="J24" s="7">
        <v>2398</v>
      </c>
      <c r="K24" s="7">
        <v>2391</v>
      </c>
      <c r="L24" s="7">
        <v>2483</v>
      </c>
      <c r="M24" s="7">
        <v>2302</v>
      </c>
      <c r="N24" s="7">
        <v>2428</v>
      </c>
      <c r="O24" s="7">
        <v>3413</v>
      </c>
      <c r="P24" s="97">
        <v>3898</v>
      </c>
    </row>
    <row r="26" spans="1:53" ht="18.75">
      <c r="A26" s="13" t="s">
        <v>59</v>
      </c>
    </row>
    <row r="27" spans="1:53">
      <c r="A27" s="28" t="s">
        <v>20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98"/>
      <c r="V27" s="98"/>
      <c r="W27" s="98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98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</row>
    <row r="28" spans="1:53">
      <c r="A28" s="95" t="s">
        <v>48</v>
      </c>
      <c r="B28" s="94">
        <v>1</v>
      </c>
      <c r="C28" s="94">
        <v>2</v>
      </c>
      <c r="D28" s="94">
        <v>3</v>
      </c>
      <c r="E28" s="94">
        <v>4</v>
      </c>
      <c r="F28" s="94">
        <v>5</v>
      </c>
      <c r="G28" s="94">
        <v>6</v>
      </c>
      <c r="H28" s="94">
        <v>7</v>
      </c>
      <c r="I28" s="94">
        <v>8</v>
      </c>
      <c r="J28" s="94">
        <v>9</v>
      </c>
      <c r="K28" s="94">
        <v>10</v>
      </c>
      <c r="L28" s="94">
        <v>11</v>
      </c>
      <c r="M28" s="94">
        <v>12</v>
      </c>
      <c r="N28" s="94">
        <v>13</v>
      </c>
      <c r="O28" s="94">
        <v>14</v>
      </c>
      <c r="P28" s="94">
        <v>15</v>
      </c>
      <c r="Q28" s="94">
        <v>16</v>
      </c>
      <c r="R28" s="94">
        <v>17</v>
      </c>
      <c r="S28" s="94">
        <v>18</v>
      </c>
      <c r="T28" s="94">
        <v>19</v>
      </c>
      <c r="U28" s="94">
        <v>20</v>
      </c>
      <c r="V28" s="94">
        <v>21</v>
      </c>
      <c r="W28" s="94">
        <v>22</v>
      </c>
      <c r="X28" s="94">
        <v>23</v>
      </c>
      <c r="Y28" s="94">
        <v>24</v>
      </c>
      <c r="Z28" s="94">
        <v>25</v>
      </c>
      <c r="AA28" s="94">
        <v>26</v>
      </c>
      <c r="AB28" s="94">
        <v>27</v>
      </c>
      <c r="AC28" s="94">
        <v>28</v>
      </c>
      <c r="AD28" s="94">
        <v>29</v>
      </c>
      <c r="AE28" s="94">
        <v>30</v>
      </c>
      <c r="AF28" s="94">
        <v>31</v>
      </c>
      <c r="AG28" s="94">
        <v>32</v>
      </c>
      <c r="AH28" s="94">
        <v>33</v>
      </c>
      <c r="AI28" s="94">
        <v>34</v>
      </c>
      <c r="AJ28" s="94">
        <v>35</v>
      </c>
      <c r="AK28" s="94">
        <v>36</v>
      </c>
      <c r="AL28" s="94">
        <v>37</v>
      </c>
      <c r="AM28" s="94">
        <v>38</v>
      </c>
      <c r="AN28" s="94">
        <v>39</v>
      </c>
      <c r="AO28" s="94">
        <v>40</v>
      </c>
      <c r="AP28" s="94">
        <v>41</v>
      </c>
      <c r="AQ28" s="94">
        <v>42</v>
      </c>
      <c r="AR28" s="94">
        <v>43</v>
      </c>
      <c r="AS28" s="94">
        <v>44</v>
      </c>
      <c r="AT28" s="94">
        <v>45</v>
      </c>
      <c r="AU28" s="94">
        <v>46</v>
      </c>
      <c r="AV28" s="94">
        <v>47</v>
      </c>
      <c r="AW28" s="94">
        <v>48</v>
      </c>
      <c r="AX28" s="94">
        <v>49</v>
      </c>
      <c r="AY28" s="94">
        <v>50</v>
      </c>
      <c r="AZ28" s="94">
        <v>51</v>
      </c>
      <c r="BA28" s="94">
        <v>52</v>
      </c>
    </row>
    <row r="29" spans="1:53">
      <c r="A29" s="96" t="s">
        <v>49</v>
      </c>
      <c r="B29" s="27">
        <v>43</v>
      </c>
      <c r="C29" s="27">
        <v>50</v>
      </c>
      <c r="D29" s="27">
        <v>59</v>
      </c>
      <c r="E29" s="27">
        <v>42</v>
      </c>
      <c r="F29" s="27">
        <v>57</v>
      </c>
      <c r="G29" s="27">
        <v>54</v>
      </c>
      <c r="H29" s="27">
        <v>49</v>
      </c>
      <c r="I29" s="27">
        <v>59</v>
      </c>
      <c r="J29" s="27">
        <v>52</v>
      </c>
      <c r="K29" s="27">
        <v>45</v>
      </c>
      <c r="L29" s="27">
        <v>57</v>
      </c>
      <c r="M29" s="27">
        <v>49</v>
      </c>
      <c r="N29" s="27">
        <v>45</v>
      </c>
      <c r="O29" s="27">
        <v>41</v>
      </c>
      <c r="P29" s="27">
        <v>47</v>
      </c>
      <c r="Q29" s="27">
        <v>48</v>
      </c>
      <c r="R29" s="27">
        <v>34</v>
      </c>
      <c r="S29" s="27">
        <v>46</v>
      </c>
      <c r="T29" s="27">
        <v>56</v>
      </c>
      <c r="U29" s="98">
        <v>44</v>
      </c>
      <c r="V29" s="98">
        <v>51</v>
      </c>
      <c r="W29" s="98">
        <v>45</v>
      </c>
      <c r="X29" s="27">
        <v>48</v>
      </c>
      <c r="Y29" s="27">
        <v>46</v>
      </c>
      <c r="Z29" s="27">
        <v>46</v>
      </c>
      <c r="AA29" s="27">
        <v>39</v>
      </c>
      <c r="AB29" s="27">
        <v>33</v>
      </c>
      <c r="AC29" s="27">
        <v>44</v>
      </c>
      <c r="AD29" s="27">
        <v>45</v>
      </c>
      <c r="AE29" s="27">
        <v>57</v>
      </c>
      <c r="AF29" s="27">
        <v>57</v>
      </c>
      <c r="AG29" s="27">
        <v>57</v>
      </c>
      <c r="AH29" s="27">
        <v>54</v>
      </c>
      <c r="AI29" s="27">
        <v>47</v>
      </c>
      <c r="AJ29" s="27">
        <v>45</v>
      </c>
      <c r="AK29" s="27">
        <v>54</v>
      </c>
      <c r="AL29" s="27">
        <v>60</v>
      </c>
      <c r="AM29" s="98">
        <v>45</v>
      </c>
      <c r="AN29" s="27">
        <v>55</v>
      </c>
      <c r="AO29" s="27">
        <v>68</v>
      </c>
      <c r="AP29" s="27">
        <v>46</v>
      </c>
      <c r="AQ29" s="27">
        <v>54</v>
      </c>
      <c r="AR29" s="27">
        <v>49</v>
      </c>
      <c r="AS29" s="27">
        <v>45</v>
      </c>
      <c r="AT29" s="27">
        <v>52</v>
      </c>
      <c r="AU29" s="27">
        <v>46</v>
      </c>
      <c r="AV29" s="27">
        <v>57</v>
      </c>
      <c r="AW29" s="27">
        <v>56</v>
      </c>
      <c r="AX29" s="27">
        <v>50</v>
      </c>
      <c r="AY29" s="27">
        <v>52</v>
      </c>
      <c r="AZ29" s="27">
        <v>53</v>
      </c>
      <c r="BA29" s="27">
        <v>34</v>
      </c>
    </row>
    <row r="30" spans="1:53">
      <c r="A30" s="96" t="s">
        <v>42</v>
      </c>
      <c r="B30" s="27">
        <v>15</v>
      </c>
      <c r="C30" s="27">
        <v>20</v>
      </c>
      <c r="D30" s="27">
        <v>29</v>
      </c>
      <c r="E30" s="27">
        <v>22</v>
      </c>
      <c r="F30" s="27">
        <v>15</v>
      </c>
      <c r="G30" s="27">
        <v>25</v>
      </c>
      <c r="H30" s="27">
        <v>17</v>
      </c>
      <c r="I30" s="27">
        <v>30</v>
      </c>
      <c r="J30" s="27">
        <v>20</v>
      </c>
      <c r="K30" s="27">
        <v>16</v>
      </c>
      <c r="L30" s="27">
        <v>24</v>
      </c>
      <c r="M30" s="27">
        <v>24</v>
      </c>
      <c r="N30" s="27">
        <v>17</v>
      </c>
      <c r="O30" s="27">
        <v>13</v>
      </c>
      <c r="P30" s="27">
        <v>23</v>
      </c>
      <c r="Q30" s="27">
        <v>21</v>
      </c>
      <c r="R30" s="27">
        <v>18</v>
      </c>
      <c r="S30" s="27">
        <v>18</v>
      </c>
      <c r="T30" s="27">
        <v>17</v>
      </c>
      <c r="U30" s="98">
        <v>14</v>
      </c>
      <c r="V30" s="98">
        <v>21</v>
      </c>
      <c r="W30" s="98">
        <v>16</v>
      </c>
      <c r="X30" s="27">
        <v>18</v>
      </c>
      <c r="Y30" s="27">
        <v>18</v>
      </c>
      <c r="Z30" s="27">
        <v>20</v>
      </c>
      <c r="AA30" s="27">
        <v>21</v>
      </c>
      <c r="AB30" s="27">
        <v>26</v>
      </c>
      <c r="AC30" s="27">
        <v>16</v>
      </c>
      <c r="AD30" s="27">
        <v>14</v>
      </c>
      <c r="AE30" s="27">
        <v>14</v>
      </c>
      <c r="AF30" s="27">
        <v>11</v>
      </c>
      <c r="AG30" s="27">
        <v>12</v>
      </c>
      <c r="AH30" s="27">
        <v>24</v>
      </c>
      <c r="AI30" s="27">
        <v>8</v>
      </c>
      <c r="AJ30" s="27">
        <v>16</v>
      </c>
      <c r="AK30" s="27">
        <v>19</v>
      </c>
      <c r="AL30" s="27">
        <v>12</v>
      </c>
      <c r="AM30" s="98">
        <v>18</v>
      </c>
      <c r="AN30" s="27">
        <v>14</v>
      </c>
      <c r="AO30" s="27">
        <v>15</v>
      </c>
      <c r="AP30" s="27">
        <v>16</v>
      </c>
      <c r="AQ30" s="27">
        <v>14</v>
      </c>
      <c r="AR30" s="27">
        <v>14</v>
      </c>
      <c r="AS30" s="27">
        <v>19</v>
      </c>
      <c r="AT30" s="27">
        <v>7</v>
      </c>
      <c r="AU30" s="27">
        <v>19</v>
      </c>
      <c r="AV30" s="27">
        <v>19</v>
      </c>
      <c r="AW30" s="27">
        <v>14</v>
      </c>
      <c r="AX30" s="27">
        <v>17</v>
      </c>
      <c r="AY30" s="27">
        <v>32</v>
      </c>
      <c r="AZ30" s="27">
        <v>19</v>
      </c>
      <c r="BA30" s="27">
        <v>13</v>
      </c>
    </row>
    <row r="31" spans="1:53">
      <c r="A31" s="96" t="s">
        <v>43</v>
      </c>
      <c r="B31" s="27">
        <v>215</v>
      </c>
      <c r="C31" s="27">
        <v>280</v>
      </c>
      <c r="D31" s="27">
        <v>319</v>
      </c>
      <c r="E31" s="27">
        <v>339</v>
      </c>
      <c r="F31" s="27">
        <v>307</v>
      </c>
      <c r="G31" s="27">
        <v>267</v>
      </c>
      <c r="H31" s="27">
        <v>305</v>
      </c>
      <c r="I31" s="27">
        <v>276</v>
      </c>
      <c r="J31" s="27">
        <v>288</v>
      </c>
      <c r="K31" s="27">
        <v>303</v>
      </c>
      <c r="L31" s="27">
        <v>299</v>
      </c>
      <c r="M31" s="27">
        <v>293</v>
      </c>
      <c r="N31" s="27">
        <v>289</v>
      </c>
      <c r="O31" s="27">
        <v>296</v>
      </c>
      <c r="P31" s="27">
        <v>288</v>
      </c>
      <c r="Q31" s="27">
        <v>251</v>
      </c>
      <c r="R31" s="27">
        <v>273</v>
      </c>
      <c r="S31" s="27">
        <v>297</v>
      </c>
      <c r="T31" s="27">
        <v>262</v>
      </c>
      <c r="U31" s="98">
        <v>304</v>
      </c>
      <c r="V31" s="98">
        <v>309</v>
      </c>
      <c r="W31" s="98">
        <v>239</v>
      </c>
      <c r="X31" s="27">
        <v>306</v>
      </c>
      <c r="Y31" s="27">
        <v>298</v>
      </c>
      <c r="Z31" s="27">
        <v>279</v>
      </c>
      <c r="AA31" s="27">
        <v>273</v>
      </c>
      <c r="AB31" s="27">
        <v>255</v>
      </c>
      <c r="AC31" s="27">
        <v>259</v>
      </c>
      <c r="AD31" s="27">
        <v>279</v>
      </c>
      <c r="AE31" s="27">
        <v>267</v>
      </c>
      <c r="AF31" s="27">
        <v>265</v>
      </c>
      <c r="AG31" s="27">
        <v>245</v>
      </c>
      <c r="AH31" s="27">
        <v>277</v>
      </c>
      <c r="AI31" s="27">
        <v>264</v>
      </c>
      <c r="AJ31" s="27">
        <v>224</v>
      </c>
      <c r="AK31" s="27">
        <v>268</v>
      </c>
      <c r="AL31" s="27">
        <v>297</v>
      </c>
      <c r="AM31" s="98">
        <v>264</v>
      </c>
      <c r="AN31" s="27">
        <v>269</v>
      </c>
      <c r="AO31" s="27">
        <v>325</v>
      </c>
      <c r="AP31" s="27">
        <v>302</v>
      </c>
      <c r="AQ31" s="27">
        <v>303</v>
      </c>
      <c r="AR31" s="27">
        <v>281</v>
      </c>
      <c r="AS31" s="27">
        <v>289</v>
      </c>
      <c r="AT31" s="27">
        <v>314</v>
      </c>
      <c r="AU31" s="27">
        <v>271</v>
      </c>
      <c r="AV31" s="27">
        <v>283</v>
      </c>
      <c r="AW31" s="27">
        <v>312</v>
      </c>
      <c r="AX31" s="27">
        <v>315</v>
      </c>
      <c r="AY31" s="27">
        <v>315</v>
      </c>
      <c r="AZ31" s="27">
        <v>368</v>
      </c>
      <c r="BA31" s="27">
        <v>148</v>
      </c>
    </row>
    <row r="32" spans="1:53">
      <c r="A32" s="96" t="s">
        <v>44</v>
      </c>
      <c r="B32" s="27">
        <v>1199</v>
      </c>
      <c r="C32" s="27">
        <v>1419</v>
      </c>
      <c r="D32" s="27">
        <v>1373</v>
      </c>
      <c r="E32" s="27">
        <v>1438</v>
      </c>
      <c r="F32" s="27">
        <v>1367</v>
      </c>
      <c r="G32" s="27">
        <v>1387</v>
      </c>
      <c r="H32" s="27">
        <v>1372</v>
      </c>
      <c r="I32" s="27">
        <v>1395</v>
      </c>
      <c r="J32" s="27">
        <v>1264</v>
      </c>
      <c r="K32" s="27">
        <v>1342</v>
      </c>
      <c r="L32" s="27">
        <v>1311</v>
      </c>
      <c r="M32" s="27">
        <v>1249</v>
      </c>
      <c r="N32" s="27">
        <v>1222</v>
      </c>
      <c r="O32" s="27">
        <v>1232</v>
      </c>
      <c r="P32" s="27">
        <v>1265</v>
      </c>
      <c r="Q32" s="27">
        <v>1100</v>
      </c>
      <c r="R32" s="27">
        <v>1207</v>
      </c>
      <c r="S32" s="27">
        <v>1334</v>
      </c>
      <c r="T32" s="27">
        <v>1094</v>
      </c>
      <c r="U32" s="98">
        <v>1274</v>
      </c>
      <c r="V32" s="98">
        <v>1262</v>
      </c>
      <c r="W32" s="98">
        <v>991</v>
      </c>
      <c r="X32" s="27">
        <v>1223</v>
      </c>
      <c r="Y32" s="27">
        <v>1149</v>
      </c>
      <c r="Z32" s="27">
        <v>1150</v>
      </c>
      <c r="AA32" s="27">
        <v>1214</v>
      </c>
      <c r="AB32" s="27">
        <v>1112</v>
      </c>
      <c r="AC32" s="27">
        <v>1140</v>
      </c>
      <c r="AD32" s="27">
        <v>1136</v>
      </c>
      <c r="AE32" s="27">
        <v>1117</v>
      </c>
      <c r="AF32" s="27">
        <v>1123</v>
      </c>
      <c r="AG32" s="27">
        <v>1095</v>
      </c>
      <c r="AH32" s="27">
        <v>1244</v>
      </c>
      <c r="AI32" s="27">
        <v>1127</v>
      </c>
      <c r="AJ32" s="27">
        <v>1026</v>
      </c>
      <c r="AK32" s="27">
        <v>1199</v>
      </c>
      <c r="AL32" s="27">
        <v>1169</v>
      </c>
      <c r="AM32" s="98">
        <v>1174</v>
      </c>
      <c r="AN32" s="27">
        <v>1197</v>
      </c>
      <c r="AO32" s="27">
        <v>1189</v>
      </c>
      <c r="AP32" s="27">
        <v>1137</v>
      </c>
      <c r="AQ32" s="27">
        <v>1154</v>
      </c>
      <c r="AR32" s="27">
        <v>1198</v>
      </c>
      <c r="AS32" s="27">
        <v>1196</v>
      </c>
      <c r="AT32" s="27">
        <v>1236</v>
      </c>
      <c r="AU32" s="27">
        <v>1254</v>
      </c>
      <c r="AV32" s="27">
        <v>1225</v>
      </c>
      <c r="AW32" s="27">
        <v>1237</v>
      </c>
      <c r="AX32" s="27">
        <v>1275</v>
      </c>
      <c r="AY32" s="27">
        <v>1313</v>
      </c>
      <c r="AZ32" s="27">
        <v>1316</v>
      </c>
      <c r="BA32" s="27">
        <v>773</v>
      </c>
    </row>
    <row r="33" spans="1:53">
      <c r="A33" s="96" t="s">
        <v>45</v>
      </c>
      <c r="B33" s="27">
        <v>1766</v>
      </c>
      <c r="C33" s="27">
        <v>2179</v>
      </c>
      <c r="D33" s="27">
        <v>2004</v>
      </c>
      <c r="E33" s="27">
        <v>1936</v>
      </c>
      <c r="F33" s="27">
        <v>1852</v>
      </c>
      <c r="G33" s="27">
        <v>1955</v>
      </c>
      <c r="H33" s="27">
        <v>1911</v>
      </c>
      <c r="I33" s="27">
        <v>1824</v>
      </c>
      <c r="J33" s="27">
        <v>1826</v>
      </c>
      <c r="K33" s="27">
        <v>1857</v>
      </c>
      <c r="L33" s="27">
        <v>1718</v>
      </c>
      <c r="M33" s="27">
        <v>1713</v>
      </c>
      <c r="N33" s="27">
        <v>1643</v>
      </c>
      <c r="O33" s="27">
        <v>1614</v>
      </c>
      <c r="P33" s="27">
        <v>1712</v>
      </c>
      <c r="Q33" s="27">
        <v>1446</v>
      </c>
      <c r="R33" s="27">
        <v>1730</v>
      </c>
      <c r="S33" s="27">
        <v>1869</v>
      </c>
      <c r="T33" s="27">
        <v>1513</v>
      </c>
      <c r="U33" s="98">
        <v>1650</v>
      </c>
      <c r="V33" s="98">
        <v>1765</v>
      </c>
      <c r="W33" s="98">
        <v>1382</v>
      </c>
      <c r="X33" s="27">
        <v>1741</v>
      </c>
      <c r="Y33" s="27">
        <v>1658</v>
      </c>
      <c r="Z33" s="27">
        <v>1625</v>
      </c>
      <c r="AA33" s="27">
        <v>1605</v>
      </c>
      <c r="AB33" s="27">
        <v>1561</v>
      </c>
      <c r="AC33" s="27">
        <v>1564</v>
      </c>
      <c r="AD33" s="27">
        <v>1500</v>
      </c>
      <c r="AE33" s="27">
        <v>1598</v>
      </c>
      <c r="AF33" s="27">
        <v>1597</v>
      </c>
      <c r="AG33" s="27">
        <v>1578</v>
      </c>
      <c r="AH33" s="27">
        <v>1573</v>
      </c>
      <c r="AI33" s="27">
        <v>1582</v>
      </c>
      <c r="AJ33" s="27">
        <v>1419</v>
      </c>
      <c r="AK33" s="27">
        <v>1643</v>
      </c>
      <c r="AL33" s="27">
        <v>1617</v>
      </c>
      <c r="AM33" s="98">
        <v>1592</v>
      </c>
      <c r="AN33" s="27">
        <v>1547</v>
      </c>
      <c r="AO33" s="27">
        <v>1665</v>
      </c>
      <c r="AP33" s="27">
        <v>1595</v>
      </c>
      <c r="AQ33" s="27">
        <v>1628</v>
      </c>
      <c r="AR33" s="27">
        <v>1663</v>
      </c>
      <c r="AS33" s="27">
        <v>1663</v>
      </c>
      <c r="AT33" s="27">
        <v>1676</v>
      </c>
      <c r="AU33" s="27">
        <v>1673</v>
      </c>
      <c r="AV33" s="27">
        <v>1743</v>
      </c>
      <c r="AW33" s="27">
        <v>1751</v>
      </c>
      <c r="AX33" s="27">
        <v>1689</v>
      </c>
      <c r="AY33" s="27">
        <v>1793</v>
      </c>
      <c r="AZ33" s="27">
        <v>1903</v>
      </c>
      <c r="BA33" s="27">
        <v>1185</v>
      </c>
    </row>
    <row r="34" spans="1:53">
      <c r="A34" s="96" t="s">
        <v>46</v>
      </c>
      <c r="B34" s="27">
        <v>3078</v>
      </c>
      <c r="C34" s="27">
        <v>3590</v>
      </c>
      <c r="D34" s="27">
        <v>3414</v>
      </c>
      <c r="E34" s="27">
        <v>3266</v>
      </c>
      <c r="F34" s="27">
        <v>3126</v>
      </c>
      <c r="G34" s="27">
        <v>3251</v>
      </c>
      <c r="H34" s="27">
        <v>3392</v>
      </c>
      <c r="I34" s="27">
        <v>3169</v>
      </c>
      <c r="J34" s="27">
        <v>3117</v>
      </c>
      <c r="K34" s="27">
        <v>3042</v>
      </c>
      <c r="L34" s="27">
        <v>2933</v>
      </c>
      <c r="M34" s="27">
        <v>2948</v>
      </c>
      <c r="N34" s="27">
        <v>2794</v>
      </c>
      <c r="O34" s="27">
        <v>2937</v>
      </c>
      <c r="P34" s="27">
        <v>2907</v>
      </c>
      <c r="Q34" s="27">
        <v>2547</v>
      </c>
      <c r="R34" s="27">
        <v>2811</v>
      </c>
      <c r="S34" s="27">
        <v>3207</v>
      </c>
      <c r="T34" s="27">
        <v>2579</v>
      </c>
      <c r="U34" s="98">
        <v>2864</v>
      </c>
      <c r="V34" s="98">
        <v>2946</v>
      </c>
      <c r="W34" s="98">
        <v>2403</v>
      </c>
      <c r="X34" s="27">
        <v>2846</v>
      </c>
      <c r="Y34" s="27">
        <v>2672</v>
      </c>
      <c r="Z34" s="27">
        <v>2711</v>
      </c>
      <c r="AA34" s="27">
        <v>2692</v>
      </c>
      <c r="AB34" s="27">
        <v>2650</v>
      </c>
      <c r="AC34" s="27">
        <v>2616</v>
      </c>
      <c r="AD34" s="27">
        <v>2610</v>
      </c>
      <c r="AE34" s="27">
        <v>2580</v>
      </c>
      <c r="AF34" s="27">
        <v>2664</v>
      </c>
      <c r="AG34" s="27">
        <v>2575</v>
      </c>
      <c r="AH34" s="27">
        <v>2530</v>
      </c>
      <c r="AI34" s="27">
        <v>2479</v>
      </c>
      <c r="AJ34" s="27">
        <v>2319</v>
      </c>
      <c r="AK34" s="27">
        <v>2775</v>
      </c>
      <c r="AL34" s="27">
        <v>2654</v>
      </c>
      <c r="AM34" s="98">
        <v>2695</v>
      </c>
      <c r="AN34" s="27">
        <v>2760</v>
      </c>
      <c r="AO34" s="27">
        <v>2780</v>
      </c>
      <c r="AP34" s="27">
        <v>2869</v>
      </c>
      <c r="AQ34" s="27">
        <v>2920</v>
      </c>
      <c r="AR34" s="27">
        <v>2799</v>
      </c>
      <c r="AS34" s="27">
        <v>2938</v>
      </c>
      <c r="AT34" s="27">
        <v>2998</v>
      </c>
      <c r="AU34" s="27">
        <v>3070</v>
      </c>
      <c r="AV34" s="27">
        <v>3163</v>
      </c>
      <c r="AW34" s="27">
        <v>3142</v>
      </c>
      <c r="AX34" s="27">
        <v>3078</v>
      </c>
      <c r="AY34" s="27">
        <v>3215</v>
      </c>
      <c r="AZ34" s="27">
        <v>3299</v>
      </c>
      <c r="BA34" s="27">
        <v>2231</v>
      </c>
    </row>
    <row r="35" spans="1:53">
      <c r="A35" s="89" t="s">
        <v>47</v>
      </c>
      <c r="B35" s="27">
        <v>4639</v>
      </c>
      <c r="C35" s="27">
        <v>5071</v>
      </c>
      <c r="D35" s="27">
        <v>4662</v>
      </c>
      <c r="E35" s="27">
        <v>4697</v>
      </c>
      <c r="F35" s="27">
        <v>4573</v>
      </c>
      <c r="G35" s="27">
        <v>4721</v>
      </c>
      <c r="H35" s="27">
        <v>4778</v>
      </c>
      <c r="I35" s="27">
        <v>4542</v>
      </c>
      <c r="J35" s="27">
        <v>4477</v>
      </c>
      <c r="K35" s="27">
        <v>4293</v>
      </c>
      <c r="L35" s="27">
        <v>4225</v>
      </c>
      <c r="M35" s="27">
        <v>4126</v>
      </c>
      <c r="N35" s="27">
        <v>3857</v>
      </c>
      <c r="O35" s="27">
        <v>3993</v>
      </c>
      <c r="P35" s="27">
        <v>4049</v>
      </c>
      <c r="Q35" s="27">
        <v>3612</v>
      </c>
      <c r="R35" s="27">
        <v>3986</v>
      </c>
      <c r="S35" s="27">
        <v>4436</v>
      </c>
      <c r="T35" s="27">
        <v>3534</v>
      </c>
      <c r="U35" s="98">
        <v>4122</v>
      </c>
      <c r="V35" s="98">
        <v>3930</v>
      </c>
      <c r="W35" s="98">
        <v>3184</v>
      </c>
      <c r="X35" s="27">
        <v>3958</v>
      </c>
      <c r="Y35" s="27">
        <v>3604</v>
      </c>
      <c r="Z35" s="27">
        <v>3627</v>
      </c>
      <c r="AA35" s="27">
        <v>3667</v>
      </c>
      <c r="AB35" s="27">
        <v>3425</v>
      </c>
      <c r="AC35" s="27">
        <v>3540</v>
      </c>
      <c r="AD35" s="27">
        <v>3496</v>
      </c>
      <c r="AE35" s="27">
        <v>3479</v>
      </c>
      <c r="AF35" s="27">
        <v>3554</v>
      </c>
      <c r="AG35" s="27">
        <v>3560</v>
      </c>
      <c r="AH35" s="27">
        <v>3391</v>
      </c>
      <c r="AI35" s="27">
        <v>3487</v>
      </c>
      <c r="AJ35" s="27">
        <v>3193</v>
      </c>
      <c r="AK35" s="27">
        <v>3737</v>
      </c>
      <c r="AL35" s="27">
        <v>3704</v>
      </c>
      <c r="AM35" s="98">
        <v>3652</v>
      </c>
      <c r="AN35" s="27">
        <v>3675</v>
      </c>
      <c r="AO35" s="27">
        <v>3757</v>
      </c>
      <c r="AP35" s="27">
        <v>4008</v>
      </c>
      <c r="AQ35" s="27">
        <v>4083</v>
      </c>
      <c r="AR35" s="27">
        <v>4017</v>
      </c>
      <c r="AS35" s="27">
        <v>4014</v>
      </c>
      <c r="AT35" s="27">
        <v>4414</v>
      </c>
      <c r="AU35" s="27">
        <v>4317</v>
      </c>
      <c r="AV35" s="27">
        <v>4392</v>
      </c>
      <c r="AW35" s="27">
        <v>4446</v>
      </c>
      <c r="AX35" s="27">
        <v>4392</v>
      </c>
      <c r="AY35" s="27">
        <v>4468</v>
      </c>
      <c r="AZ35" s="27">
        <v>4968</v>
      </c>
      <c r="BA35" s="27">
        <v>3149</v>
      </c>
    </row>
    <row r="36" spans="1:53">
      <c r="A36" s="90" t="s">
        <v>63</v>
      </c>
      <c r="E36" s="14">
        <f>SUM(E29:E35)</f>
        <v>11740</v>
      </c>
      <c r="F36" s="14">
        <f t="shared" ref="F36:BA36" si="0">SUM(F29:F35)</f>
        <v>11297</v>
      </c>
      <c r="G36" s="14">
        <f t="shared" si="0"/>
        <v>11660</v>
      </c>
      <c r="H36" s="14">
        <f t="shared" si="0"/>
        <v>11824</v>
      </c>
      <c r="I36" s="14">
        <f t="shared" si="0"/>
        <v>11295</v>
      </c>
      <c r="J36" s="14">
        <f t="shared" si="0"/>
        <v>11044</v>
      </c>
      <c r="K36" s="14">
        <f t="shared" si="0"/>
        <v>10898</v>
      </c>
      <c r="L36" s="14">
        <f t="shared" si="0"/>
        <v>10567</v>
      </c>
      <c r="M36" s="14">
        <f t="shared" si="0"/>
        <v>10402</v>
      </c>
      <c r="N36" s="14">
        <f t="shared" si="0"/>
        <v>9867</v>
      </c>
      <c r="O36" s="14">
        <f t="shared" si="0"/>
        <v>10126</v>
      </c>
      <c r="P36" s="14">
        <f t="shared" si="0"/>
        <v>10291</v>
      </c>
      <c r="Q36" s="14">
        <f t="shared" si="0"/>
        <v>9025</v>
      </c>
      <c r="R36" s="14">
        <f t="shared" si="0"/>
        <v>10059</v>
      </c>
      <c r="S36" s="14">
        <f t="shared" si="0"/>
        <v>11207</v>
      </c>
      <c r="T36" s="14">
        <f t="shared" si="0"/>
        <v>9055</v>
      </c>
      <c r="U36" s="14">
        <f t="shared" si="0"/>
        <v>10272</v>
      </c>
      <c r="V36" s="14">
        <f t="shared" si="0"/>
        <v>10284</v>
      </c>
      <c r="W36" s="14">
        <f t="shared" si="0"/>
        <v>8260</v>
      </c>
      <c r="X36" s="14">
        <f t="shared" si="0"/>
        <v>10140</v>
      </c>
      <c r="Y36" s="14">
        <f t="shared" si="0"/>
        <v>9445</v>
      </c>
      <c r="Z36" s="14">
        <f t="shared" si="0"/>
        <v>9458</v>
      </c>
      <c r="AA36" s="14">
        <f t="shared" si="0"/>
        <v>9511</v>
      </c>
      <c r="AB36" s="14">
        <f t="shared" si="0"/>
        <v>9062</v>
      </c>
      <c r="AC36" s="14">
        <f t="shared" si="0"/>
        <v>9179</v>
      </c>
      <c r="AD36" s="14">
        <f t="shared" si="0"/>
        <v>9080</v>
      </c>
      <c r="AE36" s="14">
        <f t="shared" si="0"/>
        <v>9112</v>
      </c>
      <c r="AF36" s="14">
        <f t="shared" si="0"/>
        <v>9271</v>
      </c>
      <c r="AG36" s="14">
        <f t="shared" si="0"/>
        <v>9122</v>
      </c>
      <c r="AH36" s="14">
        <f t="shared" si="0"/>
        <v>9093</v>
      </c>
      <c r="AI36" s="14">
        <f t="shared" si="0"/>
        <v>8994</v>
      </c>
      <c r="AJ36" s="14">
        <f t="shared" si="0"/>
        <v>8242</v>
      </c>
      <c r="AK36" s="14">
        <f t="shared" si="0"/>
        <v>9695</v>
      </c>
      <c r="AL36" s="14">
        <f t="shared" si="0"/>
        <v>9513</v>
      </c>
      <c r="AM36" s="14">
        <f t="shared" si="0"/>
        <v>9440</v>
      </c>
      <c r="AN36" s="14">
        <f t="shared" si="0"/>
        <v>9517</v>
      </c>
      <c r="AO36" s="14">
        <f t="shared" si="0"/>
        <v>9799</v>
      </c>
      <c r="AP36" s="14">
        <f t="shared" si="0"/>
        <v>9973</v>
      </c>
      <c r="AQ36" s="14">
        <f t="shared" si="0"/>
        <v>10156</v>
      </c>
      <c r="AR36" s="14">
        <f t="shared" si="0"/>
        <v>10021</v>
      </c>
      <c r="AS36" s="14">
        <f t="shared" si="0"/>
        <v>10164</v>
      </c>
      <c r="AT36" s="14">
        <f t="shared" si="0"/>
        <v>10697</v>
      </c>
      <c r="AU36" s="14">
        <f t="shared" si="0"/>
        <v>10650</v>
      </c>
      <c r="AV36" s="14">
        <f t="shared" si="0"/>
        <v>10882</v>
      </c>
      <c r="AW36" s="14">
        <f t="shared" si="0"/>
        <v>10958</v>
      </c>
      <c r="AX36" s="14">
        <f t="shared" si="0"/>
        <v>10816</v>
      </c>
      <c r="AY36" s="14">
        <f t="shared" si="0"/>
        <v>11188</v>
      </c>
      <c r="AZ36" s="14">
        <f t="shared" si="0"/>
        <v>11926</v>
      </c>
      <c r="BA36" s="14">
        <f t="shared" si="0"/>
        <v>7533</v>
      </c>
    </row>
    <row r="39" spans="1:53" ht="18.75">
      <c r="A39" s="13" t="s">
        <v>66</v>
      </c>
    </row>
    <row r="40" spans="1:53">
      <c r="A40" s="95" t="s">
        <v>48</v>
      </c>
      <c r="B40" s="94">
        <v>1</v>
      </c>
      <c r="C40" s="94">
        <v>2</v>
      </c>
      <c r="D40" s="94">
        <v>3</v>
      </c>
      <c r="E40" s="94">
        <v>4</v>
      </c>
      <c r="F40" s="94">
        <v>5</v>
      </c>
      <c r="G40" s="94">
        <v>6</v>
      </c>
      <c r="H40" s="94">
        <v>7</v>
      </c>
      <c r="I40" s="94">
        <v>8</v>
      </c>
      <c r="J40" s="94">
        <v>9</v>
      </c>
      <c r="K40" s="94">
        <v>10</v>
      </c>
      <c r="L40" s="94">
        <v>11</v>
      </c>
      <c r="M40" s="94">
        <v>12</v>
      </c>
      <c r="N40" s="94">
        <v>13</v>
      </c>
      <c r="O40" s="94">
        <v>14</v>
      </c>
      <c r="P40" s="94">
        <v>15</v>
      </c>
      <c r="Q40" s="94">
        <v>16</v>
      </c>
      <c r="R40" s="94">
        <v>17</v>
      </c>
      <c r="S40" s="94">
        <v>18</v>
      </c>
      <c r="T40" s="94">
        <v>19</v>
      </c>
      <c r="U40" s="94">
        <v>20</v>
      </c>
      <c r="V40" s="94">
        <v>21</v>
      </c>
      <c r="W40" s="94">
        <v>22</v>
      </c>
      <c r="X40" s="94">
        <v>23</v>
      </c>
      <c r="Y40" s="94">
        <v>24</v>
      </c>
      <c r="Z40" s="94">
        <v>25</v>
      </c>
      <c r="AA40" s="94">
        <v>26</v>
      </c>
      <c r="AB40" s="94">
        <v>27</v>
      </c>
      <c r="AC40" s="94">
        <v>28</v>
      </c>
      <c r="AD40" s="94">
        <v>29</v>
      </c>
      <c r="AE40" s="94">
        <v>30</v>
      </c>
      <c r="AF40" s="94">
        <v>31</v>
      </c>
      <c r="AG40" s="94">
        <v>32</v>
      </c>
      <c r="AH40" s="94">
        <v>33</v>
      </c>
      <c r="AI40" s="94">
        <v>34</v>
      </c>
      <c r="AJ40" s="94">
        <v>35</v>
      </c>
      <c r="AK40" s="94">
        <v>36</v>
      </c>
      <c r="AL40" s="94">
        <v>37</v>
      </c>
      <c r="AM40" s="94">
        <v>38</v>
      </c>
      <c r="AN40" s="94">
        <v>39</v>
      </c>
      <c r="AO40" s="94">
        <v>40</v>
      </c>
      <c r="AP40" s="94">
        <v>41</v>
      </c>
      <c r="AQ40" s="94">
        <v>42</v>
      </c>
      <c r="AR40" s="94">
        <v>43</v>
      </c>
      <c r="AS40" s="94">
        <v>44</v>
      </c>
      <c r="AT40" s="94">
        <v>45</v>
      </c>
      <c r="AU40" s="94">
        <v>46</v>
      </c>
      <c r="AV40" s="94">
        <v>47</v>
      </c>
      <c r="AW40" s="94">
        <v>48</v>
      </c>
      <c r="AX40" s="94">
        <v>49</v>
      </c>
      <c r="AY40" s="94">
        <v>50</v>
      </c>
      <c r="AZ40" s="94">
        <v>51</v>
      </c>
      <c r="BA40" s="94">
        <v>52</v>
      </c>
    </row>
    <row r="41" spans="1:53">
      <c r="A41" s="96" t="s">
        <v>49</v>
      </c>
      <c r="B41">
        <f>B5</f>
        <v>48</v>
      </c>
      <c r="C41">
        <f t="shared" ref="C41:O41" si="1">C5</f>
        <v>50</v>
      </c>
      <c r="D41">
        <f t="shared" si="1"/>
        <v>69</v>
      </c>
      <c r="E41">
        <f t="shared" si="1"/>
        <v>53</v>
      </c>
      <c r="F41">
        <f t="shared" si="1"/>
        <v>50</v>
      </c>
      <c r="G41">
        <f t="shared" si="1"/>
        <v>30</v>
      </c>
      <c r="H41">
        <f t="shared" si="1"/>
        <v>43</v>
      </c>
      <c r="I41">
        <f t="shared" si="1"/>
        <v>51</v>
      </c>
      <c r="J41">
        <f t="shared" si="1"/>
        <v>49</v>
      </c>
      <c r="K41">
        <f t="shared" si="1"/>
        <v>56</v>
      </c>
      <c r="L41">
        <f t="shared" si="1"/>
        <v>53</v>
      </c>
      <c r="M41">
        <f t="shared" si="1"/>
        <v>44</v>
      </c>
      <c r="N41">
        <f t="shared" si="1"/>
        <v>49</v>
      </c>
      <c r="O41">
        <f t="shared" si="1"/>
        <v>51</v>
      </c>
      <c r="P41" s="14" t="e">
        <f>#REF!</f>
        <v>#REF!</v>
      </c>
      <c r="Q41" s="14" t="e">
        <f>#REF!</f>
        <v>#REF!</v>
      </c>
      <c r="R41" s="14" t="e">
        <f>#REF!</f>
        <v>#REF!</v>
      </c>
      <c r="S41" s="14" t="e">
        <f>#REF!</f>
        <v>#REF!</v>
      </c>
      <c r="T41" s="14" t="e">
        <f>#REF!</f>
        <v>#REF!</v>
      </c>
      <c r="U41" s="14" t="e">
        <f>#REF!</f>
        <v>#REF!</v>
      </c>
      <c r="V41" s="14" t="e">
        <f>#REF!</f>
        <v>#REF!</v>
      </c>
      <c r="W41" s="14" t="e">
        <f>#REF!</f>
        <v>#REF!</v>
      </c>
      <c r="X41" s="14" t="e">
        <f>#REF!</f>
        <v>#REF!</v>
      </c>
      <c r="Y41" s="14" t="e">
        <f>#REF!</f>
        <v>#REF!</v>
      </c>
      <c r="Z41" s="14" t="e">
        <f>#REF!</f>
        <v>#REF!</v>
      </c>
      <c r="AA41" s="14" t="e">
        <f>#REF!</f>
        <v>#REF!</v>
      </c>
      <c r="AB41" s="14" t="e">
        <f>#REF!</f>
        <v>#REF!</v>
      </c>
      <c r="AC41" s="14" t="e">
        <f>#REF!</f>
        <v>#REF!</v>
      </c>
      <c r="AD41" s="14" t="e">
        <f>#REF!</f>
        <v>#REF!</v>
      </c>
      <c r="AE41" s="14" t="e">
        <f>#REF!</f>
        <v>#REF!</v>
      </c>
      <c r="AF41" s="14" t="e">
        <f>#REF!</f>
        <v>#REF!</v>
      </c>
      <c r="AG41" s="14" t="e">
        <f>#REF!</f>
        <v>#REF!</v>
      </c>
      <c r="AH41" s="14" t="e">
        <f>#REF!</f>
        <v>#REF!</v>
      </c>
      <c r="AI41" s="14" t="e">
        <f>#REF!</f>
        <v>#REF!</v>
      </c>
      <c r="AJ41" s="14" t="e">
        <f>#REF!</f>
        <v>#REF!</v>
      </c>
      <c r="AK41" s="14" t="e">
        <f>#REF!</f>
        <v>#REF!</v>
      </c>
      <c r="AL41" s="14" t="e">
        <f>#REF!</f>
        <v>#REF!</v>
      </c>
      <c r="AM41" s="14" t="e">
        <f>#REF!</f>
        <v>#REF!</v>
      </c>
      <c r="AN41" s="14" t="e">
        <f>#REF!</f>
        <v>#REF!</v>
      </c>
      <c r="AO41" s="14" t="e">
        <f>#REF!</f>
        <v>#REF!</v>
      </c>
      <c r="AP41" s="14" t="e">
        <f>#REF!</f>
        <v>#REF!</v>
      </c>
      <c r="AQ41" s="14" t="e">
        <f>#REF!</f>
        <v>#REF!</v>
      </c>
      <c r="AR41" s="14" t="e">
        <f>#REF!</f>
        <v>#REF!</v>
      </c>
      <c r="AS41" s="14" t="e">
        <f>#REF!</f>
        <v>#REF!</v>
      </c>
      <c r="AT41" s="14" t="e">
        <f>#REF!</f>
        <v>#REF!</v>
      </c>
      <c r="AU41" s="14" t="e">
        <f>#REF!</f>
        <v>#REF!</v>
      </c>
      <c r="AV41" s="14" t="e">
        <f>#REF!</f>
        <v>#REF!</v>
      </c>
      <c r="AW41" s="14" t="e">
        <f>#REF!</f>
        <v>#REF!</v>
      </c>
      <c r="AX41" s="14" t="e">
        <f>#REF!</f>
        <v>#REF!</v>
      </c>
      <c r="AY41" s="14" t="e">
        <f>#REF!</f>
        <v>#REF!</v>
      </c>
      <c r="AZ41" s="14" t="e">
        <f>#REF!</f>
        <v>#REF!</v>
      </c>
      <c r="BA41" s="14" t="e">
        <f>#REF!</f>
        <v>#REF!</v>
      </c>
    </row>
    <row r="42" spans="1:53">
      <c r="A42" s="96" t="s">
        <v>42</v>
      </c>
      <c r="B42">
        <f t="shared" ref="B42:O42" si="2">SUM(B6:B8)</f>
        <v>16</v>
      </c>
      <c r="C42">
        <f t="shared" si="2"/>
        <v>26</v>
      </c>
      <c r="D42">
        <f t="shared" si="2"/>
        <v>16</v>
      </c>
      <c r="E42">
        <f t="shared" si="2"/>
        <v>21</v>
      </c>
      <c r="F42">
        <f t="shared" si="2"/>
        <v>15</v>
      </c>
      <c r="G42">
        <f t="shared" si="2"/>
        <v>16</v>
      </c>
      <c r="H42">
        <f t="shared" si="2"/>
        <v>12</v>
      </c>
      <c r="I42">
        <f t="shared" si="2"/>
        <v>18</v>
      </c>
      <c r="J42">
        <f t="shared" si="2"/>
        <v>20</v>
      </c>
      <c r="K42">
        <f t="shared" si="2"/>
        <v>20</v>
      </c>
      <c r="L42">
        <f t="shared" si="2"/>
        <v>22</v>
      </c>
      <c r="M42">
        <f t="shared" si="2"/>
        <v>12</v>
      </c>
      <c r="N42">
        <f t="shared" si="2"/>
        <v>13</v>
      </c>
      <c r="O42">
        <f t="shared" si="2"/>
        <v>21</v>
      </c>
      <c r="P42" s="14" t="e">
        <f>#REF!</f>
        <v>#REF!</v>
      </c>
      <c r="Q42" s="14" t="e">
        <f>#REF!</f>
        <v>#REF!</v>
      </c>
      <c r="R42" s="14" t="e">
        <f>#REF!</f>
        <v>#REF!</v>
      </c>
      <c r="S42" s="14" t="e">
        <f>#REF!</f>
        <v>#REF!</v>
      </c>
      <c r="T42" s="14" t="e">
        <f>#REF!</f>
        <v>#REF!</v>
      </c>
      <c r="U42" s="14" t="e">
        <f>#REF!</f>
        <v>#REF!</v>
      </c>
      <c r="V42" s="14" t="e">
        <f>#REF!</f>
        <v>#REF!</v>
      </c>
      <c r="W42" s="14" t="e">
        <f>#REF!</f>
        <v>#REF!</v>
      </c>
      <c r="X42" s="14" t="e">
        <f>#REF!</f>
        <v>#REF!</v>
      </c>
      <c r="Y42" s="14" t="e">
        <f>#REF!</f>
        <v>#REF!</v>
      </c>
      <c r="Z42" s="14" t="e">
        <f>#REF!</f>
        <v>#REF!</v>
      </c>
      <c r="AA42" s="14" t="e">
        <f>#REF!</f>
        <v>#REF!</v>
      </c>
      <c r="AB42" s="14" t="e">
        <f>#REF!</f>
        <v>#REF!</v>
      </c>
      <c r="AC42" s="14" t="e">
        <f>#REF!</f>
        <v>#REF!</v>
      </c>
      <c r="AD42" s="14" t="e">
        <f>#REF!</f>
        <v>#REF!</v>
      </c>
      <c r="AE42" s="14" t="e">
        <f>#REF!</f>
        <v>#REF!</v>
      </c>
      <c r="AF42" s="14" t="e">
        <f>#REF!</f>
        <v>#REF!</v>
      </c>
      <c r="AG42" s="14" t="e">
        <f>#REF!</f>
        <v>#REF!</v>
      </c>
      <c r="AH42" s="14" t="e">
        <f>#REF!</f>
        <v>#REF!</v>
      </c>
      <c r="AI42" s="14" t="e">
        <f>#REF!</f>
        <v>#REF!</v>
      </c>
      <c r="AJ42" s="14" t="e">
        <f>#REF!</f>
        <v>#REF!</v>
      </c>
      <c r="AK42" s="14" t="e">
        <f>#REF!</f>
        <v>#REF!</v>
      </c>
      <c r="AL42" s="14" t="e">
        <f>#REF!</f>
        <v>#REF!</v>
      </c>
      <c r="AM42" s="14" t="e">
        <f>#REF!</f>
        <v>#REF!</v>
      </c>
      <c r="AN42" s="14" t="e">
        <f>#REF!</f>
        <v>#REF!</v>
      </c>
      <c r="AO42" s="14" t="e">
        <f>#REF!</f>
        <v>#REF!</v>
      </c>
      <c r="AP42" s="14" t="e">
        <f>#REF!</f>
        <v>#REF!</v>
      </c>
      <c r="AQ42" s="14" t="e">
        <f>#REF!</f>
        <v>#REF!</v>
      </c>
      <c r="AR42" s="14" t="e">
        <f>#REF!</f>
        <v>#REF!</v>
      </c>
      <c r="AS42" s="14" t="e">
        <f>#REF!</f>
        <v>#REF!</v>
      </c>
      <c r="AT42" s="14" t="e">
        <f>#REF!</f>
        <v>#REF!</v>
      </c>
      <c r="AU42" s="14" t="e">
        <f>#REF!</f>
        <v>#REF!</v>
      </c>
      <c r="AV42" s="14" t="e">
        <f>#REF!</f>
        <v>#REF!</v>
      </c>
      <c r="AW42" s="14" t="e">
        <f>#REF!</f>
        <v>#REF!</v>
      </c>
      <c r="AX42" s="14" t="e">
        <f>#REF!</f>
        <v>#REF!</v>
      </c>
      <c r="AY42" s="14" t="e">
        <f>#REF!</f>
        <v>#REF!</v>
      </c>
      <c r="AZ42" s="14" t="e">
        <f>#REF!</f>
        <v>#REF!</v>
      </c>
      <c r="BA42" s="14" t="e">
        <f>#REF!</f>
        <v>#REF!</v>
      </c>
    </row>
    <row r="43" spans="1:53">
      <c r="A43" s="96" t="s">
        <v>43</v>
      </c>
      <c r="B43" s="14">
        <f t="shared" ref="B43:O43" si="3">SUM(B9:B14)</f>
        <v>189</v>
      </c>
      <c r="C43" s="14">
        <f t="shared" si="3"/>
        <v>275</v>
      </c>
      <c r="D43" s="14">
        <f t="shared" si="3"/>
        <v>314</v>
      </c>
      <c r="E43" s="14">
        <f t="shared" si="3"/>
        <v>314</v>
      </c>
      <c r="F43" s="14">
        <f t="shared" si="3"/>
        <v>308</v>
      </c>
      <c r="G43" s="14">
        <f t="shared" si="3"/>
        <v>271</v>
      </c>
      <c r="H43" s="14">
        <f t="shared" si="3"/>
        <v>286</v>
      </c>
      <c r="I43" s="14">
        <f t="shared" si="3"/>
        <v>321</v>
      </c>
      <c r="J43" s="14">
        <f t="shared" si="3"/>
        <v>315</v>
      </c>
      <c r="K43" s="14">
        <f t="shared" si="3"/>
        <v>312</v>
      </c>
      <c r="L43" s="14">
        <f t="shared" si="3"/>
        <v>311</v>
      </c>
      <c r="M43" s="14">
        <f t="shared" si="3"/>
        <v>275</v>
      </c>
      <c r="N43" s="14">
        <f t="shared" si="3"/>
        <v>283</v>
      </c>
      <c r="O43" s="14">
        <f t="shared" si="3"/>
        <v>288</v>
      </c>
      <c r="P43" s="14" t="e">
        <f>#REF!</f>
        <v>#REF!</v>
      </c>
      <c r="Q43" s="14" t="e">
        <f>#REF!</f>
        <v>#REF!</v>
      </c>
      <c r="R43" s="14" t="e">
        <f>#REF!</f>
        <v>#REF!</v>
      </c>
      <c r="S43" s="14" t="e">
        <f>#REF!</f>
        <v>#REF!</v>
      </c>
      <c r="T43" s="14" t="e">
        <f>#REF!</f>
        <v>#REF!</v>
      </c>
      <c r="U43" s="14" t="e">
        <f>#REF!</f>
        <v>#REF!</v>
      </c>
      <c r="V43" s="14" t="e">
        <f>#REF!</f>
        <v>#REF!</v>
      </c>
      <c r="W43" s="14" t="e">
        <f>#REF!</f>
        <v>#REF!</v>
      </c>
      <c r="X43" s="14" t="e">
        <f>#REF!</f>
        <v>#REF!</v>
      </c>
      <c r="Y43" s="14" t="e">
        <f>#REF!</f>
        <v>#REF!</v>
      </c>
      <c r="Z43" s="14" t="e">
        <f>#REF!</f>
        <v>#REF!</v>
      </c>
      <c r="AA43" s="14" t="e">
        <f>#REF!</f>
        <v>#REF!</v>
      </c>
      <c r="AB43" s="14" t="e">
        <f>#REF!</f>
        <v>#REF!</v>
      </c>
      <c r="AC43" s="14" t="e">
        <f>#REF!</f>
        <v>#REF!</v>
      </c>
      <c r="AD43" s="14" t="e">
        <f>#REF!</f>
        <v>#REF!</v>
      </c>
      <c r="AE43" s="14" t="e">
        <f>#REF!</f>
        <v>#REF!</v>
      </c>
      <c r="AF43" s="14" t="e">
        <f>#REF!</f>
        <v>#REF!</v>
      </c>
      <c r="AG43" s="14" t="e">
        <f>#REF!</f>
        <v>#REF!</v>
      </c>
      <c r="AH43" s="14" t="e">
        <f>#REF!</f>
        <v>#REF!</v>
      </c>
      <c r="AI43" s="14" t="e">
        <f>#REF!</f>
        <v>#REF!</v>
      </c>
      <c r="AJ43" s="14" t="e">
        <f>#REF!</f>
        <v>#REF!</v>
      </c>
      <c r="AK43" s="14" t="e">
        <f>#REF!</f>
        <v>#REF!</v>
      </c>
      <c r="AL43" s="14" t="e">
        <f>#REF!</f>
        <v>#REF!</v>
      </c>
      <c r="AM43" s="14" t="e">
        <f>#REF!</f>
        <v>#REF!</v>
      </c>
      <c r="AN43" s="14" t="e">
        <f>#REF!</f>
        <v>#REF!</v>
      </c>
      <c r="AO43" s="14" t="e">
        <f>#REF!</f>
        <v>#REF!</v>
      </c>
      <c r="AP43" s="14" t="e">
        <f>#REF!</f>
        <v>#REF!</v>
      </c>
      <c r="AQ43" s="14" t="e">
        <f>#REF!</f>
        <v>#REF!</v>
      </c>
      <c r="AR43" s="14" t="e">
        <f>#REF!</f>
        <v>#REF!</v>
      </c>
      <c r="AS43" s="14" t="e">
        <f>#REF!</f>
        <v>#REF!</v>
      </c>
      <c r="AT43" s="14" t="e">
        <f>#REF!</f>
        <v>#REF!</v>
      </c>
      <c r="AU43" s="14" t="e">
        <f>#REF!</f>
        <v>#REF!</v>
      </c>
      <c r="AV43" s="14" t="e">
        <f>#REF!</f>
        <v>#REF!</v>
      </c>
      <c r="AW43" s="14" t="e">
        <f>#REF!</f>
        <v>#REF!</v>
      </c>
      <c r="AX43" s="14" t="e">
        <f>#REF!</f>
        <v>#REF!</v>
      </c>
      <c r="AY43" s="14" t="e">
        <f>#REF!</f>
        <v>#REF!</v>
      </c>
      <c r="AZ43" s="14" t="e">
        <f>#REF!</f>
        <v>#REF!</v>
      </c>
      <c r="BA43" s="14" t="e">
        <f>#REF!</f>
        <v>#REF!</v>
      </c>
    </row>
    <row r="44" spans="1:53">
      <c r="A44" s="96" t="s">
        <v>44</v>
      </c>
      <c r="B44" s="14">
        <f t="shared" ref="B44:O44" si="4">SUM(B15:B18)</f>
        <v>1201</v>
      </c>
      <c r="C44" s="14">
        <f t="shared" si="4"/>
        <v>1500</v>
      </c>
      <c r="D44" s="14">
        <f t="shared" si="4"/>
        <v>1518</v>
      </c>
      <c r="E44" s="14">
        <f t="shared" si="4"/>
        <v>1356</v>
      </c>
      <c r="F44" s="14">
        <f t="shared" si="4"/>
        <v>1348</v>
      </c>
      <c r="G44" s="14">
        <f t="shared" si="4"/>
        <v>1329</v>
      </c>
      <c r="H44" s="14">
        <f t="shared" si="4"/>
        <v>1288</v>
      </c>
      <c r="I44" s="14">
        <f t="shared" si="4"/>
        <v>1271</v>
      </c>
      <c r="J44" s="14">
        <f t="shared" si="4"/>
        <v>1257</v>
      </c>
      <c r="K44" s="14">
        <f t="shared" si="4"/>
        <v>1252</v>
      </c>
      <c r="L44" s="14">
        <f t="shared" si="4"/>
        <v>1340</v>
      </c>
      <c r="M44" s="14">
        <f t="shared" si="4"/>
        <v>1264</v>
      </c>
      <c r="N44" s="14">
        <f t="shared" si="4"/>
        <v>1301</v>
      </c>
      <c r="O44" s="14">
        <f t="shared" si="4"/>
        <v>1860</v>
      </c>
      <c r="P44" s="14" t="e">
        <f>#REF!</f>
        <v>#REF!</v>
      </c>
      <c r="Q44" s="14" t="e">
        <f>#REF!</f>
        <v>#REF!</v>
      </c>
      <c r="R44" s="14" t="e">
        <f>#REF!</f>
        <v>#REF!</v>
      </c>
      <c r="S44" s="14" t="e">
        <f>#REF!</f>
        <v>#REF!</v>
      </c>
      <c r="T44" s="14" t="e">
        <f>#REF!</f>
        <v>#REF!</v>
      </c>
      <c r="U44" s="14" t="e">
        <f>#REF!</f>
        <v>#REF!</v>
      </c>
      <c r="V44" s="14" t="e">
        <f>#REF!</f>
        <v>#REF!</v>
      </c>
      <c r="W44" s="14" t="e">
        <f>#REF!</f>
        <v>#REF!</v>
      </c>
      <c r="X44" s="14" t="e">
        <f>#REF!</f>
        <v>#REF!</v>
      </c>
      <c r="Y44" s="14" t="e">
        <f>#REF!</f>
        <v>#REF!</v>
      </c>
      <c r="Z44" s="14" t="e">
        <f>#REF!</f>
        <v>#REF!</v>
      </c>
      <c r="AA44" s="14" t="e">
        <f>#REF!</f>
        <v>#REF!</v>
      </c>
      <c r="AB44" s="14" t="e">
        <f>#REF!</f>
        <v>#REF!</v>
      </c>
      <c r="AC44" s="14" t="e">
        <f>#REF!</f>
        <v>#REF!</v>
      </c>
      <c r="AD44" s="14" t="e">
        <f>#REF!</f>
        <v>#REF!</v>
      </c>
      <c r="AE44" s="14" t="e">
        <f>#REF!</f>
        <v>#REF!</v>
      </c>
      <c r="AF44" s="14" t="e">
        <f>#REF!</f>
        <v>#REF!</v>
      </c>
      <c r="AG44" s="14" t="e">
        <f>#REF!</f>
        <v>#REF!</v>
      </c>
      <c r="AH44" s="14" t="e">
        <f>#REF!</f>
        <v>#REF!</v>
      </c>
      <c r="AI44" s="14" t="e">
        <f>#REF!</f>
        <v>#REF!</v>
      </c>
      <c r="AJ44" s="14" t="e">
        <f>#REF!</f>
        <v>#REF!</v>
      </c>
      <c r="AK44" s="14" t="e">
        <f>#REF!</f>
        <v>#REF!</v>
      </c>
      <c r="AL44" s="14" t="e">
        <f>#REF!</f>
        <v>#REF!</v>
      </c>
      <c r="AM44" s="14" t="e">
        <f>#REF!</f>
        <v>#REF!</v>
      </c>
      <c r="AN44" s="14" t="e">
        <f>#REF!</f>
        <v>#REF!</v>
      </c>
      <c r="AO44" s="14" t="e">
        <f>#REF!</f>
        <v>#REF!</v>
      </c>
      <c r="AP44" s="14" t="e">
        <f>#REF!</f>
        <v>#REF!</v>
      </c>
      <c r="AQ44" s="14" t="e">
        <f>#REF!</f>
        <v>#REF!</v>
      </c>
      <c r="AR44" s="14" t="e">
        <f>#REF!</f>
        <v>#REF!</v>
      </c>
      <c r="AS44" s="14" t="e">
        <f>#REF!</f>
        <v>#REF!</v>
      </c>
      <c r="AT44" s="14" t="e">
        <f>#REF!</f>
        <v>#REF!</v>
      </c>
      <c r="AU44" s="14" t="e">
        <f>#REF!</f>
        <v>#REF!</v>
      </c>
      <c r="AV44" s="14" t="e">
        <f>#REF!</f>
        <v>#REF!</v>
      </c>
      <c r="AW44" s="14" t="e">
        <f>#REF!</f>
        <v>#REF!</v>
      </c>
      <c r="AX44" s="14" t="e">
        <f>#REF!</f>
        <v>#REF!</v>
      </c>
      <c r="AY44" s="14" t="e">
        <f>#REF!</f>
        <v>#REF!</v>
      </c>
      <c r="AZ44" s="14" t="e">
        <f>#REF!</f>
        <v>#REF!</v>
      </c>
      <c r="BA44" s="14" t="e">
        <f>#REF!</f>
        <v>#REF!</v>
      </c>
    </row>
    <row r="45" spans="1:53">
      <c r="A45" s="96" t="s">
        <v>45</v>
      </c>
      <c r="B45" s="14">
        <f t="shared" ref="B45:O45" si="5">SUM(B19:B20)</f>
        <v>1860</v>
      </c>
      <c r="C45" s="14">
        <f t="shared" si="5"/>
        <v>2198</v>
      </c>
      <c r="D45" s="14">
        <f t="shared" si="5"/>
        <v>2013</v>
      </c>
      <c r="E45" s="14">
        <f t="shared" si="5"/>
        <v>1958</v>
      </c>
      <c r="F45" s="14">
        <f t="shared" si="5"/>
        <v>1928</v>
      </c>
      <c r="G45" s="14">
        <f t="shared" si="5"/>
        <v>1809</v>
      </c>
      <c r="H45" s="14">
        <f t="shared" si="5"/>
        <v>1754</v>
      </c>
      <c r="I45" s="14">
        <f t="shared" si="5"/>
        <v>1743</v>
      </c>
      <c r="J45" s="14">
        <f t="shared" si="5"/>
        <v>1793</v>
      </c>
      <c r="K45" s="14">
        <f t="shared" si="5"/>
        <v>1769</v>
      </c>
      <c r="L45" s="14">
        <f t="shared" si="5"/>
        <v>1753</v>
      </c>
      <c r="M45" s="14">
        <f t="shared" si="5"/>
        <v>1780</v>
      </c>
      <c r="N45" s="14">
        <f t="shared" si="5"/>
        <v>1805</v>
      </c>
      <c r="O45" s="14">
        <f t="shared" si="5"/>
        <v>2734</v>
      </c>
      <c r="P45" s="14" t="e">
        <f>#REF!</f>
        <v>#REF!</v>
      </c>
      <c r="Q45" s="14" t="e">
        <f>#REF!</f>
        <v>#REF!</v>
      </c>
      <c r="R45" s="14" t="e">
        <f>#REF!</f>
        <v>#REF!</v>
      </c>
      <c r="S45" s="14" t="e">
        <f>#REF!</f>
        <v>#REF!</v>
      </c>
      <c r="T45" s="14" t="e">
        <f>#REF!</f>
        <v>#REF!</v>
      </c>
      <c r="U45" s="14" t="e">
        <f>#REF!</f>
        <v>#REF!</v>
      </c>
      <c r="V45" s="14" t="e">
        <f>#REF!</f>
        <v>#REF!</v>
      </c>
      <c r="W45" s="14" t="e">
        <f>#REF!</f>
        <v>#REF!</v>
      </c>
      <c r="X45" s="14" t="e">
        <f>#REF!</f>
        <v>#REF!</v>
      </c>
      <c r="Y45" s="14" t="e">
        <f>#REF!</f>
        <v>#REF!</v>
      </c>
      <c r="Z45" s="14" t="e">
        <f>#REF!</f>
        <v>#REF!</v>
      </c>
      <c r="AA45" s="14" t="e">
        <f>#REF!</f>
        <v>#REF!</v>
      </c>
      <c r="AB45" s="14" t="e">
        <f>#REF!</f>
        <v>#REF!</v>
      </c>
      <c r="AC45" s="14" t="e">
        <f>#REF!</f>
        <v>#REF!</v>
      </c>
      <c r="AD45" s="14" t="e">
        <f>#REF!</f>
        <v>#REF!</v>
      </c>
      <c r="AE45" s="14" t="e">
        <f>#REF!</f>
        <v>#REF!</v>
      </c>
      <c r="AF45" s="14" t="e">
        <f>#REF!</f>
        <v>#REF!</v>
      </c>
      <c r="AG45" s="14" t="e">
        <f>#REF!</f>
        <v>#REF!</v>
      </c>
      <c r="AH45" s="14" t="e">
        <f>#REF!</f>
        <v>#REF!</v>
      </c>
      <c r="AI45" s="14" t="e">
        <f>#REF!</f>
        <v>#REF!</v>
      </c>
      <c r="AJ45" s="14" t="e">
        <f>#REF!</f>
        <v>#REF!</v>
      </c>
      <c r="AK45" s="14" t="e">
        <f>#REF!</f>
        <v>#REF!</v>
      </c>
      <c r="AL45" s="14" t="e">
        <f>#REF!</f>
        <v>#REF!</v>
      </c>
      <c r="AM45" s="14" t="e">
        <f>#REF!</f>
        <v>#REF!</v>
      </c>
      <c r="AN45" s="14" t="e">
        <f>#REF!</f>
        <v>#REF!</v>
      </c>
      <c r="AO45" s="14" t="e">
        <f>#REF!</f>
        <v>#REF!</v>
      </c>
      <c r="AP45" s="14" t="e">
        <f>#REF!</f>
        <v>#REF!</v>
      </c>
      <c r="AQ45" s="14" t="e">
        <f>#REF!</f>
        <v>#REF!</v>
      </c>
      <c r="AR45" s="14" t="e">
        <f>#REF!</f>
        <v>#REF!</v>
      </c>
      <c r="AS45" s="14" t="e">
        <f>#REF!</f>
        <v>#REF!</v>
      </c>
      <c r="AT45" s="14" t="e">
        <f>#REF!</f>
        <v>#REF!</v>
      </c>
      <c r="AU45" s="14" t="e">
        <f>#REF!</f>
        <v>#REF!</v>
      </c>
      <c r="AV45" s="14" t="e">
        <f>#REF!</f>
        <v>#REF!</v>
      </c>
      <c r="AW45" s="14" t="e">
        <f>#REF!</f>
        <v>#REF!</v>
      </c>
      <c r="AX45" s="14" t="e">
        <f>#REF!</f>
        <v>#REF!</v>
      </c>
      <c r="AY45" s="14" t="e">
        <f>#REF!</f>
        <v>#REF!</v>
      </c>
      <c r="AZ45" s="14" t="e">
        <f>#REF!</f>
        <v>#REF!</v>
      </c>
      <c r="BA45" s="14" t="e">
        <f>#REF!</f>
        <v>#REF!</v>
      </c>
    </row>
    <row r="46" spans="1:53">
      <c r="A46" s="96" t="s">
        <v>46</v>
      </c>
      <c r="B46" s="14">
        <f t="shared" ref="B46:O46" si="6">SUM(B21:B22)</f>
        <v>3584</v>
      </c>
      <c r="C46" s="14">
        <f t="shared" si="6"/>
        <v>4014</v>
      </c>
      <c r="D46" s="14">
        <f t="shared" si="6"/>
        <v>3715</v>
      </c>
      <c r="E46" s="14">
        <f t="shared" si="6"/>
        <v>3337</v>
      </c>
      <c r="F46" s="14">
        <f t="shared" si="6"/>
        <v>3256</v>
      </c>
      <c r="G46" s="14">
        <f t="shared" si="6"/>
        <v>3056</v>
      </c>
      <c r="H46" s="14">
        <f t="shared" si="6"/>
        <v>3009</v>
      </c>
      <c r="I46" s="14">
        <f t="shared" si="6"/>
        <v>3034</v>
      </c>
      <c r="J46" s="14">
        <f t="shared" si="6"/>
        <v>2968</v>
      </c>
      <c r="K46" s="14">
        <f t="shared" si="6"/>
        <v>3123</v>
      </c>
      <c r="L46" s="14">
        <f t="shared" si="6"/>
        <v>3104</v>
      </c>
      <c r="M46" s="14">
        <f t="shared" si="6"/>
        <v>3067</v>
      </c>
      <c r="N46" s="14">
        <f t="shared" si="6"/>
        <v>3247</v>
      </c>
      <c r="O46" s="14">
        <f t="shared" si="6"/>
        <v>5005</v>
      </c>
      <c r="P46" s="14" t="e">
        <f>#REF!</f>
        <v>#REF!</v>
      </c>
      <c r="Q46" s="14" t="e">
        <f>#REF!</f>
        <v>#REF!</v>
      </c>
      <c r="R46" s="14" t="e">
        <f>#REF!</f>
        <v>#REF!</v>
      </c>
      <c r="S46" s="14" t="e">
        <f>#REF!</f>
        <v>#REF!</v>
      </c>
      <c r="T46" s="14" t="e">
        <f>#REF!</f>
        <v>#REF!</v>
      </c>
      <c r="U46" s="14" t="e">
        <f>#REF!</f>
        <v>#REF!</v>
      </c>
      <c r="V46" s="14" t="e">
        <f>#REF!</f>
        <v>#REF!</v>
      </c>
      <c r="W46" s="14" t="e">
        <f>#REF!</f>
        <v>#REF!</v>
      </c>
      <c r="X46" s="14" t="e">
        <f>#REF!</f>
        <v>#REF!</v>
      </c>
      <c r="Y46" s="14" t="e">
        <f>#REF!</f>
        <v>#REF!</v>
      </c>
      <c r="Z46" s="14" t="e">
        <f>#REF!</f>
        <v>#REF!</v>
      </c>
      <c r="AA46" s="14" t="e">
        <f>#REF!</f>
        <v>#REF!</v>
      </c>
      <c r="AB46" s="14" t="e">
        <f>#REF!</f>
        <v>#REF!</v>
      </c>
      <c r="AC46" s="14" t="e">
        <f>#REF!</f>
        <v>#REF!</v>
      </c>
      <c r="AD46" s="14" t="e">
        <f>#REF!</f>
        <v>#REF!</v>
      </c>
      <c r="AE46" s="14" t="e">
        <f>#REF!</f>
        <v>#REF!</v>
      </c>
      <c r="AF46" s="14" t="e">
        <f>#REF!</f>
        <v>#REF!</v>
      </c>
      <c r="AG46" s="14" t="e">
        <f>#REF!</f>
        <v>#REF!</v>
      </c>
      <c r="AH46" s="14" t="e">
        <f>#REF!</f>
        <v>#REF!</v>
      </c>
      <c r="AI46" s="14" t="e">
        <f>#REF!</f>
        <v>#REF!</v>
      </c>
      <c r="AJ46" s="14" t="e">
        <f>#REF!</f>
        <v>#REF!</v>
      </c>
      <c r="AK46" s="14" t="e">
        <f>#REF!</f>
        <v>#REF!</v>
      </c>
      <c r="AL46" s="14" t="e">
        <f>#REF!</f>
        <v>#REF!</v>
      </c>
      <c r="AM46" s="14" t="e">
        <f>#REF!</f>
        <v>#REF!</v>
      </c>
      <c r="AN46" s="14" t="e">
        <f>#REF!</f>
        <v>#REF!</v>
      </c>
      <c r="AO46" s="14" t="e">
        <f>#REF!</f>
        <v>#REF!</v>
      </c>
      <c r="AP46" s="14" t="e">
        <f>#REF!</f>
        <v>#REF!</v>
      </c>
      <c r="AQ46" s="14" t="e">
        <f>#REF!</f>
        <v>#REF!</v>
      </c>
      <c r="AR46" s="14" t="e">
        <f>#REF!</f>
        <v>#REF!</v>
      </c>
      <c r="AS46" s="14" t="e">
        <f>#REF!</f>
        <v>#REF!</v>
      </c>
      <c r="AT46" s="14" t="e">
        <f>#REF!</f>
        <v>#REF!</v>
      </c>
      <c r="AU46" s="14" t="e">
        <f>#REF!</f>
        <v>#REF!</v>
      </c>
      <c r="AV46" s="14" t="e">
        <f>#REF!</f>
        <v>#REF!</v>
      </c>
      <c r="AW46" s="14" t="e">
        <f>#REF!</f>
        <v>#REF!</v>
      </c>
      <c r="AX46" s="14" t="e">
        <f>#REF!</f>
        <v>#REF!</v>
      </c>
      <c r="AY46" s="14" t="e">
        <f>#REF!</f>
        <v>#REF!</v>
      </c>
      <c r="AZ46" s="14" t="e">
        <f>#REF!</f>
        <v>#REF!</v>
      </c>
      <c r="BA46" s="14" t="e">
        <f>#REF!</f>
        <v>#REF!</v>
      </c>
    </row>
    <row r="47" spans="1:53">
      <c r="A47" s="89" t="s">
        <v>47</v>
      </c>
      <c r="B47" s="14">
        <f t="shared" ref="B47:O47" si="7">SUM(B23:B24)</f>
        <v>5355</v>
      </c>
      <c r="C47" s="14">
        <f t="shared" si="7"/>
        <v>5994</v>
      </c>
      <c r="D47" s="14">
        <f t="shared" si="7"/>
        <v>5345</v>
      </c>
      <c r="E47" s="14">
        <f t="shared" si="7"/>
        <v>4814</v>
      </c>
      <c r="F47" s="14">
        <f t="shared" si="7"/>
        <v>4707</v>
      </c>
      <c r="G47" s="14">
        <f t="shared" si="7"/>
        <v>4473</v>
      </c>
      <c r="H47" s="14">
        <f t="shared" si="7"/>
        <v>4556</v>
      </c>
      <c r="I47" s="14">
        <f t="shared" si="7"/>
        <v>4402</v>
      </c>
      <c r="J47" s="14">
        <f t="shared" si="7"/>
        <v>4413</v>
      </c>
      <c r="K47" s="14">
        <f t="shared" si="7"/>
        <v>4360</v>
      </c>
      <c r="L47" s="14">
        <f t="shared" si="7"/>
        <v>4434</v>
      </c>
      <c r="M47" s="14">
        <f t="shared" si="7"/>
        <v>4204</v>
      </c>
      <c r="N47" s="14">
        <f t="shared" si="7"/>
        <v>4444</v>
      </c>
      <c r="O47" s="14">
        <f t="shared" si="7"/>
        <v>6428</v>
      </c>
      <c r="P47" s="14" t="e">
        <f>#REF!</f>
        <v>#REF!</v>
      </c>
      <c r="Q47" s="14" t="e">
        <f>#REF!</f>
        <v>#REF!</v>
      </c>
      <c r="R47" s="14" t="e">
        <f>#REF!</f>
        <v>#REF!</v>
      </c>
      <c r="S47" s="14" t="e">
        <f>#REF!</f>
        <v>#REF!</v>
      </c>
      <c r="T47" s="14" t="e">
        <f>#REF!</f>
        <v>#REF!</v>
      </c>
      <c r="U47" s="14" t="e">
        <f>#REF!</f>
        <v>#REF!</v>
      </c>
      <c r="V47" s="14" t="e">
        <f>#REF!</f>
        <v>#REF!</v>
      </c>
      <c r="W47" s="14" t="e">
        <f>#REF!</f>
        <v>#REF!</v>
      </c>
      <c r="X47" s="14" t="e">
        <f>#REF!</f>
        <v>#REF!</v>
      </c>
      <c r="Y47" s="14" t="e">
        <f>#REF!</f>
        <v>#REF!</v>
      </c>
      <c r="Z47" s="14" t="e">
        <f>#REF!</f>
        <v>#REF!</v>
      </c>
      <c r="AA47" s="14" t="e">
        <f>#REF!</f>
        <v>#REF!</v>
      </c>
      <c r="AB47" s="14" t="e">
        <f>#REF!</f>
        <v>#REF!</v>
      </c>
      <c r="AC47" s="14" t="e">
        <f>#REF!</f>
        <v>#REF!</v>
      </c>
      <c r="AD47" s="14" t="e">
        <f>#REF!</f>
        <v>#REF!</v>
      </c>
      <c r="AE47" s="14" t="e">
        <f>#REF!</f>
        <v>#REF!</v>
      </c>
      <c r="AF47" s="14" t="e">
        <f>#REF!</f>
        <v>#REF!</v>
      </c>
      <c r="AG47" s="14" t="e">
        <f>#REF!</f>
        <v>#REF!</v>
      </c>
      <c r="AH47" s="14" t="e">
        <f>#REF!</f>
        <v>#REF!</v>
      </c>
      <c r="AI47" s="14" t="e">
        <f>#REF!</f>
        <v>#REF!</v>
      </c>
      <c r="AJ47" s="14" t="e">
        <f>#REF!</f>
        <v>#REF!</v>
      </c>
      <c r="AK47" s="14" t="e">
        <f>#REF!</f>
        <v>#REF!</v>
      </c>
      <c r="AL47" s="14" t="e">
        <f>#REF!</f>
        <v>#REF!</v>
      </c>
      <c r="AM47" s="14" t="e">
        <f>#REF!</f>
        <v>#REF!</v>
      </c>
      <c r="AN47" s="14" t="e">
        <f>#REF!</f>
        <v>#REF!</v>
      </c>
      <c r="AO47" s="14" t="e">
        <f>#REF!</f>
        <v>#REF!</v>
      </c>
      <c r="AP47" s="14" t="e">
        <f>#REF!</f>
        <v>#REF!</v>
      </c>
      <c r="AQ47" s="14" t="e">
        <f>#REF!</f>
        <v>#REF!</v>
      </c>
      <c r="AR47" s="14" t="e">
        <f>#REF!</f>
        <v>#REF!</v>
      </c>
      <c r="AS47" s="14" t="e">
        <f>#REF!</f>
        <v>#REF!</v>
      </c>
      <c r="AT47" s="14" t="e">
        <f>#REF!</f>
        <v>#REF!</v>
      </c>
      <c r="AU47" s="14" t="e">
        <f>#REF!</f>
        <v>#REF!</v>
      </c>
      <c r="AV47" s="14" t="e">
        <f>#REF!</f>
        <v>#REF!</v>
      </c>
      <c r="AW47" s="14" t="e">
        <f>#REF!</f>
        <v>#REF!</v>
      </c>
      <c r="AX47" s="14" t="e">
        <f>#REF!</f>
        <v>#REF!</v>
      </c>
      <c r="AY47" s="14" t="e">
        <f>#REF!</f>
        <v>#REF!</v>
      </c>
      <c r="AZ47" s="14" t="e">
        <f>#REF!</f>
        <v>#REF!</v>
      </c>
      <c r="BA47" s="14" t="e">
        <f>#REF!</f>
        <v>#REF!</v>
      </c>
    </row>
    <row r="48" spans="1:53">
      <c r="A48" s="90" t="s">
        <v>63</v>
      </c>
      <c r="E48">
        <f>SUM(E41:E47)</f>
        <v>11853</v>
      </c>
      <c r="F48">
        <f t="shared" ref="F48:O48" si="8">SUM(F41:F47)</f>
        <v>11612</v>
      </c>
      <c r="G48">
        <f t="shared" si="8"/>
        <v>10984</v>
      </c>
      <c r="H48">
        <f t="shared" si="8"/>
        <v>10948</v>
      </c>
      <c r="I48">
        <f t="shared" si="8"/>
        <v>10840</v>
      </c>
      <c r="J48">
        <f t="shared" si="8"/>
        <v>10815</v>
      </c>
      <c r="K48">
        <f t="shared" si="8"/>
        <v>10892</v>
      </c>
      <c r="L48">
        <f t="shared" si="8"/>
        <v>11017</v>
      </c>
      <c r="M48">
        <f t="shared" si="8"/>
        <v>10646</v>
      </c>
      <c r="N48">
        <f t="shared" si="8"/>
        <v>11142</v>
      </c>
      <c r="O48">
        <f t="shared" si="8"/>
        <v>16387</v>
      </c>
      <c r="P48" s="14" t="e">
        <f>#REF!</f>
        <v>#REF!</v>
      </c>
      <c r="Q48" s="14" t="e">
        <f>#REF!</f>
        <v>#REF!</v>
      </c>
      <c r="R48" s="14" t="e">
        <f>#REF!</f>
        <v>#REF!</v>
      </c>
      <c r="S48" s="14" t="e">
        <f>#REF!</f>
        <v>#REF!</v>
      </c>
      <c r="T48" s="14" t="e">
        <f>#REF!</f>
        <v>#REF!</v>
      </c>
      <c r="U48" s="14" t="e">
        <f>#REF!</f>
        <v>#REF!</v>
      </c>
      <c r="V48" s="14" t="e">
        <f>#REF!</f>
        <v>#REF!</v>
      </c>
      <c r="W48" s="14" t="e">
        <f>#REF!</f>
        <v>#REF!</v>
      </c>
      <c r="X48" s="14" t="e">
        <f>#REF!</f>
        <v>#REF!</v>
      </c>
      <c r="Y48" s="14" t="e">
        <f>#REF!</f>
        <v>#REF!</v>
      </c>
      <c r="Z48" s="14" t="e">
        <f>#REF!</f>
        <v>#REF!</v>
      </c>
      <c r="AA48" s="14" t="e">
        <f>#REF!</f>
        <v>#REF!</v>
      </c>
      <c r="AB48" s="14" t="e">
        <f>#REF!</f>
        <v>#REF!</v>
      </c>
      <c r="AC48" s="14" t="e">
        <f>#REF!</f>
        <v>#REF!</v>
      </c>
      <c r="AD48" s="14" t="e">
        <f>#REF!</f>
        <v>#REF!</v>
      </c>
      <c r="AE48" s="14" t="e">
        <f>#REF!</f>
        <v>#REF!</v>
      </c>
      <c r="AF48" s="14" t="e">
        <f>#REF!</f>
        <v>#REF!</v>
      </c>
      <c r="AG48" s="14" t="e">
        <f>#REF!</f>
        <v>#REF!</v>
      </c>
      <c r="AH48" s="14" t="e">
        <f>#REF!</f>
        <v>#REF!</v>
      </c>
      <c r="AI48" s="14" t="e">
        <f>#REF!</f>
        <v>#REF!</v>
      </c>
      <c r="AJ48" s="14" t="e">
        <f>#REF!</f>
        <v>#REF!</v>
      </c>
      <c r="AK48" s="14" t="e">
        <f>#REF!</f>
        <v>#REF!</v>
      </c>
      <c r="AL48" s="14" t="e">
        <f>#REF!</f>
        <v>#REF!</v>
      </c>
      <c r="AM48" s="14" t="e">
        <f>#REF!</f>
        <v>#REF!</v>
      </c>
      <c r="AN48" s="14" t="e">
        <f>#REF!</f>
        <v>#REF!</v>
      </c>
      <c r="AO48" s="14" t="e">
        <f>#REF!</f>
        <v>#REF!</v>
      </c>
      <c r="AP48" s="14" t="e">
        <f>#REF!</f>
        <v>#REF!</v>
      </c>
      <c r="AQ48" s="14" t="e">
        <f>#REF!</f>
        <v>#REF!</v>
      </c>
      <c r="AR48" s="14" t="e">
        <f>#REF!</f>
        <v>#REF!</v>
      </c>
      <c r="AS48" s="14" t="e">
        <f>#REF!</f>
        <v>#REF!</v>
      </c>
      <c r="AT48" s="14" t="e">
        <f>#REF!</f>
        <v>#REF!</v>
      </c>
      <c r="AU48" s="14" t="e">
        <f>#REF!</f>
        <v>#REF!</v>
      </c>
      <c r="AV48" s="14" t="e">
        <f>#REF!</f>
        <v>#REF!</v>
      </c>
      <c r="AW48" s="14" t="e">
        <f>#REF!</f>
        <v>#REF!</v>
      </c>
      <c r="AX48" s="14" t="e">
        <f>#REF!</f>
        <v>#REF!</v>
      </c>
      <c r="AY48" s="14" t="e">
        <f>#REF!</f>
        <v>#REF!</v>
      </c>
      <c r="AZ48" s="14" t="e">
        <f>#REF!</f>
        <v>#REF!</v>
      </c>
      <c r="BA48" s="14" t="e">
        <f>#REF!</f>
        <v>#REF!</v>
      </c>
    </row>
    <row r="50" spans="1:54" ht="19.5" thickBot="1">
      <c r="A50" s="8" t="s">
        <v>70</v>
      </c>
      <c r="B50" s="12"/>
      <c r="C50" s="12"/>
      <c r="D50" s="12"/>
      <c r="E50" s="12"/>
      <c r="F50" s="12"/>
      <c r="G50" s="12"/>
      <c r="I50" s="12"/>
      <c r="J50" s="12" t="s">
        <v>71</v>
      </c>
      <c r="K50" s="12"/>
      <c r="L50" s="12"/>
      <c r="M50" s="12"/>
      <c r="N50" s="12"/>
      <c r="O50" s="12"/>
      <c r="P50" s="12"/>
      <c r="Q50" s="12"/>
      <c r="R50" s="12" t="s">
        <v>83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22"/>
    </row>
    <row r="51" spans="1:54">
      <c r="A51" s="21" t="s">
        <v>48</v>
      </c>
      <c r="B51" s="11">
        <v>1</v>
      </c>
      <c r="C51" s="11">
        <v>2</v>
      </c>
      <c r="D51" s="11">
        <v>3</v>
      </c>
      <c r="E51" s="11">
        <v>4</v>
      </c>
      <c r="F51" s="11">
        <v>5</v>
      </c>
      <c r="G51" s="11">
        <v>6</v>
      </c>
      <c r="H51" s="11">
        <v>7</v>
      </c>
      <c r="I51" s="11">
        <v>8</v>
      </c>
      <c r="J51" s="11">
        <v>9</v>
      </c>
      <c r="K51" s="11">
        <v>10</v>
      </c>
      <c r="L51" s="11">
        <v>11</v>
      </c>
      <c r="M51" s="11">
        <v>12</v>
      </c>
      <c r="N51" s="11">
        <v>13</v>
      </c>
      <c r="O51" s="11">
        <v>14</v>
      </c>
      <c r="P51" s="78">
        <f>O51+1</f>
        <v>15</v>
      </c>
      <c r="Q51" s="78">
        <f t="shared" ref="Q51:T51" si="9">P51+1</f>
        <v>16</v>
      </c>
      <c r="R51" s="78">
        <f t="shared" si="9"/>
        <v>17</v>
      </c>
      <c r="S51" s="78">
        <f t="shared" si="9"/>
        <v>18</v>
      </c>
      <c r="T51" s="78">
        <f t="shared" si="9"/>
        <v>19</v>
      </c>
      <c r="U51" s="78">
        <f>T51+1</f>
        <v>20</v>
      </c>
      <c r="V51" s="78">
        <f t="shared" ref="V51:BA51" si="10">U51+1</f>
        <v>21</v>
      </c>
      <c r="W51" s="78">
        <f t="shared" si="10"/>
        <v>22</v>
      </c>
      <c r="X51" s="78">
        <f t="shared" si="10"/>
        <v>23</v>
      </c>
      <c r="Y51" s="78">
        <f t="shared" si="10"/>
        <v>24</v>
      </c>
      <c r="Z51" s="78">
        <f t="shared" si="10"/>
        <v>25</v>
      </c>
      <c r="AA51" s="78">
        <f t="shared" si="10"/>
        <v>26</v>
      </c>
      <c r="AB51" s="78">
        <f t="shared" si="10"/>
        <v>27</v>
      </c>
      <c r="AC51" s="78">
        <f t="shared" si="10"/>
        <v>28</v>
      </c>
      <c r="AD51" s="78">
        <f t="shared" si="10"/>
        <v>29</v>
      </c>
      <c r="AE51" s="78">
        <f t="shared" si="10"/>
        <v>30</v>
      </c>
      <c r="AF51" s="78">
        <f t="shared" si="10"/>
        <v>31</v>
      </c>
      <c r="AG51" s="78">
        <f t="shared" si="10"/>
        <v>32</v>
      </c>
      <c r="AH51" s="78">
        <f t="shared" si="10"/>
        <v>33</v>
      </c>
      <c r="AI51" s="78">
        <f t="shared" si="10"/>
        <v>34</v>
      </c>
      <c r="AJ51" s="78">
        <f t="shared" si="10"/>
        <v>35</v>
      </c>
      <c r="AK51" s="78">
        <f t="shared" si="10"/>
        <v>36</v>
      </c>
      <c r="AL51" s="78">
        <f t="shared" si="10"/>
        <v>37</v>
      </c>
      <c r="AM51" s="78">
        <f t="shared" si="10"/>
        <v>38</v>
      </c>
      <c r="AN51" s="78">
        <f t="shared" si="10"/>
        <v>39</v>
      </c>
      <c r="AO51" s="78">
        <f t="shared" si="10"/>
        <v>40</v>
      </c>
      <c r="AP51" s="78">
        <f t="shared" si="10"/>
        <v>41</v>
      </c>
      <c r="AQ51" s="78">
        <f t="shared" si="10"/>
        <v>42</v>
      </c>
      <c r="AR51" s="78">
        <f t="shared" si="10"/>
        <v>43</v>
      </c>
      <c r="AS51" s="78">
        <f t="shared" si="10"/>
        <v>44</v>
      </c>
      <c r="AT51" s="78">
        <f t="shared" si="10"/>
        <v>45</v>
      </c>
      <c r="AU51" s="78">
        <f t="shared" si="10"/>
        <v>46</v>
      </c>
      <c r="AV51" s="78">
        <f t="shared" si="10"/>
        <v>47</v>
      </c>
      <c r="AW51" s="78">
        <f t="shared" si="10"/>
        <v>48</v>
      </c>
      <c r="AX51" s="78">
        <f t="shared" si="10"/>
        <v>49</v>
      </c>
      <c r="AY51" s="78">
        <f t="shared" si="10"/>
        <v>50</v>
      </c>
      <c r="AZ51" s="78">
        <f t="shared" si="10"/>
        <v>51</v>
      </c>
      <c r="BA51" s="78">
        <f t="shared" si="10"/>
        <v>52</v>
      </c>
    </row>
    <row r="52" spans="1:54">
      <c r="A52" s="19" t="s">
        <v>50</v>
      </c>
      <c r="B52" s="24">
        <v>43833</v>
      </c>
      <c r="C52" s="24">
        <v>43840</v>
      </c>
      <c r="D52" s="24">
        <v>43847</v>
      </c>
      <c r="E52" s="24">
        <v>43854</v>
      </c>
      <c r="F52" s="24">
        <v>43861</v>
      </c>
      <c r="G52" s="24">
        <v>43868</v>
      </c>
      <c r="H52" s="24">
        <v>43875</v>
      </c>
      <c r="I52" s="24">
        <v>43882</v>
      </c>
      <c r="J52" s="24">
        <v>43889</v>
      </c>
      <c r="K52" s="24">
        <v>43896</v>
      </c>
      <c r="L52" s="24">
        <v>43903</v>
      </c>
      <c r="M52" s="24">
        <v>43910</v>
      </c>
      <c r="N52" s="24">
        <v>43917</v>
      </c>
      <c r="O52" s="24">
        <v>43924</v>
      </c>
      <c r="P52" s="79">
        <v>43931</v>
      </c>
      <c r="Q52" s="79">
        <v>43938</v>
      </c>
      <c r="R52" s="79">
        <v>43945</v>
      </c>
      <c r="S52" s="79">
        <v>43952</v>
      </c>
      <c r="T52" s="79">
        <v>43959</v>
      </c>
      <c r="U52" s="79">
        <f>T52+7</f>
        <v>43966</v>
      </c>
      <c r="V52" s="79">
        <f t="shared" ref="V52:BA52" si="11">U52+7</f>
        <v>43973</v>
      </c>
      <c r="W52" s="79">
        <f t="shared" si="11"/>
        <v>43980</v>
      </c>
      <c r="X52" s="79">
        <f t="shared" si="11"/>
        <v>43987</v>
      </c>
      <c r="Y52" s="79">
        <f t="shared" si="11"/>
        <v>43994</v>
      </c>
      <c r="Z52" s="79">
        <f t="shared" si="11"/>
        <v>44001</v>
      </c>
      <c r="AA52" s="79">
        <f t="shared" si="11"/>
        <v>44008</v>
      </c>
      <c r="AB52" s="79">
        <f t="shared" si="11"/>
        <v>44015</v>
      </c>
      <c r="AC52" s="79">
        <f t="shared" si="11"/>
        <v>44022</v>
      </c>
      <c r="AD52" s="79">
        <f t="shared" si="11"/>
        <v>44029</v>
      </c>
      <c r="AE52" s="79">
        <f t="shared" si="11"/>
        <v>44036</v>
      </c>
      <c r="AF52" s="79">
        <f t="shared" si="11"/>
        <v>44043</v>
      </c>
      <c r="AG52" s="79">
        <f t="shared" si="11"/>
        <v>44050</v>
      </c>
      <c r="AH52" s="79">
        <f t="shared" si="11"/>
        <v>44057</v>
      </c>
      <c r="AI52" s="79">
        <f t="shared" si="11"/>
        <v>44064</v>
      </c>
      <c r="AJ52" s="79">
        <f t="shared" si="11"/>
        <v>44071</v>
      </c>
      <c r="AK52" s="79">
        <f t="shared" si="11"/>
        <v>44078</v>
      </c>
      <c r="AL52" s="79">
        <f t="shared" si="11"/>
        <v>44085</v>
      </c>
      <c r="AM52" s="79">
        <f t="shared" si="11"/>
        <v>44092</v>
      </c>
      <c r="AN52" s="79">
        <f t="shared" si="11"/>
        <v>44099</v>
      </c>
      <c r="AO52" s="79">
        <f t="shared" si="11"/>
        <v>44106</v>
      </c>
      <c r="AP52" s="79">
        <f t="shared" si="11"/>
        <v>44113</v>
      </c>
      <c r="AQ52" s="79">
        <f t="shared" si="11"/>
        <v>44120</v>
      </c>
      <c r="AR52" s="79">
        <f t="shared" si="11"/>
        <v>44127</v>
      </c>
      <c r="AS52" s="79">
        <f t="shared" si="11"/>
        <v>44134</v>
      </c>
      <c r="AT52" s="79">
        <f t="shared" si="11"/>
        <v>44141</v>
      </c>
      <c r="AU52" s="79">
        <f t="shared" si="11"/>
        <v>44148</v>
      </c>
      <c r="AV52" s="79">
        <f t="shared" si="11"/>
        <v>44155</v>
      </c>
      <c r="AW52" s="79">
        <f t="shared" si="11"/>
        <v>44162</v>
      </c>
      <c r="AX52" s="79">
        <f t="shared" si="11"/>
        <v>44169</v>
      </c>
      <c r="AY52" s="79">
        <f t="shared" si="11"/>
        <v>44176</v>
      </c>
      <c r="AZ52" s="79">
        <f t="shared" si="11"/>
        <v>44183</v>
      </c>
      <c r="BA52" s="79">
        <f t="shared" si="11"/>
        <v>44190</v>
      </c>
      <c r="BB52" s="26"/>
    </row>
    <row r="53" spans="1:54">
      <c r="A53" s="15" t="s">
        <v>49</v>
      </c>
      <c r="B53" s="29">
        <f>B41-B29</f>
        <v>5</v>
      </c>
      <c r="C53" s="29">
        <f t="shared" ref="C53:D53" si="12">C41-C29</f>
        <v>0</v>
      </c>
      <c r="D53" s="29">
        <f t="shared" si="12"/>
        <v>10</v>
      </c>
      <c r="E53" s="29">
        <v>11</v>
      </c>
      <c r="F53" s="29">
        <v>-7</v>
      </c>
      <c r="G53" s="29">
        <v>-24</v>
      </c>
      <c r="H53" s="29">
        <v>-6</v>
      </c>
      <c r="I53" s="29">
        <v>-8</v>
      </c>
      <c r="J53" s="29">
        <v>-3</v>
      </c>
      <c r="K53" s="29">
        <v>11</v>
      </c>
      <c r="L53" s="29">
        <v>-4</v>
      </c>
      <c r="M53" s="29">
        <v>-5</v>
      </c>
      <c r="N53" s="29">
        <v>4</v>
      </c>
      <c r="O53" s="29">
        <v>10</v>
      </c>
      <c r="P53" s="80" t="e">
        <f>'UK Death v2019 predict'!P53-#REF!</f>
        <v>#REF!</v>
      </c>
      <c r="Q53" s="80" t="e">
        <f>'UK Death v2019 predict'!Q53-#REF!</f>
        <v>#REF!</v>
      </c>
      <c r="R53" s="80" t="e">
        <f>'UK Death v2019 predict'!R53-#REF!</f>
        <v>#REF!</v>
      </c>
      <c r="S53" s="80" t="e">
        <f>'UK Death v2019 predict'!S53-#REF!</f>
        <v>#REF!</v>
      </c>
      <c r="T53" s="80" t="e">
        <f>'UK Death v2019 predict'!T53-#REF!</f>
        <v>#REF!</v>
      </c>
      <c r="U53" s="80"/>
      <c r="V53" s="80" t="e">
        <f>'UK Death v2019 predict'!V53-#REF!</f>
        <v>#REF!</v>
      </c>
      <c r="W53" s="80" t="e">
        <f>'UK Death v2019 predict'!W53-#REF!</f>
        <v>#REF!</v>
      </c>
      <c r="X53" s="80" t="e">
        <f>'UK Death v2019 predict'!X53-#REF!</f>
        <v>#REF!</v>
      </c>
      <c r="Y53" s="80" t="e">
        <f>'UK Death v2019 predict'!Y53-#REF!</f>
        <v>#REF!</v>
      </c>
      <c r="Z53" s="80" t="e">
        <f>'UK Death v2019 predict'!Z53-#REF!</f>
        <v>#REF!</v>
      </c>
      <c r="AA53" s="80" t="e">
        <f>'UK Death v2019 predict'!AA53-#REF!</f>
        <v>#REF!</v>
      </c>
      <c r="AB53" s="80" t="e">
        <f>'UK Death v2019 predict'!AB53-#REF!</f>
        <v>#REF!</v>
      </c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30"/>
    </row>
    <row r="54" spans="1:54">
      <c r="A54" s="15" t="s">
        <v>42</v>
      </c>
      <c r="B54" s="29">
        <f t="shared" ref="B54:D59" si="13">B42-B30</f>
        <v>1</v>
      </c>
      <c r="C54" s="29">
        <f t="shared" si="13"/>
        <v>6</v>
      </c>
      <c r="D54" s="29">
        <f t="shared" si="13"/>
        <v>-13</v>
      </c>
      <c r="E54" s="29">
        <v>-1</v>
      </c>
      <c r="F54" s="29">
        <v>0</v>
      </c>
      <c r="G54" s="29">
        <v>-9</v>
      </c>
      <c r="H54" s="29">
        <v>-5</v>
      </c>
      <c r="I54" s="29">
        <v>-12</v>
      </c>
      <c r="J54" s="29">
        <v>0</v>
      </c>
      <c r="K54" s="29">
        <v>4</v>
      </c>
      <c r="L54" s="29">
        <v>-2</v>
      </c>
      <c r="M54" s="29">
        <v>-12</v>
      </c>
      <c r="N54" s="29">
        <v>-4</v>
      </c>
      <c r="O54" s="29">
        <v>8</v>
      </c>
      <c r="P54" s="80" t="e">
        <f>'UK Death v2019 predict'!P54-#REF!</f>
        <v>#REF!</v>
      </c>
      <c r="Q54" s="80" t="e">
        <f>'UK Death v2019 predict'!Q54-#REF!</f>
        <v>#REF!</v>
      </c>
      <c r="R54" s="80" t="e">
        <f>'UK Death v2019 predict'!R54-#REF!</f>
        <v>#REF!</v>
      </c>
      <c r="S54" s="80" t="e">
        <f>'UK Death v2019 predict'!S54-#REF!</f>
        <v>#REF!</v>
      </c>
      <c r="T54" s="80" t="e">
        <f>'UK Death v2019 predict'!T54-#REF!</f>
        <v>#REF!</v>
      </c>
      <c r="U54" s="80"/>
      <c r="V54" s="80" t="e">
        <f>'UK Death v2019 predict'!V54-#REF!</f>
        <v>#REF!</v>
      </c>
      <c r="W54" s="80" t="e">
        <f>'UK Death v2019 predict'!W54-#REF!</f>
        <v>#REF!</v>
      </c>
      <c r="X54" s="80" t="e">
        <f>'UK Death v2019 predict'!X54-#REF!</f>
        <v>#REF!</v>
      </c>
      <c r="Y54" s="80" t="e">
        <f>'UK Death v2019 predict'!Y54-#REF!</f>
        <v>#REF!</v>
      </c>
      <c r="Z54" s="80" t="e">
        <f>'UK Death v2019 predict'!Z54-#REF!</f>
        <v>#REF!</v>
      </c>
      <c r="AA54" s="80" t="e">
        <f>'UK Death v2019 predict'!AA54-#REF!</f>
        <v>#REF!</v>
      </c>
      <c r="AB54" s="80" t="e">
        <f>'UK Death v2019 predict'!AB54-#REF!</f>
        <v>#REF!</v>
      </c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30"/>
    </row>
    <row r="55" spans="1:54">
      <c r="A55" s="15" t="s">
        <v>43</v>
      </c>
      <c r="B55" s="29">
        <f t="shared" si="13"/>
        <v>-26</v>
      </c>
      <c r="C55" s="29">
        <f t="shared" si="13"/>
        <v>-5</v>
      </c>
      <c r="D55" s="29">
        <f t="shared" si="13"/>
        <v>-5</v>
      </c>
      <c r="E55" s="29">
        <v>-25</v>
      </c>
      <c r="F55" s="29">
        <v>1</v>
      </c>
      <c r="G55" s="29">
        <v>4</v>
      </c>
      <c r="H55" s="29">
        <v>-19</v>
      </c>
      <c r="I55" s="29">
        <v>45</v>
      </c>
      <c r="J55" s="29">
        <v>27</v>
      </c>
      <c r="K55" s="29">
        <v>9</v>
      </c>
      <c r="L55" s="29">
        <v>12</v>
      </c>
      <c r="M55" s="29">
        <v>-18</v>
      </c>
      <c r="N55" s="29">
        <v>-6</v>
      </c>
      <c r="O55" s="29">
        <v>-8</v>
      </c>
      <c r="P55" s="80" t="e">
        <f>'UK Death v2019 predict'!P55-#REF!</f>
        <v>#REF!</v>
      </c>
      <c r="Q55" s="80" t="e">
        <f>'UK Death v2019 predict'!Q55-#REF!</f>
        <v>#REF!</v>
      </c>
      <c r="R55" s="80" t="e">
        <f>'UK Death v2019 predict'!R55-#REF!</f>
        <v>#REF!</v>
      </c>
      <c r="S55" s="80" t="e">
        <f>'UK Death v2019 predict'!S55-#REF!</f>
        <v>#REF!</v>
      </c>
      <c r="T55" s="80" t="e">
        <f>'UK Death v2019 predict'!T55-#REF!</f>
        <v>#REF!</v>
      </c>
      <c r="U55" s="80"/>
      <c r="V55" s="80" t="e">
        <f>'UK Death v2019 predict'!V55-#REF!</f>
        <v>#REF!</v>
      </c>
      <c r="W55" s="80" t="e">
        <f>'UK Death v2019 predict'!W55-#REF!</f>
        <v>#REF!</v>
      </c>
      <c r="X55" s="80" t="e">
        <f>'UK Death v2019 predict'!X55-#REF!</f>
        <v>#REF!</v>
      </c>
      <c r="Y55" s="80" t="e">
        <f>'UK Death v2019 predict'!Y55-#REF!</f>
        <v>#REF!</v>
      </c>
      <c r="Z55" s="80" t="e">
        <f>'UK Death v2019 predict'!Z55-#REF!</f>
        <v>#REF!</v>
      </c>
      <c r="AA55" s="80" t="e">
        <f>'UK Death v2019 predict'!AA55-#REF!</f>
        <v>#REF!</v>
      </c>
      <c r="AB55" s="80" t="e">
        <f>'UK Death v2019 predict'!AB55-#REF!</f>
        <v>#REF!</v>
      </c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30"/>
    </row>
    <row r="56" spans="1:54">
      <c r="A56" s="15" t="s">
        <v>44</v>
      </c>
      <c r="B56" s="29">
        <f t="shared" si="13"/>
        <v>2</v>
      </c>
      <c r="C56" s="29">
        <f t="shared" si="13"/>
        <v>81</v>
      </c>
      <c r="D56" s="29">
        <f t="shared" si="13"/>
        <v>145</v>
      </c>
      <c r="E56" s="29">
        <v>-82</v>
      </c>
      <c r="F56" s="29">
        <v>-19</v>
      </c>
      <c r="G56" s="29">
        <v>-58</v>
      </c>
      <c r="H56" s="29">
        <v>-84</v>
      </c>
      <c r="I56" s="29">
        <v>-124</v>
      </c>
      <c r="J56" s="29">
        <v>-7</v>
      </c>
      <c r="K56" s="29">
        <v>-90</v>
      </c>
      <c r="L56" s="29">
        <v>29</v>
      </c>
      <c r="M56" s="29">
        <v>15</v>
      </c>
      <c r="N56" s="29">
        <v>79</v>
      </c>
      <c r="O56" s="29">
        <v>628</v>
      </c>
      <c r="P56" s="80" t="e">
        <f>'UK Death v2019 predict'!P56-#REF!</f>
        <v>#REF!</v>
      </c>
      <c r="Q56" s="80" t="e">
        <f>'UK Death v2019 predict'!Q56-#REF!</f>
        <v>#REF!</v>
      </c>
      <c r="R56" s="80" t="e">
        <f>'UK Death v2019 predict'!R56-#REF!</f>
        <v>#REF!</v>
      </c>
      <c r="S56" s="80" t="e">
        <f>'UK Death v2019 predict'!S56-#REF!</f>
        <v>#REF!</v>
      </c>
      <c r="T56" s="80" t="e">
        <f>'UK Death v2019 predict'!T56-#REF!</f>
        <v>#REF!</v>
      </c>
      <c r="U56" s="80"/>
      <c r="V56" s="80" t="e">
        <f>'UK Death v2019 predict'!V56-#REF!</f>
        <v>#REF!</v>
      </c>
      <c r="W56" s="80" t="e">
        <f>'UK Death v2019 predict'!W56-#REF!</f>
        <v>#REF!</v>
      </c>
      <c r="X56" s="80" t="e">
        <f>'UK Death v2019 predict'!X56-#REF!</f>
        <v>#REF!</v>
      </c>
      <c r="Y56" s="80" t="e">
        <f>'UK Death v2019 predict'!Y56-#REF!</f>
        <v>#REF!</v>
      </c>
      <c r="Z56" s="80" t="e">
        <f>'UK Death v2019 predict'!Z56-#REF!</f>
        <v>#REF!</v>
      </c>
      <c r="AA56" s="80" t="e">
        <f>'UK Death v2019 predict'!AA56-#REF!</f>
        <v>#REF!</v>
      </c>
      <c r="AB56" s="80" t="e">
        <f>'UK Death v2019 predict'!AB56-#REF!</f>
        <v>#REF!</v>
      </c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30"/>
    </row>
    <row r="57" spans="1:54">
      <c r="A57" s="15" t="s">
        <v>45</v>
      </c>
      <c r="B57" s="29">
        <f t="shared" si="13"/>
        <v>94</v>
      </c>
      <c r="C57" s="29">
        <f t="shared" si="13"/>
        <v>19</v>
      </c>
      <c r="D57" s="29">
        <f t="shared" si="13"/>
        <v>9</v>
      </c>
      <c r="E57" s="29">
        <v>22</v>
      </c>
      <c r="F57" s="29">
        <v>76</v>
      </c>
      <c r="G57" s="29">
        <v>-146</v>
      </c>
      <c r="H57" s="29">
        <v>-157</v>
      </c>
      <c r="I57" s="29">
        <v>-81</v>
      </c>
      <c r="J57" s="29">
        <v>-33</v>
      </c>
      <c r="K57" s="29">
        <v>-88</v>
      </c>
      <c r="L57" s="29">
        <v>35</v>
      </c>
      <c r="M57" s="29">
        <v>67</v>
      </c>
      <c r="N57" s="29">
        <v>162</v>
      </c>
      <c r="O57" s="29">
        <v>1120</v>
      </c>
      <c r="P57" s="80" t="e">
        <f>'UK Death v2019 predict'!P57-#REF!</f>
        <v>#REF!</v>
      </c>
      <c r="Q57" s="80" t="e">
        <f>'UK Death v2019 predict'!Q57-#REF!</f>
        <v>#REF!</v>
      </c>
      <c r="R57" s="80" t="e">
        <f>'UK Death v2019 predict'!R57-#REF!</f>
        <v>#REF!</v>
      </c>
      <c r="S57" s="80" t="e">
        <f>'UK Death v2019 predict'!S57-#REF!</f>
        <v>#REF!</v>
      </c>
      <c r="T57" s="80" t="e">
        <f>'UK Death v2019 predict'!T57-#REF!</f>
        <v>#REF!</v>
      </c>
      <c r="U57" s="80"/>
      <c r="V57" s="80" t="e">
        <f>'UK Death v2019 predict'!V57-#REF!</f>
        <v>#REF!</v>
      </c>
      <c r="W57" s="80" t="e">
        <f>'UK Death v2019 predict'!W57-#REF!</f>
        <v>#REF!</v>
      </c>
      <c r="X57" s="80" t="e">
        <f>'UK Death v2019 predict'!X57-#REF!</f>
        <v>#REF!</v>
      </c>
      <c r="Y57" s="80" t="e">
        <f>'UK Death v2019 predict'!Y57-#REF!</f>
        <v>#REF!</v>
      </c>
      <c r="Z57" s="80" t="e">
        <f>'UK Death v2019 predict'!Z57-#REF!</f>
        <v>#REF!</v>
      </c>
      <c r="AA57" s="80" t="e">
        <f>'UK Death v2019 predict'!AA57-#REF!</f>
        <v>#REF!</v>
      </c>
      <c r="AB57" s="80" t="e">
        <f>'UK Death v2019 predict'!AB57-#REF!</f>
        <v>#REF!</v>
      </c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30"/>
    </row>
    <row r="58" spans="1:54">
      <c r="A58" s="15" t="s">
        <v>46</v>
      </c>
      <c r="B58" s="29">
        <f t="shared" si="13"/>
        <v>506</v>
      </c>
      <c r="C58" s="29">
        <f t="shared" si="13"/>
        <v>424</v>
      </c>
      <c r="D58" s="29">
        <f t="shared" si="13"/>
        <v>301</v>
      </c>
      <c r="E58" s="29">
        <v>71</v>
      </c>
      <c r="F58" s="29">
        <v>130</v>
      </c>
      <c r="G58" s="29">
        <v>-195</v>
      </c>
      <c r="H58" s="29">
        <v>-383</v>
      </c>
      <c r="I58" s="29">
        <v>-135</v>
      </c>
      <c r="J58" s="29">
        <v>-149</v>
      </c>
      <c r="K58" s="29">
        <v>81</v>
      </c>
      <c r="L58" s="29">
        <v>171</v>
      </c>
      <c r="M58" s="29">
        <v>119</v>
      </c>
      <c r="N58" s="29">
        <v>453</v>
      </c>
      <c r="O58" s="29">
        <v>2068</v>
      </c>
      <c r="P58" s="80" t="e">
        <f>'UK Death v2019 predict'!P58-#REF!</f>
        <v>#REF!</v>
      </c>
      <c r="Q58" s="80" t="e">
        <f>'UK Death v2019 predict'!Q58-#REF!</f>
        <v>#REF!</v>
      </c>
      <c r="R58" s="80" t="e">
        <f>'UK Death v2019 predict'!R58-#REF!</f>
        <v>#REF!</v>
      </c>
      <c r="S58" s="80" t="e">
        <f>'UK Death v2019 predict'!S58-#REF!</f>
        <v>#REF!</v>
      </c>
      <c r="T58" s="80" t="e">
        <f>'UK Death v2019 predict'!T58-#REF!</f>
        <v>#REF!</v>
      </c>
      <c r="U58" s="80"/>
      <c r="V58" s="80" t="e">
        <f>'UK Death v2019 predict'!V58-#REF!</f>
        <v>#REF!</v>
      </c>
      <c r="W58" s="80" t="e">
        <f>'UK Death v2019 predict'!W58-#REF!</f>
        <v>#REF!</v>
      </c>
      <c r="X58" s="80" t="e">
        <f>'UK Death v2019 predict'!X58-#REF!</f>
        <v>#REF!</v>
      </c>
      <c r="Y58" s="80" t="e">
        <f>'UK Death v2019 predict'!Y58-#REF!</f>
        <v>#REF!</v>
      </c>
      <c r="Z58" s="80" t="e">
        <f>'UK Death v2019 predict'!Z58-#REF!</f>
        <v>#REF!</v>
      </c>
      <c r="AA58" s="80" t="e">
        <f>'UK Death v2019 predict'!AA58-#REF!</f>
        <v>#REF!</v>
      </c>
      <c r="AB58" s="80" t="e">
        <f>'UK Death v2019 predict'!AB58-#REF!</f>
        <v>#REF!</v>
      </c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30"/>
    </row>
    <row r="59" spans="1:54">
      <c r="A59" s="31" t="s">
        <v>47</v>
      </c>
      <c r="B59" s="32">
        <f t="shared" si="13"/>
        <v>716</v>
      </c>
      <c r="C59" s="32">
        <f t="shared" si="13"/>
        <v>923</v>
      </c>
      <c r="D59" s="32">
        <f t="shared" si="13"/>
        <v>683</v>
      </c>
      <c r="E59" s="32">
        <v>117</v>
      </c>
      <c r="F59" s="32">
        <v>134</v>
      </c>
      <c r="G59" s="32">
        <v>-248</v>
      </c>
      <c r="H59" s="32">
        <v>-222</v>
      </c>
      <c r="I59" s="32">
        <v>-140</v>
      </c>
      <c r="J59" s="32">
        <v>-64</v>
      </c>
      <c r="K59" s="32">
        <v>67</v>
      </c>
      <c r="L59" s="32">
        <v>209</v>
      </c>
      <c r="M59" s="32">
        <v>78</v>
      </c>
      <c r="N59" s="32">
        <v>587</v>
      </c>
      <c r="O59" s="32">
        <v>2435</v>
      </c>
      <c r="P59" s="80" t="e">
        <f>'UK Death v2019 predict'!P59-#REF!</f>
        <v>#REF!</v>
      </c>
      <c r="Q59" s="80" t="e">
        <f>'UK Death v2019 predict'!Q59-#REF!</f>
        <v>#REF!</v>
      </c>
      <c r="R59" s="80" t="e">
        <f>'UK Death v2019 predict'!R59-#REF!</f>
        <v>#REF!</v>
      </c>
      <c r="S59" s="80" t="e">
        <f>'UK Death v2019 predict'!S59-#REF!</f>
        <v>#REF!</v>
      </c>
      <c r="T59" s="80" t="e">
        <f>'UK Death v2019 predict'!T59-#REF!</f>
        <v>#REF!</v>
      </c>
      <c r="U59" s="80"/>
      <c r="V59" s="80" t="e">
        <f>'UK Death v2019 predict'!V59-#REF!</f>
        <v>#REF!</v>
      </c>
      <c r="W59" s="80" t="e">
        <f>'UK Death v2019 predict'!W59-#REF!</f>
        <v>#REF!</v>
      </c>
      <c r="X59" s="80" t="e">
        <f>'UK Death v2019 predict'!X59-#REF!</f>
        <v>#REF!</v>
      </c>
      <c r="Y59" s="80" t="e">
        <f>'UK Death v2019 predict'!Y59-#REF!</f>
        <v>#REF!</v>
      </c>
      <c r="Z59" s="80" t="e">
        <f>'UK Death v2019 predict'!Z59-#REF!</f>
        <v>#REF!</v>
      </c>
      <c r="AA59" s="80" t="e">
        <f>'UK Death v2019 predict'!AA59-#REF!</f>
        <v>#REF!</v>
      </c>
      <c r="AB59" s="80" t="e">
        <f>'UK Death v2019 predict'!AB59-#REF!</f>
        <v>#REF!</v>
      </c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3"/>
    </row>
    <row r="60" spans="1:54" ht="15.75" thickBot="1">
      <c r="A60" s="31" t="s">
        <v>63</v>
      </c>
      <c r="B60" s="32"/>
      <c r="C60" s="32"/>
      <c r="D60" s="32"/>
      <c r="E60" s="32">
        <v>113</v>
      </c>
      <c r="F60" s="32">
        <v>315</v>
      </c>
      <c r="G60" s="32">
        <v>-676</v>
      </c>
      <c r="H60" s="32">
        <v>-876</v>
      </c>
      <c r="I60" s="32">
        <v>-455</v>
      </c>
      <c r="J60" s="32">
        <v>-229</v>
      </c>
      <c r="K60" s="32">
        <v>-6</v>
      </c>
      <c r="L60" s="32">
        <v>450</v>
      </c>
      <c r="M60" s="32">
        <v>244</v>
      </c>
      <c r="N60" s="32">
        <v>1275</v>
      </c>
      <c r="O60" s="32">
        <v>6261</v>
      </c>
      <c r="P60" s="81" t="e">
        <f>'UK Death v2019 predict'!P60-#REF!</f>
        <v>#REF!</v>
      </c>
      <c r="Q60" s="81" t="e">
        <f>'UK Death v2019 predict'!Q60-#REF!</f>
        <v>#REF!</v>
      </c>
      <c r="R60" s="81" t="e">
        <f>'UK Death v2019 predict'!R60-#REF!</f>
        <v>#REF!</v>
      </c>
      <c r="S60" s="81" t="e">
        <f>'UK Death v2019 predict'!S60-#REF!</f>
        <v>#REF!</v>
      </c>
      <c r="T60" s="81" t="e">
        <f>'UK Death v2019 predict'!T60-#REF!</f>
        <v>#REF!</v>
      </c>
      <c r="U60" s="81"/>
      <c r="V60" s="81" t="e">
        <f>'UK Death v2019 predict'!V60-#REF!</f>
        <v>#REF!</v>
      </c>
      <c r="W60" s="81" t="e">
        <f>'UK Death v2019 predict'!W60-#REF!</f>
        <v>#REF!</v>
      </c>
      <c r="X60" s="81" t="e">
        <f>'UK Death v2019 predict'!X60-#REF!</f>
        <v>#REF!</v>
      </c>
      <c r="Y60" s="81" t="e">
        <f>'UK Death v2019 predict'!Y60-#REF!</f>
        <v>#REF!</v>
      </c>
      <c r="Z60" s="81" t="e">
        <f>'UK Death v2019 predict'!Z60-#REF!</f>
        <v>#REF!</v>
      </c>
      <c r="AA60" s="81" t="e">
        <f>'UK Death v2019 predict'!AA60-#REF!</f>
        <v>#REF!</v>
      </c>
      <c r="AB60" s="81" t="e">
        <f>'UK Death v2019 predict'!AB60-#REF!</f>
        <v>#REF!</v>
      </c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3"/>
    </row>
    <row r="61" spans="1:54">
      <c r="A61" s="34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</row>
    <row r="62" spans="1:54" ht="19.5" thickBot="1">
      <c r="A62" s="8" t="s">
        <v>69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 t="s">
        <v>83</v>
      </c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22"/>
    </row>
    <row r="63" spans="1:54">
      <c r="A63" s="21" t="s">
        <v>48</v>
      </c>
      <c r="B63" s="11">
        <v>1</v>
      </c>
      <c r="C63" s="11">
        <v>2</v>
      </c>
      <c r="D63" s="11">
        <v>3</v>
      </c>
      <c r="E63" s="11">
        <v>4</v>
      </c>
      <c r="F63" s="11">
        <v>5</v>
      </c>
      <c r="G63" s="11">
        <v>6</v>
      </c>
      <c r="H63" s="11">
        <v>7</v>
      </c>
      <c r="I63" s="11">
        <v>8</v>
      </c>
      <c r="J63" s="11">
        <v>9</v>
      </c>
      <c r="K63" s="11">
        <v>10</v>
      </c>
      <c r="L63" s="11">
        <v>11</v>
      </c>
      <c r="M63" s="11">
        <v>12</v>
      </c>
      <c r="N63" s="11">
        <v>13</v>
      </c>
      <c r="O63" s="11">
        <v>14</v>
      </c>
      <c r="P63" s="78">
        <f>O63+1</f>
        <v>15</v>
      </c>
      <c r="Q63" s="78">
        <f t="shared" ref="Q63:U63" si="14">P63+1</f>
        <v>16</v>
      </c>
      <c r="R63" s="78">
        <f t="shared" si="14"/>
        <v>17</v>
      </c>
      <c r="S63" s="78">
        <f t="shared" si="14"/>
        <v>18</v>
      </c>
      <c r="T63" s="78">
        <f t="shared" si="14"/>
        <v>19</v>
      </c>
      <c r="U63" s="78">
        <f t="shared" si="14"/>
        <v>20</v>
      </c>
      <c r="V63" s="78">
        <v>20</v>
      </c>
      <c r="W63" s="78">
        <v>20</v>
      </c>
      <c r="X63" s="78">
        <v>20</v>
      </c>
      <c r="Y63" s="78">
        <v>20</v>
      </c>
      <c r="Z63" s="78">
        <v>20</v>
      </c>
      <c r="AA63" s="78">
        <v>20</v>
      </c>
      <c r="AB63" s="78">
        <v>20</v>
      </c>
      <c r="AC63" s="78">
        <v>28</v>
      </c>
      <c r="AD63" s="78">
        <v>29</v>
      </c>
      <c r="AE63" s="78">
        <v>30</v>
      </c>
      <c r="AF63" s="78">
        <v>31</v>
      </c>
      <c r="AG63" s="78">
        <v>32</v>
      </c>
      <c r="AH63" s="78">
        <v>33</v>
      </c>
      <c r="AI63" s="78">
        <v>34</v>
      </c>
      <c r="AJ63" s="78">
        <v>35</v>
      </c>
      <c r="AK63" s="78">
        <v>36</v>
      </c>
      <c r="AL63" s="78">
        <v>37</v>
      </c>
      <c r="AM63" s="78">
        <v>38</v>
      </c>
      <c r="AN63" s="78">
        <v>39</v>
      </c>
      <c r="AO63" s="78">
        <v>40</v>
      </c>
      <c r="AP63" s="78">
        <v>41</v>
      </c>
      <c r="AQ63" s="78">
        <v>42</v>
      </c>
      <c r="AR63" s="78">
        <v>43</v>
      </c>
      <c r="AS63" s="78">
        <v>44</v>
      </c>
      <c r="AT63" s="78">
        <v>45</v>
      </c>
      <c r="AU63" s="78">
        <v>46</v>
      </c>
      <c r="AV63" s="78">
        <v>47</v>
      </c>
      <c r="AW63" s="78">
        <v>48</v>
      </c>
      <c r="AX63" s="78">
        <v>49</v>
      </c>
      <c r="AY63" s="78">
        <v>50</v>
      </c>
      <c r="AZ63" s="78">
        <v>51</v>
      </c>
      <c r="BA63" s="78">
        <v>52</v>
      </c>
    </row>
    <row r="64" spans="1:54">
      <c r="A64" s="19" t="s">
        <v>50</v>
      </c>
      <c r="B64" s="24">
        <v>43833</v>
      </c>
      <c r="C64" s="24">
        <v>43840</v>
      </c>
      <c r="D64" s="24">
        <v>43847</v>
      </c>
      <c r="E64" s="24">
        <v>43854</v>
      </c>
      <c r="F64" s="24">
        <v>43861</v>
      </c>
      <c r="G64" s="24">
        <v>43868</v>
      </c>
      <c r="H64" s="24">
        <v>43875</v>
      </c>
      <c r="I64" s="24">
        <v>43882</v>
      </c>
      <c r="J64" s="24">
        <v>43889</v>
      </c>
      <c r="K64" s="24">
        <v>43896</v>
      </c>
      <c r="L64" s="24">
        <v>43903</v>
      </c>
      <c r="M64" s="24">
        <v>43910</v>
      </c>
      <c r="N64" s="24">
        <v>43917</v>
      </c>
      <c r="O64" s="24">
        <v>43924</v>
      </c>
      <c r="P64" s="79">
        <v>43931</v>
      </c>
      <c r="Q64" s="79">
        <v>43938</v>
      </c>
      <c r="R64" s="79">
        <v>43945</v>
      </c>
      <c r="S64" s="79">
        <v>43952</v>
      </c>
      <c r="T64" s="79">
        <v>43959</v>
      </c>
      <c r="U64" s="79">
        <v>43966</v>
      </c>
      <c r="V64" s="79">
        <v>43966</v>
      </c>
      <c r="W64" s="79">
        <v>43966</v>
      </c>
      <c r="X64" s="79">
        <v>43966</v>
      </c>
      <c r="Y64" s="79">
        <v>43966</v>
      </c>
      <c r="Z64" s="79">
        <v>43966</v>
      </c>
      <c r="AA64" s="79">
        <v>43966</v>
      </c>
      <c r="AB64" s="79">
        <v>43966</v>
      </c>
      <c r="AC64" s="79">
        <v>44022</v>
      </c>
      <c r="AD64" s="79">
        <v>44029</v>
      </c>
      <c r="AE64" s="79">
        <v>44036</v>
      </c>
      <c r="AF64" s="79">
        <v>44043</v>
      </c>
      <c r="AG64" s="79">
        <v>44050</v>
      </c>
      <c r="AH64" s="79">
        <v>44057</v>
      </c>
      <c r="AI64" s="79">
        <v>44064</v>
      </c>
      <c r="AJ64" s="79">
        <v>44071</v>
      </c>
      <c r="AK64" s="79">
        <v>44078</v>
      </c>
      <c r="AL64" s="79">
        <v>44085</v>
      </c>
      <c r="AM64" s="79">
        <v>44092</v>
      </c>
      <c r="AN64" s="79">
        <v>44099</v>
      </c>
      <c r="AO64" s="79">
        <v>44106</v>
      </c>
      <c r="AP64" s="79">
        <v>44113</v>
      </c>
      <c r="AQ64" s="79">
        <v>44120</v>
      </c>
      <c r="AR64" s="79">
        <v>44127</v>
      </c>
      <c r="AS64" s="79">
        <v>44134</v>
      </c>
      <c r="AT64" s="79">
        <v>44141</v>
      </c>
      <c r="AU64" s="79">
        <v>44148</v>
      </c>
      <c r="AV64" s="79">
        <v>44155</v>
      </c>
      <c r="AW64" s="79">
        <v>44162</v>
      </c>
      <c r="AX64" s="79">
        <v>44169</v>
      </c>
      <c r="AY64" s="79">
        <v>44176</v>
      </c>
      <c r="AZ64" s="79">
        <v>44183</v>
      </c>
      <c r="BA64" s="79">
        <v>44190</v>
      </c>
    </row>
    <row r="65" spans="1:53">
      <c r="A65" s="15" t="s">
        <v>49</v>
      </c>
      <c r="B65" s="35">
        <f>B53/B41</f>
        <v>0.10416666666666667</v>
      </c>
      <c r="C65" s="35">
        <f t="shared" ref="C65:D68" si="15">C53/C41</f>
        <v>0</v>
      </c>
      <c r="D65" s="35">
        <f t="shared" si="15"/>
        <v>0.14492753623188406</v>
      </c>
      <c r="E65" s="35">
        <v>0.20754716981132076</v>
      </c>
      <c r="F65" s="35">
        <v>-0.14000000000000001</v>
      </c>
      <c r="G65" s="35">
        <v>-0.8</v>
      </c>
      <c r="H65" s="35">
        <v>-0.13953488372093023</v>
      </c>
      <c r="I65" s="35">
        <v>-0.15686274509803921</v>
      </c>
      <c r="J65" s="35">
        <v>-6.1224489795918366E-2</v>
      </c>
      <c r="K65" s="35">
        <v>0.19642857142857142</v>
      </c>
      <c r="L65" s="35">
        <v>-7.5471698113207544E-2</v>
      </c>
      <c r="M65" s="35">
        <v>-0.11363636363636363</v>
      </c>
      <c r="N65" s="35">
        <v>8.1632653061224483E-2</v>
      </c>
      <c r="O65" s="35">
        <v>0.19607843137254902</v>
      </c>
      <c r="P65" s="82" t="e">
        <f>'UK Death v2019 predict'!P65-#REF!</f>
        <v>#REF!</v>
      </c>
      <c r="Q65" s="82" t="e">
        <f>'UK Death v2019 predict'!Q65-#REF!</f>
        <v>#REF!</v>
      </c>
      <c r="R65" s="82" t="e">
        <f>'UK Death v2019 predict'!R65-#REF!</f>
        <v>#REF!</v>
      </c>
      <c r="S65" s="82" t="e">
        <f>'UK Death v2019 predict'!S65-#REF!</f>
        <v>#REF!</v>
      </c>
      <c r="T65" s="82" t="e">
        <f>'UK Death v2019 predict'!T65-#REF!</f>
        <v>#REF!</v>
      </c>
      <c r="U65" s="82"/>
      <c r="V65" s="82" t="e">
        <f>'UK Death v2019 predict'!V65-#REF!</f>
        <v>#REF!</v>
      </c>
      <c r="W65" s="82" t="e">
        <f>'UK Death v2019 predict'!W65-#REF!</f>
        <v>#REF!</v>
      </c>
      <c r="X65" s="82" t="e">
        <f>'UK Death v2019 predict'!X65-#REF!</f>
        <v>#REF!</v>
      </c>
      <c r="Y65" s="82" t="e">
        <f>'UK Death v2019 predict'!Y65-#REF!</f>
        <v>#REF!</v>
      </c>
      <c r="Z65" s="82" t="e">
        <f>'UK Death v2019 predict'!Z65-#REF!</f>
        <v>#REF!</v>
      </c>
      <c r="AA65" s="82" t="e">
        <f>'UK Death v2019 predict'!AA65-#REF!</f>
        <v>#REF!</v>
      </c>
      <c r="AB65" s="82" t="e">
        <f>'UK Death v2019 predict'!AB65-#REF!</f>
        <v>#REF!</v>
      </c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30"/>
    </row>
    <row r="66" spans="1:53">
      <c r="A66" s="15" t="s">
        <v>42</v>
      </c>
      <c r="B66" s="35">
        <f>B54/B42</f>
        <v>6.25E-2</v>
      </c>
      <c r="C66" s="35">
        <f t="shared" si="15"/>
        <v>0.23076923076923078</v>
      </c>
      <c r="D66" s="35">
        <f t="shared" si="15"/>
        <v>-0.8125</v>
      </c>
      <c r="E66" s="35">
        <v>-4.7619047619047616E-2</v>
      </c>
      <c r="F66" s="35">
        <v>0</v>
      </c>
      <c r="G66" s="35">
        <v>-0.5625</v>
      </c>
      <c r="H66" s="35">
        <v>-0.41666666666666669</v>
      </c>
      <c r="I66" s="35">
        <v>-0.66666666666666663</v>
      </c>
      <c r="J66" s="35">
        <v>0</v>
      </c>
      <c r="K66" s="35">
        <v>0.2</v>
      </c>
      <c r="L66" s="35">
        <v>-9.0909090909090912E-2</v>
      </c>
      <c r="M66" s="35">
        <v>-1</v>
      </c>
      <c r="N66" s="35">
        <v>-0.30769230769230771</v>
      </c>
      <c r="O66" s="35">
        <v>0.38095238095238093</v>
      </c>
      <c r="P66" s="82" t="e">
        <f>'UK Death v2019 predict'!P66-#REF!</f>
        <v>#REF!</v>
      </c>
      <c r="Q66" s="82" t="e">
        <f>'UK Death v2019 predict'!Q66-#REF!</f>
        <v>#REF!</v>
      </c>
      <c r="R66" s="82" t="e">
        <f>'UK Death v2019 predict'!R66-#REF!</f>
        <v>#REF!</v>
      </c>
      <c r="S66" s="82" t="e">
        <f>'UK Death v2019 predict'!S66-#REF!</f>
        <v>#REF!</v>
      </c>
      <c r="T66" s="82" t="e">
        <f>'UK Death v2019 predict'!T66-#REF!</f>
        <v>#REF!</v>
      </c>
      <c r="U66" s="82"/>
      <c r="V66" s="82" t="e">
        <f>'UK Death v2019 predict'!V66-#REF!</f>
        <v>#REF!</v>
      </c>
      <c r="W66" s="82" t="e">
        <f>'UK Death v2019 predict'!W66-#REF!</f>
        <v>#REF!</v>
      </c>
      <c r="X66" s="82" t="e">
        <f>'UK Death v2019 predict'!X66-#REF!</f>
        <v>#REF!</v>
      </c>
      <c r="Y66" s="82" t="e">
        <f>'UK Death v2019 predict'!Y66-#REF!</f>
        <v>#REF!</v>
      </c>
      <c r="Z66" s="82" t="e">
        <f>'UK Death v2019 predict'!Z66-#REF!</f>
        <v>#REF!</v>
      </c>
      <c r="AA66" s="82" t="e">
        <f>'UK Death v2019 predict'!AA66-#REF!</f>
        <v>#REF!</v>
      </c>
      <c r="AB66" s="82" t="e">
        <f>'UK Death v2019 predict'!AB66-#REF!</f>
        <v>#REF!</v>
      </c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30"/>
    </row>
    <row r="67" spans="1:53">
      <c r="A67" s="15" t="s">
        <v>43</v>
      </c>
      <c r="B67" s="35">
        <f>B55/B43</f>
        <v>-0.13756613756613756</v>
      </c>
      <c r="C67" s="35">
        <f t="shared" si="15"/>
        <v>-1.8181818181818181E-2</v>
      </c>
      <c r="D67" s="35">
        <f t="shared" si="15"/>
        <v>-1.5923566878980892E-2</v>
      </c>
      <c r="E67" s="35">
        <v>-7.9617834394904455E-2</v>
      </c>
      <c r="F67" s="35">
        <v>3.246753246753247E-3</v>
      </c>
      <c r="G67" s="35">
        <v>1.4760147601476014E-2</v>
      </c>
      <c r="H67" s="35">
        <v>-6.6433566433566432E-2</v>
      </c>
      <c r="I67" s="35">
        <v>0.14018691588785046</v>
      </c>
      <c r="J67" s="35">
        <v>8.5714285714285715E-2</v>
      </c>
      <c r="K67" s="35">
        <v>2.8846153846153848E-2</v>
      </c>
      <c r="L67" s="35">
        <v>3.8585209003215437E-2</v>
      </c>
      <c r="M67" s="35">
        <v>-6.545454545454546E-2</v>
      </c>
      <c r="N67" s="35">
        <v>-2.1201413427561839E-2</v>
      </c>
      <c r="O67" s="35">
        <v>-2.7777777777777776E-2</v>
      </c>
      <c r="P67" s="82" t="e">
        <f>'UK Death v2019 predict'!P67-#REF!</f>
        <v>#REF!</v>
      </c>
      <c r="Q67" s="82" t="e">
        <f>'UK Death v2019 predict'!Q67-#REF!</f>
        <v>#REF!</v>
      </c>
      <c r="R67" s="82" t="e">
        <f>'UK Death v2019 predict'!R67-#REF!</f>
        <v>#REF!</v>
      </c>
      <c r="S67" s="82" t="e">
        <f>'UK Death v2019 predict'!S67-#REF!</f>
        <v>#REF!</v>
      </c>
      <c r="T67" s="82" t="e">
        <f>'UK Death v2019 predict'!T67-#REF!</f>
        <v>#REF!</v>
      </c>
      <c r="U67" s="82"/>
      <c r="V67" s="82" t="e">
        <f>'UK Death v2019 predict'!V67-#REF!</f>
        <v>#REF!</v>
      </c>
      <c r="W67" s="82" t="e">
        <f>'UK Death v2019 predict'!W67-#REF!</f>
        <v>#REF!</v>
      </c>
      <c r="X67" s="82" t="e">
        <f>'UK Death v2019 predict'!X67-#REF!</f>
        <v>#REF!</v>
      </c>
      <c r="Y67" s="82" t="e">
        <f>'UK Death v2019 predict'!Y67-#REF!</f>
        <v>#REF!</v>
      </c>
      <c r="Z67" s="82" t="e">
        <f>'UK Death v2019 predict'!Z67-#REF!</f>
        <v>#REF!</v>
      </c>
      <c r="AA67" s="82" t="e">
        <f>'UK Death v2019 predict'!AA67-#REF!</f>
        <v>#REF!</v>
      </c>
      <c r="AB67" s="82" t="e">
        <f>'UK Death v2019 predict'!AB67-#REF!</f>
        <v>#REF!</v>
      </c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30"/>
    </row>
    <row r="68" spans="1:53">
      <c r="A68" s="15" t="s">
        <v>44</v>
      </c>
      <c r="B68" s="35">
        <f>B56/B44</f>
        <v>1.6652789342214821E-3</v>
      </c>
      <c r="C68" s="35">
        <f t="shared" si="15"/>
        <v>5.3999999999999999E-2</v>
      </c>
      <c r="D68" s="35">
        <f t="shared" si="15"/>
        <v>9.5520421607378128E-2</v>
      </c>
      <c r="E68" s="35">
        <v>-6.047197640117994E-2</v>
      </c>
      <c r="F68" s="35">
        <v>-1.4094955489614243E-2</v>
      </c>
      <c r="G68" s="35">
        <v>-4.3641835966892403E-2</v>
      </c>
      <c r="H68" s="35">
        <v>-6.5217391304347824E-2</v>
      </c>
      <c r="I68" s="35">
        <v>-9.7560975609756101E-2</v>
      </c>
      <c r="J68" s="35">
        <v>-5.5688146380270488E-3</v>
      </c>
      <c r="K68" s="35">
        <v>-7.1884984025559109E-2</v>
      </c>
      <c r="L68" s="35">
        <v>2.1641791044776121E-2</v>
      </c>
      <c r="M68" s="35">
        <v>1.1867088607594937E-2</v>
      </c>
      <c r="N68" s="35">
        <v>6.0722521137586472E-2</v>
      </c>
      <c r="O68" s="35">
        <v>0.33763440860215055</v>
      </c>
      <c r="P68" s="82" t="e">
        <f>'UK Death v2019 predict'!P68-#REF!</f>
        <v>#REF!</v>
      </c>
      <c r="Q68" s="82" t="e">
        <f>'UK Death v2019 predict'!Q68-#REF!</f>
        <v>#REF!</v>
      </c>
      <c r="R68" s="82" t="e">
        <f>'UK Death v2019 predict'!R68-#REF!</f>
        <v>#REF!</v>
      </c>
      <c r="S68" s="82" t="e">
        <f>'UK Death v2019 predict'!S68-#REF!</f>
        <v>#REF!</v>
      </c>
      <c r="T68" s="82" t="e">
        <f>'UK Death v2019 predict'!T68-#REF!</f>
        <v>#REF!</v>
      </c>
      <c r="U68" s="82"/>
      <c r="V68" s="82" t="e">
        <f>'UK Death v2019 predict'!V68-#REF!</f>
        <v>#REF!</v>
      </c>
      <c r="W68" s="82" t="e">
        <f>'UK Death v2019 predict'!W68-#REF!</f>
        <v>#REF!</v>
      </c>
      <c r="X68" s="82" t="e">
        <f>'UK Death v2019 predict'!X68-#REF!</f>
        <v>#REF!</v>
      </c>
      <c r="Y68" s="82" t="e">
        <f>'UK Death v2019 predict'!Y68-#REF!</f>
        <v>#REF!</v>
      </c>
      <c r="Z68" s="82" t="e">
        <f>'UK Death v2019 predict'!Z68-#REF!</f>
        <v>#REF!</v>
      </c>
      <c r="AA68" s="82" t="e">
        <f>'UK Death v2019 predict'!AA68-#REF!</f>
        <v>#REF!</v>
      </c>
      <c r="AB68" s="82" t="e">
        <f>'UK Death v2019 predict'!AB68-#REF!</f>
        <v>#REF!</v>
      </c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30"/>
    </row>
    <row r="69" spans="1:53">
      <c r="A69" s="15" t="s">
        <v>45</v>
      </c>
      <c r="B69" s="35">
        <f t="shared" ref="B69:D71" si="16">B57/B45</f>
        <v>5.053763440860215E-2</v>
      </c>
      <c r="C69" s="35">
        <f t="shared" si="16"/>
        <v>8.6442220200181989E-3</v>
      </c>
      <c r="D69" s="35">
        <f t="shared" si="16"/>
        <v>4.4709388971684054E-3</v>
      </c>
      <c r="E69" s="35">
        <v>1.1235955056179775E-2</v>
      </c>
      <c r="F69" s="35">
        <v>3.9419087136929459E-2</v>
      </c>
      <c r="G69" s="35">
        <v>-8.0707573244886671E-2</v>
      </c>
      <c r="H69" s="35">
        <v>-8.95096921322691E-2</v>
      </c>
      <c r="I69" s="35">
        <v>-4.6471600688468159E-2</v>
      </c>
      <c r="J69" s="35">
        <v>-1.8404907975460124E-2</v>
      </c>
      <c r="K69" s="35">
        <v>-4.9745618993781798E-2</v>
      </c>
      <c r="L69" s="35">
        <v>1.9965772960638905E-2</v>
      </c>
      <c r="M69" s="35">
        <v>3.7640449438202245E-2</v>
      </c>
      <c r="N69" s="35">
        <v>8.9750692520775624E-2</v>
      </c>
      <c r="O69" s="35">
        <v>0.40965618141916604</v>
      </c>
      <c r="P69" s="82" t="e">
        <f>'UK Death v2019 predict'!P69-#REF!</f>
        <v>#REF!</v>
      </c>
      <c r="Q69" s="82" t="e">
        <f>'UK Death v2019 predict'!Q69-#REF!</f>
        <v>#REF!</v>
      </c>
      <c r="R69" s="82" t="e">
        <f>'UK Death v2019 predict'!R69-#REF!</f>
        <v>#REF!</v>
      </c>
      <c r="S69" s="82" t="e">
        <f>'UK Death v2019 predict'!S69-#REF!</f>
        <v>#REF!</v>
      </c>
      <c r="T69" s="82" t="e">
        <f>'UK Death v2019 predict'!T69-#REF!</f>
        <v>#REF!</v>
      </c>
      <c r="U69" s="82"/>
      <c r="V69" s="82" t="e">
        <f>'UK Death v2019 predict'!V69-#REF!</f>
        <v>#REF!</v>
      </c>
      <c r="W69" s="82" t="e">
        <f>'UK Death v2019 predict'!W69-#REF!</f>
        <v>#REF!</v>
      </c>
      <c r="X69" s="82" t="e">
        <f>'UK Death v2019 predict'!X69-#REF!</f>
        <v>#REF!</v>
      </c>
      <c r="Y69" s="82" t="e">
        <f>'UK Death v2019 predict'!Y69-#REF!</f>
        <v>#REF!</v>
      </c>
      <c r="Z69" s="82" t="e">
        <f>'UK Death v2019 predict'!Z69-#REF!</f>
        <v>#REF!</v>
      </c>
      <c r="AA69" s="82" t="e">
        <f>'UK Death v2019 predict'!AA69-#REF!</f>
        <v>#REF!</v>
      </c>
      <c r="AB69" s="82" t="e">
        <f>'UK Death v2019 predict'!AB69-#REF!</f>
        <v>#REF!</v>
      </c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30"/>
    </row>
    <row r="70" spans="1:53">
      <c r="A70" s="15" t="s">
        <v>46</v>
      </c>
      <c r="B70" s="35">
        <f t="shared" si="16"/>
        <v>0.14118303571428573</v>
      </c>
      <c r="C70" s="35">
        <f t="shared" si="16"/>
        <v>0.10563029397110114</v>
      </c>
      <c r="D70" s="35">
        <f t="shared" si="16"/>
        <v>8.1022880215343207E-2</v>
      </c>
      <c r="E70" s="35">
        <v>2.1276595744680851E-2</v>
      </c>
      <c r="F70" s="35">
        <v>3.9926289926289923E-2</v>
      </c>
      <c r="G70" s="35">
        <v>-6.3808900523560211E-2</v>
      </c>
      <c r="H70" s="35">
        <v>-0.12728481222997673</v>
      </c>
      <c r="I70" s="35">
        <v>-4.4495715227422544E-2</v>
      </c>
      <c r="J70" s="35">
        <v>-5.0202156334231807E-2</v>
      </c>
      <c r="K70" s="35">
        <v>2.5936599423631124E-2</v>
      </c>
      <c r="L70" s="35">
        <v>5.5090206185567009E-2</v>
      </c>
      <c r="M70" s="35">
        <v>3.8800130420606455E-2</v>
      </c>
      <c r="N70" s="35">
        <v>0.13951339698182938</v>
      </c>
      <c r="O70" s="35">
        <v>0.41318681318681316</v>
      </c>
      <c r="P70" s="82" t="e">
        <f>'UK Death v2019 predict'!P70-#REF!</f>
        <v>#REF!</v>
      </c>
      <c r="Q70" s="82" t="e">
        <f>'UK Death v2019 predict'!Q70-#REF!</f>
        <v>#REF!</v>
      </c>
      <c r="R70" s="82" t="e">
        <f>'UK Death v2019 predict'!R70-#REF!</f>
        <v>#REF!</v>
      </c>
      <c r="S70" s="82" t="e">
        <f>'UK Death v2019 predict'!S70-#REF!</f>
        <v>#REF!</v>
      </c>
      <c r="T70" s="82" t="e">
        <f>'UK Death v2019 predict'!T70-#REF!</f>
        <v>#REF!</v>
      </c>
      <c r="U70" s="82"/>
      <c r="V70" s="82" t="e">
        <f>'UK Death v2019 predict'!V70-#REF!</f>
        <v>#REF!</v>
      </c>
      <c r="W70" s="82" t="e">
        <f>'UK Death v2019 predict'!W70-#REF!</f>
        <v>#REF!</v>
      </c>
      <c r="X70" s="82" t="e">
        <f>'UK Death v2019 predict'!X70-#REF!</f>
        <v>#REF!</v>
      </c>
      <c r="Y70" s="82" t="e">
        <f>'UK Death v2019 predict'!Y70-#REF!</f>
        <v>#REF!</v>
      </c>
      <c r="Z70" s="82" t="e">
        <f>'UK Death v2019 predict'!Z70-#REF!</f>
        <v>#REF!</v>
      </c>
      <c r="AA70" s="82" t="e">
        <f>'UK Death v2019 predict'!AA70-#REF!</f>
        <v>#REF!</v>
      </c>
      <c r="AB70" s="82" t="e">
        <f>'UK Death v2019 predict'!AB70-#REF!</f>
        <v>#REF!</v>
      </c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30"/>
    </row>
    <row r="71" spans="1:53">
      <c r="A71" s="17" t="s">
        <v>47</v>
      </c>
      <c r="B71" s="35">
        <f t="shared" si="16"/>
        <v>0.13370681605975723</v>
      </c>
      <c r="C71" s="35">
        <f t="shared" si="16"/>
        <v>0.15398732065398732</v>
      </c>
      <c r="D71" s="35">
        <f t="shared" si="16"/>
        <v>0.12778297474275024</v>
      </c>
      <c r="E71" s="35">
        <v>2.4304113003739095E-2</v>
      </c>
      <c r="F71" s="35">
        <v>2.8468238793286596E-2</v>
      </c>
      <c r="G71" s="35">
        <v>-5.5443773753632908E-2</v>
      </c>
      <c r="H71" s="35">
        <v>-4.8726953467954345E-2</v>
      </c>
      <c r="I71" s="35">
        <v>-3.1803725579282141E-2</v>
      </c>
      <c r="J71" s="35">
        <v>-1.4502605937004306E-2</v>
      </c>
      <c r="K71" s="35">
        <v>1.5366972477064221E-2</v>
      </c>
      <c r="L71" s="35">
        <v>4.7135769057284616E-2</v>
      </c>
      <c r="M71" s="35">
        <v>1.8553758325404377E-2</v>
      </c>
      <c r="N71" s="35">
        <v>0.1320882088208821</v>
      </c>
      <c r="O71" s="35">
        <v>0.60981718006511398</v>
      </c>
      <c r="P71" s="82" t="e">
        <f>'UK Death v2019 predict'!P71-#REF!</f>
        <v>#REF!</v>
      </c>
      <c r="Q71" s="82" t="e">
        <f>'UK Death v2019 predict'!Q71-#REF!</f>
        <v>#REF!</v>
      </c>
      <c r="R71" s="82" t="e">
        <f>'UK Death v2019 predict'!R71-#REF!</f>
        <v>#REF!</v>
      </c>
      <c r="S71" s="82" t="e">
        <f>'UK Death v2019 predict'!S71-#REF!</f>
        <v>#REF!</v>
      </c>
      <c r="T71" s="82" t="e">
        <f>'UK Death v2019 predict'!T71-#REF!</f>
        <v>#REF!</v>
      </c>
      <c r="U71" s="82"/>
      <c r="V71" s="82" t="e">
        <f>'UK Death v2019 predict'!V71-#REF!</f>
        <v>#REF!</v>
      </c>
      <c r="W71" s="82" t="e">
        <f>'UK Death v2019 predict'!W71-#REF!</f>
        <v>#REF!</v>
      </c>
      <c r="X71" s="82" t="e">
        <f>'UK Death v2019 predict'!X71-#REF!</f>
        <v>#REF!</v>
      </c>
      <c r="Y71" s="82" t="e">
        <f>'UK Death v2019 predict'!Y71-#REF!</f>
        <v>#REF!</v>
      </c>
      <c r="Z71" s="82" t="e">
        <f>'UK Death v2019 predict'!Z71-#REF!</f>
        <v>#REF!</v>
      </c>
      <c r="AA71" s="82" t="e">
        <f>'UK Death v2019 predict'!AA71-#REF!</f>
        <v>#REF!</v>
      </c>
      <c r="AB71" s="82" t="e">
        <f>'UK Death v2019 predict'!AB71-#REF!</f>
        <v>#REF!</v>
      </c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30"/>
    </row>
    <row r="72" spans="1:53" ht="15.75" thickBot="1">
      <c r="A72" s="60" t="s">
        <v>63</v>
      </c>
      <c r="B72" s="61"/>
      <c r="C72" s="61"/>
      <c r="D72" s="61"/>
      <c r="E72" s="61">
        <v>9.5334514468910832E-3</v>
      </c>
      <c r="F72" s="61">
        <v>2.7127109886324493E-2</v>
      </c>
      <c r="G72" s="61">
        <v>-6.1544064093226512E-2</v>
      </c>
      <c r="H72" s="61">
        <v>-8.0014614541468757E-2</v>
      </c>
      <c r="I72" s="61">
        <v>-4.1974169741697417E-2</v>
      </c>
      <c r="J72" s="61">
        <v>-2.1174294960702729E-2</v>
      </c>
      <c r="K72" s="61">
        <v>-5.5086301872934269E-4</v>
      </c>
      <c r="L72" s="61">
        <v>4.0845965326313877E-2</v>
      </c>
      <c r="M72" s="61">
        <v>2.2919406349802742E-2</v>
      </c>
      <c r="N72" s="61">
        <v>0.11443187937533657</v>
      </c>
      <c r="O72" s="61">
        <v>0.38207115396350766</v>
      </c>
      <c r="P72" s="83" t="e">
        <f>'UK Death v2019 predict'!P72-#REF!</f>
        <v>#REF!</v>
      </c>
      <c r="Q72" s="83" t="e">
        <f>'UK Death v2019 predict'!Q72-#REF!</f>
        <v>#REF!</v>
      </c>
      <c r="R72" s="83" t="e">
        <f>'UK Death v2019 predict'!R72-#REF!</f>
        <v>#REF!</v>
      </c>
      <c r="S72" s="83" t="e">
        <f>'UK Death v2019 predict'!S72-#REF!</f>
        <v>#REF!</v>
      </c>
      <c r="T72" s="83" t="e">
        <f>'UK Death v2019 predict'!T72-#REF!</f>
        <v>#REF!</v>
      </c>
      <c r="U72" s="83"/>
      <c r="V72" s="83" t="e">
        <f>'UK Death v2019 predict'!V72-#REF!</f>
        <v>#REF!</v>
      </c>
      <c r="W72" s="83" t="e">
        <f>'UK Death v2019 predict'!W72-#REF!</f>
        <v>#REF!</v>
      </c>
      <c r="X72" s="83" t="e">
        <f>'UK Death v2019 predict'!X72-#REF!</f>
        <v>#REF!</v>
      </c>
      <c r="Y72" s="83" t="e">
        <f>'UK Death v2019 predict'!Y72-#REF!</f>
        <v>#REF!</v>
      </c>
      <c r="Z72" s="83" t="e">
        <f>'UK Death v2019 predict'!Z72-#REF!</f>
        <v>#REF!</v>
      </c>
      <c r="AA72" s="83" t="e">
        <f>'UK Death v2019 predict'!AA72-#REF!</f>
        <v>#REF!</v>
      </c>
      <c r="AB72" s="83" t="e">
        <f>'UK Death v2019 predict'!AB72-#REF!</f>
        <v>#REF!</v>
      </c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3"/>
    </row>
    <row r="73" spans="1:53">
      <c r="A73" s="34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</row>
    <row r="74" spans="1:53" ht="19.5" thickBot="1">
      <c r="A74" s="8" t="s">
        <v>68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 t="s">
        <v>83</v>
      </c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22"/>
    </row>
    <row r="75" spans="1:53">
      <c r="A75" s="21" t="s">
        <v>48</v>
      </c>
      <c r="B75" s="11">
        <v>1</v>
      </c>
      <c r="C75" s="11">
        <v>2</v>
      </c>
      <c r="D75" s="11">
        <v>3</v>
      </c>
      <c r="E75" s="11">
        <v>4</v>
      </c>
      <c r="F75" s="11">
        <v>5</v>
      </c>
      <c r="G75" s="11">
        <v>6</v>
      </c>
      <c r="H75" s="11">
        <v>7</v>
      </c>
      <c r="I75" s="11">
        <v>8</v>
      </c>
      <c r="J75" s="11">
        <v>9</v>
      </c>
      <c r="K75" s="11">
        <v>10</v>
      </c>
      <c r="L75" s="11">
        <v>11</v>
      </c>
      <c r="M75" s="11">
        <v>12</v>
      </c>
      <c r="N75" s="11">
        <v>13</v>
      </c>
      <c r="O75" s="11">
        <v>14</v>
      </c>
      <c r="P75" s="78">
        <f>O75+1</f>
        <v>15</v>
      </c>
      <c r="Q75" s="78">
        <f t="shared" ref="Q75:AB75" si="17">P75+1</f>
        <v>16</v>
      </c>
      <c r="R75" s="78">
        <f t="shared" si="17"/>
        <v>17</v>
      </c>
      <c r="S75" s="78">
        <f t="shared" si="17"/>
        <v>18</v>
      </c>
      <c r="T75" s="78">
        <f t="shared" si="17"/>
        <v>19</v>
      </c>
      <c r="U75" s="78">
        <f t="shared" si="17"/>
        <v>20</v>
      </c>
      <c r="V75" s="78">
        <f t="shared" si="17"/>
        <v>21</v>
      </c>
      <c r="W75" s="78">
        <f t="shared" si="17"/>
        <v>22</v>
      </c>
      <c r="X75" s="78">
        <f t="shared" si="17"/>
        <v>23</v>
      </c>
      <c r="Y75" s="78">
        <f t="shared" si="17"/>
        <v>24</v>
      </c>
      <c r="Z75" s="78">
        <f t="shared" si="17"/>
        <v>25</v>
      </c>
      <c r="AA75" s="78">
        <f t="shared" si="17"/>
        <v>26</v>
      </c>
      <c r="AB75" s="78">
        <f t="shared" si="17"/>
        <v>27</v>
      </c>
      <c r="AC75" s="78">
        <v>28</v>
      </c>
      <c r="AD75" s="78">
        <v>29</v>
      </c>
      <c r="AE75" s="78">
        <v>30</v>
      </c>
      <c r="AF75" s="78">
        <v>31</v>
      </c>
      <c r="AG75" s="78">
        <v>32</v>
      </c>
      <c r="AH75" s="78">
        <v>33</v>
      </c>
      <c r="AI75" s="78">
        <v>34</v>
      </c>
      <c r="AJ75" s="78">
        <v>35</v>
      </c>
      <c r="AK75" s="78">
        <v>36</v>
      </c>
      <c r="AL75" s="78">
        <v>37</v>
      </c>
      <c r="AM75" s="78">
        <v>38</v>
      </c>
      <c r="AN75" s="78">
        <v>39</v>
      </c>
      <c r="AO75" s="78">
        <v>40</v>
      </c>
      <c r="AP75" s="78">
        <v>41</v>
      </c>
      <c r="AQ75" s="78">
        <v>42</v>
      </c>
      <c r="AR75" s="78">
        <v>43</v>
      </c>
      <c r="AS75" s="78">
        <v>44</v>
      </c>
      <c r="AT75" s="78">
        <v>45</v>
      </c>
      <c r="AU75" s="78">
        <v>46</v>
      </c>
      <c r="AV75" s="78">
        <v>47</v>
      </c>
      <c r="AW75" s="78">
        <v>48</v>
      </c>
      <c r="AX75" s="78">
        <v>49</v>
      </c>
      <c r="AY75" s="78">
        <v>50</v>
      </c>
      <c r="AZ75" s="78">
        <v>51</v>
      </c>
      <c r="BA75" s="78">
        <v>52</v>
      </c>
    </row>
    <row r="76" spans="1:53">
      <c r="A76" s="19" t="s">
        <v>50</v>
      </c>
      <c r="B76" s="24">
        <v>43833</v>
      </c>
      <c r="C76" s="24">
        <v>43840</v>
      </c>
      <c r="D76" s="24">
        <v>43847</v>
      </c>
      <c r="E76" s="24">
        <v>43854</v>
      </c>
      <c r="F76" s="24">
        <v>43861</v>
      </c>
      <c r="G76" s="24">
        <v>43868</v>
      </c>
      <c r="H76" s="24">
        <v>43875</v>
      </c>
      <c r="I76" s="24">
        <v>43882</v>
      </c>
      <c r="J76" s="24">
        <v>43889</v>
      </c>
      <c r="K76" s="24">
        <v>43896</v>
      </c>
      <c r="L76" s="24">
        <v>43903</v>
      </c>
      <c r="M76" s="24">
        <v>43910</v>
      </c>
      <c r="N76" s="24">
        <v>43917</v>
      </c>
      <c r="O76" s="24">
        <v>43924</v>
      </c>
      <c r="P76" s="79">
        <v>43931</v>
      </c>
      <c r="Q76" s="79">
        <f>P76+7</f>
        <v>43938</v>
      </c>
      <c r="R76" s="79">
        <f t="shared" ref="R76:BA76" si="18">Q76+7</f>
        <v>43945</v>
      </c>
      <c r="S76" s="79">
        <f t="shared" si="18"/>
        <v>43952</v>
      </c>
      <c r="T76" s="79">
        <f t="shared" si="18"/>
        <v>43959</v>
      </c>
      <c r="U76" s="79">
        <f t="shared" si="18"/>
        <v>43966</v>
      </c>
      <c r="V76" s="79">
        <f t="shared" si="18"/>
        <v>43973</v>
      </c>
      <c r="W76" s="79">
        <f t="shared" si="18"/>
        <v>43980</v>
      </c>
      <c r="X76" s="79">
        <f t="shared" si="18"/>
        <v>43987</v>
      </c>
      <c r="Y76" s="79">
        <f t="shared" si="18"/>
        <v>43994</v>
      </c>
      <c r="Z76" s="79">
        <f t="shared" si="18"/>
        <v>44001</v>
      </c>
      <c r="AA76" s="79">
        <f t="shared" si="18"/>
        <v>44008</v>
      </c>
      <c r="AB76" s="79">
        <f t="shared" si="18"/>
        <v>44015</v>
      </c>
      <c r="AC76" s="79">
        <f t="shared" si="18"/>
        <v>44022</v>
      </c>
      <c r="AD76" s="79">
        <f t="shared" si="18"/>
        <v>44029</v>
      </c>
      <c r="AE76" s="79">
        <f t="shared" si="18"/>
        <v>44036</v>
      </c>
      <c r="AF76" s="79">
        <f t="shared" si="18"/>
        <v>44043</v>
      </c>
      <c r="AG76" s="79">
        <f t="shared" si="18"/>
        <v>44050</v>
      </c>
      <c r="AH76" s="79">
        <f t="shared" si="18"/>
        <v>44057</v>
      </c>
      <c r="AI76" s="79">
        <f t="shared" si="18"/>
        <v>44064</v>
      </c>
      <c r="AJ76" s="79">
        <f t="shared" si="18"/>
        <v>44071</v>
      </c>
      <c r="AK76" s="79">
        <f t="shared" si="18"/>
        <v>44078</v>
      </c>
      <c r="AL76" s="79">
        <f t="shared" si="18"/>
        <v>44085</v>
      </c>
      <c r="AM76" s="79">
        <f t="shared" si="18"/>
        <v>44092</v>
      </c>
      <c r="AN76" s="79">
        <f t="shared" si="18"/>
        <v>44099</v>
      </c>
      <c r="AO76" s="79">
        <f t="shared" si="18"/>
        <v>44106</v>
      </c>
      <c r="AP76" s="79">
        <f t="shared" si="18"/>
        <v>44113</v>
      </c>
      <c r="AQ76" s="79">
        <f t="shared" si="18"/>
        <v>44120</v>
      </c>
      <c r="AR76" s="79">
        <f t="shared" si="18"/>
        <v>44127</v>
      </c>
      <c r="AS76" s="79">
        <f t="shared" si="18"/>
        <v>44134</v>
      </c>
      <c r="AT76" s="79">
        <f t="shared" si="18"/>
        <v>44141</v>
      </c>
      <c r="AU76" s="79">
        <f t="shared" si="18"/>
        <v>44148</v>
      </c>
      <c r="AV76" s="79">
        <f t="shared" si="18"/>
        <v>44155</v>
      </c>
      <c r="AW76" s="79">
        <f t="shared" si="18"/>
        <v>44162</v>
      </c>
      <c r="AX76" s="79">
        <f t="shared" si="18"/>
        <v>44169</v>
      </c>
      <c r="AY76" s="79">
        <f t="shared" si="18"/>
        <v>44176</v>
      </c>
      <c r="AZ76" s="79">
        <f t="shared" si="18"/>
        <v>44183</v>
      </c>
      <c r="BA76" s="79">
        <f t="shared" si="18"/>
        <v>44190</v>
      </c>
    </row>
    <row r="77" spans="1:53">
      <c r="A77" s="15" t="s">
        <v>49</v>
      </c>
      <c r="B77" s="50">
        <f>(B53/'UK Pop by Age'!$G5)*52</f>
        <v>3.4887013041033838E-4</v>
      </c>
      <c r="C77" s="50">
        <f>(C53/'UK Pop by Age'!$G5)*52</f>
        <v>0</v>
      </c>
      <c r="D77" s="50">
        <f>(D53/'UK Pop by Age'!$G5)*52</f>
        <v>6.9774026082067677E-4</v>
      </c>
      <c r="E77" s="50">
        <v>7.6751428690274436E-4</v>
      </c>
      <c r="F77" s="50">
        <v>-4.8841818257447367E-4</v>
      </c>
      <c r="G77" s="50">
        <v>-1.6745766259696241E-3</v>
      </c>
      <c r="H77" s="50">
        <v>-4.1864415649240603E-4</v>
      </c>
      <c r="I77" s="50">
        <v>-5.5819220865654137E-4</v>
      </c>
      <c r="J77" s="50">
        <v>-2.0932207824620301E-4</v>
      </c>
      <c r="K77" s="50">
        <v>7.6751428690274436E-4</v>
      </c>
      <c r="L77" s="50">
        <v>-2.7909610432827069E-4</v>
      </c>
      <c r="M77" s="50">
        <v>-3.4887013041033838E-4</v>
      </c>
      <c r="N77" s="50">
        <v>2.7909610432827069E-4</v>
      </c>
      <c r="O77" s="50">
        <v>6.9774026082067677E-4</v>
      </c>
      <c r="P77" s="84" t="e">
        <f>'UK Death v2019 predict'!P77-#REF!</f>
        <v>#REF!</v>
      </c>
      <c r="Q77" s="84" t="e">
        <f>'UK Death v2019 predict'!Q77-#REF!</f>
        <v>#REF!</v>
      </c>
      <c r="R77" s="84" t="e">
        <f>'UK Death v2019 predict'!R77-#REF!</f>
        <v>#REF!</v>
      </c>
      <c r="S77" s="84" t="e">
        <f>'UK Death v2019 predict'!S77-#REF!</f>
        <v>#REF!</v>
      </c>
      <c r="T77" s="84" t="e">
        <f>'UK Death v2019 predict'!T77-#REF!</f>
        <v>#REF!</v>
      </c>
      <c r="U77" s="84"/>
      <c r="V77" s="84" t="e">
        <f>'UK Death v2019 predict'!V77-#REF!</f>
        <v>#REF!</v>
      </c>
      <c r="W77" s="84" t="e">
        <f>'UK Death v2019 predict'!W77-#REF!</f>
        <v>#REF!</v>
      </c>
      <c r="X77" s="84" t="e">
        <f>'UK Death v2019 predict'!X77-#REF!</f>
        <v>#REF!</v>
      </c>
      <c r="Y77" s="84" t="e">
        <f>'UK Death v2019 predict'!Y77-#REF!</f>
        <v>#REF!</v>
      </c>
      <c r="Z77" s="84" t="e">
        <f>'UK Death v2019 predict'!Z77-#REF!</f>
        <v>#REF!</v>
      </c>
      <c r="AA77" s="84" t="e">
        <f>'UK Death v2019 predict'!AA77-#REF!</f>
        <v>#REF!</v>
      </c>
      <c r="AB77" s="84" t="e">
        <f>'UK Death v2019 predict'!AB77-#REF!</f>
        <v>#REF!</v>
      </c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30"/>
    </row>
    <row r="78" spans="1:53">
      <c r="A78" s="15" t="s">
        <v>42</v>
      </c>
      <c r="B78" s="50">
        <f>(B54/'UK Pop by Age'!$G6)*52</f>
        <v>4.6569181250208783E-6</v>
      </c>
      <c r="C78" s="50">
        <f>(C54/'UK Pop by Age'!$G6)*52</f>
        <v>2.7941508750125268E-5</v>
      </c>
      <c r="D78" s="50">
        <f>(D54/'UK Pop by Age'!$G6)*52</f>
        <v>-6.0539935625271409E-5</v>
      </c>
      <c r="E78" s="50">
        <v>-4.6569181250208783E-6</v>
      </c>
      <c r="F78" s="50">
        <v>0</v>
      </c>
      <c r="G78" s="50">
        <v>-4.1912263125187899E-5</v>
      </c>
      <c r="H78" s="50">
        <v>-2.3284590625104389E-5</v>
      </c>
      <c r="I78" s="50">
        <v>-5.5883017500250537E-5</v>
      </c>
      <c r="J78" s="50">
        <v>0</v>
      </c>
      <c r="K78" s="50">
        <v>1.8627672500083513E-5</v>
      </c>
      <c r="L78" s="50">
        <v>-9.3138362500417567E-6</v>
      </c>
      <c r="M78" s="50">
        <v>-5.5883017500250537E-5</v>
      </c>
      <c r="N78" s="50">
        <v>-1.8627672500083513E-5</v>
      </c>
      <c r="O78" s="50">
        <v>3.7255345000167027E-5</v>
      </c>
      <c r="P78" s="84" t="e">
        <f>'UK Death v2019 predict'!P78-#REF!</f>
        <v>#REF!</v>
      </c>
      <c r="Q78" s="84" t="e">
        <f>'UK Death v2019 predict'!Q78-#REF!</f>
        <v>#REF!</v>
      </c>
      <c r="R78" s="84" t="e">
        <f>'UK Death v2019 predict'!R78-#REF!</f>
        <v>#REF!</v>
      </c>
      <c r="S78" s="84" t="e">
        <f>'UK Death v2019 predict'!S78-#REF!</f>
        <v>#REF!</v>
      </c>
      <c r="T78" s="84" t="e">
        <f>'UK Death v2019 predict'!T78-#REF!</f>
        <v>#REF!</v>
      </c>
      <c r="U78" s="84"/>
      <c r="V78" s="84" t="e">
        <f>'UK Death v2019 predict'!V78-#REF!</f>
        <v>#REF!</v>
      </c>
      <c r="W78" s="84" t="e">
        <f>'UK Death v2019 predict'!W78-#REF!</f>
        <v>#REF!</v>
      </c>
      <c r="X78" s="84" t="e">
        <f>'UK Death v2019 predict'!X78-#REF!</f>
        <v>#REF!</v>
      </c>
      <c r="Y78" s="84" t="e">
        <f>'UK Death v2019 predict'!Y78-#REF!</f>
        <v>#REF!</v>
      </c>
      <c r="Z78" s="84" t="e">
        <f>'UK Death v2019 predict'!Z78-#REF!</f>
        <v>#REF!</v>
      </c>
      <c r="AA78" s="84" t="e">
        <f>'UK Death v2019 predict'!AA78-#REF!</f>
        <v>#REF!</v>
      </c>
      <c r="AB78" s="84" t="e">
        <f>'UK Death v2019 predict'!AB78-#REF!</f>
        <v>#REF!</v>
      </c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30"/>
    </row>
    <row r="79" spans="1:53">
      <c r="A79" s="15" t="s">
        <v>43</v>
      </c>
      <c r="B79" s="50">
        <f>(B55/'UK Pop by Age'!$G7)*52</f>
        <v>-5.3629548262686252E-5</v>
      </c>
      <c r="C79" s="50">
        <f>(C55/'UK Pop by Age'!$G7)*52</f>
        <v>-1.0313374665901202E-5</v>
      </c>
      <c r="D79" s="50">
        <f>(D55/'UK Pop by Age'!$G7)*52</f>
        <v>-1.0313374665901202E-5</v>
      </c>
      <c r="E79" s="50">
        <v>-5.1566873329506017E-5</v>
      </c>
      <c r="F79" s="50">
        <v>2.0626749331802403E-6</v>
      </c>
      <c r="G79" s="50">
        <v>8.2506997327209613E-6</v>
      </c>
      <c r="H79" s="50">
        <v>-3.9190823730424571E-5</v>
      </c>
      <c r="I79" s="50">
        <v>9.282037199311083E-5</v>
      </c>
      <c r="J79" s="50">
        <v>5.5692223195866494E-5</v>
      </c>
      <c r="K79" s="50">
        <v>1.8564074398622165E-5</v>
      </c>
      <c r="L79" s="50">
        <v>2.4752099198162884E-5</v>
      </c>
      <c r="M79" s="50">
        <v>-3.7128148797244329E-5</v>
      </c>
      <c r="N79" s="50">
        <v>-1.2376049599081442E-5</v>
      </c>
      <c r="O79" s="50">
        <v>-1.6501399465441923E-5</v>
      </c>
      <c r="P79" s="84" t="e">
        <f>'UK Death v2019 predict'!P79-#REF!</f>
        <v>#REF!</v>
      </c>
      <c r="Q79" s="84" t="e">
        <f>'UK Death v2019 predict'!Q79-#REF!</f>
        <v>#REF!</v>
      </c>
      <c r="R79" s="84" t="e">
        <f>'UK Death v2019 predict'!R79-#REF!</f>
        <v>#REF!</v>
      </c>
      <c r="S79" s="84" t="e">
        <f>'UK Death v2019 predict'!S79-#REF!</f>
        <v>#REF!</v>
      </c>
      <c r="T79" s="84" t="e">
        <f>'UK Death v2019 predict'!T79-#REF!</f>
        <v>#REF!</v>
      </c>
      <c r="U79" s="84"/>
      <c r="V79" s="84" t="e">
        <f>'UK Death v2019 predict'!V79-#REF!</f>
        <v>#REF!</v>
      </c>
      <c r="W79" s="84" t="e">
        <f>'UK Death v2019 predict'!W79-#REF!</f>
        <v>#REF!</v>
      </c>
      <c r="X79" s="84" t="e">
        <f>'UK Death v2019 predict'!X79-#REF!</f>
        <v>#REF!</v>
      </c>
      <c r="Y79" s="84" t="e">
        <f>'UK Death v2019 predict'!Y79-#REF!</f>
        <v>#REF!</v>
      </c>
      <c r="Z79" s="84" t="e">
        <f>'UK Death v2019 predict'!Z79-#REF!</f>
        <v>#REF!</v>
      </c>
      <c r="AA79" s="84" t="e">
        <f>'UK Death v2019 predict'!AA79-#REF!</f>
        <v>#REF!</v>
      </c>
      <c r="AB79" s="84" t="e">
        <f>'UK Death v2019 predict'!AB79-#REF!</f>
        <v>#REF!</v>
      </c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30"/>
    </row>
    <row r="80" spans="1:53">
      <c r="A80" s="15" t="s">
        <v>44</v>
      </c>
      <c r="B80" s="50">
        <f>(B56/'UK Pop by Age'!$G8)*52</f>
        <v>6.0646477454322123E-6</v>
      </c>
      <c r="C80" s="50">
        <f>(C56/'UK Pop by Age'!$G8)*52</f>
        <v>2.456182336900046E-4</v>
      </c>
      <c r="D80" s="50">
        <f>(D56/'UK Pop by Age'!$G8)*52</f>
        <v>4.3968696154383534E-4</v>
      </c>
      <c r="E80" s="50">
        <v>-2.4865055756272071E-4</v>
      </c>
      <c r="F80" s="50">
        <v>-5.7614153581606018E-5</v>
      </c>
      <c r="G80" s="50">
        <v>-1.7587478461753416E-4</v>
      </c>
      <c r="H80" s="50">
        <v>-2.5471520530815289E-4</v>
      </c>
      <c r="I80" s="50">
        <v>-3.7600816021679718E-4</v>
      </c>
      <c r="J80" s="50">
        <v>-2.1226267109012744E-5</v>
      </c>
      <c r="K80" s="50">
        <v>-2.7290914854444953E-4</v>
      </c>
      <c r="L80" s="50">
        <v>8.7937392308767078E-5</v>
      </c>
      <c r="M80" s="50">
        <v>4.548485809074159E-5</v>
      </c>
      <c r="N80" s="50">
        <v>2.3955358594457239E-4</v>
      </c>
      <c r="O80" s="50">
        <v>1.9042993920657145E-3</v>
      </c>
      <c r="P80" s="84" t="e">
        <f>'UK Death v2019 predict'!P80-#REF!</f>
        <v>#REF!</v>
      </c>
      <c r="Q80" s="84" t="e">
        <f>'UK Death v2019 predict'!Q80-#REF!</f>
        <v>#REF!</v>
      </c>
      <c r="R80" s="84" t="e">
        <f>'UK Death v2019 predict'!R80-#REF!</f>
        <v>#REF!</v>
      </c>
      <c r="S80" s="84" t="e">
        <f>'UK Death v2019 predict'!S80-#REF!</f>
        <v>#REF!</v>
      </c>
      <c r="T80" s="84" t="e">
        <f>'UK Death v2019 predict'!T80-#REF!</f>
        <v>#REF!</v>
      </c>
      <c r="U80" s="84"/>
      <c r="V80" s="84" t="e">
        <f>'UK Death v2019 predict'!V80-#REF!</f>
        <v>#REF!</v>
      </c>
      <c r="W80" s="84" t="e">
        <f>'UK Death v2019 predict'!W80-#REF!</f>
        <v>#REF!</v>
      </c>
      <c r="X80" s="84" t="e">
        <f>'UK Death v2019 predict'!X80-#REF!</f>
        <v>#REF!</v>
      </c>
      <c r="Y80" s="84" t="e">
        <f>'UK Death v2019 predict'!Y80-#REF!</f>
        <v>#REF!</v>
      </c>
      <c r="Z80" s="84" t="e">
        <f>'UK Death v2019 predict'!Z80-#REF!</f>
        <v>#REF!</v>
      </c>
      <c r="AA80" s="84" t="e">
        <f>'UK Death v2019 predict'!AA80-#REF!</f>
        <v>#REF!</v>
      </c>
      <c r="AB80" s="84" t="e">
        <f>'UK Death v2019 predict'!AB80-#REF!</f>
        <v>#REF!</v>
      </c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30"/>
    </row>
    <row r="81" spans="1:53">
      <c r="A81" s="15" t="s">
        <v>45</v>
      </c>
      <c r="B81" s="50">
        <f>(B57/'UK Pop by Age'!$G9)*52</f>
        <v>7.3525529589136998E-4</v>
      </c>
      <c r="C81" s="50">
        <f>(C57/'UK Pop by Age'!$G9)*52</f>
        <v>1.4861543214825563E-4</v>
      </c>
      <c r="D81" s="50">
        <f>(D57/'UK Pop by Age'!$G9)*52</f>
        <v>7.0396783649173718E-5</v>
      </c>
      <c r="E81" s="50">
        <v>1.7208102669798021E-4</v>
      </c>
      <c r="F81" s="50">
        <v>5.9446172859302252E-4</v>
      </c>
      <c r="G81" s="50">
        <v>-1.141992268086596E-3</v>
      </c>
      <c r="H81" s="50">
        <v>-1.2280327814355859E-3</v>
      </c>
      <c r="I81" s="50">
        <v>-6.3357105284256342E-4</v>
      </c>
      <c r="J81" s="50">
        <v>-2.581215400469703E-4</v>
      </c>
      <c r="K81" s="50">
        <v>-6.8832410679192082E-4</v>
      </c>
      <c r="L81" s="50">
        <v>2.7376526974678668E-4</v>
      </c>
      <c r="M81" s="50">
        <v>5.2406494494384873E-4</v>
      </c>
      <c r="N81" s="50">
        <v>1.2671421056851268E-3</v>
      </c>
      <c r="O81" s="50">
        <v>8.7604886318971738E-3</v>
      </c>
      <c r="P81" s="84" t="e">
        <f>'UK Death v2019 predict'!P81-#REF!</f>
        <v>#REF!</v>
      </c>
      <c r="Q81" s="84" t="e">
        <f>'UK Death v2019 predict'!Q81-#REF!</f>
        <v>#REF!</v>
      </c>
      <c r="R81" s="84" t="e">
        <f>'UK Death v2019 predict'!R81-#REF!</f>
        <v>#REF!</v>
      </c>
      <c r="S81" s="84" t="e">
        <f>'UK Death v2019 predict'!S81-#REF!</f>
        <v>#REF!</v>
      </c>
      <c r="T81" s="84" t="e">
        <f>'UK Death v2019 predict'!T81-#REF!</f>
        <v>#REF!</v>
      </c>
      <c r="U81" s="84"/>
      <c r="V81" s="84" t="e">
        <f>'UK Death v2019 predict'!V81-#REF!</f>
        <v>#REF!</v>
      </c>
      <c r="W81" s="84" t="e">
        <f>'UK Death v2019 predict'!W81-#REF!</f>
        <v>#REF!</v>
      </c>
      <c r="X81" s="84" t="e">
        <f>'UK Death v2019 predict'!X81-#REF!</f>
        <v>#REF!</v>
      </c>
      <c r="Y81" s="84" t="e">
        <f>'UK Death v2019 predict'!Y81-#REF!</f>
        <v>#REF!</v>
      </c>
      <c r="Z81" s="84" t="e">
        <f>'UK Death v2019 predict'!Z81-#REF!</f>
        <v>#REF!</v>
      </c>
      <c r="AA81" s="84" t="e">
        <f>'UK Death v2019 predict'!AA81-#REF!</f>
        <v>#REF!</v>
      </c>
      <c r="AB81" s="84" t="e">
        <f>'UK Death v2019 predict'!AB81-#REF!</f>
        <v>#REF!</v>
      </c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30"/>
    </row>
    <row r="82" spans="1:53">
      <c r="A82" s="15" t="s">
        <v>46</v>
      </c>
      <c r="B82" s="50">
        <f>(B58/'UK Pop by Age'!$G10)*52</f>
        <v>6.7310747361112745E-3</v>
      </c>
      <c r="C82" s="50">
        <f>(C58/'UK Pop by Age'!$G10)*52</f>
        <v>5.6402681583224909E-3</v>
      </c>
      <c r="D82" s="50">
        <f>(D58/'UK Pop by Age'!$G10)*52</f>
        <v>4.0040582916393156E-3</v>
      </c>
      <c r="E82" s="50">
        <v>9.4447886613419074E-4</v>
      </c>
      <c r="F82" s="50">
        <v>1.7293275013724619E-3</v>
      </c>
      <c r="G82" s="50">
        <v>-2.5939912520586928E-3</v>
      </c>
      <c r="H82" s="50">
        <v>-5.0948648694280991E-3</v>
      </c>
      <c r="I82" s="50">
        <v>-1.7958400975790949E-3</v>
      </c>
      <c r="J82" s="50">
        <v>-1.9820753669576676E-3</v>
      </c>
      <c r="K82" s="50">
        <v>1.077504058547457E-3</v>
      </c>
      <c r="L82" s="50">
        <v>2.2747307902668537E-3</v>
      </c>
      <c r="M82" s="50">
        <v>1.5829997897178689E-3</v>
      </c>
      <c r="N82" s="50">
        <v>6.0260412163209631E-3</v>
      </c>
      <c r="O82" s="50">
        <v>2.7509609791063473E-2</v>
      </c>
      <c r="P82" s="84" t="e">
        <f>'UK Death v2019 predict'!P82-#REF!</f>
        <v>#REF!</v>
      </c>
      <c r="Q82" s="84" t="e">
        <f>'UK Death v2019 predict'!Q82-#REF!</f>
        <v>#REF!</v>
      </c>
      <c r="R82" s="84" t="e">
        <f>'UK Death v2019 predict'!R82-#REF!</f>
        <v>#REF!</v>
      </c>
      <c r="S82" s="84" t="e">
        <f>'UK Death v2019 predict'!S82-#REF!</f>
        <v>#REF!</v>
      </c>
      <c r="T82" s="84" t="e">
        <f>'UK Death v2019 predict'!T82-#REF!</f>
        <v>#REF!</v>
      </c>
      <c r="U82" s="84"/>
      <c r="V82" s="84" t="e">
        <f>'UK Death v2019 predict'!V82-#REF!</f>
        <v>#REF!</v>
      </c>
      <c r="W82" s="84" t="e">
        <f>'UK Death v2019 predict'!W82-#REF!</f>
        <v>#REF!</v>
      </c>
      <c r="X82" s="84" t="e">
        <f>'UK Death v2019 predict'!X82-#REF!</f>
        <v>#REF!</v>
      </c>
      <c r="Y82" s="84" t="e">
        <f>'UK Death v2019 predict'!Y82-#REF!</f>
        <v>#REF!</v>
      </c>
      <c r="Z82" s="84" t="e">
        <f>'UK Death v2019 predict'!Z82-#REF!</f>
        <v>#REF!</v>
      </c>
      <c r="AA82" s="84" t="e">
        <f>'UK Death v2019 predict'!AA82-#REF!</f>
        <v>#REF!</v>
      </c>
      <c r="AB82" s="84" t="e">
        <f>'UK Death v2019 predict'!AB82-#REF!</f>
        <v>#REF!</v>
      </c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30"/>
    </row>
    <row r="83" spans="1:53">
      <c r="A83" s="31" t="s">
        <v>47</v>
      </c>
      <c r="B83" s="58">
        <f>(B59/'UK Pop by Age'!$G11)*52</f>
        <v>3.634276522058278E-2</v>
      </c>
      <c r="C83" s="58">
        <f>(C59/'UK Pop by Age'!$G11)*52</f>
        <v>4.684968198128199E-2</v>
      </c>
      <c r="D83" s="58">
        <f>(D59/'UK Pop by Age'!$G11)*52</f>
        <v>3.4667749505108994E-2</v>
      </c>
      <c r="E83" s="58">
        <v>5.9386920821343364E-3</v>
      </c>
      <c r="F83" s="58">
        <v>6.8015789658632583E-3</v>
      </c>
      <c r="G83" s="58">
        <v>-1.2587996892045431E-2</v>
      </c>
      <c r="H83" s="58">
        <v>-1.1268287540460024E-2</v>
      </c>
      <c r="I83" s="58">
        <v>-7.1061272777675826E-3</v>
      </c>
      <c r="J83" s="58">
        <v>-3.2485153269794665E-3</v>
      </c>
      <c r="K83" s="58">
        <v>3.4007894829316291E-3</v>
      </c>
      <c r="L83" s="58">
        <v>1.0608432864667321E-2</v>
      </c>
      <c r="M83" s="58">
        <v>3.9591280547562249E-3</v>
      </c>
      <c r="N83" s="58">
        <v>2.9794976514639793E-2</v>
      </c>
      <c r="O83" s="58">
        <v>0.12359585658117188</v>
      </c>
      <c r="P83" s="84" t="e">
        <f>'UK Death v2019 predict'!P83-#REF!</f>
        <v>#REF!</v>
      </c>
      <c r="Q83" s="84" t="e">
        <f>'UK Death v2019 predict'!Q83-#REF!</f>
        <v>#REF!</v>
      </c>
      <c r="R83" s="84" t="e">
        <f>'UK Death v2019 predict'!R83-#REF!</f>
        <v>#REF!</v>
      </c>
      <c r="S83" s="84" t="e">
        <f>'UK Death v2019 predict'!S83-#REF!</f>
        <v>#REF!</v>
      </c>
      <c r="T83" s="84" t="e">
        <f>'UK Death v2019 predict'!T83-#REF!</f>
        <v>#REF!</v>
      </c>
      <c r="U83" s="84"/>
      <c r="V83" s="84" t="e">
        <f>'UK Death v2019 predict'!V83-#REF!</f>
        <v>#REF!</v>
      </c>
      <c r="W83" s="84" t="e">
        <f>'UK Death v2019 predict'!W83-#REF!</f>
        <v>#REF!</v>
      </c>
      <c r="X83" s="84" t="e">
        <f>'UK Death v2019 predict'!X83-#REF!</f>
        <v>#REF!</v>
      </c>
      <c r="Y83" s="84" t="e">
        <f>'UK Death v2019 predict'!Y83-#REF!</f>
        <v>#REF!</v>
      </c>
      <c r="Z83" s="84" t="e">
        <f>'UK Death v2019 predict'!Z83-#REF!</f>
        <v>#REF!</v>
      </c>
      <c r="AA83" s="84" t="e">
        <f>'UK Death v2019 predict'!AA83-#REF!</f>
        <v>#REF!</v>
      </c>
      <c r="AB83" s="84" t="e">
        <f>'UK Death v2019 predict'!AB83-#REF!</f>
        <v>#REF!</v>
      </c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3"/>
    </row>
    <row r="84" spans="1:53" ht="15.75" thickBot="1">
      <c r="A84" s="60" t="s">
        <v>63</v>
      </c>
      <c r="B84" s="62"/>
      <c r="C84" s="62"/>
      <c r="D84" s="62"/>
      <c r="E84" s="64">
        <v>8.9231037713537574E-5</v>
      </c>
      <c r="F84" s="64">
        <v>2.4874138831649855E-4</v>
      </c>
      <c r="G84" s="64">
        <v>-5.3380691587921584E-4</v>
      </c>
      <c r="H84" s="64">
        <v>-6.917379560801674E-4</v>
      </c>
      <c r="I84" s="64">
        <v>-3.5929311645716455E-4</v>
      </c>
      <c r="J84" s="64">
        <v>-1.8083104103008943E-4</v>
      </c>
      <c r="K84" s="64">
        <v>-4.7379312060285441E-6</v>
      </c>
      <c r="L84" s="64">
        <v>3.5534484045214078E-4</v>
      </c>
      <c r="M84" s="64">
        <v>1.9267586904516079E-4</v>
      </c>
      <c r="N84" s="64">
        <v>1.0068103812810657E-3</v>
      </c>
      <c r="O84" s="64">
        <v>4.9440312134907847E-3</v>
      </c>
      <c r="P84" s="85" t="e">
        <f>'UK Death v2019 predict'!P84-#REF!</f>
        <v>#REF!</v>
      </c>
      <c r="Q84" s="85" t="e">
        <f>'UK Death v2019 predict'!Q84-#REF!</f>
        <v>#REF!</v>
      </c>
      <c r="R84" s="85" t="e">
        <f>'UK Death v2019 predict'!R84-#REF!</f>
        <v>#REF!</v>
      </c>
      <c r="S84" s="85" t="e">
        <f>'UK Death v2019 predict'!S84-#REF!</f>
        <v>#REF!</v>
      </c>
      <c r="T84" s="85" t="e">
        <f>'UK Death v2019 predict'!T84-#REF!</f>
        <v>#REF!</v>
      </c>
      <c r="U84" s="85"/>
      <c r="V84" s="85" t="e">
        <f>'UK Death v2019 predict'!V84-#REF!</f>
        <v>#REF!</v>
      </c>
      <c r="W84" s="85" t="e">
        <f>'UK Death v2019 predict'!W84-#REF!</f>
        <v>#REF!</v>
      </c>
      <c r="X84" s="85" t="e">
        <f>'UK Death v2019 predict'!X84-#REF!</f>
        <v>#REF!</v>
      </c>
      <c r="Y84" s="85" t="e">
        <f>'UK Death v2019 predict'!Y84-#REF!</f>
        <v>#REF!</v>
      </c>
      <c r="Z84" s="85" t="e">
        <f>'UK Death v2019 predict'!Z84-#REF!</f>
        <v>#REF!</v>
      </c>
      <c r="AA84" s="85" t="e">
        <f>'UK Death v2019 predict'!AA84-#REF!</f>
        <v>#REF!</v>
      </c>
      <c r="AB84" s="85" t="e">
        <f>'UK Death v2019 predict'!AB84-#REF!</f>
        <v>#REF!</v>
      </c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3"/>
    </row>
    <row r="86" spans="1:53" ht="19.5" thickBot="1">
      <c r="A86" s="8" t="s">
        <v>65</v>
      </c>
      <c r="B86" s="12"/>
      <c r="C86" s="12"/>
      <c r="D86" s="12"/>
      <c r="E86" s="12"/>
      <c r="F86" s="12"/>
      <c r="G86" s="12"/>
      <c r="H86" s="12"/>
      <c r="I86" s="12" t="s">
        <v>67</v>
      </c>
      <c r="J86" s="12"/>
      <c r="K86" s="12"/>
      <c r="L86" s="12"/>
      <c r="M86" s="12"/>
      <c r="N86" s="12"/>
      <c r="O86" s="12"/>
      <c r="P86" s="12"/>
      <c r="Q86" s="12"/>
      <c r="R86" s="12" t="s">
        <v>83</v>
      </c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22"/>
    </row>
    <row r="87" spans="1:53">
      <c r="A87" s="21" t="s">
        <v>48</v>
      </c>
      <c r="B87" s="11">
        <v>1</v>
      </c>
      <c r="C87" s="11">
        <v>2</v>
      </c>
      <c r="D87" s="11">
        <v>3</v>
      </c>
      <c r="E87" s="11">
        <v>4</v>
      </c>
      <c r="F87" s="11">
        <v>5</v>
      </c>
      <c r="G87" s="11">
        <v>6</v>
      </c>
      <c r="H87" s="11">
        <v>7</v>
      </c>
      <c r="I87" s="11">
        <v>8</v>
      </c>
      <c r="J87" s="11">
        <v>9</v>
      </c>
      <c r="K87" s="11">
        <v>10</v>
      </c>
      <c r="L87" s="11">
        <v>11</v>
      </c>
      <c r="M87" s="11">
        <v>12</v>
      </c>
      <c r="N87" s="11">
        <v>13</v>
      </c>
      <c r="O87" s="11">
        <v>14</v>
      </c>
      <c r="P87" s="73">
        <f>O87+1</f>
        <v>15</v>
      </c>
      <c r="Q87" s="73">
        <f t="shared" ref="Q87:AB87" si="19">P87+1</f>
        <v>16</v>
      </c>
      <c r="R87" s="73">
        <f t="shared" si="19"/>
        <v>17</v>
      </c>
      <c r="S87" s="73">
        <f t="shared" si="19"/>
        <v>18</v>
      </c>
      <c r="T87" s="73">
        <f t="shared" si="19"/>
        <v>19</v>
      </c>
      <c r="U87" s="73">
        <f t="shared" si="19"/>
        <v>20</v>
      </c>
      <c r="V87" s="73">
        <f t="shared" si="19"/>
        <v>21</v>
      </c>
      <c r="W87" s="73">
        <f t="shared" si="19"/>
        <v>22</v>
      </c>
      <c r="X87" s="73">
        <f t="shared" si="19"/>
        <v>23</v>
      </c>
      <c r="Y87" s="73">
        <f t="shared" si="19"/>
        <v>24</v>
      </c>
      <c r="Z87" s="73">
        <f t="shared" si="19"/>
        <v>25</v>
      </c>
      <c r="AA87" s="73">
        <f t="shared" si="19"/>
        <v>26</v>
      </c>
      <c r="AB87" s="73">
        <f t="shared" si="19"/>
        <v>27</v>
      </c>
      <c r="AC87" s="73">
        <v>28</v>
      </c>
      <c r="AD87" s="73">
        <v>29</v>
      </c>
      <c r="AE87" s="73">
        <v>30</v>
      </c>
      <c r="AF87" s="73">
        <v>31</v>
      </c>
      <c r="AG87" s="73">
        <v>32</v>
      </c>
      <c r="AH87" s="73">
        <v>33</v>
      </c>
      <c r="AI87" s="73">
        <v>34</v>
      </c>
      <c r="AJ87" s="73">
        <v>35</v>
      </c>
      <c r="AK87" s="73">
        <v>36</v>
      </c>
      <c r="AL87" s="73">
        <v>37</v>
      </c>
      <c r="AM87" s="73">
        <v>38</v>
      </c>
      <c r="AN87" s="73">
        <v>39</v>
      </c>
      <c r="AO87" s="73">
        <v>40</v>
      </c>
      <c r="AP87" s="73">
        <v>41</v>
      </c>
      <c r="AQ87" s="73">
        <v>42</v>
      </c>
      <c r="AR87" s="73">
        <v>43</v>
      </c>
      <c r="AS87" s="73">
        <v>44</v>
      </c>
      <c r="AT87" s="73">
        <v>45</v>
      </c>
      <c r="AU87" s="73">
        <v>46</v>
      </c>
      <c r="AV87" s="73">
        <v>47</v>
      </c>
      <c r="AW87" s="73">
        <v>48</v>
      </c>
      <c r="AX87" s="73">
        <v>49</v>
      </c>
      <c r="AY87" s="73">
        <v>50</v>
      </c>
      <c r="AZ87" s="73">
        <v>51</v>
      </c>
      <c r="BA87" s="73">
        <v>52</v>
      </c>
    </row>
    <row r="88" spans="1:53">
      <c r="A88" s="19" t="s">
        <v>50</v>
      </c>
      <c r="B88" s="24">
        <v>43833</v>
      </c>
      <c r="C88" s="24">
        <v>43840</v>
      </c>
      <c r="D88" s="24">
        <v>43847</v>
      </c>
      <c r="E88" s="24">
        <v>43854</v>
      </c>
      <c r="F88" s="24">
        <v>43861</v>
      </c>
      <c r="G88" s="24">
        <v>43868</v>
      </c>
      <c r="H88" s="24">
        <v>43875</v>
      </c>
      <c r="I88" s="24">
        <v>43882</v>
      </c>
      <c r="J88" s="24">
        <v>43889</v>
      </c>
      <c r="K88" s="24">
        <v>43896</v>
      </c>
      <c r="L88" s="24">
        <v>43903</v>
      </c>
      <c r="M88" s="24">
        <v>43910</v>
      </c>
      <c r="N88" s="24">
        <v>43917</v>
      </c>
      <c r="O88" s="24">
        <v>43924</v>
      </c>
      <c r="P88" s="74">
        <v>43931</v>
      </c>
      <c r="Q88" s="74">
        <f>P88+7</f>
        <v>43938</v>
      </c>
      <c r="R88" s="74">
        <f t="shared" ref="R88:BA88" si="20">Q88+7</f>
        <v>43945</v>
      </c>
      <c r="S88" s="74">
        <f t="shared" si="20"/>
        <v>43952</v>
      </c>
      <c r="T88" s="74">
        <f t="shared" si="20"/>
        <v>43959</v>
      </c>
      <c r="U88" s="74">
        <f t="shared" si="20"/>
        <v>43966</v>
      </c>
      <c r="V88" s="74">
        <f t="shared" si="20"/>
        <v>43973</v>
      </c>
      <c r="W88" s="74">
        <f t="shared" si="20"/>
        <v>43980</v>
      </c>
      <c r="X88" s="74">
        <f t="shared" si="20"/>
        <v>43987</v>
      </c>
      <c r="Y88" s="74">
        <f t="shared" si="20"/>
        <v>43994</v>
      </c>
      <c r="Z88" s="74">
        <f t="shared" si="20"/>
        <v>44001</v>
      </c>
      <c r="AA88" s="74">
        <f t="shared" si="20"/>
        <v>44008</v>
      </c>
      <c r="AB88" s="74">
        <f t="shared" si="20"/>
        <v>44015</v>
      </c>
      <c r="AC88" s="74">
        <f t="shared" si="20"/>
        <v>44022</v>
      </c>
      <c r="AD88" s="74">
        <f t="shared" si="20"/>
        <v>44029</v>
      </c>
      <c r="AE88" s="74">
        <f t="shared" si="20"/>
        <v>44036</v>
      </c>
      <c r="AF88" s="74">
        <f t="shared" si="20"/>
        <v>44043</v>
      </c>
      <c r="AG88" s="74">
        <f t="shared" si="20"/>
        <v>44050</v>
      </c>
      <c r="AH88" s="74">
        <f t="shared" si="20"/>
        <v>44057</v>
      </c>
      <c r="AI88" s="74">
        <f t="shared" si="20"/>
        <v>44064</v>
      </c>
      <c r="AJ88" s="74">
        <f t="shared" si="20"/>
        <v>44071</v>
      </c>
      <c r="AK88" s="74">
        <f t="shared" si="20"/>
        <v>44078</v>
      </c>
      <c r="AL88" s="74">
        <f t="shared" si="20"/>
        <v>44085</v>
      </c>
      <c r="AM88" s="74">
        <f t="shared" si="20"/>
        <v>44092</v>
      </c>
      <c r="AN88" s="74">
        <f t="shared" si="20"/>
        <v>44099</v>
      </c>
      <c r="AO88" s="74">
        <f t="shared" si="20"/>
        <v>44106</v>
      </c>
      <c r="AP88" s="74">
        <f t="shared" si="20"/>
        <v>44113</v>
      </c>
      <c r="AQ88" s="74">
        <f t="shared" si="20"/>
        <v>44120</v>
      </c>
      <c r="AR88" s="74">
        <f t="shared" si="20"/>
        <v>44127</v>
      </c>
      <c r="AS88" s="74">
        <f t="shared" si="20"/>
        <v>44134</v>
      </c>
      <c r="AT88" s="74">
        <f t="shared" si="20"/>
        <v>44141</v>
      </c>
      <c r="AU88" s="74">
        <f t="shared" si="20"/>
        <v>44148</v>
      </c>
      <c r="AV88" s="74">
        <f t="shared" si="20"/>
        <v>44155</v>
      </c>
      <c r="AW88" s="74">
        <f t="shared" si="20"/>
        <v>44162</v>
      </c>
      <c r="AX88" s="74">
        <f t="shared" si="20"/>
        <v>44169</v>
      </c>
      <c r="AY88" s="74">
        <f t="shared" si="20"/>
        <v>44176</v>
      </c>
      <c r="AZ88" s="74">
        <f t="shared" si="20"/>
        <v>44183</v>
      </c>
      <c r="BA88" s="74">
        <f t="shared" si="20"/>
        <v>44190</v>
      </c>
    </row>
    <row r="89" spans="1:53">
      <c r="A89" s="15" t="s">
        <v>49</v>
      </c>
      <c r="B89" s="50" t="e">
        <f>(B65/'UK Pop by Age'!$G17)*52</f>
        <v>#DIV/0!</v>
      </c>
      <c r="C89" s="50" t="e">
        <f>(C65/'UK Pop by Age'!$G17)*52</f>
        <v>#DIV/0!</v>
      </c>
      <c r="D89" s="50" t="e">
        <f>(D65/'UK Pop by Age'!$G17)*52</f>
        <v>#DIV/0!</v>
      </c>
      <c r="E89" s="71">
        <f>E41/'UK Pop by Age'!$G5*52</f>
        <v>3.6980233823495868E-3</v>
      </c>
      <c r="F89" s="71">
        <f>F41/'UK Pop by Age'!$G5*52</f>
        <v>3.4887013041033834E-3</v>
      </c>
      <c r="G89" s="71">
        <f>G41/'UK Pop by Age'!$G5*52</f>
        <v>2.0932207824620303E-3</v>
      </c>
      <c r="H89" s="71">
        <f>H41/'UK Pop by Age'!$G5*52</f>
        <v>3.0002831215289101E-3</v>
      </c>
      <c r="I89" s="71">
        <f>I41/'UK Pop by Age'!$G5*52</f>
        <v>3.5584753301854512E-3</v>
      </c>
      <c r="J89" s="71">
        <f>J41/'UK Pop by Age'!$G5*52</f>
        <v>3.418927278021316E-3</v>
      </c>
      <c r="K89" s="71">
        <f>K41/'UK Pop by Age'!$G5*52</f>
        <v>3.9073454605957894E-3</v>
      </c>
      <c r="L89" s="71">
        <f>L41/'UK Pop by Age'!$G5*52</f>
        <v>3.6980233823495868E-3</v>
      </c>
      <c r="M89" s="71">
        <f>M41/'UK Pop by Age'!$G5*52</f>
        <v>3.0700571476109774E-3</v>
      </c>
      <c r="N89" s="71">
        <f>N41/'UK Pop by Age'!$G5*52</f>
        <v>3.418927278021316E-3</v>
      </c>
      <c r="O89" s="71">
        <f>O41/'UK Pop by Age'!$G5*52</f>
        <v>3.5584753301854512E-3</v>
      </c>
      <c r="P89" s="84" t="e">
        <f>'UK Death v2019 predict'!P89-#REF!</f>
        <v>#REF!</v>
      </c>
      <c r="Q89" s="84" t="e">
        <f>'UK Death v2019 predict'!Q89-#REF!</f>
        <v>#REF!</v>
      </c>
      <c r="R89" s="84" t="e">
        <f>'UK Death v2019 predict'!R89-#REF!</f>
        <v>#REF!</v>
      </c>
      <c r="S89" s="84" t="e">
        <f>'UK Death v2019 predict'!S89-#REF!</f>
        <v>#REF!</v>
      </c>
      <c r="T89" s="84" t="e">
        <f>'UK Death v2019 predict'!T89-#REF!</f>
        <v>#REF!</v>
      </c>
      <c r="U89" s="76"/>
      <c r="V89" s="84" t="e">
        <f>'UK Death v2019 predict'!V89-#REF!</f>
        <v>#REF!</v>
      </c>
      <c r="W89" s="84" t="e">
        <f>'UK Death v2019 predict'!W89-#REF!</f>
        <v>#REF!</v>
      </c>
      <c r="X89" s="84" t="e">
        <f>'UK Death v2019 predict'!X89-#REF!</f>
        <v>#REF!</v>
      </c>
      <c r="Y89" s="84" t="e">
        <f>'UK Death v2019 predict'!Y89-#REF!</f>
        <v>#REF!</v>
      </c>
      <c r="Z89" s="84" t="e">
        <f>'UK Death v2019 predict'!Z89-#REF!</f>
        <v>#DIV/0!</v>
      </c>
      <c r="AA89" s="84" t="e">
        <f>'UK Death v2019 predict'!AA89-#REF!</f>
        <v>#REF!</v>
      </c>
      <c r="AB89" s="84" t="e">
        <f>'UK Death v2019 predict'!AB89-#REF!</f>
        <v>#REF!</v>
      </c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30"/>
    </row>
    <row r="90" spans="1:53">
      <c r="A90" s="15" t="s">
        <v>42</v>
      </c>
      <c r="B90" s="50" t="e">
        <f>(B66/'UK Pop by Age'!$G18)*52</f>
        <v>#DIV/0!</v>
      </c>
      <c r="C90" s="50" t="e">
        <f>(C66/'UK Pop by Age'!$G18)*52</f>
        <v>#DIV/0!</v>
      </c>
      <c r="D90" s="50" t="e">
        <f>(D66/'UK Pop by Age'!$G18)*52</f>
        <v>#DIV/0!</v>
      </c>
      <c r="E90" s="71">
        <f>E42/'UK Pop by Age'!$G6*52</f>
        <v>9.7795280625438436E-5</v>
      </c>
      <c r="F90" s="71">
        <f>F42/'UK Pop by Age'!$G6*52</f>
        <v>6.9853771875313161E-5</v>
      </c>
      <c r="G90" s="71">
        <f>G42/'UK Pop by Age'!$G6*52</f>
        <v>7.4510690000334054E-5</v>
      </c>
      <c r="H90" s="71">
        <f>H42/'UK Pop by Age'!$G6*52</f>
        <v>5.5883017500250537E-5</v>
      </c>
      <c r="I90" s="71">
        <f>I42/'UK Pop by Age'!$G6*52</f>
        <v>8.3824526250375798E-5</v>
      </c>
      <c r="J90" s="71">
        <f>J42/'UK Pop by Age'!$G6*52</f>
        <v>9.3138362500417557E-5</v>
      </c>
      <c r="K90" s="71">
        <f>K42/'UK Pop by Age'!$G6*52</f>
        <v>9.3138362500417557E-5</v>
      </c>
      <c r="L90" s="71">
        <f>L42/'UK Pop by Age'!$G6*52</f>
        <v>1.0245219875045932E-4</v>
      </c>
      <c r="M90" s="71">
        <f>M42/'UK Pop by Age'!$G6*52</f>
        <v>5.5883017500250537E-5</v>
      </c>
      <c r="N90" s="71">
        <f>N42/'UK Pop by Age'!$G6*52</f>
        <v>6.0539935625271409E-5</v>
      </c>
      <c r="O90" s="71">
        <f>O42/'UK Pop by Age'!$G6*52</f>
        <v>9.7795280625438436E-5</v>
      </c>
      <c r="P90" s="84" t="e">
        <f>'UK Death v2019 predict'!P90-#REF!</f>
        <v>#REF!</v>
      </c>
      <c r="Q90" s="84" t="e">
        <f>'UK Death v2019 predict'!Q90-#REF!</f>
        <v>#REF!</v>
      </c>
      <c r="R90" s="84" t="e">
        <f>'UK Death v2019 predict'!R90-#REF!</f>
        <v>#REF!</v>
      </c>
      <c r="S90" s="84" t="e">
        <f>'UK Death v2019 predict'!S90-#REF!</f>
        <v>#REF!</v>
      </c>
      <c r="T90" s="84" t="e">
        <f>'UK Death v2019 predict'!T90-#REF!</f>
        <v>#REF!</v>
      </c>
      <c r="U90" s="76"/>
      <c r="V90" s="84" t="e">
        <f>'UK Death v2019 predict'!V90-#REF!</f>
        <v>#REF!</v>
      </c>
      <c r="W90" s="84" t="e">
        <f>'UK Death v2019 predict'!W90-#REF!</f>
        <v>#REF!</v>
      </c>
      <c r="X90" s="84" t="e">
        <f>'UK Death v2019 predict'!X90-#REF!</f>
        <v>#REF!</v>
      </c>
      <c r="Y90" s="84" t="e">
        <f>'UK Death v2019 predict'!Y90-#REF!</f>
        <v>#REF!</v>
      </c>
      <c r="Z90" s="84" t="e">
        <f>'UK Death v2019 predict'!Z90-#REF!</f>
        <v>#DIV/0!</v>
      </c>
      <c r="AA90" s="84" t="e">
        <f>'UK Death v2019 predict'!AA90-#REF!</f>
        <v>#REF!</v>
      </c>
      <c r="AB90" s="84" t="e">
        <f>'UK Death v2019 predict'!AB90-#REF!</f>
        <v>#REF!</v>
      </c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30"/>
    </row>
    <row r="91" spans="1:53">
      <c r="A91" s="15" t="s">
        <v>43</v>
      </c>
      <c r="B91" s="50" t="e">
        <f>(B67/'UK Pop by Age'!$G19)*52</f>
        <v>#DIV/0!</v>
      </c>
      <c r="C91" s="50" t="e">
        <f>(C67/'UK Pop by Age'!$G19)*52</f>
        <v>#DIV/0!</v>
      </c>
      <c r="D91" s="50" t="e">
        <f>(D67/'UK Pop by Age'!$G19)*52</f>
        <v>#DIV/0!</v>
      </c>
      <c r="E91" s="71">
        <f>E43/'UK Pop by Age'!$G7*52</f>
        <v>6.4767992901859552E-4</v>
      </c>
      <c r="F91" s="71">
        <f>F43/'UK Pop by Age'!$G7*52</f>
        <v>6.3530387941951403E-4</v>
      </c>
      <c r="G91" s="71">
        <f>G43/'UK Pop by Age'!$G7*52</f>
        <v>5.5898490689184526E-4</v>
      </c>
      <c r="H91" s="71">
        <f>H43/'UK Pop by Age'!$G7*52</f>
        <v>5.8992503088954877E-4</v>
      </c>
      <c r="I91" s="71">
        <f>I43/'UK Pop by Age'!$G7*52</f>
        <v>6.6211865355085716E-4</v>
      </c>
      <c r="J91" s="71">
        <f>J43/'UK Pop by Age'!$G7*52</f>
        <v>6.4974260395177577E-4</v>
      </c>
      <c r="K91" s="71">
        <f>K43/'UK Pop by Age'!$G7*52</f>
        <v>6.4355457915223502E-4</v>
      </c>
      <c r="L91" s="71">
        <f>L43/'UK Pop by Age'!$G7*52</f>
        <v>6.4149190421905478E-4</v>
      </c>
      <c r="M91" s="71">
        <f>M43/'UK Pop by Age'!$G7*52</f>
        <v>5.6723560662456614E-4</v>
      </c>
      <c r="N91" s="71">
        <f>N43/'UK Pop by Age'!$G7*52</f>
        <v>5.8373700609000813E-4</v>
      </c>
      <c r="O91" s="71">
        <f>O43/'UK Pop by Age'!$G7*52</f>
        <v>5.9405038075590927E-4</v>
      </c>
      <c r="P91" s="84" t="e">
        <f>'UK Death v2019 predict'!P91-#REF!</f>
        <v>#REF!</v>
      </c>
      <c r="Q91" s="84" t="e">
        <f>'UK Death v2019 predict'!Q91-#REF!</f>
        <v>#REF!</v>
      </c>
      <c r="R91" s="84" t="e">
        <f>'UK Death v2019 predict'!R91-#REF!</f>
        <v>#REF!</v>
      </c>
      <c r="S91" s="84" t="e">
        <f>'UK Death v2019 predict'!S91-#REF!</f>
        <v>#REF!</v>
      </c>
      <c r="T91" s="84" t="e">
        <f>'UK Death v2019 predict'!T91-#REF!</f>
        <v>#REF!</v>
      </c>
      <c r="U91" s="76"/>
      <c r="V91" s="84" t="e">
        <f>'UK Death v2019 predict'!V91-#REF!</f>
        <v>#REF!</v>
      </c>
      <c r="W91" s="84" t="e">
        <f>'UK Death v2019 predict'!W91-#REF!</f>
        <v>#REF!</v>
      </c>
      <c r="X91" s="84" t="e">
        <f>'UK Death v2019 predict'!X91-#REF!</f>
        <v>#REF!</v>
      </c>
      <c r="Y91" s="84" t="e">
        <f>'UK Death v2019 predict'!Y91-#REF!</f>
        <v>#REF!</v>
      </c>
      <c r="Z91" s="84" t="e">
        <f>'UK Death v2019 predict'!Z91-#REF!</f>
        <v>#REF!</v>
      </c>
      <c r="AA91" s="84" t="e">
        <f>'UK Death v2019 predict'!AA91-#REF!</f>
        <v>#REF!</v>
      </c>
      <c r="AB91" s="84" t="e">
        <f>'UK Death v2019 predict'!AB91-#REF!</f>
        <v>#REF!</v>
      </c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30"/>
    </row>
    <row r="92" spans="1:53">
      <c r="A92" s="15" t="s">
        <v>44</v>
      </c>
      <c r="B92" s="50" t="e">
        <f>(B68/'UK Pop by Age'!$G20)*52</f>
        <v>#DIV/0!</v>
      </c>
      <c r="C92" s="50" t="e">
        <f>(C68/'UK Pop by Age'!$G20)*52</f>
        <v>#DIV/0!</v>
      </c>
      <c r="D92" s="50" t="e">
        <f>(D68/'UK Pop by Age'!$G20)*52</f>
        <v>#DIV/0!</v>
      </c>
      <c r="E92" s="71">
        <f>E44/'UK Pop by Age'!$G8*52</f>
        <v>4.1118311714030392E-3</v>
      </c>
      <c r="F92" s="71">
        <f>F44/'UK Pop by Age'!$G8*52</f>
        <v>4.0875725804213111E-3</v>
      </c>
      <c r="G92" s="71">
        <f>G44/'UK Pop by Age'!$G8*52</f>
        <v>4.0299584268397052E-3</v>
      </c>
      <c r="H92" s="71">
        <f>H44/'UK Pop by Age'!$G8*52</f>
        <v>3.905633148058345E-3</v>
      </c>
      <c r="I92" s="71">
        <f>I44/'UK Pop by Age'!$G8*52</f>
        <v>3.8540836422221707E-3</v>
      </c>
      <c r="J92" s="71">
        <f>J44/'UK Pop by Age'!$G8*52</f>
        <v>3.8116311080041453E-3</v>
      </c>
      <c r="K92" s="71">
        <f>K44/'UK Pop by Age'!$G8*52</f>
        <v>3.7964694886405649E-3</v>
      </c>
      <c r="L92" s="71">
        <f>L44/'UK Pop by Age'!$G8*52</f>
        <v>4.0633139894395822E-3</v>
      </c>
      <c r="M92" s="71">
        <f>M44/'UK Pop by Age'!$G8*52</f>
        <v>3.8328573751131583E-3</v>
      </c>
      <c r="N92" s="71">
        <f>N44/'UK Pop by Age'!$G8*52</f>
        <v>3.9450533584036536E-3</v>
      </c>
      <c r="O92" s="71">
        <f>O44/'UK Pop by Age'!$G8*52</f>
        <v>5.640122403251957E-3</v>
      </c>
      <c r="P92" s="84" t="e">
        <f>'UK Death v2019 predict'!P92-#REF!</f>
        <v>#REF!</v>
      </c>
      <c r="Q92" s="84" t="e">
        <f>'UK Death v2019 predict'!Q92-#REF!</f>
        <v>#REF!</v>
      </c>
      <c r="R92" s="84" t="e">
        <f>'UK Death v2019 predict'!R92-#REF!</f>
        <v>#REF!</v>
      </c>
      <c r="S92" s="84" t="e">
        <f>'UK Death v2019 predict'!S92-#REF!</f>
        <v>#REF!</v>
      </c>
      <c r="T92" s="84" t="e">
        <f>'UK Death v2019 predict'!T92-#REF!</f>
        <v>#REF!</v>
      </c>
      <c r="U92" s="76"/>
      <c r="V92" s="84" t="e">
        <f>'UK Death v2019 predict'!V92-#REF!</f>
        <v>#REF!</v>
      </c>
      <c r="W92" s="84" t="e">
        <f>'UK Death v2019 predict'!W92-#REF!</f>
        <v>#REF!</v>
      </c>
      <c r="X92" s="84" t="e">
        <f>'UK Death v2019 predict'!X92-#REF!</f>
        <v>#REF!</v>
      </c>
      <c r="Y92" s="84" t="e">
        <f>'UK Death v2019 predict'!Y92-#REF!</f>
        <v>#REF!</v>
      </c>
      <c r="Z92" s="84" t="e">
        <f>'UK Death v2019 predict'!Z92-#REF!</f>
        <v>#REF!</v>
      </c>
      <c r="AA92" s="84" t="e">
        <f>'UK Death v2019 predict'!AA92-#REF!</f>
        <v>#REF!</v>
      </c>
      <c r="AB92" s="84" t="e">
        <f>'UK Death v2019 predict'!AB92-#REF!</f>
        <v>#REF!</v>
      </c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30"/>
    </row>
    <row r="93" spans="1:53">
      <c r="A93" s="15" t="s">
        <v>45</v>
      </c>
      <c r="B93" s="50" t="e">
        <f>(B69/'UK Pop by Age'!$G21)*52</f>
        <v>#DIV/0!</v>
      </c>
      <c r="C93" s="50" t="e">
        <f>(C69/'UK Pop by Age'!$G21)*52</f>
        <v>#DIV/0!</v>
      </c>
      <c r="D93" s="50" t="e">
        <f>(D69/'UK Pop by Age'!$G21)*52</f>
        <v>#DIV/0!</v>
      </c>
      <c r="E93" s="71">
        <f>E45/'UK Pop by Age'!$G9*52</f>
        <v>1.531521137612024E-2</v>
      </c>
      <c r="F93" s="71">
        <f>F45/'UK Pop by Age'!$G9*52</f>
        <v>1.5080555430622991E-2</v>
      </c>
      <c r="G93" s="71">
        <f>G45/'UK Pop by Age'!$G9*52</f>
        <v>1.4149753513483918E-2</v>
      </c>
      <c r="H93" s="71">
        <f>H45/'UK Pop by Age'!$G9*52</f>
        <v>1.3719550946738967E-2</v>
      </c>
      <c r="I93" s="71">
        <f>I45/'UK Pop by Age'!$G9*52</f>
        <v>1.3633510433389978E-2</v>
      </c>
      <c r="J93" s="71">
        <f>J45/'UK Pop by Age'!$G9*52</f>
        <v>1.4024603675885384E-2</v>
      </c>
      <c r="K93" s="71">
        <f>K45/'UK Pop by Age'!$G9*52</f>
        <v>1.3836878919487589E-2</v>
      </c>
      <c r="L93" s="71">
        <f>L45/'UK Pop by Age'!$G9*52</f>
        <v>1.3711729081889059E-2</v>
      </c>
      <c r="M93" s="71">
        <f>M45/'UK Pop by Age'!$G9*52</f>
        <v>1.392291943283658E-2</v>
      </c>
      <c r="N93" s="71">
        <f>N45/'UK Pop by Age'!$G9*52</f>
        <v>1.4118466054084285E-2</v>
      </c>
      <c r="O93" s="71">
        <f>O45/'UK Pop by Age'!$G9*52</f>
        <v>2.1384978499648995E-2</v>
      </c>
      <c r="P93" s="84" t="e">
        <f>'UK Death v2019 predict'!P93-#REF!</f>
        <v>#REF!</v>
      </c>
      <c r="Q93" s="84" t="e">
        <f>'UK Death v2019 predict'!Q93-#REF!</f>
        <v>#REF!</v>
      </c>
      <c r="R93" s="84" t="e">
        <f>'UK Death v2019 predict'!R93-#REF!</f>
        <v>#REF!</v>
      </c>
      <c r="S93" s="84" t="e">
        <f>'UK Death v2019 predict'!S93-#REF!</f>
        <v>#REF!</v>
      </c>
      <c r="T93" s="84" t="e">
        <f>'UK Death v2019 predict'!T93-#REF!</f>
        <v>#REF!</v>
      </c>
      <c r="U93" s="76"/>
      <c r="V93" s="84" t="e">
        <f>'UK Death v2019 predict'!V93-#REF!</f>
        <v>#REF!</v>
      </c>
      <c r="W93" s="84" t="e">
        <f>'UK Death v2019 predict'!W93-#REF!</f>
        <v>#REF!</v>
      </c>
      <c r="X93" s="84" t="e">
        <f>'UK Death v2019 predict'!X93-#REF!</f>
        <v>#REF!</v>
      </c>
      <c r="Y93" s="84" t="e">
        <f>'UK Death v2019 predict'!Y93-#REF!</f>
        <v>#REF!</v>
      </c>
      <c r="Z93" s="84" t="e">
        <f>'UK Death v2019 predict'!Z93-#REF!</f>
        <v>#REF!</v>
      </c>
      <c r="AA93" s="84" t="e">
        <f>'UK Death v2019 predict'!AA93-#REF!</f>
        <v>#REF!</v>
      </c>
      <c r="AB93" s="84" t="e">
        <f>'UK Death v2019 predict'!AB93-#REF!</f>
        <v>#REF!</v>
      </c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30"/>
    </row>
    <row r="94" spans="1:53">
      <c r="A94" s="15" t="s">
        <v>46</v>
      </c>
      <c r="B94" s="50" t="e">
        <f>(B70/'UK Pop by Age'!$G22)*52</f>
        <v>#DIV/0!</v>
      </c>
      <c r="C94" s="50" t="e">
        <f>(C70/'UK Pop by Age'!$G22)*52</f>
        <v>#DIV/0!</v>
      </c>
      <c r="D94" s="50" t="e">
        <f>(D70/'UK Pop by Age'!$G22)*52</f>
        <v>#DIV/0!</v>
      </c>
      <c r="E94" s="71">
        <f>E46/'UK Pop by Age'!$G10*52</f>
        <v>4.4390506708306965E-2</v>
      </c>
      <c r="F94" s="71">
        <f>F46/'UK Pop by Age'!$G10*52</f>
        <v>4.3313002649759506E-2</v>
      </c>
      <c r="G94" s="71">
        <f>G46/'UK Pop by Age'!$G10*52</f>
        <v>4.0652498801494179E-2</v>
      </c>
      <c r="H94" s="71">
        <f>H46/'UK Pop by Age'!$G10*52</f>
        <v>4.0027280397151831E-2</v>
      </c>
      <c r="I94" s="71">
        <f>I46/'UK Pop by Age'!$G10*52</f>
        <v>4.035984337818499E-2</v>
      </c>
      <c r="J94" s="71">
        <f>J46/'UK Pop by Age'!$G10*52</f>
        <v>3.9481877108257436E-2</v>
      </c>
      <c r="K94" s="71">
        <f>K46/'UK Pop by Age'!$G10*52</f>
        <v>4.1543767590663069E-2</v>
      </c>
      <c r="L94" s="71">
        <f>L46/'UK Pop by Age'!$G10*52</f>
        <v>4.1291019725077857E-2</v>
      </c>
      <c r="M94" s="71">
        <f>M46/'UK Pop by Age'!$G10*52</f>
        <v>4.079882651314877E-2</v>
      </c>
      <c r="N94" s="71">
        <f>N46/'UK Pop by Age'!$G10*52</f>
        <v>4.3193279976587562E-2</v>
      </c>
      <c r="O94" s="71">
        <f>O46/'UK Pop by Age'!$G10*52</f>
        <v>6.6579108802839779E-2</v>
      </c>
      <c r="P94" s="84" t="e">
        <f>'UK Death v2019 predict'!P94-#REF!</f>
        <v>#REF!</v>
      </c>
      <c r="Q94" s="84" t="e">
        <f>'UK Death v2019 predict'!Q94-#REF!</f>
        <v>#REF!</v>
      </c>
      <c r="R94" s="84" t="e">
        <f>'UK Death v2019 predict'!R94-#REF!</f>
        <v>#REF!</v>
      </c>
      <c r="S94" s="84" t="e">
        <f>'UK Death v2019 predict'!S94-#REF!</f>
        <v>#REF!</v>
      </c>
      <c r="T94" s="84" t="e">
        <f>'UK Death v2019 predict'!T94-#REF!</f>
        <v>#REF!</v>
      </c>
      <c r="U94" s="76"/>
      <c r="V94" s="84" t="e">
        <f>'UK Death v2019 predict'!V94-#REF!</f>
        <v>#REF!</v>
      </c>
      <c r="W94" s="84" t="e">
        <f>'UK Death v2019 predict'!W94-#REF!</f>
        <v>#REF!</v>
      </c>
      <c r="X94" s="84" t="e">
        <f>'UK Death v2019 predict'!X94-#REF!</f>
        <v>#REF!</v>
      </c>
      <c r="Y94" s="84" t="e">
        <f>'UK Death v2019 predict'!Y94-#REF!</f>
        <v>#REF!</v>
      </c>
      <c r="Z94" s="84" t="e">
        <f>'UK Death v2019 predict'!Z94-#REF!</f>
        <v>#REF!</v>
      </c>
      <c r="AA94" s="84" t="e">
        <f>'UK Death v2019 predict'!AA94-#REF!</f>
        <v>#REF!</v>
      </c>
      <c r="AB94" s="84" t="e">
        <f>'UK Death v2019 predict'!AB94-#REF!</f>
        <v>#REF!</v>
      </c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30"/>
    </row>
    <row r="95" spans="1:53">
      <c r="A95" s="31" t="s">
        <v>47</v>
      </c>
      <c r="B95" s="58" t="e">
        <f>(B71/'UK Pop by Age'!$G23)*52</f>
        <v>#DIV/0!</v>
      </c>
      <c r="C95" s="58" t="e">
        <f>(C71/'UK Pop by Age'!$G23)*52</f>
        <v>#DIV/0!</v>
      </c>
      <c r="D95" s="58" t="e">
        <f>(D71/'UK Pop by Age'!$G23)*52</f>
        <v>#DIV/0!</v>
      </c>
      <c r="E95" s="72">
        <f>E47/'UK Pop by Age'!$G11*52</f>
        <v>0.24434926225123671</v>
      </c>
      <c r="F95" s="72">
        <f>F47/'UK Pop by Age'!$G11*52</f>
        <v>0.23891815068894295</v>
      </c>
      <c r="G95" s="72">
        <f>G47/'UK Pop by Age'!$G11*52</f>
        <v>0.22704076652467428</v>
      </c>
      <c r="H95" s="72">
        <f>H47/'UK Pop by Age'!$G11*52</f>
        <v>0.23125368483935077</v>
      </c>
      <c r="I95" s="72">
        <f>I47/'UK Pop by Age'!$G11*52</f>
        <v>0.22343694483380644</v>
      </c>
      <c r="J95" s="72">
        <f>J47/'UK Pop by Age'!$G11*52</f>
        <v>0.22399528340563099</v>
      </c>
      <c r="K95" s="72">
        <f>K47/'UK Pop by Age'!$G11*52</f>
        <v>0.22130510665047617</v>
      </c>
      <c r="L95" s="72">
        <f>L47/'UK Pop by Age'!$G11*52</f>
        <v>0.22506120249729614</v>
      </c>
      <c r="M95" s="72">
        <f>M47/'UK Pop by Age'!$G11*52</f>
        <v>0.21338685054096371</v>
      </c>
      <c r="N95" s="72">
        <f>N47/'UK Pop by Age'!$G11*52</f>
        <v>0.2255687830171367</v>
      </c>
      <c r="O95" s="72">
        <f>O47/'UK Pop by Age'!$G11*52</f>
        <v>0.32627275815350015</v>
      </c>
      <c r="P95" s="84" t="e">
        <f>'UK Death v2019 predict'!P95-#REF!</f>
        <v>#REF!</v>
      </c>
      <c r="Q95" s="84" t="e">
        <f>'UK Death v2019 predict'!Q95-#REF!</f>
        <v>#REF!</v>
      </c>
      <c r="R95" s="84" t="e">
        <f>'UK Death v2019 predict'!R95-#REF!</f>
        <v>#REF!</v>
      </c>
      <c r="S95" s="84" t="e">
        <f>'UK Death v2019 predict'!S95-#REF!</f>
        <v>#REF!</v>
      </c>
      <c r="T95" s="84" t="e">
        <f>'UK Death v2019 predict'!T95-#REF!</f>
        <v>#REF!</v>
      </c>
      <c r="U95" s="77"/>
      <c r="V95" s="84" t="e">
        <f>'UK Death v2019 predict'!V95-#REF!</f>
        <v>#REF!</v>
      </c>
      <c r="W95" s="84" t="e">
        <f>'UK Death v2019 predict'!W95-#REF!</f>
        <v>#REF!</v>
      </c>
      <c r="X95" s="84" t="e">
        <f>'UK Death v2019 predict'!X95-#REF!</f>
        <v>#REF!</v>
      </c>
      <c r="Y95" s="84" t="e">
        <f>'UK Death v2019 predict'!Y95-#REF!</f>
        <v>#REF!</v>
      </c>
      <c r="Z95" s="84" t="e">
        <f>'UK Death v2019 predict'!Z95-#REF!</f>
        <v>#REF!</v>
      </c>
      <c r="AA95" s="84" t="e">
        <f>'UK Death v2019 predict'!AA95-#REF!</f>
        <v>#REF!</v>
      </c>
      <c r="AB95" s="84" t="e">
        <f>'UK Death v2019 predict'!AB95-#REF!</f>
        <v>#REF!</v>
      </c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3"/>
    </row>
    <row r="96" spans="1:53" s="12" customFormat="1" ht="15.75" thickBot="1">
      <c r="A96" s="60" t="s">
        <v>63</v>
      </c>
      <c r="B96" s="62"/>
      <c r="C96" s="62"/>
      <c r="D96" s="62"/>
      <c r="E96" s="64">
        <f>E48/'UK Pop by Age'!$G12*52</f>
        <v>9.3597830975093877E-3</v>
      </c>
      <c r="F96" s="64">
        <f>F48/'UK Pop by Age'!$G12*52</f>
        <v>9.1694761940672408E-3</v>
      </c>
      <c r="G96" s="64">
        <f>G48/'UK Pop by Age'!$G12*52</f>
        <v>8.673572727836254E-3</v>
      </c>
      <c r="H96" s="64">
        <f>H48/'UK Pop by Age'!$G12*52</f>
        <v>8.6451451406000818E-3</v>
      </c>
      <c r="I96" s="64">
        <f>I48/'UK Pop by Age'!$G12*52</f>
        <v>8.5598623788915688E-3</v>
      </c>
      <c r="J96" s="64">
        <f>J48/'UK Pop by Age'!$G12*52</f>
        <v>8.5401209988664496E-3</v>
      </c>
      <c r="K96" s="64">
        <f>K48/'UK Pop by Age'!$G12*52</f>
        <v>8.6009244493438167E-3</v>
      </c>
      <c r="L96" s="64">
        <f>L48/'UK Pop by Age'!$G12*52</f>
        <v>8.6996313494694111E-3</v>
      </c>
      <c r="M96" s="64">
        <f>M48/'UK Pop by Age'!$G12*52</f>
        <v>8.406669269896647E-3</v>
      </c>
      <c r="N96" s="64">
        <f>N48/'UK Pop by Age'!$G12*52</f>
        <v>8.7983382495950054E-3</v>
      </c>
      <c r="O96" s="64">
        <f>O48/'UK Pop by Age'!$G12*52</f>
        <v>1.2940079778864957E-2</v>
      </c>
      <c r="P96" s="85" t="e">
        <f>'UK Death v2019 predict'!P96-#REF!</f>
        <v>#REF!</v>
      </c>
      <c r="Q96" s="85" t="e">
        <f>'UK Death v2019 predict'!Q96-#REF!</f>
        <v>#REF!</v>
      </c>
      <c r="R96" s="85" t="e">
        <f>'UK Death v2019 predict'!R96-#REF!</f>
        <v>#REF!</v>
      </c>
      <c r="S96" s="85" t="e">
        <f>'UK Death v2019 predict'!S96-#REF!</f>
        <v>#REF!</v>
      </c>
      <c r="T96" s="85" t="e">
        <f>'UK Death v2019 predict'!T96-#REF!</f>
        <v>#REF!</v>
      </c>
      <c r="U96" s="85"/>
      <c r="V96" s="85" t="e">
        <f>'UK Death v2019 predict'!V96-#REF!</f>
        <v>#REF!</v>
      </c>
      <c r="W96" s="85" t="e">
        <f>'UK Death v2019 predict'!W96-#REF!</f>
        <v>#REF!</v>
      </c>
      <c r="X96" s="85" t="e">
        <f>'UK Death v2019 predict'!X96-#REF!</f>
        <v>#REF!</v>
      </c>
      <c r="Y96" s="85" t="e">
        <f>'UK Death v2019 predict'!Y96-#REF!</f>
        <v>#REF!</v>
      </c>
      <c r="Z96" s="85" t="e">
        <f>'UK Death v2019 predict'!Z96-#REF!</f>
        <v>#REF!</v>
      </c>
      <c r="AA96" s="85" t="e">
        <f>'UK Death v2019 predict'!AA96-#REF!</f>
        <v>#REF!</v>
      </c>
      <c r="AB96" s="85" t="e">
        <f>'UK Death v2019 predict'!AB96-#REF!</f>
        <v>#REF!</v>
      </c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3"/>
    </row>
    <row r="97" spans="1:53" s="18" customFormat="1">
      <c r="A97" s="17"/>
      <c r="B97" s="29"/>
      <c r="C97" s="29"/>
      <c r="D97" s="29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</row>
    <row r="98" spans="1:53" s="18" customFormat="1" ht="18.75">
      <c r="A98" s="8" t="s">
        <v>64</v>
      </c>
      <c r="B98" s="29"/>
      <c r="C98" s="29"/>
      <c r="D98" s="29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</row>
    <row r="99" spans="1:53" s="18" customFormat="1">
      <c r="A99" s="21" t="s">
        <v>48</v>
      </c>
      <c r="B99" s="11">
        <v>1</v>
      </c>
      <c r="C99" s="11">
        <v>2</v>
      </c>
      <c r="D99" s="11">
        <v>3</v>
      </c>
      <c r="E99" s="11">
        <v>4</v>
      </c>
      <c r="F99" s="11">
        <v>5</v>
      </c>
      <c r="G99" s="11">
        <v>6</v>
      </c>
      <c r="H99" s="11">
        <v>7</v>
      </c>
      <c r="I99" s="11">
        <v>8</v>
      </c>
      <c r="J99" s="11">
        <v>9</v>
      </c>
      <c r="K99" s="11">
        <v>10</v>
      </c>
      <c r="L99" s="11">
        <v>11</v>
      </c>
      <c r="M99" s="11">
        <v>12</v>
      </c>
      <c r="N99" s="11">
        <v>13</v>
      </c>
      <c r="O99" s="11">
        <v>14</v>
      </c>
      <c r="P99" s="11">
        <v>15</v>
      </c>
      <c r="Q99" s="11">
        <v>16</v>
      </c>
      <c r="R99" s="11">
        <v>17</v>
      </c>
      <c r="S99" s="11">
        <v>18</v>
      </c>
      <c r="T99" s="11">
        <v>19</v>
      </c>
      <c r="U99" s="11">
        <v>20</v>
      </c>
      <c r="V99" s="11">
        <v>21</v>
      </c>
      <c r="W99" s="11">
        <v>22</v>
      </c>
      <c r="X99" s="11">
        <v>23</v>
      </c>
      <c r="Y99" s="11">
        <v>24</v>
      </c>
      <c r="Z99" s="11">
        <v>25</v>
      </c>
      <c r="AA99" s="11">
        <v>26</v>
      </c>
      <c r="AB99" s="11">
        <v>27</v>
      </c>
      <c r="AC99" s="11">
        <v>28</v>
      </c>
      <c r="AD99" s="11">
        <v>29</v>
      </c>
      <c r="AE99" s="11">
        <v>30</v>
      </c>
      <c r="AF99" s="11">
        <v>31</v>
      </c>
      <c r="AG99" s="11">
        <v>32</v>
      </c>
      <c r="AH99" s="11">
        <v>33</v>
      </c>
      <c r="AI99" s="11">
        <v>34</v>
      </c>
      <c r="AJ99" s="11">
        <v>35</v>
      </c>
      <c r="AK99" s="11">
        <v>36</v>
      </c>
      <c r="AL99" s="11">
        <v>37</v>
      </c>
      <c r="AM99" s="11">
        <v>38</v>
      </c>
      <c r="AN99" s="11">
        <v>39</v>
      </c>
      <c r="AO99" s="11">
        <v>40</v>
      </c>
      <c r="AP99" s="11">
        <v>41</v>
      </c>
      <c r="AQ99" s="11">
        <v>42</v>
      </c>
      <c r="AR99" s="11">
        <v>43</v>
      </c>
      <c r="AS99" s="11">
        <v>44</v>
      </c>
      <c r="AT99" s="11">
        <v>45</v>
      </c>
      <c r="AU99" s="11">
        <v>46</v>
      </c>
      <c r="AV99" s="11">
        <v>47</v>
      </c>
      <c r="AW99" s="11">
        <v>48</v>
      </c>
      <c r="AX99" s="11">
        <v>49</v>
      </c>
      <c r="AY99" s="11">
        <v>50</v>
      </c>
      <c r="AZ99" s="11">
        <v>51</v>
      </c>
      <c r="BA99" s="11">
        <v>52</v>
      </c>
    </row>
    <row r="100" spans="1:53" s="18" customFormat="1">
      <c r="A100" s="19" t="s">
        <v>50</v>
      </c>
      <c r="B100" s="24">
        <v>43833</v>
      </c>
      <c r="C100" s="24">
        <v>43840</v>
      </c>
      <c r="D100" s="24">
        <v>43847</v>
      </c>
      <c r="E100" s="24">
        <v>43854</v>
      </c>
      <c r="F100" s="24">
        <v>43861</v>
      </c>
      <c r="G100" s="24">
        <v>43868</v>
      </c>
      <c r="H100" s="24">
        <v>43875</v>
      </c>
      <c r="I100" s="24">
        <v>43882</v>
      </c>
      <c r="J100" s="24">
        <v>43889</v>
      </c>
      <c r="K100" s="24">
        <v>43896</v>
      </c>
      <c r="L100" s="24">
        <v>43903</v>
      </c>
      <c r="M100" s="24">
        <v>43910</v>
      </c>
      <c r="N100" s="24">
        <v>43917</v>
      </c>
      <c r="O100" s="24">
        <v>43924</v>
      </c>
      <c r="P100" s="23">
        <v>43931</v>
      </c>
      <c r="Q100" s="23">
        <v>43938</v>
      </c>
      <c r="R100" s="23">
        <v>43945</v>
      </c>
      <c r="S100" s="23">
        <v>43952</v>
      </c>
      <c r="T100" s="23">
        <v>43959</v>
      </c>
      <c r="U100" s="23">
        <v>43966</v>
      </c>
      <c r="V100" s="23">
        <v>43973</v>
      </c>
      <c r="W100" s="23">
        <v>43980</v>
      </c>
      <c r="X100" s="23">
        <v>43987</v>
      </c>
      <c r="Y100" s="23">
        <v>43994</v>
      </c>
      <c r="Z100" s="23">
        <v>44001</v>
      </c>
      <c r="AA100" s="23">
        <v>44008</v>
      </c>
      <c r="AB100" s="23">
        <v>44015</v>
      </c>
      <c r="AC100" s="23">
        <v>44022</v>
      </c>
      <c r="AD100" s="23">
        <v>44029</v>
      </c>
      <c r="AE100" s="23">
        <v>44036</v>
      </c>
      <c r="AF100" s="23">
        <v>44043</v>
      </c>
      <c r="AG100" s="23">
        <v>44050</v>
      </c>
      <c r="AH100" s="23">
        <v>44057</v>
      </c>
      <c r="AI100" s="23">
        <v>44064</v>
      </c>
      <c r="AJ100" s="23">
        <v>44071</v>
      </c>
      <c r="AK100" s="23">
        <v>44078</v>
      </c>
      <c r="AL100" s="23">
        <v>44085</v>
      </c>
      <c r="AM100" s="23">
        <v>44092</v>
      </c>
      <c r="AN100" s="23">
        <v>44099</v>
      </c>
      <c r="AO100" s="23">
        <v>44106</v>
      </c>
      <c r="AP100" s="23">
        <v>44113</v>
      </c>
      <c r="AQ100" s="23">
        <v>44120</v>
      </c>
      <c r="AR100" s="23">
        <v>44127</v>
      </c>
      <c r="AS100" s="23">
        <v>44134</v>
      </c>
      <c r="AT100" s="23">
        <v>44141</v>
      </c>
      <c r="AU100" s="23">
        <v>44148</v>
      </c>
      <c r="AV100" s="23">
        <v>44155</v>
      </c>
      <c r="AW100" s="23">
        <v>44162</v>
      </c>
      <c r="AX100" s="23">
        <v>44169</v>
      </c>
      <c r="AY100" s="23">
        <v>44176</v>
      </c>
      <c r="AZ100" s="23">
        <v>44183</v>
      </c>
      <c r="BA100" s="23">
        <v>44190</v>
      </c>
    </row>
    <row r="101" spans="1:53" s="18" customFormat="1" ht="26.25">
      <c r="A101" s="17" t="s">
        <v>41</v>
      </c>
      <c r="B101" s="25">
        <v>52</v>
      </c>
      <c r="C101" s="25">
        <v>73</v>
      </c>
      <c r="D101" s="25">
        <v>59</v>
      </c>
      <c r="E101" s="25">
        <v>50</v>
      </c>
      <c r="F101" s="25">
        <v>41</v>
      </c>
      <c r="G101" s="25">
        <v>45</v>
      </c>
      <c r="H101" s="25">
        <v>48</v>
      </c>
      <c r="I101" s="25">
        <v>26</v>
      </c>
      <c r="J101" s="25">
        <v>45</v>
      </c>
      <c r="K101" s="25">
        <v>47</v>
      </c>
      <c r="L101" s="25">
        <v>47</v>
      </c>
      <c r="M101" s="25">
        <v>46</v>
      </c>
      <c r="N101" s="25">
        <v>43</v>
      </c>
      <c r="O101" s="25">
        <v>46</v>
      </c>
      <c r="P101" s="25">
        <v>36</v>
      </c>
      <c r="Q101" s="25">
        <v>54</v>
      </c>
      <c r="R101" s="25">
        <v>57</v>
      </c>
      <c r="S101" s="25">
        <v>51</v>
      </c>
      <c r="T101" s="25">
        <v>48</v>
      </c>
      <c r="U101" s="20">
        <v>52</v>
      </c>
      <c r="V101" s="20">
        <v>60</v>
      </c>
      <c r="W101" s="20">
        <v>46</v>
      </c>
      <c r="X101" s="25">
        <v>46</v>
      </c>
      <c r="Y101" s="25">
        <v>60</v>
      </c>
      <c r="Z101" s="25">
        <v>55</v>
      </c>
      <c r="AA101" s="25">
        <v>43</v>
      </c>
      <c r="AB101" s="25">
        <v>50</v>
      </c>
      <c r="AC101" s="25">
        <v>48</v>
      </c>
      <c r="AD101" s="25">
        <v>45</v>
      </c>
      <c r="AE101" s="25">
        <v>59</v>
      </c>
      <c r="AF101" s="25">
        <v>62</v>
      </c>
      <c r="AG101" s="25">
        <v>59</v>
      </c>
      <c r="AH101" s="25">
        <v>64</v>
      </c>
      <c r="AI101" s="25">
        <v>44</v>
      </c>
      <c r="AJ101" s="25">
        <v>51</v>
      </c>
      <c r="AK101" s="25">
        <v>45</v>
      </c>
      <c r="AL101" s="25">
        <v>55</v>
      </c>
      <c r="AM101" s="20">
        <v>69</v>
      </c>
      <c r="AN101" s="25">
        <v>50</v>
      </c>
      <c r="AO101" s="25">
        <v>40</v>
      </c>
      <c r="AP101" s="25">
        <v>47</v>
      </c>
      <c r="AQ101" s="25">
        <v>43</v>
      </c>
      <c r="AR101" s="25">
        <v>65</v>
      </c>
      <c r="AS101" s="25">
        <v>46</v>
      </c>
      <c r="AT101" s="25">
        <v>44</v>
      </c>
      <c r="AU101" s="25">
        <v>47</v>
      </c>
      <c r="AV101" s="25">
        <v>62</v>
      </c>
      <c r="AW101" s="25">
        <v>58</v>
      </c>
      <c r="AX101" s="25">
        <v>45</v>
      </c>
      <c r="AY101" s="25">
        <v>51</v>
      </c>
      <c r="AZ101" s="25">
        <v>41</v>
      </c>
      <c r="BA101" s="25">
        <v>22</v>
      </c>
    </row>
    <row r="102" spans="1:53" s="18" customFormat="1">
      <c r="A102" s="15" t="s">
        <v>42</v>
      </c>
      <c r="B102" s="25">
        <v>18</v>
      </c>
      <c r="C102" s="25">
        <v>17</v>
      </c>
      <c r="D102" s="25">
        <v>22</v>
      </c>
      <c r="E102" s="25">
        <v>25</v>
      </c>
      <c r="F102" s="25">
        <v>14</v>
      </c>
      <c r="G102" s="25">
        <v>23</v>
      </c>
      <c r="H102" s="25">
        <v>17</v>
      </c>
      <c r="I102" s="25">
        <v>13</v>
      </c>
      <c r="J102" s="25">
        <v>11</v>
      </c>
      <c r="K102" s="25">
        <v>27</v>
      </c>
      <c r="L102" s="25">
        <v>17</v>
      </c>
      <c r="M102" s="25">
        <v>15</v>
      </c>
      <c r="N102" s="25">
        <v>20</v>
      </c>
      <c r="O102" s="25">
        <v>22</v>
      </c>
      <c r="P102" s="25">
        <v>25</v>
      </c>
      <c r="Q102" s="25">
        <v>21</v>
      </c>
      <c r="R102" s="25">
        <v>12</v>
      </c>
      <c r="S102" s="25">
        <v>21</v>
      </c>
      <c r="T102" s="25">
        <v>21</v>
      </c>
      <c r="U102" s="20">
        <v>24</v>
      </c>
      <c r="V102" s="20">
        <v>13</v>
      </c>
      <c r="W102" s="20">
        <v>18</v>
      </c>
      <c r="X102" s="25">
        <v>19</v>
      </c>
      <c r="Y102" s="25">
        <v>17</v>
      </c>
      <c r="Z102" s="25">
        <v>21</v>
      </c>
      <c r="AA102" s="25">
        <v>22</v>
      </c>
      <c r="AB102" s="25">
        <v>23</v>
      </c>
      <c r="AC102" s="25">
        <v>21</v>
      </c>
      <c r="AD102" s="25">
        <v>15</v>
      </c>
      <c r="AE102" s="25">
        <v>13</v>
      </c>
      <c r="AF102" s="25">
        <v>18</v>
      </c>
      <c r="AG102" s="25">
        <v>18</v>
      </c>
      <c r="AH102" s="25">
        <v>11</v>
      </c>
      <c r="AI102" s="25">
        <v>22</v>
      </c>
      <c r="AJ102" s="25">
        <v>11</v>
      </c>
      <c r="AK102" s="25">
        <v>20</v>
      </c>
      <c r="AL102" s="25">
        <v>18</v>
      </c>
      <c r="AM102" s="20">
        <v>18</v>
      </c>
      <c r="AN102" s="25">
        <v>10</v>
      </c>
      <c r="AO102" s="25">
        <v>17</v>
      </c>
      <c r="AP102" s="25">
        <v>20</v>
      </c>
      <c r="AQ102" s="25">
        <v>18</v>
      </c>
      <c r="AR102" s="25">
        <v>24</v>
      </c>
      <c r="AS102" s="25">
        <v>24</v>
      </c>
      <c r="AT102" s="25">
        <v>12</v>
      </c>
      <c r="AU102" s="25">
        <v>29</v>
      </c>
      <c r="AV102" s="25">
        <v>22</v>
      </c>
      <c r="AW102" s="25">
        <v>20</v>
      </c>
      <c r="AX102" s="25">
        <v>15</v>
      </c>
      <c r="AY102" s="25">
        <v>13</v>
      </c>
      <c r="AZ102" s="25">
        <v>23</v>
      </c>
      <c r="BA102" s="25">
        <v>11</v>
      </c>
    </row>
    <row r="103" spans="1:53" s="18" customFormat="1">
      <c r="A103" s="15" t="s">
        <v>43</v>
      </c>
      <c r="B103" s="25">
        <v>208</v>
      </c>
      <c r="C103" s="25">
        <v>302</v>
      </c>
      <c r="D103" s="25">
        <v>286</v>
      </c>
      <c r="E103" s="25">
        <v>298</v>
      </c>
      <c r="F103" s="25">
        <v>339</v>
      </c>
      <c r="G103" s="25">
        <v>293</v>
      </c>
      <c r="H103" s="25">
        <v>318</v>
      </c>
      <c r="I103" s="25">
        <v>294</v>
      </c>
      <c r="J103" s="25">
        <v>254</v>
      </c>
      <c r="K103" s="25">
        <v>287</v>
      </c>
      <c r="L103" s="25">
        <v>329</v>
      </c>
      <c r="M103" s="25">
        <v>278</v>
      </c>
      <c r="N103" s="25">
        <v>261</v>
      </c>
      <c r="O103" s="25">
        <v>260</v>
      </c>
      <c r="P103" s="25">
        <v>337</v>
      </c>
      <c r="Q103" s="25">
        <v>301</v>
      </c>
      <c r="R103" s="25">
        <v>340</v>
      </c>
      <c r="S103" s="25">
        <v>308</v>
      </c>
      <c r="T103" s="25">
        <v>247</v>
      </c>
      <c r="U103" s="20">
        <v>300</v>
      </c>
      <c r="V103" s="20">
        <v>294</v>
      </c>
      <c r="W103" s="20">
        <v>250</v>
      </c>
      <c r="X103" s="25">
        <v>298</v>
      </c>
      <c r="Y103" s="25">
        <v>286</v>
      </c>
      <c r="Z103" s="25">
        <v>308</v>
      </c>
      <c r="AA103" s="25">
        <v>306</v>
      </c>
      <c r="AB103" s="25">
        <v>286</v>
      </c>
      <c r="AC103" s="25">
        <v>304</v>
      </c>
      <c r="AD103" s="25">
        <v>304</v>
      </c>
      <c r="AE103" s="25">
        <v>291</v>
      </c>
      <c r="AF103" s="25">
        <v>286</v>
      </c>
      <c r="AG103" s="25">
        <v>328</v>
      </c>
      <c r="AH103" s="25">
        <v>253</v>
      </c>
      <c r="AI103" s="25">
        <v>250</v>
      </c>
      <c r="AJ103" s="25">
        <v>233</v>
      </c>
      <c r="AK103" s="25">
        <v>323</v>
      </c>
      <c r="AL103" s="25">
        <v>275</v>
      </c>
      <c r="AM103" s="20">
        <v>292</v>
      </c>
      <c r="AN103" s="25">
        <v>270</v>
      </c>
      <c r="AO103" s="25">
        <v>287</v>
      </c>
      <c r="AP103" s="25">
        <v>328</v>
      </c>
      <c r="AQ103" s="25">
        <v>301</v>
      </c>
      <c r="AR103" s="25">
        <v>309</v>
      </c>
      <c r="AS103" s="25">
        <v>289</v>
      </c>
      <c r="AT103" s="25">
        <v>308</v>
      </c>
      <c r="AU103" s="25">
        <v>292</v>
      </c>
      <c r="AV103" s="25">
        <v>312</v>
      </c>
      <c r="AW103" s="25">
        <v>317</v>
      </c>
      <c r="AX103" s="25">
        <v>326</v>
      </c>
      <c r="AY103" s="25">
        <v>295</v>
      </c>
      <c r="AZ103" s="25">
        <v>333</v>
      </c>
      <c r="BA103" s="25">
        <v>166</v>
      </c>
    </row>
    <row r="104" spans="1:53" s="18" customFormat="1">
      <c r="A104" s="15" t="s">
        <v>44</v>
      </c>
      <c r="B104" s="25">
        <v>1290</v>
      </c>
      <c r="C104" s="25">
        <v>1561</v>
      </c>
      <c r="D104" s="25">
        <v>1507</v>
      </c>
      <c r="E104" s="25">
        <v>1459</v>
      </c>
      <c r="F104" s="25">
        <v>1404</v>
      </c>
      <c r="G104" s="25">
        <v>1347</v>
      </c>
      <c r="H104" s="25">
        <v>1377</v>
      </c>
      <c r="I104" s="25">
        <v>1378</v>
      </c>
      <c r="J104" s="25">
        <v>1229</v>
      </c>
      <c r="K104" s="25">
        <v>1362</v>
      </c>
      <c r="L104" s="25">
        <v>1316</v>
      </c>
      <c r="M104" s="25">
        <v>1349</v>
      </c>
      <c r="N104" s="25">
        <v>1065</v>
      </c>
      <c r="O104" s="25">
        <v>1229</v>
      </c>
      <c r="P104" s="25">
        <v>1382</v>
      </c>
      <c r="Q104" s="25">
        <v>1386</v>
      </c>
      <c r="R104" s="25">
        <v>1213</v>
      </c>
      <c r="S104" s="25">
        <v>1363</v>
      </c>
      <c r="T104" s="25">
        <v>1115</v>
      </c>
      <c r="U104" s="20">
        <v>1330</v>
      </c>
      <c r="V104" s="20">
        <v>1258</v>
      </c>
      <c r="W104" s="20">
        <v>998</v>
      </c>
      <c r="X104" s="25">
        <v>1195</v>
      </c>
      <c r="Y104" s="25">
        <v>1199</v>
      </c>
      <c r="Z104" s="25">
        <v>1161</v>
      </c>
      <c r="AA104" s="25">
        <v>1184</v>
      </c>
      <c r="AB104" s="25">
        <v>1150</v>
      </c>
      <c r="AC104" s="25">
        <v>1140</v>
      </c>
      <c r="AD104" s="25">
        <v>1166</v>
      </c>
      <c r="AE104" s="25">
        <v>1193</v>
      </c>
      <c r="AF104" s="25">
        <v>1155</v>
      </c>
      <c r="AG104" s="25">
        <v>1175</v>
      </c>
      <c r="AH104" s="25">
        <v>1130</v>
      </c>
      <c r="AI104" s="25">
        <v>1083</v>
      </c>
      <c r="AJ104" s="25">
        <v>1017</v>
      </c>
      <c r="AK104" s="25">
        <v>1196</v>
      </c>
      <c r="AL104" s="25">
        <v>1180</v>
      </c>
      <c r="AM104" s="20">
        <v>1171</v>
      </c>
      <c r="AN104" s="25">
        <v>1083</v>
      </c>
      <c r="AO104" s="25">
        <v>1200</v>
      </c>
      <c r="AP104" s="25">
        <v>1212</v>
      </c>
      <c r="AQ104" s="25">
        <v>1209</v>
      </c>
      <c r="AR104" s="25">
        <v>1200</v>
      </c>
      <c r="AS104" s="25">
        <v>1151</v>
      </c>
      <c r="AT104" s="25">
        <v>1157</v>
      </c>
      <c r="AU104" s="25">
        <v>1238</v>
      </c>
      <c r="AV104" s="25">
        <v>1223</v>
      </c>
      <c r="AW104" s="25">
        <v>1246</v>
      </c>
      <c r="AX104" s="25">
        <v>1218</v>
      </c>
      <c r="AY104" s="25">
        <v>1265</v>
      </c>
      <c r="AZ104" s="25">
        <v>1306</v>
      </c>
      <c r="BA104" s="25">
        <v>792</v>
      </c>
    </row>
    <row r="105" spans="1:53" s="18" customFormat="1">
      <c r="A105" s="15" t="s">
        <v>45</v>
      </c>
      <c r="B105" s="25">
        <v>1976</v>
      </c>
      <c r="C105" s="25">
        <v>2321</v>
      </c>
      <c r="D105" s="25">
        <v>2191</v>
      </c>
      <c r="E105" s="25">
        <v>2157</v>
      </c>
      <c r="F105" s="25">
        <v>1988</v>
      </c>
      <c r="G105" s="25">
        <v>2032</v>
      </c>
      <c r="H105" s="25">
        <v>1953</v>
      </c>
      <c r="I105" s="25">
        <v>1896</v>
      </c>
      <c r="J105" s="25">
        <v>1728</v>
      </c>
      <c r="K105" s="25">
        <v>2019</v>
      </c>
      <c r="L105" s="25">
        <v>1989</v>
      </c>
      <c r="M105" s="25">
        <v>1917</v>
      </c>
      <c r="N105" s="25">
        <v>1586</v>
      </c>
      <c r="O105" s="25">
        <v>1764</v>
      </c>
      <c r="P105" s="25">
        <v>2053</v>
      </c>
      <c r="Q105" s="25">
        <v>1880</v>
      </c>
      <c r="R105" s="25">
        <v>1707</v>
      </c>
      <c r="S105" s="25">
        <v>1725</v>
      </c>
      <c r="T105" s="25">
        <v>1437</v>
      </c>
      <c r="U105" s="20">
        <v>1760</v>
      </c>
      <c r="V105" s="20">
        <v>1659</v>
      </c>
      <c r="W105" s="20">
        <v>1431</v>
      </c>
      <c r="X105" s="25">
        <v>1700</v>
      </c>
      <c r="Y105" s="25">
        <v>1607</v>
      </c>
      <c r="Z105" s="25">
        <v>1613</v>
      </c>
      <c r="AA105" s="25">
        <v>1652</v>
      </c>
      <c r="AB105" s="25">
        <v>1548</v>
      </c>
      <c r="AC105" s="25">
        <v>1600</v>
      </c>
      <c r="AD105" s="25">
        <v>1577</v>
      </c>
      <c r="AE105" s="25">
        <v>1566</v>
      </c>
      <c r="AF105" s="25">
        <v>1536</v>
      </c>
      <c r="AG105" s="25">
        <v>1608</v>
      </c>
      <c r="AH105" s="25">
        <v>1558</v>
      </c>
      <c r="AI105" s="25">
        <v>1601</v>
      </c>
      <c r="AJ105" s="25">
        <v>1442</v>
      </c>
      <c r="AK105" s="25">
        <v>1621</v>
      </c>
      <c r="AL105" s="25">
        <v>1600</v>
      </c>
      <c r="AM105" s="20">
        <v>1623</v>
      </c>
      <c r="AN105" s="25">
        <v>1607</v>
      </c>
      <c r="AO105" s="25">
        <v>1627</v>
      </c>
      <c r="AP105" s="25">
        <v>1607</v>
      </c>
      <c r="AQ105" s="25">
        <v>1654</v>
      </c>
      <c r="AR105" s="25">
        <v>1657</v>
      </c>
      <c r="AS105" s="25">
        <v>1569</v>
      </c>
      <c r="AT105" s="25">
        <v>1666</v>
      </c>
      <c r="AU105" s="25">
        <v>1716</v>
      </c>
      <c r="AV105" s="25">
        <v>1700</v>
      </c>
      <c r="AW105" s="25">
        <v>1658</v>
      </c>
      <c r="AX105" s="25">
        <v>1696</v>
      </c>
      <c r="AY105" s="25">
        <v>1814</v>
      </c>
      <c r="AZ105" s="25">
        <v>1867</v>
      </c>
      <c r="BA105" s="25">
        <v>1205</v>
      </c>
    </row>
    <row r="106" spans="1:53" s="18" customFormat="1">
      <c r="A106" s="15" t="s">
        <v>46</v>
      </c>
      <c r="B106" s="25">
        <v>3612</v>
      </c>
      <c r="C106" s="25">
        <v>4155</v>
      </c>
      <c r="D106" s="25">
        <v>3866</v>
      </c>
      <c r="E106" s="25">
        <v>3824</v>
      </c>
      <c r="F106" s="25">
        <v>3661</v>
      </c>
      <c r="G106" s="25">
        <v>3376</v>
      </c>
      <c r="H106" s="25">
        <v>3492</v>
      </c>
      <c r="I106" s="25">
        <v>3398</v>
      </c>
      <c r="J106" s="25">
        <v>3028</v>
      </c>
      <c r="K106" s="25">
        <v>3691</v>
      </c>
      <c r="L106" s="25">
        <v>3594</v>
      </c>
      <c r="M106" s="25">
        <v>3342</v>
      </c>
      <c r="N106" s="25">
        <v>2884</v>
      </c>
      <c r="O106" s="25">
        <v>3013</v>
      </c>
      <c r="P106" s="25">
        <v>3442</v>
      </c>
      <c r="Q106" s="25">
        <v>3109</v>
      </c>
      <c r="R106" s="25">
        <v>2906</v>
      </c>
      <c r="S106" s="25">
        <v>2907</v>
      </c>
      <c r="T106" s="25">
        <v>2384</v>
      </c>
      <c r="U106" s="20">
        <v>2791</v>
      </c>
      <c r="V106" s="20">
        <v>2687</v>
      </c>
      <c r="W106" s="20">
        <v>2330</v>
      </c>
      <c r="X106" s="25">
        <v>2881</v>
      </c>
      <c r="Y106" s="25">
        <v>2670</v>
      </c>
      <c r="Z106" s="25">
        <v>2550</v>
      </c>
      <c r="AA106" s="25">
        <v>2508</v>
      </c>
      <c r="AB106" s="25">
        <v>2611</v>
      </c>
      <c r="AC106" s="25">
        <v>2633</v>
      </c>
      <c r="AD106" s="25">
        <v>2484</v>
      </c>
      <c r="AE106" s="25">
        <v>2628</v>
      </c>
      <c r="AF106" s="25">
        <v>2620</v>
      </c>
      <c r="AG106" s="25">
        <v>2563</v>
      </c>
      <c r="AH106" s="25">
        <v>2489</v>
      </c>
      <c r="AI106" s="25">
        <v>2560</v>
      </c>
      <c r="AJ106" s="25">
        <v>2150</v>
      </c>
      <c r="AK106" s="25">
        <v>2638</v>
      </c>
      <c r="AL106" s="25">
        <v>2576</v>
      </c>
      <c r="AM106" s="20">
        <v>2601</v>
      </c>
      <c r="AN106" s="25">
        <v>2629</v>
      </c>
      <c r="AO106" s="25">
        <v>2696</v>
      </c>
      <c r="AP106" s="25">
        <v>2741</v>
      </c>
      <c r="AQ106" s="25">
        <v>2769</v>
      </c>
      <c r="AR106" s="25">
        <v>2642</v>
      </c>
      <c r="AS106" s="25">
        <v>2700</v>
      </c>
      <c r="AT106" s="25">
        <v>2949</v>
      </c>
      <c r="AU106" s="25">
        <v>2819</v>
      </c>
      <c r="AV106" s="25">
        <v>2766</v>
      </c>
      <c r="AW106" s="25">
        <v>2829</v>
      </c>
      <c r="AX106" s="25">
        <v>2965</v>
      </c>
      <c r="AY106" s="25">
        <v>2962</v>
      </c>
      <c r="AZ106" s="25">
        <v>3136</v>
      </c>
      <c r="BA106" s="25">
        <v>2013</v>
      </c>
    </row>
    <row r="107" spans="1:53" s="18" customFormat="1">
      <c r="A107" s="17" t="s">
        <v>47</v>
      </c>
      <c r="B107" s="25">
        <v>5565</v>
      </c>
      <c r="C107" s="25">
        <v>6621</v>
      </c>
      <c r="D107" s="25">
        <v>6325</v>
      </c>
      <c r="E107" s="25">
        <v>6122</v>
      </c>
      <c r="F107" s="25">
        <v>5838</v>
      </c>
      <c r="G107" s="25">
        <v>5374</v>
      </c>
      <c r="H107" s="25">
        <v>5041</v>
      </c>
      <c r="I107" s="25">
        <v>5137</v>
      </c>
      <c r="J107" s="25">
        <v>4559</v>
      </c>
      <c r="K107" s="25">
        <v>5564</v>
      </c>
      <c r="L107" s="25">
        <v>5496</v>
      </c>
      <c r="M107" s="25">
        <v>4966</v>
      </c>
      <c r="N107" s="25">
        <v>4082</v>
      </c>
      <c r="O107" s="25">
        <v>4460</v>
      </c>
      <c r="P107" s="25">
        <v>5026</v>
      </c>
      <c r="Q107" s="25">
        <v>4472</v>
      </c>
      <c r="R107" s="25">
        <v>4071</v>
      </c>
      <c r="S107" s="25">
        <v>3778</v>
      </c>
      <c r="T107" s="25">
        <v>3372</v>
      </c>
      <c r="U107" s="20">
        <v>3884</v>
      </c>
      <c r="V107" s="20">
        <v>3665</v>
      </c>
      <c r="W107" s="20">
        <v>3074</v>
      </c>
      <c r="X107" s="25">
        <v>3811</v>
      </c>
      <c r="Y107" s="25">
        <v>3504</v>
      </c>
      <c r="Z107" s="25">
        <v>3548</v>
      </c>
      <c r="AA107" s="25">
        <v>3497</v>
      </c>
      <c r="AB107" s="25">
        <v>3590</v>
      </c>
      <c r="AC107" s="25">
        <v>3547</v>
      </c>
      <c r="AD107" s="25">
        <v>3536</v>
      </c>
      <c r="AE107" s="25">
        <v>3391</v>
      </c>
      <c r="AF107" s="25">
        <v>3484</v>
      </c>
      <c r="AG107" s="25">
        <v>3568</v>
      </c>
      <c r="AH107" s="25">
        <v>3325</v>
      </c>
      <c r="AI107" s="25">
        <v>3418</v>
      </c>
      <c r="AJ107" s="25">
        <v>2961</v>
      </c>
      <c r="AK107" s="25">
        <v>3602</v>
      </c>
      <c r="AL107" s="25">
        <v>3487</v>
      </c>
      <c r="AM107" s="20">
        <v>3531</v>
      </c>
      <c r="AN107" s="25">
        <v>3501</v>
      </c>
      <c r="AO107" s="25">
        <v>3636</v>
      </c>
      <c r="AP107" s="25">
        <v>3694</v>
      </c>
      <c r="AQ107" s="25">
        <v>3870</v>
      </c>
      <c r="AR107" s="25">
        <v>3706</v>
      </c>
      <c r="AS107" s="25">
        <v>3750</v>
      </c>
      <c r="AT107" s="25">
        <v>4015</v>
      </c>
      <c r="AU107" s="25">
        <v>4052</v>
      </c>
      <c r="AV107" s="25">
        <v>3872</v>
      </c>
      <c r="AW107" s="25">
        <v>3905</v>
      </c>
      <c r="AX107" s="25">
        <v>4022</v>
      </c>
      <c r="AY107" s="25">
        <v>4150</v>
      </c>
      <c r="AZ107" s="25">
        <v>4410</v>
      </c>
      <c r="BA107" s="25">
        <v>2922</v>
      </c>
    </row>
    <row r="108" spans="1:53" s="18" customFormat="1">
      <c r="A108" s="17" t="s">
        <v>63</v>
      </c>
      <c r="B108" s="25"/>
      <c r="C108" s="25"/>
      <c r="D108" s="25"/>
      <c r="E108" s="25">
        <f>SUM(E101:E107)</f>
        <v>13935</v>
      </c>
      <c r="F108" s="25">
        <f t="shared" ref="F108:BA108" si="21">SUM(F101:F107)</f>
        <v>13285</v>
      </c>
      <c r="G108" s="25">
        <f t="shared" si="21"/>
        <v>12490</v>
      </c>
      <c r="H108" s="25">
        <f t="shared" si="21"/>
        <v>12246</v>
      </c>
      <c r="I108" s="25">
        <f t="shared" si="21"/>
        <v>12142</v>
      </c>
      <c r="J108" s="25">
        <f t="shared" si="21"/>
        <v>10854</v>
      </c>
      <c r="K108" s="25">
        <f t="shared" si="21"/>
        <v>12997</v>
      </c>
      <c r="L108" s="25">
        <f t="shared" si="21"/>
        <v>12788</v>
      </c>
      <c r="M108" s="25">
        <f t="shared" si="21"/>
        <v>11913</v>
      </c>
      <c r="N108" s="25">
        <f t="shared" si="21"/>
        <v>9941</v>
      </c>
      <c r="O108" s="25">
        <f t="shared" si="21"/>
        <v>10794</v>
      </c>
      <c r="P108" s="25">
        <f t="shared" si="21"/>
        <v>12301</v>
      </c>
      <c r="Q108" s="25">
        <f t="shared" si="21"/>
        <v>11223</v>
      </c>
      <c r="R108" s="25">
        <f t="shared" si="21"/>
        <v>10306</v>
      </c>
      <c r="S108" s="25">
        <f t="shared" si="21"/>
        <v>10153</v>
      </c>
      <c r="T108" s="25">
        <f t="shared" si="21"/>
        <v>8624</v>
      </c>
      <c r="U108" s="25">
        <f t="shared" si="21"/>
        <v>10141</v>
      </c>
      <c r="V108" s="25">
        <f t="shared" si="21"/>
        <v>9636</v>
      </c>
      <c r="W108" s="25">
        <f t="shared" si="21"/>
        <v>8147</v>
      </c>
      <c r="X108" s="25">
        <f t="shared" si="21"/>
        <v>9950</v>
      </c>
      <c r="Y108" s="25">
        <f t="shared" si="21"/>
        <v>9343</v>
      </c>
      <c r="Z108" s="25">
        <f t="shared" si="21"/>
        <v>9256</v>
      </c>
      <c r="AA108" s="25">
        <f t="shared" si="21"/>
        <v>9212</v>
      </c>
      <c r="AB108" s="25">
        <f t="shared" si="21"/>
        <v>9258</v>
      </c>
      <c r="AC108" s="25">
        <f t="shared" si="21"/>
        <v>9293</v>
      </c>
      <c r="AD108" s="25">
        <f t="shared" si="21"/>
        <v>9127</v>
      </c>
      <c r="AE108" s="25">
        <f t="shared" si="21"/>
        <v>9141</v>
      </c>
      <c r="AF108" s="25">
        <f t="shared" si="21"/>
        <v>9161</v>
      </c>
      <c r="AG108" s="25">
        <f t="shared" si="21"/>
        <v>9319</v>
      </c>
      <c r="AH108" s="25">
        <f t="shared" si="21"/>
        <v>8830</v>
      </c>
      <c r="AI108" s="25">
        <f t="shared" si="21"/>
        <v>8978</v>
      </c>
      <c r="AJ108" s="25">
        <f t="shared" si="21"/>
        <v>7865</v>
      </c>
      <c r="AK108" s="25">
        <f t="shared" si="21"/>
        <v>9445</v>
      </c>
      <c r="AL108" s="25">
        <f t="shared" si="21"/>
        <v>9191</v>
      </c>
      <c r="AM108" s="25">
        <f t="shared" si="21"/>
        <v>9305</v>
      </c>
      <c r="AN108" s="25">
        <f t="shared" si="21"/>
        <v>9150</v>
      </c>
      <c r="AO108" s="25">
        <f t="shared" si="21"/>
        <v>9503</v>
      </c>
      <c r="AP108" s="25">
        <f t="shared" si="21"/>
        <v>9649</v>
      </c>
      <c r="AQ108" s="25">
        <f t="shared" si="21"/>
        <v>9864</v>
      </c>
      <c r="AR108" s="25">
        <f t="shared" si="21"/>
        <v>9603</v>
      </c>
      <c r="AS108" s="25">
        <f t="shared" si="21"/>
        <v>9529</v>
      </c>
      <c r="AT108" s="25">
        <f t="shared" si="21"/>
        <v>10151</v>
      </c>
      <c r="AU108" s="25">
        <f t="shared" si="21"/>
        <v>10193</v>
      </c>
      <c r="AV108" s="25">
        <f t="shared" si="21"/>
        <v>9957</v>
      </c>
      <c r="AW108" s="25">
        <f t="shared" si="21"/>
        <v>10033</v>
      </c>
      <c r="AX108" s="25">
        <f t="shared" si="21"/>
        <v>10287</v>
      </c>
      <c r="AY108" s="25">
        <f t="shared" si="21"/>
        <v>10550</v>
      </c>
      <c r="AZ108" s="25">
        <f t="shared" si="21"/>
        <v>11116</v>
      </c>
      <c r="BA108" s="25">
        <f t="shared" si="21"/>
        <v>7131</v>
      </c>
    </row>
    <row r="109" spans="1:53" s="18" customFormat="1">
      <c r="A109" s="16"/>
    </row>
    <row r="110" spans="1:53" s="12" customFormat="1" ht="18.75">
      <c r="A110" s="8" t="s">
        <v>60</v>
      </c>
      <c r="BA110" s="22"/>
    </row>
    <row r="111" spans="1:53" s="18" customFormat="1">
      <c r="A111" s="21" t="s">
        <v>48</v>
      </c>
      <c r="B111" s="11">
        <v>1</v>
      </c>
      <c r="C111" s="11">
        <v>2</v>
      </c>
      <c r="D111" s="11">
        <v>3</v>
      </c>
      <c r="E111" s="11">
        <v>4</v>
      </c>
      <c r="F111" s="11">
        <v>5</v>
      </c>
      <c r="G111" s="11">
        <v>6</v>
      </c>
      <c r="H111" s="11">
        <v>7</v>
      </c>
      <c r="I111" s="11">
        <v>8</v>
      </c>
      <c r="J111" s="11">
        <v>9</v>
      </c>
      <c r="K111" s="11">
        <v>10</v>
      </c>
      <c r="L111" s="11">
        <v>11</v>
      </c>
      <c r="M111" s="11">
        <v>12</v>
      </c>
      <c r="N111" s="11">
        <v>13</v>
      </c>
      <c r="O111" s="11">
        <v>14</v>
      </c>
      <c r="P111" s="11">
        <v>15</v>
      </c>
      <c r="Q111" s="11">
        <v>16</v>
      </c>
      <c r="R111" s="11">
        <v>17</v>
      </c>
      <c r="S111" s="11">
        <v>18</v>
      </c>
      <c r="T111" s="11">
        <v>19</v>
      </c>
      <c r="U111" s="11">
        <v>20</v>
      </c>
      <c r="V111" s="11">
        <v>21</v>
      </c>
      <c r="W111" s="11">
        <v>22</v>
      </c>
      <c r="X111" s="11">
        <v>23</v>
      </c>
      <c r="Y111" s="11">
        <v>24</v>
      </c>
      <c r="Z111" s="11">
        <v>25</v>
      </c>
      <c r="AA111" s="11">
        <v>26</v>
      </c>
      <c r="AB111" s="11">
        <v>27</v>
      </c>
      <c r="AC111" s="11">
        <v>28</v>
      </c>
      <c r="AD111" s="11">
        <v>29</v>
      </c>
      <c r="AE111" s="11">
        <v>30</v>
      </c>
      <c r="AF111" s="11">
        <v>31</v>
      </c>
      <c r="AG111" s="11">
        <v>32</v>
      </c>
      <c r="AH111" s="11">
        <v>33</v>
      </c>
      <c r="AI111" s="11">
        <v>34</v>
      </c>
      <c r="AJ111" s="11">
        <v>35</v>
      </c>
      <c r="AK111" s="11">
        <v>36</v>
      </c>
      <c r="AL111" s="11">
        <v>37</v>
      </c>
      <c r="AM111" s="11">
        <v>38</v>
      </c>
      <c r="AN111" s="11">
        <v>39</v>
      </c>
      <c r="AO111" s="11">
        <v>40</v>
      </c>
      <c r="AP111" s="11">
        <v>41</v>
      </c>
      <c r="AQ111" s="11">
        <v>42</v>
      </c>
      <c r="AR111" s="11">
        <v>43</v>
      </c>
      <c r="AS111" s="11">
        <v>44</v>
      </c>
      <c r="AT111" s="11">
        <v>45</v>
      </c>
      <c r="AU111" s="11">
        <v>46</v>
      </c>
      <c r="AV111" s="11">
        <v>47</v>
      </c>
      <c r="AW111" s="11">
        <v>48</v>
      </c>
      <c r="AX111" s="11">
        <v>49</v>
      </c>
      <c r="AY111" s="11">
        <v>50</v>
      </c>
      <c r="AZ111" s="11">
        <v>51</v>
      </c>
      <c r="BA111" s="10">
        <v>52</v>
      </c>
    </row>
    <row r="112" spans="1:53" s="18" customFormat="1">
      <c r="A112" s="19" t="s">
        <v>50</v>
      </c>
      <c r="B112" s="24">
        <v>43833</v>
      </c>
      <c r="C112" s="24">
        <v>43840</v>
      </c>
      <c r="D112" s="24">
        <v>43847</v>
      </c>
      <c r="E112" s="24">
        <v>43854</v>
      </c>
      <c r="F112" s="24">
        <v>43861</v>
      </c>
      <c r="G112" s="24">
        <v>43868</v>
      </c>
      <c r="H112" s="24">
        <v>43875</v>
      </c>
      <c r="I112" s="24">
        <v>43882</v>
      </c>
      <c r="J112" s="24">
        <v>43889</v>
      </c>
      <c r="K112" s="24">
        <v>43896</v>
      </c>
      <c r="L112" s="24">
        <v>43903</v>
      </c>
      <c r="M112" s="24">
        <v>43910</v>
      </c>
      <c r="N112" s="24">
        <v>43917</v>
      </c>
      <c r="O112" s="24">
        <v>43924</v>
      </c>
      <c r="P112" s="23">
        <v>43931</v>
      </c>
      <c r="Q112" s="23">
        <v>43938</v>
      </c>
      <c r="R112" s="23">
        <v>43945</v>
      </c>
      <c r="S112" s="23">
        <v>43952</v>
      </c>
      <c r="T112" s="23">
        <v>43959</v>
      </c>
      <c r="U112" s="23">
        <v>43966</v>
      </c>
      <c r="V112" s="23">
        <v>43973</v>
      </c>
      <c r="W112" s="23">
        <v>43980</v>
      </c>
      <c r="X112" s="23">
        <v>43987</v>
      </c>
      <c r="Y112" s="23">
        <v>43994</v>
      </c>
      <c r="Z112" s="23">
        <v>44001</v>
      </c>
      <c r="AA112" s="23">
        <v>44008</v>
      </c>
      <c r="AB112" s="23">
        <v>44015</v>
      </c>
      <c r="AC112" s="23">
        <v>44022</v>
      </c>
      <c r="AD112" s="23">
        <v>44029</v>
      </c>
      <c r="AE112" s="23">
        <v>44036</v>
      </c>
      <c r="AF112" s="23">
        <v>44043</v>
      </c>
      <c r="AG112" s="23">
        <v>44050</v>
      </c>
      <c r="AH112" s="23">
        <v>44057</v>
      </c>
      <c r="AI112" s="23">
        <v>44064</v>
      </c>
      <c r="AJ112" s="23">
        <v>44071</v>
      </c>
      <c r="AK112" s="23">
        <v>44078</v>
      </c>
      <c r="AL112" s="23">
        <v>44085</v>
      </c>
      <c r="AM112" s="23">
        <v>44092</v>
      </c>
      <c r="AN112" s="23">
        <v>44099</v>
      </c>
      <c r="AO112" s="23">
        <v>44106</v>
      </c>
      <c r="AP112" s="23">
        <v>44113</v>
      </c>
      <c r="AQ112" s="23">
        <v>44120</v>
      </c>
      <c r="AR112" s="23">
        <v>44127</v>
      </c>
      <c r="AS112" s="23">
        <v>44134</v>
      </c>
      <c r="AT112" s="23">
        <v>44141</v>
      </c>
      <c r="AU112" s="23">
        <v>44148</v>
      </c>
      <c r="AV112" s="23">
        <v>44155</v>
      </c>
      <c r="AW112" s="23">
        <v>44162</v>
      </c>
      <c r="AX112" s="23">
        <v>44169</v>
      </c>
      <c r="AY112" s="23">
        <v>44176</v>
      </c>
      <c r="AZ112" s="23">
        <v>44183</v>
      </c>
      <c r="BA112" s="9">
        <v>44190</v>
      </c>
    </row>
    <row r="113" spans="1:53" s="18" customFormat="1">
      <c r="A113" s="15" t="s">
        <v>49</v>
      </c>
      <c r="B113" s="25">
        <v>52</v>
      </c>
      <c r="C113" s="25">
        <v>73</v>
      </c>
      <c r="D113" s="25">
        <v>59</v>
      </c>
      <c r="E113" s="29">
        <f t="shared" ref="E113:BA118" si="22">E29-E101</f>
        <v>-8</v>
      </c>
      <c r="F113" s="29">
        <f t="shared" si="22"/>
        <v>16</v>
      </c>
      <c r="G113" s="29">
        <f t="shared" si="22"/>
        <v>9</v>
      </c>
      <c r="H113" s="29">
        <f t="shared" si="22"/>
        <v>1</v>
      </c>
      <c r="I113" s="29">
        <f t="shared" si="22"/>
        <v>33</v>
      </c>
      <c r="J113" s="29">
        <f t="shared" si="22"/>
        <v>7</v>
      </c>
      <c r="K113" s="29">
        <f t="shared" si="22"/>
        <v>-2</v>
      </c>
      <c r="L113" s="29">
        <f t="shared" si="22"/>
        <v>10</v>
      </c>
      <c r="M113" s="29">
        <f t="shared" si="22"/>
        <v>3</v>
      </c>
      <c r="N113" s="29">
        <f t="shared" si="22"/>
        <v>2</v>
      </c>
      <c r="O113" s="29">
        <f t="shared" si="22"/>
        <v>-5</v>
      </c>
      <c r="P113" s="29">
        <f t="shared" si="22"/>
        <v>11</v>
      </c>
      <c r="Q113" s="29">
        <f t="shared" si="22"/>
        <v>-6</v>
      </c>
      <c r="R113" s="29">
        <f t="shared" si="22"/>
        <v>-23</v>
      </c>
      <c r="S113" s="29">
        <f t="shared" si="22"/>
        <v>-5</v>
      </c>
      <c r="T113" s="29">
        <f t="shared" si="22"/>
        <v>8</v>
      </c>
      <c r="U113" s="29">
        <f t="shared" si="22"/>
        <v>-8</v>
      </c>
      <c r="V113" s="29">
        <f t="shared" si="22"/>
        <v>-9</v>
      </c>
      <c r="W113" s="29">
        <f t="shared" si="22"/>
        <v>-1</v>
      </c>
      <c r="X113" s="29">
        <f t="shared" si="22"/>
        <v>2</v>
      </c>
      <c r="Y113" s="29">
        <f t="shared" si="22"/>
        <v>-14</v>
      </c>
      <c r="Z113" s="29">
        <f t="shared" si="22"/>
        <v>-9</v>
      </c>
      <c r="AA113" s="29">
        <f t="shared" si="22"/>
        <v>-4</v>
      </c>
      <c r="AB113" s="29">
        <f t="shared" si="22"/>
        <v>-17</v>
      </c>
      <c r="AC113" s="29">
        <f t="shared" si="22"/>
        <v>-4</v>
      </c>
      <c r="AD113" s="29">
        <f t="shared" si="22"/>
        <v>0</v>
      </c>
      <c r="AE113" s="29">
        <f t="shared" si="22"/>
        <v>-2</v>
      </c>
      <c r="AF113" s="29">
        <f t="shared" si="22"/>
        <v>-5</v>
      </c>
      <c r="AG113" s="29">
        <f t="shared" si="22"/>
        <v>-2</v>
      </c>
      <c r="AH113" s="29">
        <f t="shared" si="22"/>
        <v>-10</v>
      </c>
      <c r="AI113" s="29">
        <f t="shared" si="22"/>
        <v>3</v>
      </c>
      <c r="AJ113" s="29">
        <f t="shared" si="22"/>
        <v>-6</v>
      </c>
      <c r="AK113" s="29">
        <f t="shared" si="22"/>
        <v>9</v>
      </c>
      <c r="AL113" s="29">
        <f t="shared" si="22"/>
        <v>5</v>
      </c>
      <c r="AM113" s="29">
        <f t="shared" si="22"/>
        <v>-24</v>
      </c>
      <c r="AN113" s="29">
        <f t="shared" si="22"/>
        <v>5</v>
      </c>
      <c r="AO113" s="29">
        <f t="shared" si="22"/>
        <v>28</v>
      </c>
      <c r="AP113" s="29">
        <f t="shared" si="22"/>
        <v>-1</v>
      </c>
      <c r="AQ113" s="29">
        <f t="shared" si="22"/>
        <v>11</v>
      </c>
      <c r="AR113" s="29">
        <f t="shared" si="22"/>
        <v>-16</v>
      </c>
      <c r="AS113" s="29">
        <f t="shared" si="22"/>
        <v>-1</v>
      </c>
      <c r="AT113" s="29">
        <f t="shared" si="22"/>
        <v>8</v>
      </c>
      <c r="AU113" s="29">
        <f t="shared" si="22"/>
        <v>-1</v>
      </c>
      <c r="AV113" s="29">
        <f t="shared" si="22"/>
        <v>-5</v>
      </c>
      <c r="AW113" s="29">
        <f t="shared" si="22"/>
        <v>-2</v>
      </c>
      <c r="AX113" s="29">
        <f t="shared" si="22"/>
        <v>5</v>
      </c>
      <c r="AY113" s="29">
        <f t="shared" si="22"/>
        <v>1</v>
      </c>
      <c r="AZ113" s="29">
        <f t="shared" si="22"/>
        <v>12</v>
      </c>
      <c r="BA113" s="30">
        <f t="shared" si="22"/>
        <v>12</v>
      </c>
    </row>
    <row r="114" spans="1:53" s="18" customFormat="1">
      <c r="A114" s="15" t="s">
        <v>42</v>
      </c>
      <c r="B114" s="29">
        <f t="shared" ref="B114:Q119" si="23">B30-B102</f>
        <v>-3</v>
      </c>
      <c r="C114" s="29">
        <f t="shared" si="23"/>
        <v>3</v>
      </c>
      <c r="D114" s="29">
        <f t="shared" si="23"/>
        <v>7</v>
      </c>
      <c r="E114" s="29">
        <f t="shared" si="22"/>
        <v>-3</v>
      </c>
      <c r="F114" s="29">
        <f t="shared" si="22"/>
        <v>1</v>
      </c>
      <c r="G114" s="29">
        <f t="shared" si="22"/>
        <v>2</v>
      </c>
      <c r="H114" s="29">
        <f t="shared" si="22"/>
        <v>0</v>
      </c>
      <c r="I114" s="29">
        <f t="shared" si="22"/>
        <v>17</v>
      </c>
      <c r="J114" s="29">
        <f t="shared" si="22"/>
        <v>9</v>
      </c>
      <c r="K114" s="29">
        <f t="shared" si="22"/>
        <v>-11</v>
      </c>
      <c r="L114" s="29">
        <f t="shared" si="22"/>
        <v>7</v>
      </c>
      <c r="M114" s="29">
        <f t="shared" si="22"/>
        <v>9</v>
      </c>
      <c r="N114" s="29">
        <f t="shared" si="22"/>
        <v>-3</v>
      </c>
      <c r="O114" s="29">
        <f t="shared" si="22"/>
        <v>-9</v>
      </c>
      <c r="P114" s="29">
        <f t="shared" si="22"/>
        <v>-2</v>
      </c>
      <c r="Q114" s="29">
        <f t="shared" si="22"/>
        <v>0</v>
      </c>
      <c r="R114" s="29">
        <f t="shared" si="22"/>
        <v>6</v>
      </c>
      <c r="S114" s="29">
        <f t="shared" si="22"/>
        <v>-3</v>
      </c>
      <c r="T114" s="29">
        <f t="shared" si="22"/>
        <v>-4</v>
      </c>
      <c r="U114" s="29">
        <f t="shared" si="22"/>
        <v>-10</v>
      </c>
      <c r="V114" s="29">
        <f t="shared" si="22"/>
        <v>8</v>
      </c>
      <c r="W114" s="29">
        <f t="shared" si="22"/>
        <v>-2</v>
      </c>
      <c r="X114" s="29">
        <f t="shared" si="22"/>
        <v>-1</v>
      </c>
      <c r="Y114" s="29">
        <f t="shared" si="22"/>
        <v>1</v>
      </c>
      <c r="Z114" s="29">
        <f t="shared" si="22"/>
        <v>-1</v>
      </c>
      <c r="AA114" s="29">
        <f t="shared" si="22"/>
        <v>-1</v>
      </c>
      <c r="AB114" s="29">
        <f t="shared" si="22"/>
        <v>3</v>
      </c>
      <c r="AC114" s="29">
        <f t="shared" si="22"/>
        <v>-5</v>
      </c>
      <c r="AD114" s="29">
        <f t="shared" si="22"/>
        <v>-1</v>
      </c>
      <c r="AE114" s="29">
        <f t="shared" si="22"/>
        <v>1</v>
      </c>
      <c r="AF114" s="29">
        <f t="shared" si="22"/>
        <v>-7</v>
      </c>
      <c r="AG114" s="29">
        <f t="shared" si="22"/>
        <v>-6</v>
      </c>
      <c r="AH114" s="29">
        <f t="shared" si="22"/>
        <v>13</v>
      </c>
      <c r="AI114" s="29">
        <f t="shared" si="22"/>
        <v>-14</v>
      </c>
      <c r="AJ114" s="29">
        <f t="shared" si="22"/>
        <v>5</v>
      </c>
      <c r="AK114" s="29">
        <f t="shared" si="22"/>
        <v>-1</v>
      </c>
      <c r="AL114" s="29">
        <f t="shared" si="22"/>
        <v>-6</v>
      </c>
      <c r="AM114" s="29">
        <f t="shared" si="22"/>
        <v>0</v>
      </c>
      <c r="AN114" s="29">
        <f t="shared" si="22"/>
        <v>4</v>
      </c>
      <c r="AO114" s="29">
        <f t="shared" si="22"/>
        <v>-2</v>
      </c>
      <c r="AP114" s="29">
        <f t="shared" si="22"/>
        <v>-4</v>
      </c>
      <c r="AQ114" s="29">
        <f t="shared" si="22"/>
        <v>-4</v>
      </c>
      <c r="AR114" s="29">
        <f t="shared" si="22"/>
        <v>-10</v>
      </c>
      <c r="AS114" s="29">
        <f t="shared" si="22"/>
        <v>-5</v>
      </c>
      <c r="AT114" s="29">
        <f t="shared" si="22"/>
        <v>-5</v>
      </c>
      <c r="AU114" s="29">
        <f t="shared" si="22"/>
        <v>-10</v>
      </c>
      <c r="AV114" s="29">
        <f t="shared" si="22"/>
        <v>-3</v>
      </c>
      <c r="AW114" s="29">
        <f t="shared" si="22"/>
        <v>-6</v>
      </c>
      <c r="AX114" s="29">
        <f t="shared" si="22"/>
        <v>2</v>
      </c>
      <c r="AY114" s="29">
        <f t="shared" si="22"/>
        <v>19</v>
      </c>
      <c r="AZ114" s="29">
        <f t="shared" si="22"/>
        <v>-4</v>
      </c>
      <c r="BA114" s="30">
        <f t="shared" si="22"/>
        <v>2</v>
      </c>
    </row>
    <row r="115" spans="1:53" s="18" customFormat="1">
      <c r="A115" s="15" t="s">
        <v>43</v>
      </c>
      <c r="B115" s="29">
        <f t="shared" si="23"/>
        <v>7</v>
      </c>
      <c r="C115" s="29">
        <f t="shared" si="23"/>
        <v>-22</v>
      </c>
      <c r="D115" s="29">
        <f t="shared" si="23"/>
        <v>33</v>
      </c>
      <c r="E115" s="29">
        <f t="shared" si="22"/>
        <v>41</v>
      </c>
      <c r="F115" s="29">
        <f t="shared" si="22"/>
        <v>-32</v>
      </c>
      <c r="G115" s="29">
        <f t="shared" si="22"/>
        <v>-26</v>
      </c>
      <c r="H115" s="29">
        <f t="shared" si="22"/>
        <v>-13</v>
      </c>
      <c r="I115" s="29">
        <f t="shared" si="22"/>
        <v>-18</v>
      </c>
      <c r="J115" s="29">
        <f t="shared" si="22"/>
        <v>34</v>
      </c>
      <c r="K115" s="29">
        <f t="shared" si="22"/>
        <v>16</v>
      </c>
      <c r="L115" s="29">
        <f t="shared" si="22"/>
        <v>-30</v>
      </c>
      <c r="M115" s="29">
        <f t="shared" si="22"/>
        <v>15</v>
      </c>
      <c r="N115" s="29">
        <f t="shared" si="22"/>
        <v>28</v>
      </c>
      <c r="O115" s="29">
        <f t="shared" si="22"/>
        <v>36</v>
      </c>
      <c r="P115" s="29">
        <f t="shared" si="22"/>
        <v>-49</v>
      </c>
      <c r="Q115" s="29">
        <f t="shared" si="22"/>
        <v>-50</v>
      </c>
      <c r="R115" s="29">
        <f t="shared" si="22"/>
        <v>-67</v>
      </c>
      <c r="S115" s="29">
        <f t="shared" si="22"/>
        <v>-11</v>
      </c>
      <c r="T115" s="29">
        <f t="shared" si="22"/>
        <v>15</v>
      </c>
      <c r="U115" s="29">
        <f t="shared" si="22"/>
        <v>4</v>
      </c>
      <c r="V115" s="29">
        <f t="shared" si="22"/>
        <v>15</v>
      </c>
      <c r="W115" s="29">
        <f t="shared" si="22"/>
        <v>-11</v>
      </c>
      <c r="X115" s="29">
        <f t="shared" si="22"/>
        <v>8</v>
      </c>
      <c r="Y115" s="29">
        <f t="shared" si="22"/>
        <v>12</v>
      </c>
      <c r="Z115" s="29">
        <f t="shared" si="22"/>
        <v>-29</v>
      </c>
      <c r="AA115" s="29">
        <f t="shared" si="22"/>
        <v>-33</v>
      </c>
      <c r="AB115" s="29">
        <f t="shared" si="22"/>
        <v>-31</v>
      </c>
      <c r="AC115" s="29">
        <f t="shared" si="22"/>
        <v>-45</v>
      </c>
      <c r="AD115" s="29">
        <f t="shared" si="22"/>
        <v>-25</v>
      </c>
      <c r="AE115" s="29">
        <f t="shared" si="22"/>
        <v>-24</v>
      </c>
      <c r="AF115" s="29">
        <f t="shared" si="22"/>
        <v>-21</v>
      </c>
      <c r="AG115" s="29">
        <f t="shared" si="22"/>
        <v>-83</v>
      </c>
      <c r="AH115" s="29">
        <f t="shared" si="22"/>
        <v>24</v>
      </c>
      <c r="AI115" s="29">
        <f t="shared" si="22"/>
        <v>14</v>
      </c>
      <c r="AJ115" s="29">
        <f t="shared" si="22"/>
        <v>-9</v>
      </c>
      <c r="AK115" s="29">
        <f t="shared" si="22"/>
        <v>-55</v>
      </c>
      <c r="AL115" s="29">
        <f t="shared" si="22"/>
        <v>22</v>
      </c>
      <c r="AM115" s="29">
        <f t="shared" si="22"/>
        <v>-28</v>
      </c>
      <c r="AN115" s="29">
        <f t="shared" si="22"/>
        <v>-1</v>
      </c>
      <c r="AO115" s="29">
        <f t="shared" si="22"/>
        <v>38</v>
      </c>
      <c r="AP115" s="29">
        <f t="shared" si="22"/>
        <v>-26</v>
      </c>
      <c r="AQ115" s="29">
        <f t="shared" si="22"/>
        <v>2</v>
      </c>
      <c r="AR115" s="29">
        <f t="shared" si="22"/>
        <v>-28</v>
      </c>
      <c r="AS115" s="29">
        <f t="shared" si="22"/>
        <v>0</v>
      </c>
      <c r="AT115" s="29">
        <f t="shared" si="22"/>
        <v>6</v>
      </c>
      <c r="AU115" s="29">
        <f t="shared" si="22"/>
        <v>-21</v>
      </c>
      <c r="AV115" s="29">
        <f t="shared" si="22"/>
        <v>-29</v>
      </c>
      <c r="AW115" s="29">
        <f t="shared" si="22"/>
        <v>-5</v>
      </c>
      <c r="AX115" s="29">
        <f t="shared" si="22"/>
        <v>-11</v>
      </c>
      <c r="AY115" s="29">
        <f t="shared" si="22"/>
        <v>20</v>
      </c>
      <c r="AZ115" s="29">
        <f t="shared" si="22"/>
        <v>35</v>
      </c>
      <c r="BA115" s="30">
        <f t="shared" si="22"/>
        <v>-18</v>
      </c>
    </row>
    <row r="116" spans="1:53" s="18" customFormat="1">
      <c r="A116" s="15" t="s">
        <v>44</v>
      </c>
      <c r="B116" s="29">
        <f t="shared" si="23"/>
        <v>-91</v>
      </c>
      <c r="C116" s="29">
        <f t="shared" si="23"/>
        <v>-142</v>
      </c>
      <c r="D116" s="29">
        <f t="shared" si="23"/>
        <v>-134</v>
      </c>
      <c r="E116" s="29">
        <f t="shared" si="22"/>
        <v>-21</v>
      </c>
      <c r="F116" s="29">
        <f t="shared" si="22"/>
        <v>-37</v>
      </c>
      <c r="G116" s="29">
        <f t="shared" si="22"/>
        <v>40</v>
      </c>
      <c r="H116" s="29">
        <f t="shared" si="22"/>
        <v>-5</v>
      </c>
      <c r="I116" s="29">
        <f t="shared" si="22"/>
        <v>17</v>
      </c>
      <c r="J116" s="29">
        <f t="shared" si="22"/>
        <v>35</v>
      </c>
      <c r="K116" s="29">
        <f t="shared" si="22"/>
        <v>-20</v>
      </c>
      <c r="L116" s="29">
        <f t="shared" si="22"/>
        <v>-5</v>
      </c>
      <c r="M116" s="29">
        <f t="shared" si="22"/>
        <v>-100</v>
      </c>
      <c r="N116" s="29">
        <f t="shared" si="22"/>
        <v>157</v>
      </c>
      <c r="O116" s="29">
        <f t="shared" si="22"/>
        <v>3</v>
      </c>
      <c r="P116" s="29">
        <f t="shared" si="22"/>
        <v>-117</v>
      </c>
      <c r="Q116" s="29">
        <f t="shared" si="22"/>
        <v>-286</v>
      </c>
      <c r="R116" s="29">
        <f t="shared" si="22"/>
        <v>-6</v>
      </c>
      <c r="S116" s="29">
        <f t="shared" si="22"/>
        <v>-29</v>
      </c>
      <c r="T116" s="29">
        <f t="shared" si="22"/>
        <v>-21</v>
      </c>
      <c r="U116" s="29">
        <f t="shared" si="22"/>
        <v>-56</v>
      </c>
      <c r="V116" s="29">
        <f t="shared" si="22"/>
        <v>4</v>
      </c>
      <c r="W116" s="29">
        <f t="shared" si="22"/>
        <v>-7</v>
      </c>
      <c r="X116" s="29">
        <f t="shared" si="22"/>
        <v>28</v>
      </c>
      <c r="Y116" s="29">
        <f t="shared" si="22"/>
        <v>-50</v>
      </c>
      <c r="Z116" s="29">
        <f t="shared" si="22"/>
        <v>-11</v>
      </c>
      <c r="AA116" s="29">
        <f t="shared" si="22"/>
        <v>30</v>
      </c>
      <c r="AB116" s="29">
        <f t="shared" si="22"/>
        <v>-38</v>
      </c>
      <c r="AC116" s="29">
        <f t="shared" si="22"/>
        <v>0</v>
      </c>
      <c r="AD116" s="29">
        <f t="shared" si="22"/>
        <v>-30</v>
      </c>
      <c r="AE116" s="29">
        <f t="shared" si="22"/>
        <v>-76</v>
      </c>
      <c r="AF116" s="29">
        <f t="shared" si="22"/>
        <v>-32</v>
      </c>
      <c r="AG116" s="29">
        <f t="shared" si="22"/>
        <v>-80</v>
      </c>
      <c r="AH116" s="29">
        <f t="shared" si="22"/>
        <v>114</v>
      </c>
      <c r="AI116" s="29">
        <f t="shared" si="22"/>
        <v>44</v>
      </c>
      <c r="AJ116" s="29">
        <f t="shared" si="22"/>
        <v>9</v>
      </c>
      <c r="AK116" s="29">
        <f t="shared" si="22"/>
        <v>3</v>
      </c>
      <c r="AL116" s="29">
        <f t="shared" si="22"/>
        <v>-11</v>
      </c>
      <c r="AM116" s="29">
        <f t="shared" si="22"/>
        <v>3</v>
      </c>
      <c r="AN116" s="29">
        <f t="shared" si="22"/>
        <v>114</v>
      </c>
      <c r="AO116" s="29">
        <f t="shared" si="22"/>
        <v>-11</v>
      </c>
      <c r="AP116" s="29">
        <f t="shared" si="22"/>
        <v>-75</v>
      </c>
      <c r="AQ116" s="29">
        <f t="shared" si="22"/>
        <v>-55</v>
      </c>
      <c r="AR116" s="29">
        <f t="shared" si="22"/>
        <v>-2</v>
      </c>
      <c r="AS116" s="29">
        <f t="shared" si="22"/>
        <v>45</v>
      </c>
      <c r="AT116" s="29">
        <f t="shared" si="22"/>
        <v>79</v>
      </c>
      <c r="AU116" s="29">
        <f t="shared" si="22"/>
        <v>16</v>
      </c>
      <c r="AV116" s="29">
        <f t="shared" si="22"/>
        <v>2</v>
      </c>
      <c r="AW116" s="29">
        <f t="shared" si="22"/>
        <v>-9</v>
      </c>
      <c r="AX116" s="29">
        <f t="shared" si="22"/>
        <v>57</v>
      </c>
      <c r="AY116" s="29">
        <f t="shared" si="22"/>
        <v>48</v>
      </c>
      <c r="AZ116" s="29">
        <f t="shared" si="22"/>
        <v>10</v>
      </c>
      <c r="BA116" s="30">
        <f t="shared" si="22"/>
        <v>-19</v>
      </c>
    </row>
    <row r="117" spans="1:53" s="18" customFormat="1">
      <c r="A117" s="15" t="s">
        <v>45</v>
      </c>
      <c r="B117" s="29">
        <f t="shared" si="23"/>
        <v>-210</v>
      </c>
      <c r="C117" s="29">
        <f t="shared" si="23"/>
        <v>-142</v>
      </c>
      <c r="D117" s="29">
        <f t="shared" si="23"/>
        <v>-187</v>
      </c>
      <c r="E117" s="29">
        <f t="shared" si="22"/>
        <v>-221</v>
      </c>
      <c r="F117" s="29">
        <f t="shared" si="22"/>
        <v>-136</v>
      </c>
      <c r="G117" s="29">
        <f t="shared" si="22"/>
        <v>-77</v>
      </c>
      <c r="H117" s="29">
        <f t="shared" si="22"/>
        <v>-42</v>
      </c>
      <c r="I117" s="29">
        <f t="shared" si="22"/>
        <v>-72</v>
      </c>
      <c r="J117" s="29">
        <f t="shared" si="22"/>
        <v>98</v>
      </c>
      <c r="K117" s="29">
        <f t="shared" si="22"/>
        <v>-162</v>
      </c>
      <c r="L117" s="29">
        <f t="shared" si="22"/>
        <v>-271</v>
      </c>
      <c r="M117" s="29">
        <f t="shared" si="22"/>
        <v>-204</v>
      </c>
      <c r="N117" s="29">
        <f t="shared" si="22"/>
        <v>57</v>
      </c>
      <c r="O117" s="29">
        <f t="shared" si="22"/>
        <v>-150</v>
      </c>
      <c r="P117" s="29">
        <f t="shared" si="22"/>
        <v>-341</v>
      </c>
      <c r="Q117" s="29">
        <f t="shared" si="22"/>
        <v>-434</v>
      </c>
      <c r="R117" s="29">
        <f t="shared" si="22"/>
        <v>23</v>
      </c>
      <c r="S117" s="29">
        <f t="shared" si="22"/>
        <v>144</v>
      </c>
      <c r="T117" s="29">
        <f t="shared" si="22"/>
        <v>76</v>
      </c>
      <c r="U117" s="29">
        <f t="shared" si="22"/>
        <v>-110</v>
      </c>
      <c r="V117" s="29">
        <f t="shared" si="22"/>
        <v>106</v>
      </c>
      <c r="W117" s="29">
        <f t="shared" si="22"/>
        <v>-49</v>
      </c>
      <c r="X117" s="29">
        <f t="shared" si="22"/>
        <v>41</v>
      </c>
      <c r="Y117" s="29">
        <f t="shared" si="22"/>
        <v>51</v>
      </c>
      <c r="Z117" s="29">
        <f t="shared" si="22"/>
        <v>12</v>
      </c>
      <c r="AA117" s="29">
        <f t="shared" si="22"/>
        <v>-47</v>
      </c>
      <c r="AB117" s="29">
        <f t="shared" si="22"/>
        <v>13</v>
      </c>
      <c r="AC117" s="29">
        <f t="shared" si="22"/>
        <v>-36</v>
      </c>
      <c r="AD117" s="29">
        <f t="shared" si="22"/>
        <v>-77</v>
      </c>
      <c r="AE117" s="29">
        <f t="shared" si="22"/>
        <v>32</v>
      </c>
      <c r="AF117" s="29">
        <f t="shared" si="22"/>
        <v>61</v>
      </c>
      <c r="AG117" s="29">
        <f t="shared" si="22"/>
        <v>-30</v>
      </c>
      <c r="AH117" s="29">
        <f t="shared" si="22"/>
        <v>15</v>
      </c>
      <c r="AI117" s="29">
        <f t="shared" si="22"/>
        <v>-19</v>
      </c>
      <c r="AJ117" s="29">
        <f t="shared" si="22"/>
        <v>-23</v>
      </c>
      <c r="AK117" s="29">
        <f t="shared" si="22"/>
        <v>22</v>
      </c>
      <c r="AL117" s="29">
        <f t="shared" si="22"/>
        <v>17</v>
      </c>
      <c r="AM117" s="29">
        <f t="shared" si="22"/>
        <v>-31</v>
      </c>
      <c r="AN117" s="29">
        <f t="shared" si="22"/>
        <v>-60</v>
      </c>
      <c r="AO117" s="29">
        <f t="shared" si="22"/>
        <v>38</v>
      </c>
      <c r="AP117" s="29">
        <f t="shared" si="22"/>
        <v>-12</v>
      </c>
      <c r="AQ117" s="29">
        <f t="shared" si="22"/>
        <v>-26</v>
      </c>
      <c r="AR117" s="29">
        <f t="shared" si="22"/>
        <v>6</v>
      </c>
      <c r="AS117" s="29">
        <f t="shared" si="22"/>
        <v>94</v>
      </c>
      <c r="AT117" s="29">
        <f t="shared" si="22"/>
        <v>10</v>
      </c>
      <c r="AU117" s="29">
        <f t="shared" si="22"/>
        <v>-43</v>
      </c>
      <c r="AV117" s="29">
        <f t="shared" si="22"/>
        <v>43</v>
      </c>
      <c r="AW117" s="29">
        <f t="shared" si="22"/>
        <v>93</v>
      </c>
      <c r="AX117" s="29">
        <f t="shared" si="22"/>
        <v>-7</v>
      </c>
      <c r="AY117" s="29">
        <f t="shared" si="22"/>
        <v>-21</v>
      </c>
      <c r="AZ117" s="29">
        <f t="shared" si="22"/>
        <v>36</v>
      </c>
      <c r="BA117" s="30">
        <f t="shared" si="22"/>
        <v>-20</v>
      </c>
    </row>
    <row r="118" spans="1:53" s="18" customFormat="1">
      <c r="A118" s="15" t="s">
        <v>46</v>
      </c>
      <c r="B118" s="29">
        <f t="shared" si="23"/>
        <v>-534</v>
      </c>
      <c r="C118" s="29">
        <f t="shared" si="23"/>
        <v>-565</v>
      </c>
      <c r="D118" s="29">
        <f t="shared" si="23"/>
        <v>-452</v>
      </c>
      <c r="E118" s="29">
        <f t="shared" si="22"/>
        <v>-558</v>
      </c>
      <c r="F118" s="29">
        <f t="shared" si="22"/>
        <v>-535</v>
      </c>
      <c r="G118" s="29">
        <f t="shared" si="22"/>
        <v>-125</v>
      </c>
      <c r="H118" s="29">
        <f t="shared" si="22"/>
        <v>-100</v>
      </c>
      <c r="I118" s="29">
        <f t="shared" si="22"/>
        <v>-229</v>
      </c>
      <c r="J118" s="29">
        <f t="shared" si="22"/>
        <v>89</v>
      </c>
      <c r="K118" s="29">
        <f t="shared" si="22"/>
        <v>-649</v>
      </c>
      <c r="L118" s="29">
        <f t="shared" si="22"/>
        <v>-661</v>
      </c>
      <c r="M118" s="29">
        <f t="shared" si="22"/>
        <v>-394</v>
      </c>
      <c r="N118" s="29">
        <f t="shared" si="22"/>
        <v>-90</v>
      </c>
      <c r="O118" s="29">
        <f t="shared" ref="O118:BA119" si="24">O34-O106</f>
        <v>-76</v>
      </c>
      <c r="P118" s="29">
        <f t="shared" si="24"/>
        <v>-535</v>
      </c>
      <c r="Q118" s="29">
        <f t="shared" si="24"/>
        <v>-562</v>
      </c>
      <c r="R118" s="29">
        <f t="shared" si="24"/>
        <v>-95</v>
      </c>
      <c r="S118" s="29">
        <f t="shared" si="24"/>
        <v>300</v>
      </c>
      <c r="T118" s="29">
        <f t="shared" si="24"/>
        <v>195</v>
      </c>
      <c r="U118" s="29">
        <f t="shared" si="24"/>
        <v>73</v>
      </c>
      <c r="V118" s="29">
        <f t="shared" si="24"/>
        <v>259</v>
      </c>
      <c r="W118" s="29">
        <f t="shared" si="24"/>
        <v>73</v>
      </c>
      <c r="X118" s="29">
        <f t="shared" si="24"/>
        <v>-35</v>
      </c>
      <c r="Y118" s="29">
        <f t="shared" si="24"/>
        <v>2</v>
      </c>
      <c r="Z118" s="29">
        <f t="shared" si="24"/>
        <v>161</v>
      </c>
      <c r="AA118" s="29">
        <f t="shared" si="24"/>
        <v>184</v>
      </c>
      <c r="AB118" s="29">
        <f t="shared" si="24"/>
        <v>39</v>
      </c>
      <c r="AC118" s="29">
        <f t="shared" si="24"/>
        <v>-17</v>
      </c>
      <c r="AD118" s="29">
        <f t="shared" si="24"/>
        <v>126</v>
      </c>
      <c r="AE118" s="29">
        <f t="shared" si="24"/>
        <v>-48</v>
      </c>
      <c r="AF118" s="29">
        <f t="shared" si="24"/>
        <v>44</v>
      </c>
      <c r="AG118" s="29">
        <f t="shared" si="24"/>
        <v>12</v>
      </c>
      <c r="AH118" s="29">
        <f t="shared" si="24"/>
        <v>41</v>
      </c>
      <c r="AI118" s="29">
        <f t="shared" si="24"/>
        <v>-81</v>
      </c>
      <c r="AJ118" s="29">
        <f t="shared" si="24"/>
        <v>169</v>
      </c>
      <c r="AK118" s="29">
        <f t="shared" si="24"/>
        <v>137</v>
      </c>
      <c r="AL118" s="29">
        <f t="shared" si="24"/>
        <v>78</v>
      </c>
      <c r="AM118" s="29">
        <f t="shared" si="24"/>
        <v>94</v>
      </c>
      <c r="AN118" s="29">
        <f t="shared" si="24"/>
        <v>131</v>
      </c>
      <c r="AO118" s="29">
        <f t="shared" si="24"/>
        <v>84</v>
      </c>
      <c r="AP118" s="29">
        <f t="shared" si="24"/>
        <v>128</v>
      </c>
      <c r="AQ118" s="29">
        <f t="shared" si="24"/>
        <v>151</v>
      </c>
      <c r="AR118" s="29">
        <f t="shared" si="24"/>
        <v>157</v>
      </c>
      <c r="AS118" s="29">
        <f t="shared" si="24"/>
        <v>238</v>
      </c>
      <c r="AT118" s="29">
        <f t="shared" si="24"/>
        <v>49</v>
      </c>
      <c r="AU118" s="29">
        <f t="shared" si="24"/>
        <v>251</v>
      </c>
      <c r="AV118" s="29">
        <f t="shared" si="24"/>
        <v>397</v>
      </c>
      <c r="AW118" s="29">
        <f t="shared" si="24"/>
        <v>313</v>
      </c>
      <c r="AX118" s="29">
        <f t="shared" si="24"/>
        <v>113</v>
      </c>
      <c r="AY118" s="29">
        <f t="shared" si="24"/>
        <v>253</v>
      </c>
      <c r="AZ118" s="29">
        <f t="shared" si="24"/>
        <v>163</v>
      </c>
      <c r="BA118" s="30">
        <f t="shared" si="24"/>
        <v>218</v>
      </c>
    </row>
    <row r="119" spans="1:53" s="37" customFormat="1">
      <c r="A119" s="31" t="s">
        <v>47</v>
      </c>
      <c r="B119" s="32">
        <f t="shared" si="23"/>
        <v>-926</v>
      </c>
      <c r="C119" s="32">
        <f t="shared" si="23"/>
        <v>-1550</v>
      </c>
      <c r="D119" s="32">
        <f t="shared" si="23"/>
        <v>-1663</v>
      </c>
      <c r="E119" s="32">
        <f t="shared" si="23"/>
        <v>-1425</v>
      </c>
      <c r="F119" s="32">
        <f t="shared" si="23"/>
        <v>-1265</v>
      </c>
      <c r="G119" s="32">
        <f t="shared" si="23"/>
        <v>-653</v>
      </c>
      <c r="H119" s="32">
        <f t="shared" si="23"/>
        <v>-263</v>
      </c>
      <c r="I119" s="32">
        <f t="shared" si="23"/>
        <v>-595</v>
      </c>
      <c r="J119" s="32">
        <f t="shared" si="23"/>
        <v>-82</v>
      </c>
      <c r="K119" s="32">
        <f t="shared" si="23"/>
        <v>-1271</v>
      </c>
      <c r="L119" s="32">
        <f t="shared" si="23"/>
        <v>-1271</v>
      </c>
      <c r="M119" s="32">
        <f t="shared" si="23"/>
        <v>-840</v>
      </c>
      <c r="N119" s="32">
        <f t="shared" si="23"/>
        <v>-225</v>
      </c>
      <c r="O119" s="32">
        <f t="shared" si="23"/>
        <v>-467</v>
      </c>
      <c r="P119" s="32">
        <f t="shared" si="23"/>
        <v>-977</v>
      </c>
      <c r="Q119" s="32">
        <f t="shared" si="23"/>
        <v>-860</v>
      </c>
      <c r="R119" s="32">
        <f t="shared" si="24"/>
        <v>-85</v>
      </c>
      <c r="S119" s="32">
        <f t="shared" si="24"/>
        <v>658</v>
      </c>
      <c r="T119" s="32">
        <f t="shared" si="24"/>
        <v>162</v>
      </c>
      <c r="U119" s="32">
        <f t="shared" si="24"/>
        <v>238</v>
      </c>
      <c r="V119" s="32">
        <f t="shared" si="24"/>
        <v>265</v>
      </c>
      <c r="W119" s="32">
        <f t="shared" si="24"/>
        <v>110</v>
      </c>
      <c r="X119" s="32">
        <f t="shared" si="24"/>
        <v>147</v>
      </c>
      <c r="Y119" s="32">
        <f t="shared" si="24"/>
        <v>100</v>
      </c>
      <c r="Z119" s="32">
        <f t="shared" si="24"/>
        <v>79</v>
      </c>
      <c r="AA119" s="32">
        <f t="shared" si="24"/>
        <v>170</v>
      </c>
      <c r="AB119" s="32">
        <f t="shared" si="24"/>
        <v>-165</v>
      </c>
      <c r="AC119" s="32">
        <f t="shared" si="24"/>
        <v>-7</v>
      </c>
      <c r="AD119" s="32">
        <f t="shared" si="24"/>
        <v>-40</v>
      </c>
      <c r="AE119" s="32">
        <f t="shared" si="24"/>
        <v>88</v>
      </c>
      <c r="AF119" s="32">
        <f t="shared" si="24"/>
        <v>70</v>
      </c>
      <c r="AG119" s="32">
        <f t="shared" si="24"/>
        <v>-8</v>
      </c>
      <c r="AH119" s="32">
        <f t="shared" si="24"/>
        <v>66</v>
      </c>
      <c r="AI119" s="32">
        <f t="shared" si="24"/>
        <v>69</v>
      </c>
      <c r="AJ119" s="32">
        <f t="shared" si="24"/>
        <v>232</v>
      </c>
      <c r="AK119" s="32">
        <f t="shared" si="24"/>
        <v>135</v>
      </c>
      <c r="AL119" s="32">
        <f t="shared" si="24"/>
        <v>217</v>
      </c>
      <c r="AM119" s="32">
        <f t="shared" si="24"/>
        <v>121</v>
      </c>
      <c r="AN119" s="32">
        <f t="shared" si="24"/>
        <v>174</v>
      </c>
      <c r="AO119" s="32">
        <f t="shared" si="24"/>
        <v>121</v>
      </c>
      <c r="AP119" s="32">
        <f t="shared" si="24"/>
        <v>314</v>
      </c>
      <c r="AQ119" s="32">
        <f t="shared" si="24"/>
        <v>213</v>
      </c>
      <c r="AR119" s="32">
        <f t="shared" si="24"/>
        <v>311</v>
      </c>
      <c r="AS119" s="32">
        <f t="shared" si="24"/>
        <v>264</v>
      </c>
      <c r="AT119" s="32">
        <f t="shared" si="24"/>
        <v>399</v>
      </c>
      <c r="AU119" s="32">
        <f t="shared" si="24"/>
        <v>265</v>
      </c>
      <c r="AV119" s="32">
        <f t="shared" si="24"/>
        <v>520</v>
      </c>
      <c r="AW119" s="32">
        <f t="shared" si="24"/>
        <v>541</v>
      </c>
      <c r="AX119" s="32">
        <f t="shared" si="24"/>
        <v>370</v>
      </c>
      <c r="AY119" s="32">
        <f t="shared" si="24"/>
        <v>318</v>
      </c>
      <c r="AZ119" s="32">
        <f t="shared" si="24"/>
        <v>558</v>
      </c>
      <c r="BA119" s="33">
        <f t="shared" si="24"/>
        <v>227</v>
      </c>
    </row>
    <row r="120" spans="1:53" s="18" customFormat="1">
      <c r="A120" s="60" t="s">
        <v>63</v>
      </c>
      <c r="B120" s="62"/>
      <c r="C120" s="62"/>
      <c r="D120" s="62"/>
      <c r="E120" s="62">
        <f>SUM(E113:E119)</f>
        <v>-2195</v>
      </c>
      <c r="F120" s="62">
        <f t="shared" ref="F120:BA120" si="25">SUM(F113:F119)</f>
        <v>-1988</v>
      </c>
      <c r="G120" s="62">
        <f t="shared" si="25"/>
        <v>-830</v>
      </c>
      <c r="H120" s="62">
        <f t="shared" si="25"/>
        <v>-422</v>
      </c>
      <c r="I120" s="62">
        <f t="shared" si="25"/>
        <v>-847</v>
      </c>
      <c r="J120" s="62">
        <f t="shared" si="25"/>
        <v>190</v>
      </c>
      <c r="K120" s="62">
        <f t="shared" si="25"/>
        <v>-2099</v>
      </c>
      <c r="L120" s="62">
        <f t="shared" si="25"/>
        <v>-2221</v>
      </c>
      <c r="M120" s="62">
        <f t="shared" si="25"/>
        <v>-1511</v>
      </c>
      <c r="N120" s="62">
        <f t="shared" si="25"/>
        <v>-74</v>
      </c>
      <c r="O120" s="62">
        <f t="shared" si="25"/>
        <v>-668</v>
      </c>
      <c r="P120" s="62">
        <f t="shared" si="25"/>
        <v>-2010</v>
      </c>
      <c r="Q120" s="62">
        <f t="shared" si="25"/>
        <v>-2198</v>
      </c>
      <c r="R120" s="62">
        <f t="shared" si="25"/>
        <v>-247</v>
      </c>
      <c r="S120" s="62">
        <f t="shared" si="25"/>
        <v>1054</v>
      </c>
      <c r="T120" s="62">
        <f t="shared" si="25"/>
        <v>431</v>
      </c>
      <c r="U120" s="62">
        <f t="shared" si="25"/>
        <v>131</v>
      </c>
      <c r="V120" s="62">
        <f t="shared" si="25"/>
        <v>648</v>
      </c>
      <c r="W120" s="62">
        <f t="shared" si="25"/>
        <v>113</v>
      </c>
      <c r="X120" s="62">
        <f t="shared" si="25"/>
        <v>190</v>
      </c>
      <c r="Y120" s="62">
        <f t="shared" si="25"/>
        <v>102</v>
      </c>
      <c r="Z120" s="62">
        <f t="shared" si="25"/>
        <v>202</v>
      </c>
      <c r="AA120" s="62">
        <f t="shared" si="25"/>
        <v>299</v>
      </c>
      <c r="AB120" s="62">
        <f t="shared" si="25"/>
        <v>-196</v>
      </c>
      <c r="AC120" s="62">
        <f t="shared" si="25"/>
        <v>-114</v>
      </c>
      <c r="AD120" s="62">
        <f t="shared" si="25"/>
        <v>-47</v>
      </c>
      <c r="AE120" s="62">
        <f t="shared" si="25"/>
        <v>-29</v>
      </c>
      <c r="AF120" s="62">
        <f t="shared" si="25"/>
        <v>110</v>
      </c>
      <c r="AG120" s="62">
        <f t="shared" si="25"/>
        <v>-197</v>
      </c>
      <c r="AH120" s="62">
        <f t="shared" si="25"/>
        <v>263</v>
      </c>
      <c r="AI120" s="62">
        <f t="shared" si="25"/>
        <v>16</v>
      </c>
      <c r="AJ120" s="62">
        <f t="shared" si="25"/>
        <v>377</v>
      </c>
      <c r="AK120" s="62">
        <f t="shared" si="25"/>
        <v>250</v>
      </c>
      <c r="AL120" s="62">
        <f t="shared" si="25"/>
        <v>322</v>
      </c>
      <c r="AM120" s="62">
        <f t="shared" si="25"/>
        <v>135</v>
      </c>
      <c r="AN120" s="62">
        <f t="shared" si="25"/>
        <v>367</v>
      </c>
      <c r="AO120" s="62">
        <f t="shared" si="25"/>
        <v>296</v>
      </c>
      <c r="AP120" s="62">
        <f t="shared" si="25"/>
        <v>324</v>
      </c>
      <c r="AQ120" s="62">
        <f t="shared" si="25"/>
        <v>292</v>
      </c>
      <c r="AR120" s="62">
        <f t="shared" si="25"/>
        <v>418</v>
      </c>
      <c r="AS120" s="62">
        <f t="shared" si="25"/>
        <v>635</v>
      </c>
      <c r="AT120" s="62">
        <f t="shared" si="25"/>
        <v>546</v>
      </c>
      <c r="AU120" s="62">
        <f t="shared" si="25"/>
        <v>457</v>
      </c>
      <c r="AV120" s="62">
        <f t="shared" si="25"/>
        <v>925</v>
      </c>
      <c r="AW120" s="62">
        <f t="shared" si="25"/>
        <v>925</v>
      </c>
      <c r="AX120" s="62">
        <f t="shared" si="25"/>
        <v>529</v>
      </c>
      <c r="AY120" s="62">
        <f t="shared" si="25"/>
        <v>638</v>
      </c>
      <c r="AZ120" s="62">
        <f t="shared" si="25"/>
        <v>810</v>
      </c>
      <c r="BA120" s="63">
        <f t="shared" si="25"/>
        <v>402</v>
      </c>
    </row>
    <row r="121" spans="1:53" s="18" customFormat="1">
      <c r="A121" s="17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</row>
    <row r="122" spans="1:53" s="18" customFormat="1" ht="18.75">
      <c r="A122" s="8" t="s">
        <v>61</v>
      </c>
      <c r="B122" s="65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22"/>
    </row>
    <row r="123" spans="1:53" s="18" customFormat="1">
      <c r="A123" s="21" t="s">
        <v>48</v>
      </c>
      <c r="B123" s="11">
        <v>1</v>
      </c>
      <c r="C123" s="11">
        <v>2</v>
      </c>
      <c r="D123" s="11">
        <v>3</v>
      </c>
      <c r="E123" s="11">
        <v>4</v>
      </c>
      <c r="F123" s="11">
        <v>5</v>
      </c>
      <c r="G123" s="11">
        <v>6</v>
      </c>
      <c r="H123" s="11">
        <v>7</v>
      </c>
      <c r="I123" s="11">
        <v>8</v>
      </c>
      <c r="J123" s="11">
        <v>9</v>
      </c>
      <c r="K123" s="11">
        <v>10</v>
      </c>
      <c r="L123" s="11">
        <v>11</v>
      </c>
      <c r="M123" s="11">
        <v>12</v>
      </c>
      <c r="N123" s="11">
        <v>13</v>
      </c>
      <c r="O123" s="11">
        <v>14</v>
      </c>
      <c r="P123" s="11">
        <v>15</v>
      </c>
      <c r="Q123" s="11">
        <v>16</v>
      </c>
      <c r="R123" s="11">
        <v>17</v>
      </c>
      <c r="S123" s="11">
        <v>18</v>
      </c>
      <c r="T123" s="11">
        <v>19</v>
      </c>
      <c r="U123" s="11">
        <v>20</v>
      </c>
      <c r="V123" s="11">
        <v>21</v>
      </c>
      <c r="W123" s="11">
        <v>22</v>
      </c>
      <c r="X123" s="11">
        <v>23</v>
      </c>
      <c r="Y123" s="11">
        <v>24</v>
      </c>
      <c r="Z123" s="11">
        <v>25</v>
      </c>
      <c r="AA123" s="11">
        <v>26</v>
      </c>
      <c r="AB123" s="11">
        <v>27</v>
      </c>
      <c r="AC123" s="11">
        <v>28</v>
      </c>
      <c r="AD123" s="11">
        <v>29</v>
      </c>
      <c r="AE123" s="11">
        <v>30</v>
      </c>
      <c r="AF123" s="11">
        <v>31</v>
      </c>
      <c r="AG123" s="11">
        <v>32</v>
      </c>
      <c r="AH123" s="11">
        <v>33</v>
      </c>
      <c r="AI123" s="11">
        <v>34</v>
      </c>
      <c r="AJ123" s="11">
        <v>35</v>
      </c>
      <c r="AK123" s="11">
        <v>36</v>
      </c>
      <c r="AL123" s="11">
        <v>37</v>
      </c>
      <c r="AM123" s="11">
        <v>38</v>
      </c>
      <c r="AN123" s="11">
        <v>39</v>
      </c>
      <c r="AO123" s="11">
        <v>40</v>
      </c>
      <c r="AP123" s="11">
        <v>41</v>
      </c>
      <c r="AQ123" s="11">
        <v>42</v>
      </c>
      <c r="AR123" s="11">
        <v>43</v>
      </c>
      <c r="AS123" s="11">
        <v>44</v>
      </c>
      <c r="AT123" s="11">
        <v>45</v>
      </c>
      <c r="AU123" s="11">
        <v>46</v>
      </c>
      <c r="AV123" s="11">
        <v>47</v>
      </c>
      <c r="AW123" s="11">
        <v>48</v>
      </c>
      <c r="AX123" s="11">
        <v>49</v>
      </c>
      <c r="AY123" s="11">
        <v>50</v>
      </c>
      <c r="AZ123" s="11">
        <v>51</v>
      </c>
      <c r="BA123" s="10">
        <v>52</v>
      </c>
    </row>
    <row r="124" spans="1:53" s="18" customFormat="1">
      <c r="A124" s="19" t="s">
        <v>50</v>
      </c>
      <c r="B124" s="24">
        <v>43833</v>
      </c>
      <c r="C124" s="24">
        <v>43840</v>
      </c>
      <c r="D124" s="24">
        <v>43847</v>
      </c>
      <c r="E124" s="24">
        <v>43854</v>
      </c>
      <c r="F124" s="24">
        <v>43861</v>
      </c>
      <c r="G124" s="24">
        <v>43868</v>
      </c>
      <c r="H124" s="24">
        <v>43875</v>
      </c>
      <c r="I124" s="24">
        <v>43882</v>
      </c>
      <c r="J124" s="24">
        <v>43889</v>
      </c>
      <c r="K124" s="24">
        <v>43896</v>
      </c>
      <c r="L124" s="24">
        <v>43903</v>
      </c>
      <c r="M124" s="24">
        <v>43910</v>
      </c>
      <c r="N124" s="24">
        <v>43917</v>
      </c>
      <c r="O124" s="24">
        <v>43924</v>
      </c>
      <c r="P124" s="23">
        <v>43931</v>
      </c>
      <c r="Q124" s="23">
        <v>43938</v>
      </c>
      <c r="R124" s="23">
        <v>43945</v>
      </c>
      <c r="S124" s="23">
        <v>43952</v>
      </c>
      <c r="T124" s="23">
        <v>43959</v>
      </c>
      <c r="U124" s="23">
        <v>43966</v>
      </c>
      <c r="V124" s="23">
        <v>43973</v>
      </c>
      <c r="W124" s="23">
        <v>43980</v>
      </c>
      <c r="X124" s="23">
        <v>43987</v>
      </c>
      <c r="Y124" s="23">
        <v>43994</v>
      </c>
      <c r="Z124" s="23">
        <v>44001</v>
      </c>
      <c r="AA124" s="23">
        <v>44008</v>
      </c>
      <c r="AB124" s="23">
        <v>44015</v>
      </c>
      <c r="AC124" s="23">
        <v>44022</v>
      </c>
      <c r="AD124" s="23">
        <v>44029</v>
      </c>
      <c r="AE124" s="23">
        <v>44036</v>
      </c>
      <c r="AF124" s="23">
        <v>44043</v>
      </c>
      <c r="AG124" s="23">
        <v>44050</v>
      </c>
      <c r="AH124" s="23">
        <v>44057</v>
      </c>
      <c r="AI124" s="23">
        <v>44064</v>
      </c>
      <c r="AJ124" s="23">
        <v>44071</v>
      </c>
      <c r="AK124" s="23">
        <v>44078</v>
      </c>
      <c r="AL124" s="23">
        <v>44085</v>
      </c>
      <c r="AM124" s="23">
        <v>44092</v>
      </c>
      <c r="AN124" s="23">
        <v>44099</v>
      </c>
      <c r="AO124" s="23">
        <v>44106</v>
      </c>
      <c r="AP124" s="23">
        <v>44113</v>
      </c>
      <c r="AQ124" s="23">
        <v>44120</v>
      </c>
      <c r="AR124" s="23">
        <v>44127</v>
      </c>
      <c r="AS124" s="23">
        <v>44134</v>
      </c>
      <c r="AT124" s="23">
        <v>44141</v>
      </c>
      <c r="AU124" s="23">
        <v>44148</v>
      </c>
      <c r="AV124" s="23">
        <v>44155</v>
      </c>
      <c r="AW124" s="23">
        <v>44162</v>
      </c>
      <c r="AX124" s="23">
        <v>44169</v>
      </c>
      <c r="AY124" s="23">
        <v>44176</v>
      </c>
      <c r="AZ124" s="23">
        <v>44183</v>
      </c>
      <c r="BA124" s="9">
        <v>44190</v>
      </c>
    </row>
    <row r="125" spans="1:53" s="18" customFormat="1">
      <c r="A125" s="53" t="s">
        <v>49</v>
      </c>
      <c r="B125" s="54">
        <f t="shared" ref="B125:BA129" si="26">B113/((B101+B29)/2)</f>
        <v>1.0947368421052632</v>
      </c>
      <c r="C125" s="54">
        <f t="shared" si="26"/>
        <v>1.1869918699186992</v>
      </c>
      <c r="D125" s="54">
        <f t="shared" si="26"/>
        <v>1</v>
      </c>
      <c r="E125" s="54">
        <f t="shared" si="26"/>
        <v>-0.17391304347826086</v>
      </c>
      <c r="F125" s="54">
        <f t="shared" si="26"/>
        <v>0.32653061224489793</v>
      </c>
      <c r="G125" s="54">
        <f t="shared" si="26"/>
        <v>0.18181818181818182</v>
      </c>
      <c r="H125" s="54">
        <f t="shared" si="26"/>
        <v>2.0618556701030927E-2</v>
      </c>
      <c r="I125" s="54">
        <f t="shared" si="26"/>
        <v>0.77647058823529413</v>
      </c>
      <c r="J125" s="54">
        <f t="shared" si="26"/>
        <v>0.14432989690721648</v>
      </c>
      <c r="K125" s="54">
        <f t="shared" si="26"/>
        <v>-4.3478260869565216E-2</v>
      </c>
      <c r="L125" s="54">
        <f t="shared" si="26"/>
        <v>0.19230769230769232</v>
      </c>
      <c r="M125" s="54">
        <f t="shared" si="26"/>
        <v>6.3157894736842107E-2</v>
      </c>
      <c r="N125" s="54">
        <f t="shared" si="26"/>
        <v>4.5454545454545456E-2</v>
      </c>
      <c r="O125" s="54">
        <f t="shared" si="26"/>
        <v>-0.11494252873563218</v>
      </c>
      <c r="P125" s="54">
        <f t="shared" si="26"/>
        <v>0.26506024096385544</v>
      </c>
      <c r="Q125" s="54">
        <f t="shared" si="26"/>
        <v>-0.11764705882352941</v>
      </c>
      <c r="R125" s="54">
        <f t="shared" si="26"/>
        <v>-0.50549450549450547</v>
      </c>
      <c r="S125" s="54">
        <f t="shared" si="26"/>
        <v>-0.10309278350515463</v>
      </c>
      <c r="T125" s="54">
        <f t="shared" si="26"/>
        <v>0.15384615384615385</v>
      </c>
      <c r="U125" s="54">
        <f t="shared" si="26"/>
        <v>-0.16666666666666666</v>
      </c>
      <c r="V125" s="54">
        <f t="shared" si="26"/>
        <v>-0.16216216216216217</v>
      </c>
      <c r="W125" s="54">
        <f t="shared" si="26"/>
        <v>-2.197802197802198E-2</v>
      </c>
      <c r="X125" s="54">
        <f t="shared" si="26"/>
        <v>4.2553191489361701E-2</v>
      </c>
      <c r="Y125" s="54">
        <f t="shared" si="26"/>
        <v>-0.26415094339622641</v>
      </c>
      <c r="Z125" s="54">
        <f t="shared" si="26"/>
        <v>-0.17821782178217821</v>
      </c>
      <c r="AA125" s="54">
        <f t="shared" si="26"/>
        <v>-9.7560975609756101E-2</v>
      </c>
      <c r="AB125" s="54">
        <f t="shared" si="26"/>
        <v>-0.40963855421686746</v>
      </c>
      <c r="AC125" s="54">
        <f t="shared" si="26"/>
        <v>-8.6956521739130432E-2</v>
      </c>
      <c r="AD125" s="54">
        <f t="shared" si="26"/>
        <v>0</v>
      </c>
      <c r="AE125" s="54">
        <f t="shared" si="26"/>
        <v>-3.4482758620689655E-2</v>
      </c>
      <c r="AF125" s="54">
        <f t="shared" si="26"/>
        <v>-8.4033613445378158E-2</v>
      </c>
      <c r="AG125" s="54">
        <f t="shared" si="26"/>
        <v>-3.4482758620689655E-2</v>
      </c>
      <c r="AH125" s="54">
        <f t="shared" si="26"/>
        <v>-0.16949152542372881</v>
      </c>
      <c r="AI125" s="54">
        <f t="shared" si="26"/>
        <v>6.5934065934065936E-2</v>
      </c>
      <c r="AJ125" s="54">
        <f t="shared" si="26"/>
        <v>-0.125</v>
      </c>
      <c r="AK125" s="54">
        <f t="shared" si="26"/>
        <v>0.18181818181818182</v>
      </c>
      <c r="AL125" s="54">
        <f t="shared" si="26"/>
        <v>8.6956521739130432E-2</v>
      </c>
      <c r="AM125" s="54">
        <f t="shared" si="26"/>
        <v>-0.42105263157894735</v>
      </c>
      <c r="AN125" s="54">
        <f t="shared" si="26"/>
        <v>9.5238095238095233E-2</v>
      </c>
      <c r="AO125" s="54">
        <f t="shared" si="26"/>
        <v>0.51851851851851849</v>
      </c>
      <c r="AP125" s="54">
        <f t="shared" si="26"/>
        <v>-2.1505376344086023E-2</v>
      </c>
      <c r="AQ125" s="54">
        <f t="shared" si="26"/>
        <v>0.22680412371134021</v>
      </c>
      <c r="AR125" s="54">
        <f t="shared" si="26"/>
        <v>-0.2807017543859649</v>
      </c>
      <c r="AS125" s="54">
        <f t="shared" si="26"/>
        <v>-2.197802197802198E-2</v>
      </c>
      <c r="AT125" s="54">
        <f t="shared" si="26"/>
        <v>0.16666666666666666</v>
      </c>
      <c r="AU125" s="54">
        <f t="shared" si="26"/>
        <v>-2.1505376344086023E-2</v>
      </c>
      <c r="AV125" s="54">
        <f t="shared" si="26"/>
        <v>-8.4033613445378158E-2</v>
      </c>
      <c r="AW125" s="54">
        <f t="shared" si="26"/>
        <v>-3.5087719298245612E-2</v>
      </c>
      <c r="AX125" s="54">
        <f t="shared" si="26"/>
        <v>0.10526315789473684</v>
      </c>
      <c r="AY125" s="54">
        <f t="shared" si="26"/>
        <v>1.9417475728155338E-2</v>
      </c>
      <c r="AZ125" s="54">
        <f t="shared" si="26"/>
        <v>0.25531914893617019</v>
      </c>
      <c r="BA125" s="55">
        <f t="shared" si="26"/>
        <v>0.42857142857142855</v>
      </c>
    </row>
    <row r="126" spans="1:53" s="18" customFormat="1">
      <c r="A126" s="15" t="s">
        <v>42</v>
      </c>
      <c r="B126" s="35">
        <f t="shared" si="26"/>
        <v>-0.18181818181818182</v>
      </c>
      <c r="C126" s="35">
        <f t="shared" si="26"/>
        <v>0.16216216216216217</v>
      </c>
      <c r="D126" s="35">
        <f t="shared" si="26"/>
        <v>0.27450980392156865</v>
      </c>
      <c r="E126" s="35">
        <f t="shared" si="26"/>
        <v>-0.1276595744680851</v>
      </c>
      <c r="F126" s="35">
        <f t="shared" si="26"/>
        <v>6.8965517241379309E-2</v>
      </c>
      <c r="G126" s="35">
        <f t="shared" si="26"/>
        <v>8.3333333333333329E-2</v>
      </c>
      <c r="H126" s="35">
        <f t="shared" si="26"/>
        <v>0</v>
      </c>
      <c r="I126" s="35">
        <f t="shared" si="26"/>
        <v>0.79069767441860461</v>
      </c>
      <c r="J126" s="35">
        <f t="shared" si="26"/>
        <v>0.58064516129032262</v>
      </c>
      <c r="K126" s="35">
        <f t="shared" si="26"/>
        <v>-0.51162790697674421</v>
      </c>
      <c r="L126" s="35">
        <f t="shared" si="26"/>
        <v>0.34146341463414637</v>
      </c>
      <c r="M126" s="35">
        <f t="shared" si="26"/>
        <v>0.46153846153846156</v>
      </c>
      <c r="N126" s="35">
        <f t="shared" si="26"/>
        <v>-0.16216216216216217</v>
      </c>
      <c r="O126" s="35">
        <f t="shared" si="26"/>
        <v>-0.51428571428571423</v>
      </c>
      <c r="P126" s="35">
        <f t="shared" si="26"/>
        <v>-8.3333333333333329E-2</v>
      </c>
      <c r="Q126" s="35">
        <f t="shared" si="26"/>
        <v>0</v>
      </c>
      <c r="R126" s="35">
        <f t="shared" si="26"/>
        <v>0.4</v>
      </c>
      <c r="S126" s="35">
        <f t="shared" si="26"/>
        <v>-0.15384615384615385</v>
      </c>
      <c r="T126" s="35">
        <f t="shared" si="26"/>
        <v>-0.21052631578947367</v>
      </c>
      <c r="U126" s="35">
        <f t="shared" si="26"/>
        <v>-0.52631578947368418</v>
      </c>
      <c r="V126" s="35">
        <f t="shared" si="26"/>
        <v>0.47058823529411764</v>
      </c>
      <c r="W126" s="35">
        <f t="shared" si="26"/>
        <v>-0.11764705882352941</v>
      </c>
      <c r="X126" s="35">
        <f t="shared" si="26"/>
        <v>-5.4054054054054057E-2</v>
      </c>
      <c r="Y126" s="35">
        <f t="shared" si="26"/>
        <v>5.7142857142857141E-2</v>
      </c>
      <c r="Z126" s="35">
        <f t="shared" si="26"/>
        <v>-4.878048780487805E-2</v>
      </c>
      <c r="AA126" s="35">
        <f t="shared" si="26"/>
        <v>-4.6511627906976744E-2</v>
      </c>
      <c r="AB126" s="35">
        <f t="shared" si="26"/>
        <v>0.12244897959183673</v>
      </c>
      <c r="AC126" s="35">
        <f t="shared" si="26"/>
        <v>-0.27027027027027029</v>
      </c>
      <c r="AD126" s="35">
        <f t="shared" si="26"/>
        <v>-6.8965517241379309E-2</v>
      </c>
      <c r="AE126" s="35">
        <f t="shared" si="26"/>
        <v>7.407407407407407E-2</v>
      </c>
      <c r="AF126" s="35">
        <f t="shared" si="26"/>
        <v>-0.48275862068965519</v>
      </c>
      <c r="AG126" s="35">
        <f t="shared" si="26"/>
        <v>-0.4</v>
      </c>
      <c r="AH126" s="35">
        <f t="shared" si="26"/>
        <v>0.74285714285714288</v>
      </c>
      <c r="AI126" s="35">
        <f t="shared" si="26"/>
        <v>-0.93333333333333335</v>
      </c>
      <c r="AJ126" s="35">
        <f t="shared" si="26"/>
        <v>0.37037037037037035</v>
      </c>
      <c r="AK126" s="35">
        <f t="shared" si="26"/>
        <v>-5.128205128205128E-2</v>
      </c>
      <c r="AL126" s="35">
        <f t="shared" si="26"/>
        <v>-0.4</v>
      </c>
      <c r="AM126" s="35">
        <f t="shared" si="26"/>
        <v>0</v>
      </c>
      <c r="AN126" s="35">
        <f t="shared" si="26"/>
        <v>0.33333333333333331</v>
      </c>
      <c r="AO126" s="35">
        <f t="shared" si="26"/>
        <v>-0.125</v>
      </c>
      <c r="AP126" s="35">
        <f t="shared" si="26"/>
        <v>-0.22222222222222221</v>
      </c>
      <c r="AQ126" s="35">
        <f t="shared" si="26"/>
        <v>-0.25</v>
      </c>
      <c r="AR126" s="35">
        <f t="shared" si="26"/>
        <v>-0.52631578947368418</v>
      </c>
      <c r="AS126" s="35">
        <f t="shared" si="26"/>
        <v>-0.23255813953488372</v>
      </c>
      <c r="AT126" s="35">
        <f t="shared" si="26"/>
        <v>-0.52631578947368418</v>
      </c>
      <c r="AU126" s="35">
        <f t="shared" si="26"/>
        <v>-0.41666666666666669</v>
      </c>
      <c r="AV126" s="35">
        <f t="shared" si="26"/>
        <v>-0.14634146341463414</v>
      </c>
      <c r="AW126" s="35">
        <f t="shared" si="26"/>
        <v>-0.35294117647058826</v>
      </c>
      <c r="AX126" s="35">
        <f t="shared" si="26"/>
        <v>0.125</v>
      </c>
      <c r="AY126" s="35">
        <f t="shared" si="26"/>
        <v>0.84444444444444444</v>
      </c>
      <c r="AZ126" s="35">
        <f t="shared" si="26"/>
        <v>-0.19047619047619047</v>
      </c>
      <c r="BA126" s="56">
        <f t="shared" si="26"/>
        <v>0.16666666666666666</v>
      </c>
    </row>
    <row r="127" spans="1:53" s="18" customFormat="1">
      <c r="A127" s="15" t="s">
        <v>43</v>
      </c>
      <c r="B127" s="35">
        <f t="shared" si="26"/>
        <v>3.309692671394799E-2</v>
      </c>
      <c r="C127" s="35">
        <f t="shared" si="26"/>
        <v>-7.560137457044673E-2</v>
      </c>
      <c r="D127" s="35">
        <f t="shared" si="26"/>
        <v>0.10909090909090909</v>
      </c>
      <c r="E127" s="35">
        <f t="shared" si="26"/>
        <v>0.12872841444270017</v>
      </c>
      <c r="F127" s="35">
        <f t="shared" si="26"/>
        <v>-9.9071207430340563E-2</v>
      </c>
      <c r="G127" s="35">
        <f t="shared" si="26"/>
        <v>-9.285714285714286E-2</v>
      </c>
      <c r="H127" s="35">
        <f t="shared" si="26"/>
        <v>-4.1733547351524881E-2</v>
      </c>
      <c r="I127" s="35">
        <f t="shared" si="26"/>
        <v>-6.3157894736842107E-2</v>
      </c>
      <c r="J127" s="35">
        <f t="shared" si="26"/>
        <v>0.12546125461254612</v>
      </c>
      <c r="K127" s="35">
        <f t="shared" si="26"/>
        <v>5.4237288135593219E-2</v>
      </c>
      <c r="L127" s="35">
        <f t="shared" si="26"/>
        <v>-9.5541401273885357E-2</v>
      </c>
      <c r="M127" s="35">
        <f t="shared" si="26"/>
        <v>5.2539404553415062E-2</v>
      </c>
      <c r="N127" s="35">
        <f t="shared" si="26"/>
        <v>0.10181818181818182</v>
      </c>
      <c r="O127" s="35">
        <f t="shared" si="26"/>
        <v>0.12949640287769784</v>
      </c>
      <c r="P127" s="35">
        <f t="shared" si="26"/>
        <v>-0.15679999999999999</v>
      </c>
      <c r="Q127" s="35">
        <f t="shared" si="26"/>
        <v>-0.18115942028985507</v>
      </c>
      <c r="R127" s="35">
        <f t="shared" si="26"/>
        <v>-0.21859706362153344</v>
      </c>
      <c r="S127" s="35">
        <f t="shared" si="26"/>
        <v>-3.6363636363636362E-2</v>
      </c>
      <c r="T127" s="35">
        <f t="shared" si="26"/>
        <v>5.8939096267190572E-2</v>
      </c>
      <c r="U127" s="35">
        <f t="shared" si="26"/>
        <v>1.3245033112582781E-2</v>
      </c>
      <c r="V127" s="35">
        <f t="shared" si="26"/>
        <v>4.975124378109453E-2</v>
      </c>
      <c r="W127" s="35">
        <f t="shared" si="26"/>
        <v>-4.4989775051124746E-2</v>
      </c>
      <c r="X127" s="35">
        <f t="shared" si="26"/>
        <v>2.6490066225165563E-2</v>
      </c>
      <c r="Y127" s="35">
        <f t="shared" si="26"/>
        <v>4.1095890410958902E-2</v>
      </c>
      <c r="Z127" s="35">
        <f t="shared" si="26"/>
        <v>-9.8807495741056212E-2</v>
      </c>
      <c r="AA127" s="35">
        <f t="shared" si="26"/>
        <v>-0.11398963730569948</v>
      </c>
      <c r="AB127" s="35">
        <f t="shared" si="26"/>
        <v>-0.11460258780036968</v>
      </c>
      <c r="AC127" s="35">
        <f t="shared" si="26"/>
        <v>-0.15985790408525755</v>
      </c>
      <c r="AD127" s="35">
        <f t="shared" si="26"/>
        <v>-8.5763293310463118E-2</v>
      </c>
      <c r="AE127" s="35">
        <f t="shared" si="26"/>
        <v>-8.6021505376344093E-2</v>
      </c>
      <c r="AF127" s="35">
        <f t="shared" si="26"/>
        <v>-7.6225045372050812E-2</v>
      </c>
      <c r="AG127" s="35">
        <f t="shared" si="26"/>
        <v>-0.28970331588132636</v>
      </c>
      <c r="AH127" s="35">
        <f t="shared" si="26"/>
        <v>9.056603773584905E-2</v>
      </c>
      <c r="AI127" s="35">
        <f t="shared" si="26"/>
        <v>5.4474708171206226E-2</v>
      </c>
      <c r="AJ127" s="35">
        <f t="shared" si="26"/>
        <v>-3.9387308533916851E-2</v>
      </c>
      <c r="AK127" s="35">
        <f t="shared" si="26"/>
        <v>-0.18612521150592218</v>
      </c>
      <c r="AL127" s="35">
        <f t="shared" si="26"/>
        <v>7.6923076923076927E-2</v>
      </c>
      <c r="AM127" s="35">
        <f t="shared" si="26"/>
        <v>-0.10071942446043165</v>
      </c>
      <c r="AN127" s="35">
        <f t="shared" si="26"/>
        <v>-3.7105751391465678E-3</v>
      </c>
      <c r="AO127" s="35">
        <f t="shared" si="26"/>
        <v>0.12418300653594772</v>
      </c>
      <c r="AP127" s="35">
        <f t="shared" si="26"/>
        <v>-8.2539682539682538E-2</v>
      </c>
      <c r="AQ127" s="35">
        <f t="shared" si="26"/>
        <v>6.6225165562913907E-3</v>
      </c>
      <c r="AR127" s="35">
        <f t="shared" si="26"/>
        <v>-9.4915254237288138E-2</v>
      </c>
      <c r="AS127" s="35">
        <f t="shared" si="26"/>
        <v>0</v>
      </c>
      <c r="AT127" s="35">
        <f t="shared" si="26"/>
        <v>1.9292604501607719E-2</v>
      </c>
      <c r="AU127" s="35">
        <f t="shared" si="26"/>
        <v>-7.460035523978685E-2</v>
      </c>
      <c r="AV127" s="35">
        <f t="shared" si="26"/>
        <v>-9.7478991596638656E-2</v>
      </c>
      <c r="AW127" s="35">
        <f t="shared" si="26"/>
        <v>-1.5898251192368838E-2</v>
      </c>
      <c r="AX127" s="35">
        <f t="shared" si="26"/>
        <v>-3.4321372854914198E-2</v>
      </c>
      <c r="AY127" s="35">
        <f t="shared" si="26"/>
        <v>6.5573770491803282E-2</v>
      </c>
      <c r="AZ127" s="35">
        <f t="shared" si="26"/>
        <v>9.9857346647646214E-2</v>
      </c>
      <c r="BA127" s="56">
        <f t="shared" si="26"/>
        <v>-0.11464968152866242</v>
      </c>
    </row>
    <row r="128" spans="1:53" s="18" customFormat="1">
      <c r="A128" s="15" t="s">
        <v>44</v>
      </c>
      <c r="B128" s="35">
        <f t="shared" si="26"/>
        <v>-7.3121735636801924E-2</v>
      </c>
      <c r="C128" s="35">
        <f t="shared" si="26"/>
        <v>-9.5302013422818799E-2</v>
      </c>
      <c r="D128" s="35">
        <f t="shared" si="26"/>
        <v>-9.3055555555555558E-2</v>
      </c>
      <c r="E128" s="35">
        <f t="shared" si="26"/>
        <v>-1.4497756299620296E-2</v>
      </c>
      <c r="F128" s="35">
        <f t="shared" si="26"/>
        <v>-2.67051605918441E-2</v>
      </c>
      <c r="G128" s="35">
        <f t="shared" si="26"/>
        <v>2.9261155815654718E-2</v>
      </c>
      <c r="H128" s="35">
        <f t="shared" si="26"/>
        <v>-3.6376864314296106E-3</v>
      </c>
      <c r="I128" s="35">
        <f t="shared" si="26"/>
        <v>1.2261089073205915E-2</v>
      </c>
      <c r="J128" s="35">
        <f t="shared" si="26"/>
        <v>2.807862013638187E-2</v>
      </c>
      <c r="K128" s="35">
        <f t="shared" si="26"/>
        <v>-1.4792899408284023E-2</v>
      </c>
      <c r="L128" s="35">
        <f t="shared" si="26"/>
        <v>-3.806623524933384E-3</v>
      </c>
      <c r="M128" s="35">
        <f t="shared" si="26"/>
        <v>-7.6982294072363358E-2</v>
      </c>
      <c r="N128" s="35">
        <f t="shared" si="26"/>
        <v>0.13729777000437254</v>
      </c>
      <c r="O128" s="35">
        <f t="shared" si="26"/>
        <v>2.4380333197887038E-3</v>
      </c>
      <c r="P128" s="35">
        <f t="shared" si="26"/>
        <v>-8.8401964488099741E-2</v>
      </c>
      <c r="Q128" s="35">
        <f t="shared" si="26"/>
        <v>-0.23008849557522124</v>
      </c>
      <c r="R128" s="35">
        <f t="shared" si="26"/>
        <v>-4.9586776859504135E-3</v>
      </c>
      <c r="S128" s="35">
        <f t="shared" si="26"/>
        <v>-2.1505376344086023E-2</v>
      </c>
      <c r="T128" s="35">
        <f t="shared" si="26"/>
        <v>-1.9013128112267994E-2</v>
      </c>
      <c r="U128" s="35">
        <f t="shared" si="26"/>
        <v>-4.3010752688172046E-2</v>
      </c>
      <c r="V128" s="35">
        <f t="shared" si="26"/>
        <v>3.1746031746031746E-3</v>
      </c>
      <c r="W128" s="35">
        <f t="shared" si="26"/>
        <v>-7.0387129210658624E-3</v>
      </c>
      <c r="X128" s="35">
        <f t="shared" si="26"/>
        <v>2.3159636062861869E-2</v>
      </c>
      <c r="Y128" s="35">
        <f t="shared" si="26"/>
        <v>-4.2589437819420782E-2</v>
      </c>
      <c r="Z128" s="35">
        <f t="shared" si="26"/>
        <v>-9.5196884465599315E-3</v>
      </c>
      <c r="AA128" s="35">
        <f t="shared" si="26"/>
        <v>2.5020850708924104E-2</v>
      </c>
      <c r="AB128" s="35">
        <f t="shared" si="26"/>
        <v>-3.3598585322723251E-2</v>
      </c>
      <c r="AC128" s="35">
        <f t="shared" si="26"/>
        <v>0</v>
      </c>
      <c r="AD128" s="35">
        <f t="shared" si="26"/>
        <v>-2.6064291920069503E-2</v>
      </c>
      <c r="AE128" s="35">
        <f t="shared" si="26"/>
        <v>-6.5800865800865804E-2</v>
      </c>
      <c r="AF128" s="35">
        <f t="shared" si="26"/>
        <v>-2.8094820017559263E-2</v>
      </c>
      <c r="AG128" s="35">
        <f t="shared" si="26"/>
        <v>-7.0484581497797363E-2</v>
      </c>
      <c r="AH128" s="35">
        <f t="shared" si="26"/>
        <v>9.6040438079191243E-2</v>
      </c>
      <c r="AI128" s="35">
        <f t="shared" si="26"/>
        <v>3.9819004524886875E-2</v>
      </c>
      <c r="AJ128" s="35">
        <f t="shared" si="26"/>
        <v>8.8105726872246704E-3</v>
      </c>
      <c r="AK128" s="35">
        <f t="shared" si="26"/>
        <v>2.5052192066805845E-3</v>
      </c>
      <c r="AL128" s="35">
        <f t="shared" si="26"/>
        <v>-9.3656875266070663E-3</v>
      </c>
      <c r="AM128" s="35">
        <f t="shared" si="26"/>
        <v>2.5586353944562902E-3</v>
      </c>
      <c r="AN128" s="35">
        <f t="shared" si="26"/>
        <v>0.1</v>
      </c>
      <c r="AO128" s="35">
        <f t="shared" si="26"/>
        <v>-9.2088740058601931E-3</v>
      </c>
      <c r="AP128" s="35">
        <f t="shared" si="26"/>
        <v>-6.3856960408684549E-2</v>
      </c>
      <c r="AQ128" s="35">
        <f t="shared" si="26"/>
        <v>-4.6550994498518829E-2</v>
      </c>
      <c r="AR128" s="35">
        <f t="shared" si="26"/>
        <v>-1.6680567139282735E-3</v>
      </c>
      <c r="AS128" s="35">
        <f t="shared" si="26"/>
        <v>3.8346825734980827E-2</v>
      </c>
      <c r="AT128" s="35">
        <f t="shared" si="26"/>
        <v>6.6025908900961133E-2</v>
      </c>
      <c r="AU128" s="35">
        <f t="shared" si="26"/>
        <v>1.2841091492776886E-2</v>
      </c>
      <c r="AV128" s="35">
        <f t="shared" si="26"/>
        <v>1.6339869281045752E-3</v>
      </c>
      <c r="AW128" s="35">
        <f t="shared" si="26"/>
        <v>-7.2492952074103903E-3</v>
      </c>
      <c r="AX128" s="35">
        <f t="shared" si="26"/>
        <v>4.5728038507821901E-2</v>
      </c>
      <c r="AY128" s="35">
        <f t="shared" si="26"/>
        <v>3.7238169123351435E-2</v>
      </c>
      <c r="AZ128" s="35">
        <f t="shared" si="26"/>
        <v>7.6277650648360028E-3</v>
      </c>
      <c r="BA128" s="56">
        <f t="shared" si="26"/>
        <v>-2.428115015974441E-2</v>
      </c>
    </row>
    <row r="129" spans="1:53" s="18" customFormat="1">
      <c r="A129" s="15" t="s">
        <v>45</v>
      </c>
      <c r="B129" s="35">
        <f t="shared" si="26"/>
        <v>-0.1122394441475147</v>
      </c>
      <c r="C129" s="35">
        <f t="shared" si="26"/>
        <v>-6.3111111111111118E-2</v>
      </c>
      <c r="D129" s="35">
        <f t="shared" si="26"/>
        <v>-8.9153754469606675E-2</v>
      </c>
      <c r="E129" s="35">
        <f t="shared" si="26"/>
        <v>-0.1079892499389201</v>
      </c>
      <c r="F129" s="35">
        <f t="shared" si="26"/>
        <v>-7.0833333333333331E-2</v>
      </c>
      <c r="G129" s="35">
        <f t="shared" si="26"/>
        <v>-3.8625532982192123E-2</v>
      </c>
      <c r="H129" s="35">
        <f t="shared" si="26"/>
        <v>-2.1739130434782608E-2</v>
      </c>
      <c r="I129" s="35">
        <f t="shared" si="26"/>
        <v>-3.870967741935484E-2</v>
      </c>
      <c r="J129" s="35">
        <f t="shared" si="26"/>
        <v>5.5149127743387732E-2</v>
      </c>
      <c r="K129" s="35">
        <f t="shared" si="26"/>
        <v>-8.3591331269349839E-2</v>
      </c>
      <c r="L129" s="35">
        <f t="shared" si="26"/>
        <v>-0.14620987321284057</v>
      </c>
      <c r="M129" s="35">
        <f t="shared" si="26"/>
        <v>-0.11239669421487604</v>
      </c>
      <c r="N129" s="35">
        <f t="shared" si="26"/>
        <v>3.5305048002477545E-2</v>
      </c>
      <c r="O129" s="35">
        <f t="shared" si="26"/>
        <v>-8.8809946714031973E-2</v>
      </c>
      <c r="P129" s="35">
        <f t="shared" si="26"/>
        <v>-0.18114209827357239</v>
      </c>
      <c r="Q129" s="35">
        <f t="shared" si="26"/>
        <v>-0.26097414311485267</v>
      </c>
      <c r="R129" s="35">
        <f t="shared" si="26"/>
        <v>1.338376491125982E-2</v>
      </c>
      <c r="S129" s="35">
        <f t="shared" si="26"/>
        <v>8.0133555926544239E-2</v>
      </c>
      <c r="T129" s="35">
        <f t="shared" si="26"/>
        <v>5.1525423728813559E-2</v>
      </c>
      <c r="U129" s="35">
        <f t="shared" si="26"/>
        <v>-6.4516129032258063E-2</v>
      </c>
      <c r="V129" s="35">
        <f t="shared" si="26"/>
        <v>6.191588785046729E-2</v>
      </c>
      <c r="W129" s="35">
        <f t="shared" si="26"/>
        <v>-3.4838250977603978E-2</v>
      </c>
      <c r="X129" s="35">
        <f t="shared" si="26"/>
        <v>2.3830281894798022E-2</v>
      </c>
      <c r="Y129" s="35">
        <f t="shared" si="26"/>
        <v>3.124042879019908E-2</v>
      </c>
      <c r="Z129" s="35">
        <f t="shared" si="26"/>
        <v>7.4119827053736875E-3</v>
      </c>
      <c r="AA129" s="35">
        <f t="shared" si="26"/>
        <v>-2.8860914952410194E-2</v>
      </c>
      <c r="AB129" s="35">
        <f t="shared" si="26"/>
        <v>8.362817626246381E-3</v>
      </c>
      <c r="AC129" s="35">
        <f t="shared" si="26"/>
        <v>-2.2756005056890013E-2</v>
      </c>
      <c r="AD129" s="35">
        <f t="shared" si="26"/>
        <v>-5.0048748781280468E-2</v>
      </c>
      <c r="AE129" s="35">
        <f t="shared" si="26"/>
        <v>2.0227560050568902E-2</v>
      </c>
      <c r="AF129" s="35">
        <f t="shared" si="26"/>
        <v>3.8940312799233961E-2</v>
      </c>
      <c r="AG129" s="35">
        <f t="shared" si="26"/>
        <v>-1.8832391713747645E-2</v>
      </c>
      <c r="AH129" s="35">
        <f t="shared" si="26"/>
        <v>9.5816033216224849E-3</v>
      </c>
      <c r="AI129" s="35">
        <f t="shared" si="26"/>
        <v>-1.1938422871504869E-2</v>
      </c>
      <c r="AJ129" s="35">
        <f t="shared" si="26"/>
        <v>-1.6078294302691365E-2</v>
      </c>
      <c r="AK129" s="35">
        <f t="shared" si="26"/>
        <v>1.3480392156862746E-2</v>
      </c>
      <c r="AL129" s="35">
        <f t="shared" si="26"/>
        <v>1.0568852968604289E-2</v>
      </c>
      <c r="AM129" s="35">
        <f t="shared" si="26"/>
        <v>-1.9284603421461897E-2</v>
      </c>
      <c r="AN129" s="35">
        <f t="shared" si="26"/>
        <v>-3.8046924540266328E-2</v>
      </c>
      <c r="AO129" s="35">
        <f t="shared" si="26"/>
        <v>2.3086269744835967E-2</v>
      </c>
      <c r="AP129" s="35">
        <f t="shared" si="26"/>
        <v>-7.4953154278575894E-3</v>
      </c>
      <c r="AQ129" s="35">
        <f t="shared" si="26"/>
        <v>-1.5843997562461912E-2</v>
      </c>
      <c r="AR129" s="35">
        <f t="shared" si="26"/>
        <v>3.6144578313253013E-3</v>
      </c>
      <c r="AS129" s="35">
        <f t="shared" si="26"/>
        <v>5.8168316831683171E-2</v>
      </c>
      <c r="AT129" s="35">
        <f t="shared" si="26"/>
        <v>5.9844404548174742E-3</v>
      </c>
      <c r="AU129" s="35">
        <f t="shared" si="26"/>
        <v>-2.5376217173207437E-2</v>
      </c>
      <c r="AV129" s="35">
        <f t="shared" si="26"/>
        <v>2.4978216671507406E-2</v>
      </c>
      <c r="AW129" s="35">
        <f t="shared" ref="AW129:BA129" si="27">AW117/((AW105+AW33)/2)</f>
        <v>5.4561454972132592E-2</v>
      </c>
      <c r="AX129" s="35">
        <f t="shared" si="27"/>
        <v>-4.13589364844904E-3</v>
      </c>
      <c r="AY129" s="35">
        <f t="shared" si="27"/>
        <v>-1.1644025505960632E-2</v>
      </c>
      <c r="AZ129" s="35">
        <f t="shared" si="27"/>
        <v>1.9098143236074269E-2</v>
      </c>
      <c r="BA129" s="56">
        <f t="shared" si="27"/>
        <v>-1.6736401673640166E-2</v>
      </c>
    </row>
    <row r="130" spans="1:53" s="18" customFormat="1">
      <c r="A130" s="15" t="s">
        <v>46</v>
      </c>
      <c r="B130" s="35">
        <f t="shared" ref="B130:BA132" si="28">B118/((B106+B34)/2)</f>
        <v>-0.15964125560538117</v>
      </c>
      <c r="C130" s="35">
        <f t="shared" si="28"/>
        <v>-0.14590058102001291</v>
      </c>
      <c r="D130" s="35">
        <f t="shared" si="28"/>
        <v>-0.12417582417582418</v>
      </c>
      <c r="E130" s="35">
        <f t="shared" si="28"/>
        <v>-0.15740479548660086</v>
      </c>
      <c r="F130" s="35">
        <f t="shared" si="28"/>
        <v>-0.15765433917784</v>
      </c>
      <c r="G130" s="35">
        <f t="shared" si="28"/>
        <v>-3.7724460540214277E-2</v>
      </c>
      <c r="H130" s="35">
        <f t="shared" si="28"/>
        <v>-2.9052876234747241E-2</v>
      </c>
      <c r="I130" s="35">
        <f t="shared" si="28"/>
        <v>-6.9742652657225526E-2</v>
      </c>
      <c r="J130" s="35">
        <f t="shared" si="28"/>
        <v>2.8966639544344995E-2</v>
      </c>
      <c r="K130" s="35">
        <f t="shared" si="28"/>
        <v>-0.1927818208822219</v>
      </c>
      <c r="L130" s="35">
        <f t="shared" si="28"/>
        <v>-0.20254328175271946</v>
      </c>
      <c r="M130" s="35">
        <f t="shared" si="28"/>
        <v>-0.12527821939586645</v>
      </c>
      <c r="N130" s="35">
        <f t="shared" si="28"/>
        <v>-3.170130327580134E-2</v>
      </c>
      <c r="O130" s="35">
        <f t="shared" si="28"/>
        <v>-2.5546218487394957E-2</v>
      </c>
      <c r="P130" s="35">
        <f t="shared" si="28"/>
        <v>-0.16853047724051032</v>
      </c>
      <c r="Q130" s="35">
        <f t="shared" si="28"/>
        <v>-0.19872701555869873</v>
      </c>
      <c r="R130" s="35">
        <f t="shared" si="28"/>
        <v>-3.3234213748469479E-2</v>
      </c>
      <c r="S130" s="35">
        <f t="shared" si="28"/>
        <v>9.8135426889106966E-2</v>
      </c>
      <c r="T130" s="35">
        <f t="shared" si="28"/>
        <v>7.8581503123111018E-2</v>
      </c>
      <c r="U130" s="35">
        <f t="shared" si="28"/>
        <v>2.581786030061892E-2</v>
      </c>
      <c r="V130" s="35">
        <f t="shared" si="28"/>
        <v>9.1958104029824253E-2</v>
      </c>
      <c r="W130" s="35">
        <f t="shared" si="28"/>
        <v>3.0847242763574898E-2</v>
      </c>
      <c r="X130" s="35">
        <f t="shared" si="28"/>
        <v>-1.2222804260520342E-2</v>
      </c>
      <c r="Y130" s="35">
        <f t="shared" si="28"/>
        <v>7.4878322725570952E-4</v>
      </c>
      <c r="Z130" s="35">
        <f t="shared" si="28"/>
        <v>6.1205094088576315E-2</v>
      </c>
      <c r="AA130" s="35">
        <f t="shared" si="28"/>
        <v>7.0769230769230765E-2</v>
      </c>
      <c r="AB130" s="35">
        <f t="shared" si="28"/>
        <v>1.4826078692263827E-2</v>
      </c>
      <c r="AC130" s="35">
        <f t="shared" si="28"/>
        <v>-6.4774242712897692E-3</v>
      </c>
      <c r="AD130" s="35">
        <f t="shared" si="28"/>
        <v>4.9469964664310952E-2</v>
      </c>
      <c r="AE130" s="35">
        <f t="shared" si="28"/>
        <v>-1.8433179723502304E-2</v>
      </c>
      <c r="AF130" s="35">
        <f t="shared" si="28"/>
        <v>1.6654049962149888E-2</v>
      </c>
      <c r="AG130" s="35">
        <f t="shared" si="28"/>
        <v>4.6710782405605293E-3</v>
      </c>
      <c r="AH130" s="35">
        <f t="shared" si="28"/>
        <v>1.6337915919505879E-2</v>
      </c>
      <c r="AI130" s="35">
        <f t="shared" si="28"/>
        <v>-3.2149235959515778E-2</v>
      </c>
      <c r="AJ130" s="35">
        <f t="shared" si="28"/>
        <v>7.5632132468113678E-2</v>
      </c>
      <c r="AK130" s="35">
        <f t="shared" si="28"/>
        <v>5.0618880472935522E-2</v>
      </c>
      <c r="AL130" s="35">
        <f t="shared" si="28"/>
        <v>2.9827915869980879E-2</v>
      </c>
      <c r="AM130" s="35">
        <f t="shared" si="28"/>
        <v>3.5498489425981876E-2</v>
      </c>
      <c r="AN130" s="35">
        <f t="shared" si="28"/>
        <v>4.8617554277231398E-2</v>
      </c>
      <c r="AO130" s="35">
        <f t="shared" si="28"/>
        <v>3.0679327976625273E-2</v>
      </c>
      <c r="AP130" s="35">
        <f t="shared" si="28"/>
        <v>4.5632798573975043E-2</v>
      </c>
      <c r="AQ130" s="35">
        <f t="shared" si="28"/>
        <v>5.3084900685533488E-2</v>
      </c>
      <c r="AR130" s="35">
        <f t="shared" si="28"/>
        <v>5.7709979783128099E-2</v>
      </c>
      <c r="AS130" s="35">
        <f t="shared" si="28"/>
        <v>8.442710180915218E-2</v>
      </c>
      <c r="AT130" s="35">
        <f t="shared" si="28"/>
        <v>1.6478896922818228E-2</v>
      </c>
      <c r="AU130" s="35">
        <f t="shared" si="28"/>
        <v>8.5243674647648163E-2</v>
      </c>
      <c r="AV130" s="35">
        <f t="shared" si="28"/>
        <v>0.13391803002192612</v>
      </c>
      <c r="AW130" s="35">
        <f t="shared" si="28"/>
        <v>0.10484006029140848</v>
      </c>
      <c r="AX130" s="35">
        <f t="shared" si="28"/>
        <v>3.7398643058083735E-2</v>
      </c>
      <c r="AY130" s="35">
        <f t="shared" si="28"/>
        <v>8.1916788084830827E-2</v>
      </c>
      <c r="AZ130" s="35">
        <f t="shared" si="28"/>
        <v>5.0660450660450662E-2</v>
      </c>
      <c r="BA130" s="56">
        <f t="shared" si="28"/>
        <v>0.10273327049952875</v>
      </c>
    </row>
    <row r="131" spans="1:53" s="37" customFormat="1">
      <c r="A131" s="31" t="s">
        <v>47</v>
      </c>
      <c r="B131" s="36">
        <f t="shared" si="28"/>
        <v>-0.18149745197961584</v>
      </c>
      <c r="C131" s="36">
        <f t="shared" si="28"/>
        <v>-0.26513855627779681</v>
      </c>
      <c r="D131" s="36">
        <f t="shared" si="28"/>
        <v>-0.30272139801583692</v>
      </c>
      <c r="E131" s="36">
        <f t="shared" si="28"/>
        <v>-0.26342545521767263</v>
      </c>
      <c r="F131" s="36">
        <f t="shared" si="28"/>
        <v>-0.24301219863605802</v>
      </c>
      <c r="G131" s="36">
        <f t="shared" si="28"/>
        <v>-0.1293709757305597</v>
      </c>
      <c r="H131" s="36">
        <f t="shared" si="28"/>
        <v>-5.3569609939912416E-2</v>
      </c>
      <c r="I131" s="36">
        <f t="shared" si="28"/>
        <v>-0.1229465853910528</v>
      </c>
      <c r="J131" s="36">
        <f t="shared" si="28"/>
        <v>-1.814962372731297E-2</v>
      </c>
      <c r="K131" s="36">
        <f t="shared" si="28"/>
        <v>-0.25788779547529672</v>
      </c>
      <c r="L131" s="36">
        <f t="shared" si="28"/>
        <v>-0.26149573089188355</v>
      </c>
      <c r="M131" s="36">
        <f t="shared" si="28"/>
        <v>-0.1847778266608007</v>
      </c>
      <c r="N131" s="36">
        <f t="shared" si="28"/>
        <v>-5.6682201788638364E-2</v>
      </c>
      <c r="O131" s="36">
        <f t="shared" si="28"/>
        <v>-0.11049331598249142</v>
      </c>
      <c r="P131" s="36">
        <f t="shared" si="28"/>
        <v>-0.2153168044077135</v>
      </c>
      <c r="Q131" s="36">
        <f t="shared" si="28"/>
        <v>-0.21276595744680851</v>
      </c>
      <c r="R131" s="36">
        <f t="shared" si="28"/>
        <v>-2.1099664887675312E-2</v>
      </c>
      <c r="S131" s="36">
        <f t="shared" si="28"/>
        <v>0.16021426832237642</v>
      </c>
      <c r="T131" s="36">
        <f t="shared" si="28"/>
        <v>4.6915725456125108E-2</v>
      </c>
      <c r="U131" s="36">
        <f t="shared" si="28"/>
        <v>5.945540844366725E-2</v>
      </c>
      <c r="V131" s="36">
        <f t="shared" si="28"/>
        <v>6.9782751810401583E-2</v>
      </c>
      <c r="W131" s="36">
        <f t="shared" si="28"/>
        <v>3.5155001597954622E-2</v>
      </c>
      <c r="X131" s="36">
        <f t="shared" si="28"/>
        <v>3.7842708199253443E-2</v>
      </c>
      <c r="Y131" s="36">
        <f t="shared" si="28"/>
        <v>2.8137310073157007E-2</v>
      </c>
      <c r="Z131" s="36">
        <f t="shared" si="28"/>
        <v>2.2020905923344949E-2</v>
      </c>
      <c r="AA131" s="36">
        <f t="shared" si="28"/>
        <v>4.7459519821328865E-2</v>
      </c>
      <c r="AB131" s="36">
        <f t="shared" si="28"/>
        <v>-4.7042052744119746E-2</v>
      </c>
      <c r="AC131" s="36">
        <f t="shared" si="28"/>
        <v>-1.9754480033864824E-3</v>
      </c>
      <c r="AD131" s="36">
        <f t="shared" si="28"/>
        <v>-1.1376564277588168E-2</v>
      </c>
      <c r="AE131" s="36">
        <f t="shared" si="28"/>
        <v>2.5618631732168849E-2</v>
      </c>
      <c r="AF131" s="36">
        <f t="shared" si="28"/>
        <v>1.9892014776925263E-2</v>
      </c>
      <c r="AG131" s="36">
        <f t="shared" si="28"/>
        <v>-2.2446689113355782E-3</v>
      </c>
      <c r="AH131" s="36">
        <f t="shared" si="28"/>
        <v>1.9654556283502083E-2</v>
      </c>
      <c r="AI131" s="36">
        <f t="shared" si="28"/>
        <v>1.998551774076756E-2</v>
      </c>
      <c r="AJ131" s="36">
        <f t="shared" si="28"/>
        <v>7.539811504712382E-2</v>
      </c>
      <c r="AK131" s="36">
        <f t="shared" si="28"/>
        <v>3.6789753372394061E-2</v>
      </c>
      <c r="AL131" s="36">
        <f t="shared" si="28"/>
        <v>6.035321930190516E-2</v>
      </c>
      <c r="AM131" s="36">
        <f t="shared" si="28"/>
        <v>3.3690658499234305E-2</v>
      </c>
      <c r="AN131" s="36">
        <f t="shared" si="28"/>
        <v>4.8494983277591976E-2</v>
      </c>
      <c r="AO131" s="36">
        <f t="shared" si="28"/>
        <v>3.2733666982280536E-2</v>
      </c>
      <c r="AP131" s="36">
        <f t="shared" si="28"/>
        <v>8.1537263048558822E-2</v>
      </c>
      <c r="AQ131" s="36">
        <f t="shared" si="28"/>
        <v>5.356469256884195E-2</v>
      </c>
      <c r="AR131" s="36">
        <f t="shared" si="28"/>
        <v>8.0538650783374341E-2</v>
      </c>
      <c r="AS131" s="36">
        <f t="shared" si="28"/>
        <v>6.8006182380216385E-2</v>
      </c>
      <c r="AT131" s="36">
        <f t="shared" si="28"/>
        <v>9.4673152212599365E-2</v>
      </c>
      <c r="AU131" s="36">
        <f t="shared" si="28"/>
        <v>6.3328952085075871E-2</v>
      </c>
      <c r="AV131" s="36">
        <f t="shared" si="28"/>
        <v>0.12584704743465633</v>
      </c>
      <c r="AW131" s="36">
        <f t="shared" si="28"/>
        <v>0.12956532151838104</v>
      </c>
      <c r="AX131" s="36">
        <f t="shared" si="28"/>
        <v>8.7948657000237698E-2</v>
      </c>
      <c r="AY131" s="36">
        <f t="shared" si="28"/>
        <v>7.3799025295892315E-2</v>
      </c>
      <c r="AZ131" s="36">
        <f t="shared" si="28"/>
        <v>0.11900191938579655</v>
      </c>
      <c r="BA131" s="57">
        <f t="shared" si="28"/>
        <v>7.4781749299950587E-2</v>
      </c>
    </row>
    <row r="132" spans="1:53">
      <c r="A132" s="59" t="s">
        <v>63</v>
      </c>
      <c r="B132" s="37"/>
      <c r="C132" s="37"/>
      <c r="D132" s="37"/>
      <c r="E132" s="36">
        <f t="shared" si="28"/>
        <v>-0.17098344693281403</v>
      </c>
      <c r="F132" s="36">
        <f t="shared" si="28"/>
        <v>-0.16174436579611098</v>
      </c>
      <c r="G132" s="36">
        <f t="shared" si="28"/>
        <v>-6.8737060041407866E-2</v>
      </c>
      <c r="H132" s="36">
        <f t="shared" si="28"/>
        <v>-3.5064395513086828E-2</v>
      </c>
      <c r="I132" s="36">
        <f t="shared" si="28"/>
        <v>-7.2278875282672697E-2</v>
      </c>
      <c r="J132" s="36">
        <f t="shared" si="28"/>
        <v>1.7353182939081193E-2</v>
      </c>
      <c r="K132" s="36">
        <f t="shared" si="28"/>
        <v>-0.17568528980958359</v>
      </c>
      <c r="L132" s="36">
        <f t="shared" si="28"/>
        <v>-0.1901948190965532</v>
      </c>
      <c r="M132" s="36">
        <f t="shared" si="28"/>
        <v>-0.13542460228545822</v>
      </c>
      <c r="N132" s="36">
        <f t="shared" si="28"/>
        <v>-7.4717285945072702E-3</v>
      </c>
      <c r="O132" s="36">
        <f t="shared" si="28"/>
        <v>-6.3862332695984708E-2</v>
      </c>
      <c r="P132" s="36">
        <f t="shared" si="28"/>
        <v>-0.17793909348441928</v>
      </c>
      <c r="Q132" s="36">
        <f t="shared" si="28"/>
        <v>-0.21710786250493877</v>
      </c>
      <c r="R132" s="36">
        <f t="shared" si="28"/>
        <v>-2.4257304198379574E-2</v>
      </c>
      <c r="S132" s="36">
        <f t="shared" si="28"/>
        <v>9.8689138576779023E-2</v>
      </c>
      <c r="T132" s="36">
        <f t="shared" si="28"/>
        <v>4.8758413937439897E-2</v>
      </c>
      <c r="U132" s="36">
        <f t="shared" si="28"/>
        <v>1.2834958114926763E-2</v>
      </c>
      <c r="V132" s="36">
        <f t="shared" si="28"/>
        <v>6.5060240963855417E-2</v>
      </c>
      <c r="W132" s="36">
        <f t="shared" si="28"/>
        <v>1.3774608398854148E-2</v>
      </c>
      <c r="X132" s="36">
        <f t="shared" si="28"/>
        <v>1.8914883026381283E-2</v>
      </c>
      <c r="Y132" s="36">
        <f t="shared" si="28"/>
        <v>1.0857994464551842E-2</v>
      </c>
      <c r="Z132" s="36">
        <f t="shared" si="28"/>
        <v>2.1588115849096933E-2</v>
      </c>
      <c r="AA132" s="36">
        <f t="shared" si="28"/>
        <v>3.1939325962719652E-2</v>
      </c>
      <c r="AB132" s="36">
        <f t="shared" si="28"/>
        <v>-2.1397379912663755E-2</v>
      </c>
      <c r="AC132" s="36">
        <f t="shared" si="28"/>
        <v>-1.2343005630142919E-2</v>
      </c>
      <c r="AD132" s="36">
        <f t="shared" si="28"/>
        <v>-5.1628494535068932E-3</v>
      </c>
      <c r="AE132" s="36">
        <f t="shared" si="28"/>
        <v>-3.1775598531748207E-3</v>
      </c>
      <c r="AF132" s="36">
        <f t="shared" si="28"/>
        <v>1.1935763888888888E-2</v>
      </c>
      <c r="AG132" s="36">
        <f t="shared" si="28"/>
        <v>-2.136543571389838E-2</v>
      </c>
      <c r="AH132" s="36">
        <f t="shared" si="28"/>
        <v>2.9347765441053397E-2</v>
      </c>
      <c r="AI132" s="36">
        <f t="shared" si="28"/>
        <v>1.7805475183618963E-3</v>
      </c>
      <c r="AJ132" s="36">
        <f t="shared" si="28"/>
        <v>4.6811945117029866E-2</v>
      </c>
      <c r="AK132" s="36">
        <f t="shared" si="28"/>
        <v>2.612330198537095E-2</v>
      </c>
      <c r="AL132" s="36">
        <f t="shared" si="28"/>
        <v>3.4431137724550899E-2</v>
      </c>
      <c r="AM132" s="36">
        <f t="shared" si="28"/>
        <v>1.440384102427314E-2</v>
      </c>
      <c r="AN132" s="36">
        <f t="shared" si="28"/>
        <v>3.9320726415599722E-2</v>
      </c>
      <c r="AO132" s="36">
        <f t="shared" si="28"/>
        <v>3.0670396850067349E-2</v>
      </c>
      <c r="AP132" s="36">
        <f t="shared" si="28"/>
        <v>3.3024156558964429E-2</v>
      </c>
      <c r="AQ132" s="36">
        <f t="shared" si="28"/>
        <v>2.9170829170829173E-2</v>
      </c>
      <c r="AR132" s="36">
        <f t="shared" si="28"/>
        <v>4.2600896860986545E-2</v>
      </c>
      <c r="AS132" s="36">
        <f t="shared" si="28"/>
        <v>6.4489920276240287E-2</v>
      </c>
      <c r="AT132" s="36">
        <f t="shared" si="28"/>
        <v>5.2379125095932462E-2</v>
      </c>
      <c r="AU132" s="36">
        <f t="shared" si="28"/>
        <v>4.3851652833085446E-2</v>
      </c>
      <c r="AV132" s="36">
        <f t="shared" si="28"/>
        <v>8.8775852967992702E-2</v>
      </c>
      <c r="AW132" s="36">
        <f t="shared" si="28"/>
        <v>8.8133009384974509E-2</v>
      </c>
      <c r="AX132" s="36">
        <f t="shared" si="28"/>
        <v>5.0135051888357103E-2</v>
      </c>
      <c r="AY132" s="36">
        <f t="shared" si="28"/>
        <v>5.8699052350722238E-2</v>
      </c>
      <c r="AZ132" s="36">
        <f t="shared" si="28"/>
        <v>7.0306397014148078E-2</v>
      </c>
      <c r="BA132" s="57">
        <f t="shared" si="28"/>
        <v>5.4828150572831427E-2</v>
      </c>
    </row>
    <row r="134" spans="1:53" ht="18.75">
      <c r="A134" s="8" t="s">
        <v>57</v>
      </c>
      <c r="B134" s="12"/>
      <c r="C134" s="12"/>
      <c r="D134" s="12"/>
      <c r="E134" s="12"/>
      <c r="F134" s="12"/>
      <c r="G134" s="12" t="s">
        <v>62</v>
      </c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22"/>
    </row>
    <row r="135" spans="1:53">
      <c r="A135" s="21" t="s">
        <v>48</v>
      </c>
      <c r="B135" s="11">
        <v>1</v>
      </c>
      <c r="C135" s="11">
        <v>2</v>
      </c>
      <c r="D135" s="11">
        <v>3</v>
      </c>
      <c r="E135" s="11">
        <v>4</v>
      </c>
      <c r="F135" s="11">
        <v>5</v>
      </c>
      <c r="G135" s="11">
        <v>6</v>
      </c>
      <c r="H135" s="11">
        <v>7</v>
      </c>
      <c r="I135" s="11">
        <v>8</v>
      </c>
      <c r="J135" s="11">
        <v>9</v>
      </c>
      <c r="K135" s="11">
        <v>10</v>
      </c>
      <c r="L135" s="11">
        <v>11</v>
      </c>
      <c r="M135" s="11">
        <v>12</v>
      </c>
      <c r="N135" s="11">
        <v>13</v>
      </c>
      <c r="O135" s="11">
        <v>14</v>
      </c>
      <c r="P135" s="11">
        <v>15</v>
      </c>
      <c r="Q135" s="11">
        <v>16</v>
      </c>
      <c r="R135" s="11">
        <v>17</v>
      </c>
      <c r="S135" s="11">
        <v>18</v>
      </c>
      <c r="T135" s="11">
        <v>19</v>
      </c>
      <c r="U135" s="11">
        <v>20</v>
      </c>
      <c r="V135" s="11">
        <v>21</v>
      </c>
      <c r="W135" s="11">
        <v>22</v>
      </c>
      <c r="X135" s="11">
        <v>23</v>
      </c>
      <c r="Y135" s="11">
        <v>24</v>
      </c>
      <c r="Z135" s="11">
        <v>25</v>
      </c>
      <c r="AA135" s="11">
        <v>26</v>
      </c>
      <c r="AB135" s="11">
        <v>27</v>
      </c>
      <c r="AC135" s="11">
        <v>28</v>
      </c>
      <c r="AD135" s="11">
        <v>29</v>
      </c>
      <c r="AE135" s="11">
        <v>30</v>
      </c>
      <c r="AF135" s="11">
        <v>31</v>
      </c>
      <c r="AG135" s="11">
        <v>32</v>
      </c>
      <c r="AH135" s="11">
        <v>33</v>
      </c>
      <c r="AI135" s="11">
        <v>34</v>
      </c>
      <c r="AJ135" s="11">
        <v>35</v>
      </c>
      <c r="AK135" s="11">
        <v>36</v>
      </c>
      <c r="AL135" s="11">
        <v>37</v>
      </c>
      <c r="AM135" s="11">
        <v>38</v>
      </c>
      <c r="AN135" s="11">
        <v>39</v>
      </c>
      <c r="AO135" s="11">
        <v>40</v>
      </c>
      <c r="AP135" s="11">
        <v>41</v>
      </c>
      <c r="AQ135" s="11">
        <v>42</v>
      </c>
      <c r="AR135" s="11">
        <v>43</v>
      </c>
      <c r="AS135" s="11">
        <v>44</v>
      </c>
      <c r="AT135" s="11">
        <v>45</v>
      </c>
      <c r="AU135" s="11">
        <v>46</v>
      </c>
      <c r="AV135" s="11">
        <v>47</v>
      </c>
      <c r="AW135" s="11">
        <v>48</v>
      </c>
      <c r="AX135" s="11">
        <v>49</v>
      </c>
      <c r="AY135" s="11">
        <v>50</v>
      </c>
      <c r="AZ135" s="11">
        <v>51</v>
      </c>
      <c r="BA135" s="10">
        <v>52</v>
      </c>
    </row>
    <row r="136" spans="1:53">
      <c r="A136" s="19" t="s">
        <v>50</v>
      </c>
      <c r="B136" s="24">
        <v>43833</v>
      </c>
      <c r="C136" s="24">
        <v>43840</v>
      </c>
      <c r="D136" s="24">
        <v>43847</v>
      </c>
      <c r="E136" s="24">
        <v>43854</v>
      </c>
      <c r="F136" s="24">
        <v>43861</v>
      </c>
      <c r="G136" s="24">
        <v>43868</v>
      </c>
      <c r="H136" s="24">
        <v>43875</v>
      </c>
      <c r="I136" s="24">
        <v>43882</v>
      </c>
      <c r="J136" s="24">
        <v>43889</v>
      </c>
      <c r="K136" s="24">
        <v>43896</v>
      </c>
      <c r="L136" s="24">
        <v>43903</v>
      </c>
      <c r="M136" s="24">
        <v>43910</v>
      </c>
      <c r="N136" s="24">
        <v>43917</v>
      </c>
      <c r="O136" s="24">
        <v>43924</v>
      </c>
      <c r="P136" s="23">
        <v>43931</v>
      </c>
      <c r="Q136" s="23">
        <v>43938</v>
      </c>
      <c r="R136" s="23">
        <v>43945</v>
      </c>
      <c r="S136" s="23">
        <v>43952</v>
      </c>
      <c r="T136" s="23">
        <v>43959</v>
      </c>
      <c r="U136" s="23">
        <v>43966</v>
      </c>
      <c r="V136" s="23">
        <v>43973</v>
      </c>
      <c r="W136" s="23">
        <v>43980</v>
      </c>
      <c r="X136" s="23">
        <v>43987</v>
      </c>
      <c r="Y136" s="23">
        <v>43994</v>
      </c>
      <c r="Z136" s="23">
        <v>44001</v>
      </c>
      <c r="AA136" s="23">
        <v>44008</v>
      </c>
      <c r="AB136" s="23">
        <v>44015</v>
      </c>
      <c r="AC136" s="23">
        <v>44022</v>
      </c>
      <c r="AD136" s="23">
        <v>44029</v>
      </c>
      <c r="AE136" s="23">
        <v>44036</v>
      </c>
      <c r="AF136" s="23">
        <v>44043</v>
      </c>
      <c r="AG136" s="23">
        <v>44050</v>
      </c>
      <c r="AH136" s="23">
        <v>44057</v>
      </c>
      <c r="AI136" s="23">
        <v>44064</v>
      </c>
      <c r="AJ136" s="23">
        <v>44071</v>
      </c>
      <c r="AK136" s="23">
        <v>44078</v>
      </c>
      <c r="AL136" s="23">
        <v>44085</v>
      </c>
      <c r="AM136" s="23">
        <v>44092</v>
      </c>
      <c r="AN136" s="23">
        <v>44099</v>
      </c>
      <c r="AO136" s="23">
        <v>44106</v>
      </c>
      <c r="AP136" s="23">
        <v>44113</v>
      </c>
      <c r="AQ136" s="23">
        <v>44120</v>
      </c>
      <c r="AR136" s="23">
        <v>44127</v>
      </c>
      <c r="AS136" s="23">
        <v>44134</v>
      </c>
      <c r="AT136" s="23">
        <v>44141</v>
      </c>
      <c r="AU136" s="23">
        <v>44148</v>
      </c>
      <c r="AV136" s="23">
        <v>44155</v>
      </c>
      <c r="AW136" s="23">
        <v>44162</v>
      </c>
      <c r="AX136" s="23">
        <v>44169</v>
      </c>
      <c r="AY136" s="23">
        <v>44176</v>
      </c>
      <c r="AZ136" s="23">
        <v>44183</v>
      </c>
      <c r="BA136" s="9">
        <v>44190</v>
      </c>
    </row>
    <row r="137" spans="1:53">
      <c r="A137" s="15" t="s">
        <v>49</v>
      </c>
      <c r="B137" s="50">
        <f>(B113/'UK Pop by Age'!$G5)*52</f>
        <v>3.628249356267519E-3</v>
      </c>
      <c r="C137" s="50">
        <f>(C113/'UK Pop by Age'!$G5)*52</f>
        <v>5.0935039039909404E-3</v>
      </c>
      <c r="D137" s="50">
        <f>(D113/'UK Pop by Age'!$G5)*52</f>
        <v>4.1166675388419928E-3</v>
      </c>
      <c r="E137" s="50">
        <f>(E113/'UK Pop by Age'!$G5)*52</f>
        <v>-5.5819220865654137E-4</v>
      </c>
      <c r="F137" s="50">
        <f>(F113/'UK Pop by Age'!$G5)*52</f>
        <v>1.1163844173130827E-3</v>
      </c>
      <c r="G137" s="50">
        <f>(G113/'UK Pop by Age'!$G5)*52</f>
        <v>6.2796623473860907E-4</v>
      </c>
      <c r="H137" s="50">
        <f>(H113/'UK Pop by Age'!$G5)*52</f>
        <v>6.9774026082067671E-5</v>
      </c>
      <c r="I137" s="50">
        <f>(I113/'UK Pop by Age'!$G5)*52</f>
        <v>2.3025428607082329E-3</v>
      </c>
      <c r="J137" s="50">
        <f>(J113/'UK Pop by Age'!$G5)*52</f>
        <v>4.8841818257447367E-4</v>
      </c>
      <c r="K137" s="50">
        <f>(K113/'UK Pop by Age'!$G5)*52</f>
        <v>-1.3954805216413534E-4</v>
      </c>
      <c r="L137" s="50">
        <f>(L113/'UK Pop by Age'!$G5)*52</f>
        <v>6.9774026082067677E-4</v>
      </c>
      <c r="M137" s="50">
        <f>(M113/'UK Pop by Age'!$G5)*52</f>
        <v>2.0932207824620301E-4</v>
      </c>
      <c r="N137" s="50">
        <f>(N113/'UK Pop by Age'!$G5)*52</f>
        <v>1.3954805216413534E-4</v>
      </c>
      <c r="O137" s="50">
        <f>(O113/'UK Pop by Age'!$G5)*52</f>
        <v>-3.4887013041033838E-4</v>
      </c>
      <c r="P137" s="50">
        <f>(P113/'UK Pop by Age'!$G5)*52</f>
        <v>7.6751428690274436E-4</v>
      </c>
      <c r="Q137" s="50">
        <f>(Q113/'UK Pop by Age'!$G5)*52</f>
        <v>-4.1864415649240603E-4</v>
      </c>
      <c r="R137" s="50">
        <f>(R113/'UK Pop by Age'!$G5)*52</f>
        <v>-1.6048025998875563E-3</v>
      </c>
      <c r="S137" s="50">
        <f>(S113/'UK Pop by Age'!$G5)*52</f>
        <v>-3.4887013041033838E-4</v>
      </c>
      <c r="T137" s="50">
        <f>(T113/'UK Pop by Age'!$G5)*52</f>
        <v>5.5819220865654137E-4</v>
      </c>
      <c r="U137" s="50">
        <f>(U113/'UK Pop by Age'!$G5)*52</f>
        <v>-5.5819220865654137E-4</v>
      </c>
      <c r="V137" s="50">
        <f>(V113/'UK Pop by Age'!$G5)*52</f>
        <v>-6.2796623473860907E-4</v>
      </c>
      <c r="W137" s="50">
        <f>(W113/'UK Pop by Age'!$G5)*52</f>
        <v>-6.9774026082067671E-5</v>
      </c>
      <c r="X137" s="50">
        <f>(X113/'UK Pop by Age'!$G5)*52</f>
        <v>1.3954805216413534E-4</v>
      </c>
      <c r="Y137" s="50">
        <f>(Y113/'UK Pop by Age'!$G5)*52</f>
        <v>-9.7683636514894734E-4</v>
      </c>
      <c r="Z137" s="50">
        <f>(Z113/'UK Pop by Age'!$G5)*52</f>
        <v>-6.2796623473860907E-4</v>
      </c>
      <c r="AA137" s="50">
        <f>(AA113/'UK Pop by Age'!$G5)*52</f>
        <v>-2.7909610432827069E-4</v>
      </c>
      <c r="AB137" s="50">
        <f>(AB113/'UK Pop by Age'!$G5)*52</f>
        <v>-1.1861584433951503E-3</v>
      </c>
      <c r="AC137" s="50">
        <f>(AC113/'UK Pop by Age'!$G5)*52</f>
        <v>-2.7909610432827069E-4</v>
      </c>
      <c r="AD137" s="50">
        <f>(AD113/'UK Pop by Age'!$G5)*52</f>
        <v>0</v>
      </c>
      <c r="AE137" s="50">
        <f>(AE113/'UK Pop by Age'!$G5)*52</f>
        <v>-1.3954805216413534E-4</v>
      </c>
      <c r="AF137" s="50">
        <f>(AF113/'UK Pop by Age'!$G5)*52</f>
        <v>-3.4887013041033838E-4</v>
      </c>
      <c r="AG137" s="50">
        <f>(AG113/'UK Pop by Age'!$G5)*52</f>
        <v>-1.3954805216413534E-4</v>
      </c>
      <c r="AH137" s="50">
        <f>(AH113/'UK Pop by Age'!$G5)*52</f>
        <v>-6.9774026082067677E-4</v>
      </c>
      <c r="AI137" s="50">
        <f>(AI113/'UK Pop by Age'!$G5)*52</f>
        <v>2.0932207824620301E-4</v>
      </c>
      <c r="AJ137" s="50">
        <f>(AJ113/'UK Pop by Age'!$G5)*52</f>
        <v>-4.1864415649240603E-4</v>
      </c>
      <c r="AK137" s="50">
        <f>(AK113/'UK Pop by Age'!$G5)*52</f>
        <v>6.2796623473860907E-4</v>
      </c>
      <c r="AL137" s="50">
        <f>(AL113/'UK Pop by Age'!$G5)*52</f>
        <v>3.4887013041033838E-4</v>
      </c>
      <c r="AM137" s="50">
        <f>(AM113/'UK Pop by Age'!$G5)*52</f>
        <v>-1.6745766259696241E-3</v>
      </c>
      <c r="AN137" s="50">
        <f>(AN113/'UK Pop by Age'!$G5)*52</f>
        <v>3.4887013041033838E-4</v>
      </c>
      <c r="AO137" s="50">
        <f>(AO113/'UK Pop by Age'!$G5)*52</f>
        <v>1.9536727302978947E-3</v>
      </c>
      <c r="AP137" s="50">
        <f>(AP113/'UK Pop by Age'!$G5)*52</f>
        <v>-6.9774026082067671E-5</v>
      </c>
      <c r="AQ137" s="50">
        <f>(AQ113/'UK Pop by Age'!$G5)*52</f>
        <v>7.6751428690274436E-4</v>
      </c>
      <c r="AR137" s="50">
        <f>(AR113/'UK Pop by Age'!$G5)*52</f>
        <v>-1.1163844173130827E-3</v>
      </c>
      <c r="AS137" s="50">
        <f>(AS113/'UK Pop by Age'!$G5)*52</f>
        <v>-6.9774026082067671E-5</v>
      </c>
      <c r="AT137" s="50">
        <f>(AT113/'UK Pop by Age'!$G5)*52</f>
        <v>5.5819220865654137E-4</v>
      </c>
      <c r="AU137" s="50">
        <f>(AU113/'UK Pop by Age'!$G5)*52</f>
        <v>-6.9774026082067671E-5</v>
      </c>
      <c r="AV137" s="50">
        <f>(AV113/'UK Pop by Age'!$G5)*52</f>
        <v>-3.4887013041033838E-4</v>
      </c>
      <c r="AW137" s="50">
        <f>(AW113/'UK Pop by Age'!$G5)*52</f>
        <v>-1.3954805216413534E-4</v>
      </c>
      <c r="AX137" s="50">
        <f>(AX113/'UK Pop by Age'!$G5)*52</f>
        <v>3.4887013041033838E-4</v>
      </c>
      <c r="AY137" s="50">
        <f>(AY113/'UK Pop by Age'!$G5)*52</f>
        <v>6.9774026082067671E-5</v>
      </c>
      <c r="AZ137" s="50">
        <f>(AZ113/'UK Pop by Age'!$G5)*52</f>
        <v>8.3728831298481206E-4</v>
      </c>
      <c r="BA137" s="66">
        <f>(BA113/'UK Pop by Age'!$G5)*52</f>
        <v>8.3728831298481206E-4</v>
      </c>
    </row>
    <row r="138" spans="1:53">
      <c r="A138" s="15" t="s">
        <v>42</v>
      </c>
      <c r="B138" s="50">
        <f>(B114/'UK Pop by Age'!$G6)*52</f>
        <v>-1.3970754375062634E-5</v>
      </c>
      <c r="C138" s="50">
        <f>(C114/'UK Pop by Age'!$G6)*52</f>
        <v>1.3970754375062634E-5</v>
      </c>
      <c r="D138" s="50">
        <f>(D114/'UK Pop by Age'!$G6)*52</f>
        <v>3.2598426875146141E-5</v>
      </c>
      <c r="E138" s="50">
        <f>(E114/'UK Pop by Age'!$G6)*52</f>
        <v>-1.3970754375062634E-5</v>
      </c>
      <c r="F138" s="50">
        <f>(F114/'UK Pop by Age'!$G6)*52</f>
        <v>4.6569181250208783E-6</v>
      </c>
      <c r="G138" s="50">
        <f>(G114/'UK Pop by Age'!$G6)*52</f>
        <v>9.3138362500417567E-6</v>
      </c>
      <c r="H138" s="50">
        <f>(H114/'UK Pop by Age'!$G6)*52</f>
        <v>0</v>
      </c>
      <c r="I138" s="50">
        <f>(I114/'UK Pop by Age'!$G6)*52</f>
        <v>7.9167608125354919E-5</v>
      </c>
      <c r="J138" s="50">
        <f>(J114/'UK Pop by Age'!$G6)*52</f>
        <v>4.1912263125187899E-5</v>
      </c>
      <c r="K138" s="50">
        <f>(K114/'UK Pop by Age'!$G6)*52</f>
        <v>-5.1226099375229658E-5</v>
      </c>
      <c r="L138" s="50">
        <f>(L114/'UK Pop by Age'!$G6)*52</f>
        <v>3.2598426875146141E-5</v>
      </c>
      <c r="M138" s="50">
        <f>(M114/'UK Pop by Age'!$G6)*52</f>
        <v>4.1912263125187899E-5</v>
      </c>
      <c r="N138" s="50">
        <f>(N114/'UK Pop by Age'!$G6)*52</f>
        <v>-1.3970754375062634E-5</v>
      </c>
      <c r="O138" s="50">
        <f>(O114/'UK Pop by Age'!$G6)*52</f>
        <v>-4.1912263125187899E-5</v>
      </c>
      <c r="P138" s="50">
        <f>(P114/'UK Pop by Age'!$G6)*52</f>
        <v>-9.3138362500417567E-6</v>
      </c>
      <c r="Q138" s="50">
        <f>(Q114/'UK Pop by Age'!$G6)*52</f>
        <v>0</v>
      </c>
      <c r="R138" s="50">
        <f>(R114/'UK Pop by Age'!$G6)*52</f>
        <v>2.7941508750125268E-5</v>
      </c>
      <c r="S138" s="50">
        <f>(S114/'UK Pop by Age'!$G6)*52</f>
        <v>-1.3970754375062634E-5</v>
      </c>
      <c r="T138" s="50">
        <f>(T114/'UK Pop by Age'!$G6)*52</f>
        <v>-1.8627672500083513E-5</v>
      </c>
      <c r="U138" s="50">
        <f>(U114/'UK Pop by Age'!$G6)*52</f>
        <v>-4.6569181250208778E-5</v>
      </c>
      <c r="V138" s="50">
        <f>(V114/'UK Pop by Age'!$G6)*52</f>
        <v>3.7255345000167027E-5</v>
      </c>
      <c r="W138" s="50">
        <f>(W114/'UK Pop by Age'!$G6)*52</f>
        <v>-9.3138362500417567E-6</v>
      </c>
      <c r="X138" s="50">
        <f>(X114/'UK Pop by Age'!$G6)*52</f>
        <v>-4.6569181250208783E-6</v>
      </c>
      <c r="Y138" s="50">
        <f>(Y114/'UK Pop by Age'!$G6)*52</f>
        <v>4.6569181250208783E-6</v>
      </c>
      <c r="Z138" s="50">
        <f>(Z114/'UK Pop by Age'!$G6)*52</f>
        <v>-4.6569181250208783E-6</v>
      </c>
      <c r="AA138" s="50">
        <f>(AA114/'UK Pop by Age'!$G6)*52</f>
        <v>-4.6569181250208783E-6</v>
      </c>
      <c r="AB138" s="50">
        <f>(AB114/'UK Pop by Age'!$G6)*52</f>
        <v>1.3970754375062634E-5</v>
      </c>
      <c r="AC138" s="50">
        <f>(AC114/'UK Pop by Age'!$G6)*52</f>
        <v>-2.3284590625104389E-5</v>
      </c>
      <c r="AD138" s="50">
        <f>(AD114/'UK Pop by Age'!$G6)*52</f>
        <v>-4.6569181250208783E-6</v>
      </c>
      <c r="AE138" s="50">
        <f>(AE114/'UK Pop by Age'!$G6)*52</f>
        <v>4.6569181250208783E-6</v>
      </c>
      <c r="AF138" s="50">
        <f>(AF114/'UK Pop by Age'!$G6)*52</f>
        <v>-3.2598426875146141E-5</v>
      </c>
      <c r="AG138" s="50">
        <f>(AG114/'UK Pop by Age'!$G6)*52</f>
        <v>-2.7941508750125268E-5</v>
      </c>
      <c r="AH138" s="50">
        <f>(AH114/'UK Pop by Age'!$G6)*52</f>
        <v>6.0539935625271409E-5</v>
      </c>
      <c r="AI138" s="50">
        <f>(AI114/'UK Pop by Age'!$G6)*52</f>
        <v>-6.5196853750292282E-5</v>
      </c>
      <c r="AJ138" s="50">
        <f>(AJ114/'UK Pop by Age'!$G6)*52</f>
        <v>2.3284590625104389E-5</v>
      </c>
      <c r="AK138" s="50">
        <f>(AK114/'UK Pop by Age'!$G6)*52</f>
        <v>-4.6569181250208783E-6</v>
      </c>
      <c r="AL138" s="50">
        <f>(AL114/'UK Pop by Age'!$G6)*52</f>
        <v>-2.7941508750125268E-5</v>
      </c>
      <c r="AM138" s="50">
        <f>(AM114/'UK Pop by Age'!$G6)*52</f>
        <v>0</v>
      </c>
      <c r="AN138" s="50">
        <f>(AN114/'UK Pop by Age'!$G6)*52</f>
        <v>1.8627672500083513E-5</v>
      </c>
      <c r="AO138" s="50">
        <f>(AO114/'UK Pop by Age'!$G6)*52</f>
        <v>-9.3138362500417567E-6</v>
      </c>
      <c r="AP138" s="50">
        <f>(AP114/'UK Pop by Age'!$G6)*52</f>
        <v>-1.8627672500083513E-5</v>
      </c>
      <c r="AQ138" s="50">
        <f>(AQ114/'UK Pop by Age'!$G6)*52</f>
        <v>-1.8627672500083513E-5</v>
      </c>
      <c r="AR138" s="50">
        <f>(AR114/'UK Pop by Age'!$G6)*52</f>
        <v>-4.6569181250208778E-5</v>
      </c>
      <c r="AS138" s="50">
        <f>(AS114/'UK Pop by Age'!$G6)*52</f>
        <v>-2.3284590625104389E-5</v>
      </c>
      <c r="AT138" s="50">
        <f>(AT114/'UK Pop by Age'!$G6)*52</f>
        <v>-2.3284590625104389E-5</v>
      </c>
      <c r="AU138" s="50">
        <f>(AU114/'UK Pop by Age'!$G6)*52</f>
        <v>-4.6569181250208778E-5</v>
      </c>
      <c r="AV138" s="50">
        <f>(AV114/'UK Pop by Age'!$G6)*52</f>
        <v>-1.3970754375062634E-5</v>
      </c>
      <c r="AW138" s="50">
        <f>(AW114/'UK Pop by Age'!$G6)*52</f>
        <v>-2.7941508750125268E-5</v>
      </c>
      <c r="AX138" s="50">
        <f>(AX114/'UK Pop by Age'!$G6)*52</f>
        <v>9.3138362500417567E-6</v>
      </c>
      <c r="AY138" s="50">
        <f>(AY114/'UK Pop by Age'!$G6)*52</f>
        <v>8.8481444375396678E-5</v>
      </c>
      <c r="AZ138" s="50">
        <f>(AZ114/'UK Pop by Age'!$G6)*52</f>
        <v>-1.8627672500083513E-5</v>
      </c>
      <c r="BA138" s="66">
        <f>(BA114/'UK Pop by Age'!$G6)*52</f>
        <v>9.3138362500417567E-6</v>
      </c>
    </row>
    <row r="139" spans="1:53">
      <c r="A139" s="15" t="s">
        <v>43</v>
      </c>
      <c r="B139" s="50">
        <f>(B115/'UK Pop by Age'!$G7)*52</f>
        <v>1.4438724532261684E-5</v>
      </c>
      <c r="C139" s="50">
        <f>(C115/'UK Pop by Age'!$G7)*52</f>
        <v>-4.5378848529965291E-5</v>
      </c>
      <c r="D139" s="50">
        <f>(D115/'UK Pop by Age'!$G7)*52</f>
        <v>6.8068272794947939E-5</v>
      </c>
      <c r="E139" s="50">
        <f>(E115/'UK Pop by Age'!$G7)*52</f>
        <v>8.4569672260389862E-5</v>
      </c>
      <c r="F139" s="50">
        <f>(F115/'UK Pop by Age'!$G7)*52</f>
        <v>-6.6005597861767691E-5</v>
      </c>
      <c r="G139" s="50">
        <f>(G115/'UK Pop by Age'!$G7)*52</f>
        <v>-5.3629548262686252E-5</v>
      </c>
      <c r="H139" s="50">
        <f>(H115/'UK Pop by Age'!$G7)*52</f>
        <v>-2.6814774131343126E-5</v>
      </c>
      <c r="I139" s="50">
        <f>(I115/'UK Pop by Age'!$G7)*52</f>
        <v>-3.7128148797244329E-5</v>
      </c>
      <c r="J139" s="50">
        <f>(J115/'UK Pop by Age'!$G7)*52</f>
        <v>7.0130947728128188E-5</v>
      </c>
      <c r="K139" s="50">
        <f>(K115/'UK Pop by Age'!$G7)*52</f>
        <v>3.3002798930883845E-5</v>
      </c>
      <c r="L139" s="50">
        <f>(L115/'UK Pop by Age'!$G7)*52</f>
        <v>-6.188024799540722E-5</v>
      </c>
      <c r="M139" s="50">
        <f>(M115/'UK Pop by Age'!$G7)*52</f>
        <v>3.094012399770361E-5</v>
      </c>
      <c r="N139" s="50">
        <f>(N115/'UK Pop by Age'!$G7)*52</f>
        <v>5.7754898129046736E-5</v>
      </c>
      <c r="O139" s="50">
        <f>(O115/'UK Pop by Age'!$G7)*52</f>
        <v>7.4256297594488659E-5</v>
      </c>
      <c r="P139" s="50">
        <f>(P115/'UK Pop by Age'!$G7)*52</f>
        <v>-1.010710717258318E-4</v>
      </c>
      <c r="Q139" s="50">
        <f>(Q115/'UK Pop by Age'!$G7)*52</f>
        <v>-1.0313374665901203E-4</v>
      </c>
      <c r="R139" s="50">
        <f>(R115/'UK Pop by Age'!$G7)*52</f>
        <v>-1.381992205230761E-4</v>
      </c>
      <c r="S139" s="50">
        <f>(S115/'UK Pop by Age'!$G7)*52</f>
        <v>-2.2689424264982645E-5</v>
      </c>
      <c r="T139" s="50">
        <f>(T115/'UK Pop by Age'!$G7)*52</f>
        <v>3.094012399770361E-5</v>
      </c>
      <c r="U139" s="50">
        <f>(U115/'UK Pop by Age'!$G7)*52</f>
        <v>8.2506997327209613E-6</v>
      </c>
      <c r="V139" s="50">
        <f>(V115/'UK Pop by Age'!$G7)*52</f>
        <v>3.094012399770361E-5</v>
      </c>
      <c r="W139" s="50">
        <f>(W115/'UK Pop by Age'!$G7)*52</f>
        <v>-2.2689424264982645E-5</v>
      </c>
      <c r="X139" s="50">
        <f>(X115/'UK Pop by Age'!$G7)*52</f>
        <v>1.6501399465441923E-5</v>
      </c>
      <c r="Y139" s="50">
        <f>(Y115/'UK Pop by Age'!$G7)*52</f>
        <v>2.4752099198162884E-5</v>
      </c>
      <c r="Z139" s="50">
        <f>(Z115/'UK Pop by Age'!$G7)*52</f>
        <v>-5.9817573062226971E-5</v>
      </c>
      <c r="AA139" s="50">
        <f>(AA115/'UK Pop by Age'!$G7)*52</f>
        <v>-6.8068272794947939E-5</v>
      </c>
      <c r="AB139" s="50">
        <f>(AB115/'UK Pop by Age'!$G7)*52</f>
        <v>-6.3942922928587455E-5</v>
      </c>
      <c r="AC139" s="50">
        <f>(AC115/'UK Pop by Age'!$G7)*52</f>
        <v>-9.282037199311083E-5</v>
      </c>
      <c r="AD139" s="50">
        <f>(AD115/'UK Pop by Age'!$G7)*52</f>
        <v>-5.1566873329506017E-5</v>
      </c>
      <c r="AE139" s="50">
        <f>(AE115/'UK Pop by Age'!$G7)*52</f>
        <v>-4.9504198396325768E-5</v>
      </c>
      <c r="AF139" s="50">
        <f>(AF115/'UK Pop by Age'!$G7)*52</f>
        <v>-4.3316173596785055E-5</v>
      </c>
      <c r="AG139" s="50">
        <f>(AG115/'UK Pop by Age'!$G7)*52</f>
        <v>-1.7120201945395995E-4</v>
      </c>
      <c r="AH139" s="50">
        <f>(AH115/'UK Pop by Age'!$G7)*52</f>
        <v>4.9504198396325768E-5</v>
      </c>
      <c r="AI139" s="50">
        <f>(AI115/'UK Pop by Age'!$G7)*52</f>
        <v>2.8877449064523368E-5</v>
      </c>
      <c r="AJ139" s="50">
        <f>(AJ115/'UK Pop by Age'!$G7)*52</f>
        <v>-1.8564074398622165E-5</v>
      </c>
      <c r="AK139" s="50">
        <f>(AK115/'UK Pop by Age'!$G7)*52</f>
        <v>-1.1344712132491322E-4</v>
      </c>
      <c r="AL139" s="50">
        <f>(AL115/'UK Pop by Age'!$G7)*52</f>
        <v>4.5378848529965291E-5</v>
      </c>
      <c r="AM139" s="50">
        <f>(AM115/'UK Pop by Age'!$G7)*52</f>
        <v>-5.7754898129046736E-5</v>
      </c>
      <c r="AN139" s="50">
        <f>(AN115/'UK Pop by Age'!$G7)*52</f>
        <v>-2.0626749331802403E-6</v>
      </c>
      <c r="AO139" s="50">
        <f>(AO115/'UK Pop by Age'!$G7)*52</f>
        <v>7.8381647460849143E-5</v>
      </c>
      <c r="AP139" s="50">
        <f>(AP115/'UK Pop by Age'!$G7)*52</f>
        <v>-5.3629548262686252E-5</v>
      </c>
      <c r="AQ139" s="50">
        <f>(AQ115/'UK Pop by Age'!$G7)*52</f>
        <v>4.1253498663604807E-6</v>
      </c>
      <c r="AR139" s="50">
        <f>(AR115/'UK Pop by Age'!$G7)*52</f>
        <v>-5.7754898129046736E-5</v>
      </c>
      <c r="AS139" s="50">
        <f>(AS115/'UK Pop by Age'!$G7)*52</f>
        <v>0</v>
      </c>
      <c r="AT139" s="50">
        <f>(AT115/'UK Pop by Age'!$G7)*52</f>
        <v>1.2376049599081442E-5</v>
      </c>
      <c r="AU139" s="50">
        <f>(AU115/'UK Pop by Age'!$G7)*52</f>
        <v>-4.3316173596785055E-5</v>
      </c>
      <c r="AV139" s="50">
        <f>(AV115/'UK Pop by Age'!$G7)*52</f>
        <v>-5.9817573062226971E-5</v>
      </c>
      <c r="AW139" s="50">
        <f>(AW115/'UK Pop by Age'!$G7)*52</f>
        <v>-1.0313374665901202E-5</v>
      </c>
      <c r="AX139" s="50">
        <f>(AX115/'UK Pop by Age'!$G7)*52</f>
        <v>-2.2689424264982645E-5</v>
      </c>
      <c r="AY139" s="50">
        <f>(AY115/'UK Pop by Age'!$G7)*52</f>
        <v>4.1253498663604807E-5</v>
      </c>
      <c r="AZ139" s="50">
        <f>(AZ115/'UK Pop by Age'!$G7)*52</f>
        <v>7.219362266130841E-5</v>
      </c>
      <c r="BA139" s="66">
        <f>(BA115/'UK Pop by Age'!$G7)*52</f>
        <v>-3.7128148797244329E-5</v>
      </c>
    </row>
    <row r="140" spans="1:53">
      <c r="A140" s="15" t="s">
        <v>44</v>
      </c>
      <c r="B140" s="50">
        <f>(B116/'UK Pop by Age'!$G8)*52</f>
        <v>-2.759414724171657E-4</v>
      </c>
      <c r="C140" s="50">
        <f>(C116/'UK Pop by Age'!$G8)*52</f>
        <v>-4.305899899256871E-4</v>
      </c>
      <c r="D140" s="50">
        <f>(D116/'UK Pop by Age'!$G8)*52</f>
        <v>-4.0633139894395817E-4</v>
      </c>
      <c r="E140" s="50">
        <f>(E116/'UK Pop by Age'!$G8)*52</f>
        <v>-6.3678801327038222E-5</v>
      </c>
      <c r="F140" s="50">
        <f>(F116/'UK Pop by Age'!$G8)*52</f>
        <v>-1.1219598329049593E-4</v>
      </c>
      <c r="G140" s="50">
        <f>(G116/'UK Pop by Age'!$G8)*52</f>
        <v>1.2129295490864425E-4</v>
      </c>
      <c r="H140" s="50">
        <f>(H116/'UK Pop by Age'!$G8)*52</f>
        <v>-1.5161619363580532E-5</v>
      </c>
      <c r="I140" s="50">
        <f>(I116/'UK Pop by Age'!$G8)*52</f>
        <v>5.1549505836173801E-5</v>
      </c>
      <c r="J140" s="50">
        <f>(J116/'UK Pop by Age'!$G8)*52</f>
        <v>1.061313355450637E-4</v>
      </c>
      <c r="K140" s="50">
        <f>(K116/'UK Pop by Age'!$G8)*52</f>
        <v>-6.0646477454322127E-5</v>
      </c>
      <c r="L140" s="50">
        <f>(L116/'UK Pop by Age'!$G8)*52</f>
        <v>-1.5161619363580532E-5</v>
      </c>
      <c r="M140" s="50">
        <f>(M116/'UK Pop by Age'!$G8)*52</f>
        <v>-3.0323238727161057E-4</v>
      </c>
      <c r="N140" s="50">
        <f>(N116/'UK Pop by Age'!$G8)*52</f>
        <v>4.7607484801642861E-4</v>
      </c>
      <c r="O140" s="50">
        <f>(O116/'UK Pop by Age'!$G8)*52</f>
        <v>9.0969716181483193E-6</v>
      </c>
      <c r="P140" s="50">
        <f>(P116/'UK Pop by Age'!$G8)*52</f>
        <v>-3.5478189310778443E-4</v>
      </c>
      <c r="Q140" s="50">
        <f>(Q116/'UK Pop by Age'!$G8)*52</f>
        <v>-8.6724462759680643E-4</v>
      </c>
      <c r="R140" s="50">
        <f>(R116/'UK Pop by Age'!$G8)*52</f>
        <v>-1.8193943236296639E-5</v>
      </c>
      <c r="S140" s="50">
        <f>(S116/'UK Pop by Age'!$G8)*52</f>
        <v>-8.7937392308767078E-5</v>
      </c>
      <c r="T140" s="50">
        <f>(T116/'UK Pop by Age'!$G8)*52</f>
        <v>-6.3678801327038222E-5</v>
      </c>
      <c r="U140" s="50">
        <f>(U116/'UK Pop by Age'!$G8)*52</f>
        <v>-1.6981013687210195E-4</v>
      </c>
      <c r="V140" s="50">
        <f>(V116/'UK Pop by Age'!$G8)*52</f>
        <v>1.2129295490864425E-5</v>
      </c>
      <c r="W140" s="50">
        <f>(W116/'UK Pop by Age'!$G8)*52</f>
        <v>-2.1226267109012744E-5</v>
      </c>
      <c r="X140" s="50">
        <f>(X116/'UK Pop by Age'!$G8)*52</f>
        <v>8.4905068436050976E-5</v>
      </c>
      <c r="Y140" s="50">
        <f>(Y116/'UK Pop by Age'!$G8)*52</f>
        <v>-1.5161619363580529E-4</v>
      </c>
      <c r="Z140" s="50">
        <f>(Z116/'UK Pop by Age'!$G8)*52</f>
        <v>-3.3355562599877169E-5</v>
      </c>
      <c r="AA140" s="50">
        <f>(AA116/'UK Pop by Age'!$G8)*52</f>
        <v>9.096971618148318E-5</v>
      </c>
      <c r="AB140" s="50">
        <f>(AB116/'UK Pop by Age'!$G8)*52</f>
        <v>-1.1522830716321204E-4</v>
      </c>
      <c r="AC140" s="50">
        <f>(AC116/'UK Pop by Age'!$G8)*52</f>
        <v>0</v>
      </c>
      <c r="AD140" s="50">
        <f>(AD116/'UK Pop by Age'!$G8)*52</f>
        <v>-9.096971618148318E-5</v>
      </c>
      <c r="AE140" s="50">
        <f>(AE116/'UK Pop by Age'!$G8)*52</f>
        <v>-2.3045661432642407E-4</v>
      </c>
      <c r="AF140" s="50">
        <f>(AF116/'UK Pop by Age'!$G8)*52</f>
        <v>-9.7034363926915397E-5</v>
      </c>
      <c r="AG140" s="50">
        <f>(AG116/'UK Pop by Age'!$G8)*52</f>
        <v>-2.4258590981728851E-4</v>
      </c>
      <c r="AH140" s="50">
        <f>(AH116/'UK Pop by Age'!$G8)*52</f>
        <v>3.4568492148963608E-4</v>
      </c>
      <c r="AI140" s="50">
        <f>(AI116/'UK Pop by Age'!$G8)*52</f>
        <v>1.3342225039950867E-4</v>
      </c>
      <c r="AJ140" s="50">
        <f>(AJ116/'UK Pop by Age'!$G8)*52</f>
        <v>2.7290914854444958E-5</v>
      </c>
      <c r="AK140" s="50">
        <f>(AK116/'UK Pop by Age'!$G8)*52</f>
        <v>9.0969716181483193E-6</v>
      </c>
      <c r="AL140" s="50">
        <f>(AL116/'UK Pop by Age'!$G8)*52</f>
        <v>-3.3355562599877169E-5</v>
      </c>
      <c r="AM140" s="50">
        <f>(AM116/'UK Pop by Age'!$G8)*52</f>
        <v>9.0969716181483193E-6</v>
      </c>
      <c r="AN140" s="50">
        <f>(AN116/'UK Pop by Age'!$G8)*52</f>
        <v>3.4568492148963608E-4</v>
      </c>
      <c r="AO140" s="50">
        <f>(AO116/'UK Pop by Age'!$G8)*52</f>
        <v>-3.3355562599877169E-5</v>
      </c>
      <c r="AP140" s="50">
        <f>(AP116/'UK Pop by Age'!$G8)*52</f>
        <v>-2.2742429045370798E-4</v>
      </c>
      <c r="AQ140" s="50">
        <f>(AQ116/'UK Pop by Age'!$G8)*52</f>
        <v>-1.6677781299938584E-4</v>
      </c>
      <c r="AR140" s="50">
        <f>(AR116/'UK Pop by Age'!$G8)*52</f>
        <v>-6.0646477454322123E-6</v>
      </c>
      <c r="AS140" s="50">
        <f>(AS116/'UK Pop by Age'!$G8)*52</f>
        <v>1.3645457427222476E-4</v>
      </c>
      <c r="AT140" s="50">
        <f>(AT116/'UK Pop by Age'!$G8)*52</f>
        <v>2.3955358594457239E-4</v>
      </c>
      <c r="AU140" s="50">
        <f>(AU116/'UK Pop by Age'!$G8)*52</f>
        <v>4.8517181963457699E-5</v>
      </c>
      <c r="AV140" s="50">
        <f>(AV116/'UK Pop by Age'!$G8)*52</f>
        <v>6.0646477454322123E-6</v>
      </c>
      <c r="AW140" s="50">
        <f>(AW116/'UK Pop by Age'!$G8)*52</f>
        <v>-2.7290914854444958E-5</v>
      </c>
      <c r="AX140" s="50">
        <f>(AX116/'UK Pop by Age'!$G8)*52</f>
        <v>1.7284246074481804E-4</v>
      </c>
      <c r="AY140" s="50">
        <f>(AY116/'UK Pop by Age'!$G8)*52</f>
        <v>1.4555154589037311E-4</v>
      </c>
      <c r="AZ140" s="50">
        <f>(AZ116/'UK Pop by Age'!$G8)*52</f>
        <v>3.0323238727161063E-5</v>
      </c>
      <c r="BA140" s="66">
        <f>(BA116/'UK Pop by Age'!$G8)*52</f>
        <v>-5.7614153581606018E-5</v>
      </c>
    </row>
    <row r="141" spans="1:53">
      <c r="A141" s="15" t="s">
        <v>45</v>
      </c>
      <c r="B141" s="50">
        <f>(B117/'UK Pop by Age'!$G9)*52</f>
        <v>-1.6425916184807199E-3</v>
      </c>
      <c r="C141" s="50">
        <f>(C117/'UK Pop by Age'!$G9)*52</f>
        <v>-1.110704808686963E-3</v>
      </c>
      <c r="D141" s="50">
        <f>(D117/'UK Pop by Age'!$G9)*52</f>
        <v>-1.4626887269328318E-3</v>
      </c>
      <c r="E141" s="50">
        <f>(E117/'UK Pop by Age'!$G9)*52</f>
        <v>-1.7286321318297103E-3</v>
      </c>
      <c r="F141" s="50">
        <f>(F117/'UK Pop by Age'!$G9)*52</f>
        <v>-1.063773619587514E-3</v>
      </c>
      <c r="G141" s="50">
        <f>(G117/'UK Pop by Age'!$G9)*52</f>
        <v>-6.0228359344293065E-4</v>
      </c>
      <c r="H141" s="50">
        <f>(H117/'UK Pop by Age'!$G9)*52</f>
        <v>-3.2851832369614403E-4</v>
      </c>
      <c r="I141" s="50">
        <f>(I117/'UK Pop by Age'!$G9)*52</f>
        <v>-5.6317426919338975E-4</v>
      </c>
      <c r="J141" s="50">
        <f>(J117/'UK Pop by Age'!$G9)*52</f>
        <v>7.6654275529100275E-4</v>
      </c>
      <c r="K141" s="50">
        <f>(K117/'UK Pop by Age'!$G9)*52</f>
        <v>-1.2671421056851268E-3</v>
      </c>
      <c r="L141" s="50">
        <f>(L117/'UK Pop by Age'!$G9)*52</f>
        <v>-2.1197253743251198E-3</v>
      </c>
      <c r="M141" s="50">
        <f>(M117/'UK Pop by Age'!$G9)*52</f>
        <v>-1.5956604293812708E-3</v>
      </c>
      <c r="N141" s="50">
        <f>(N117/'UK Pop by Age'!$G9)*52</f>
        <v>4.4584629644476686E-4</v>
      </c>
      <c r="O141" s="50">
        <f>(O117/'UK Pop by Age'!$G9)*52</f>
        <v>-1.1732797274862288E-3</v>
      </c>
      <c r="P141" s="50">
        <f>(P117/'UK Pop by Age'!$G9)*52</f>
        <v>-2.6672559138186929E-3</v>
      </c>
      <c r="Q141" s="50">
        <f>(Q117/'UK Pop by Age'!$G9)*52</f>
        <v>-3.3946893448601545E-3</v>
      </c>
      <c r="R141" s="50">
        <f>(R117/'UK Pop by Age'!$G9)*52</f>
        <v>1.799028915478884E-4</v>
      </c>
      <c r="S141" s="50">
        <f>(S117/'UK Pop by Age'!$G9)*52</f>
        <v>1.1263485383867795E-3</v>
      </c>
      <c r="T141" s="50">
        <f>(T117/'UK Pop by Age'!$G9)*52</f>
        <v>5.9446172859302252E-4</v>
      </c>
      <c r="U141" s="50">
        <f>(U117/'UK Pop by Age'!$G9)*52</f>
        <v>-8.6040513348990106E-4</v>
      </c>
      <c r="V141" s="50">
        <f>(V117/'UK Pop by Age'!$G9)*52</f>
        <v>8.2911767409026829E-4</v>
      </c>
      <c r="W141" s="50">
        <f>(W117/'UK Pop by Age'!$G9)*52</f>
        <v>-3.8327137764550137E-4</v>
      </c>
      <c r="X141" s="50">
        <f>(X117/'UK Pop by Age'!$G9)*52</f>
        <v>3.2069645884623584E-4</v>
      </c>
      <c r="Y141" s="50">
        <f>(Y117/'UK Pop by Age'!$G9)*52</f>
        <v>3.9891510734531771E-4</v>
      </c>
      <c r="Z141" s="50">
        <f>(Z117/'UK Pop by Age'!$G9)*52</f>
        <v>9.3862378198898282E-5</v>
      </c>
      <c r="AA141" s="50">
        <f>(AA117/'UK Pop by Age'!$G9)*52</f>
        <v>-3.6762764794568499E-4</v>
      </c>
      <c r="AB141" s="50">
        <f>(AB117/'UK Pop by Age'!$G9)*52</f>
        <v>1.0168424304880647E-4</v>
      </c>
      <c r="AC141" s="50">
        <f>(AC117/'UK Pop by Age'!$G9)*52</f>
        <v>-2.8158713459669487E-4</v>
      </c>
      <c r="AD141" s="50">
        <f>(AD117/'UK Pop by Age'!$G9)*52</f>
        <v>-6.0228359344293065E-4</v>
      </c>
      <c r="AE141" s="50">
        <f>(AE117/'UK Pop by Age'!$G9)*52</f>
        <v>2.502996751970621E-4</v>
      </c>
      <c r="AF141" s="50">
        <f>(AF117/'UK Pop by Age'!$G9)*52</f>
        <v>4.7713375584439958E-4</v>
      </c>
      <c r="AG141" s="50">
        <f>(AG117/'UK Pop by Age'!$G9)*52</f>
        <v>-2.3465594549724572E-4</v>
      </c>
      <c r="AH141" s="50">
        <f>(AH117/'UK Pop by Age'!$G9)*52</f>
        <v>1.1732797274862286E-4</v>
      </c>
      <c r="AI141" s="50">
        <f>(AI117/'UK Pop by Age'!$G9)*52</f>
        <v>-1.4861543214825563E-4</v>
      </c>
      <c r="AJ141" s="50">
        <f>(AJ117/'UK Pop by Age'!$G9)*52</f>
        <v>-1.799028915478884E-4</v>
      </c>
      <c r="AK141" s="50">
        <f>(AK117/'UK Pop by Age'!$G9)*52</f>
        <v>1.7208102669798021E-4</v>
      </c>
      <c r="AL141" s="50">
        <f>(AL117/'UK Pop by Age'!$G9)*52</f>
        <v>1.3297170244843924E-4</v>
      </c>
      <c r="AM141" s="50">
        <f>(AM117/'UK Pop by Age'!$G9)*52</f>
        <v>-2.4247781034715391E-4</v>
      </c>
      <c r="AN141" s="50">
        <f>(AN117/'UK Pop by Age'!$G9)*52</f>
        <v>-4.6931189099449144E-4</v>
      </c>
      <c r="AO141" s="50">
        <f>(AO117/'UK Pop by Age'!$G9)*52</f>
        <v>2.9723086429651126E-4</v>
      </c>
      <c r="AP141" s="50">
        <f>(AP117/'UK Pop by Age'!$G9)*52</f>
        <v>-9.3862378198898282E-5</v>
      </c>
      <c r="AQ141" s="50">
        <f>(AQ117/'UK Pop by Age'!$G9)*52</f>
        <v>-2.0336848609761295E-4</v>
      </c>
      <c r="AR141" s="50">
        <f>(AR117/'UK Pop by Age'!$G9)*52</f>
        <v>4.6931189099449141E-5</v>
      </c>
      <c r="AS141" s="50">
        <f>(AS117/'UK Pop by Age'!$G9)*52</f>
        <v>7.3525529589136998E-4</v>
      </c>
      <c r="AT141" s="50">
        <f>(AT117/'UK Pop by Age'!$G9)*52</f>
        <v>7.8218648499081911E-5</v>
      </c>
      <c r="AU141" s="50">
        <f>(AU117/'UK Pop by Age'!$G9)*52</f>
        <v>-3.3634018854605217E-4</v>
      </c>
      <c r="AV141" s="50">
        <f>(AV117/'UK Pop by Age'!$G9)*52</f>
        <v>3.3634018854605217E-4</v>
      </c>
      <c r="AW141" s="50">
        <f>(AW117/'UK Pop by Age'!$G9)*52</f>
        <v>7.2743343104146184E-4</v>
      </c>
      <c r="AX141" s="50">
        <f>(AX117/'UK Pop by Age'!$G9)*52</f>
        <v>-5.4753053949357333E-5</v>
      </c>
      <c r="AY141" s="50">
        <f>(AY117/'UK Pop by Age'!$G9)*52</f>
        <v>-1.6425916184807201E-4</v>
      </c>
      <c r="AZ141" s="50">
        <f>(AZ117/'UK Pop by Age'!$G9)*52</f>
        <v>2.8158713459669487E-4</v>
      </c>
      <c r="BA141" s="66">
        <f>(BA117/'UK Pop by Age'!$G9)*52</f>
        <v>-1.5643729699816382E-4</v>
      </c>
    </row>
    <row r="142" spans="1:53">
      <c r="A142" s="15" t="s">
        <v>46</v>
      </c>
      <c r="B142" s="50">
        <f>(B118/'UK Pop by Age'!$G10)*52</f>
        <v>-7.1035452748684199E-3</v>
      </c>
      <c r="C142" s="50">
        <f>(C118/'UK Pop by Age'!$G10)*52</f>
        <v>-7.5159233713495465E-3</v>
      </c>
      <c r="D142" s="50">
        <f>(D118/'UK Pop by Age'!$G10)*52</f>
        <v>-6.0127386970796363E-3</v>
      </c>
      <c r="E142" s="50">
        <f>(E118/'UK Pop by Age'!$G10)*52</f>
        <v>-7.422805736660259E-3</v>
      </c>
      <c r="F142" s="50">
        <f>(F118/'UK Pop by Age'!$G10)*52</f>
        <v>-7.1168477941097475E-3</v>
      </c>
      <c r="G142" s="50">
        <f>(G118/'UK Pop by Age'!$G10)*52</f>
        <v>-1.6628149051658284E-3</v>
      </c>
      <c r="H142" s="50">
        <f>(H118/'UK Pop by Age'!$G10)*52</f>
        <v>-1.3302519241326629E-3</v>
      </c>
      <c r="I142" s="50">
        <f>(I118/'UK Pop by Age'!$G10)*52</f>
        <v>-3.0462769062637981E-3</v>
      </c>
      <c r="J142" s="50">
        <f>(J118/'UK Pop by Age'!$G10)*52</f>
        <v>1.1839242124780699E-3</v>
      </c>
      <c r="K142" s="50">
        <f>(K118/'UK Pop by Age'!$G10)*52</f>
        <v>-8.6333349876209827E-3</v>
      </c>
      <c r="L142" s="50">
        <f>(L118/'UK Pop by Age'!$G10)*52</f>
        <v>-8.7929652185169023E-3</v>
      </c>
      <c r="M142" s="50">
        <f>(M118/'UK Pop by Age'!$G10)*52</f>
        <v>-5.2411925810826919E-3</v>
      </c>
      <c r="N142" s="50">
        <f>(N118/'UK Pop by Age'!$G10)*52</f>
        <v>-1.1972267317193967E-3</v>
      </c>
      <c r="O142" s="50">
        <f>(O118/'UK Pop by Age'!$G10)*52</f>
        <v>-1.0109914623408238E-3</v>
      </c>
      <c r="P142" s="50">
        <f>(P118/'UK Pop by Age'!$G10)*52</f>
        <v>-7.1168477941097475E-3</v>
      </c>
      <c r="Q142" s="50">
        <f>(Q118/'UK Pop by Age'!$G10)*52</f>
        <v>-7.4760158136255661E-3</v>
      </c>
      <c r="R142" s="50">
        <f>(R118/'UK Pop by Age'!$G10)*52</f>
        <v>-1.2637393279260297E-3</v>
      </c>
      <c r="S142" s="50">
        <f>(S118/'UK Pop by Age'!$G10)*52</f>
        <v>3.9907557723979888E-3</v>
      </c>
      <c r="T142" s="50">
        <f>(T118/'UK Pop by Age'!$G10)*52</f>
        <v>2.5939912520586928E-3</v>
      </c>
      <c r="U142" s="50">
        <f>(U118/'UK Pop by Age'!$G10)*52</f>
        <v>9.7108390461684386E-4</v>
      </c>
      <c r="V142" s="50">
        <f>(V118/'UK Pop by Age'!$G10)*52</f>
        <v>3.445352483503597E-3</v>
      </c>
      <c r="W142" s="50">
        <f>(W118/'UK Pop by Age'!$G10)*52</f>
        <v>9.7108390461684386E-4</v>
      </c>
      <c r="X142" s="50">
        <f>(X118/'UK Pop by Age'!$G10)*52</f>
        <v>-4.6558817344643198E-4</v>
      </c>
      <c r="Y142" s="50">
        <f>(Y118/'UK Pop by Age'!$G10)*52</f>
        <v>2.6605038482653255E-5</v>
      </c>
      <c r="Z142" s="50">
        <f>(Z118/'UK Pop by Age'!$G10)*52</f>
        <v>2.1417055978535872E-3</v>
      </c>
      <c r="AA142" s="50">
        <f>(AA118/'UK Pop by Age'!$G10)*52</f>
        <v>2.4476635404040996E-3</v>
      </c>
      <c r="AB142" s="50">
        <f>(AB118/'UK Pop by Age'!$G10)*52</f>
        <v>5.1879825041173855E-4</v>
      </c>
      <c r="AC142" s="50">
        <f>(AC118/'UK Pop by Age'!$G10)*52</f>
        <v>-2.2614282710255271E-4</v>
      </c>
      <c r="AD142" s="50">
        <f>(AD118/'UK Pop by Age'!$G10)*52</f>
        <v>1.6761174244071552E-3</v>
      </c>
      <c r="AE142" s="50">
        <f>(AE118/'UK Pop by Age'!$G10)*52</f>
        <v>-6.3852092358367824E-4</v>
      </c>
      <c r="AF142" s="50">
        <f>(AF118/'UK Pop by Age'!$G10)*52</f>
        <v>5.8531084661837167E-4</v>
      </c>
      <c r="AG142" s="50">
        <f>(AG118/'UK Pop by Age'!$G10)*52</f>
        <v>1.5963023089591956E-4</v>
      </c>
      <c r="AH142" s="50">
        <f>(AH118/'UK Pop by Age'!$G10)*52</f>
        <v>5.4540328889439178E-4</v>
      </c>
      <c r="AI142" s="50">
        <f>(AI118/'UK Pop by Age'!$G10)*52</f>
        <v>-1.077504058547457E-3</v>
      </c>
      <c r="AJ142" s="50">
        <f>(AJ118/'UK Pop by Age'!$G10)*52</f>
        <v>2.2481257517842001E-3</v>
      </c>
      <c r="AK142" s="50">
        <f>(AK118/'UK Pop by Age'!$G10)*52</f>
        <v>1.822445136061748E-3</v>
      </c>
      <c r="AL142" s="50">
        <f>(AL118/'UK Pop by Age'!$G10)*52</f>
        <v>1.0375965008234771E-3</v>
      </c>
      <c r="AM142" s="50">
        <f>(AM118/'UK Pop by Age'!$G10)*52</f>
        <v>1.2504368086847031E-3</v>
      </c>
      <c r="AN142" s="50">
        <f>(AN118/'UK Pop by Age'!$G10)*52</f>
        <v>1.7426300206137882E-3</v>
      </c>
      <c r="AO142" s="50">
        <f>(AO118/'UK Pop by Age'!$G10)*52</f>
        <v>1.1174116162714369E-3</v>
      </c>
      <c r="AP142" s="50">
        <f>(AP118/'UK Pop by Age'!$G10)*52</f>
        <v>1.7027224628898083E-3</v>
      </c>
      <c r="AQ142" s="50">
        <f>(AQ118/'UK Pop by Age'!$G10)*52</f>
        <v>2.0086804054403212E-3</v>
      </c>
      <c r="AR142" s="50">
        <f>(AR118/'UK Pop by Age'!$G10)*52</f>
        <v>2.0884955208882805E-3</v>
      </c>
      <c r="AS142" s="50">
        <f>(AS118/'UK Pop by Age'!$G10)*52</f>
        <v>3.1659995794357377E-3</v>
      </c>
      <c r="AT142" s="50">
        <f>(AT118/'UK Pop by Age'!$G10)*52</f>
        <v>6.518234428250048E-4</v>
      </c>
      <c r="AU142" s="50">
        <f>(AU118/'UK Pop by Age'!$G10)*52</f>
        <v>3.3389323295729841E-3</v>
      </c>
      <c r="AV142" s="50">
        <f>(AV118/'UK Pop by Age'!$G10)*52</f>
        <v>5.2811001388066723E-3</v>
      </c>
      <c r="AW142" s="50">
        <f>(AW118/'UK Pop by Age'!$G10)*52</f>
        <v>4.1636885225352352E-3</v>
      </c>
      <c r="AX142" s="50">
        <f>(AX118/'UK Pop by Age'!$G10)*52</f>
        <v>1.5031846742699091E-3</v>
      </c>
      <c r="AY142" s="50">
        <f>(AY118/'UK Pop by Age'!$G10)*52</f>
        <v>3.3655373680556372E-3</v>
      </c>
      <c r="AZ142" s="50">
        <f>(AZ118/'UK Pop by Age'!$G10)*52</f>
        <v>2.1683106363362403E-3</v>
      </c>
      <c r="BA142" s="66">
        <f>(BA118/'UK Pop by Age'!$G10)*52</f>
        <v>2.8999491946092052E-3</v>
      </c>
    </row>
    <row r="143" spans="1:53">
      <c r="A143" s="31" t="s">
        <v>47</v>
      </c>
      <c r="B143" s="58">
        <f>(B119/'UK Pop by Age'!$G11)*52</f>
        <v>-4.7001956137234159E-2</v>
      </c>
      <c r="C143" s="58">
        <f>(C119/'UK Pop by Age'!$G11)*52</f>
        <v>-7.8674980575283951E-2</v>
      </c>
      <c r="D143" s="58">
        <f>(D119/'UK Pop by Age'!$G11)*52</f>
        <v>-8.4410640449482072E-2</v>
      </c>
      <c r="E143" s="58">
        <f>(E119/'UK Pop by Age'!$G11)*52</f>
        <v>-7.2330224077277183E-2</v>
      </c>
      <c r="F143" s="58">
        <f>(F119/'UK Pop by Age'!$G11)*52</f>
        <v>-6.4208935759828514E-2</v>
      </c>
      <c r="G143" s="58">
        <f>(G119/'UK Pop by Age'!$G11)*52</f>
        <v>-3.3145007945587369E-2</v>
      </c>
      <c r="H143" s="58">
        <f>(H119/'UK Pop by Age'!$G11)*52</f>
        <v>-1.3349367671806243E-2</v>
      </c>
      <c r="I143" s="58">
        <f>(I119/'UK Pop by Age'!$G11)*52</f>
        <v>-3.0201040930512228E-2</v>
      </c>
      <c r="J143" s="58">
        <f>(J119/'UK Pop by Age'!$G11)*52</f>
        <v>-4.1621602626924414E-3</v>
      </c>
      <c r="K143" s="58">
        <f>(K119/'UK Pop by Age'!$G11)*52</f>
        <v>-6.4513484071732838E-2</v>
      </c>
      <c r="L143" s="58">
        <f>(L119/'UK Pop by Age'!$G11)*52</f>
        <v>-6.4513484071732838E-2</v>
      </c>
      <c r="M143" s="58">
        <f>(M119/'UK Pop by Age'!$G11)*52</f>
        <v>-4.2636763666605501E-2</v>
      </c>
      <c r="N143" s="58">
        <f>(N119/'UK Pop by Age'!$G11)*52</f>
        <v>-1.1420561696412186E-2</v>
      </c>
      <c r="O143" s="58">
        <f>(O119/'UK Pop by Age'!$G11)*52</f>
        <v>-2.3704010276553292E-2</v>
      </c>
      <c r="P143" s="58">
        <f>(P119/'UK Pop by Age'!$G11)*52</f>
        <v>-4.9590616788420916E-2</v>
      </c>
      <c r="Q143" s="58">
        <f>(Q119/'UK Pop by Age'!$G11)*52</f>
        <v>-4.365192470628658E-2</v>
      </c>
      <c r="R143" s="58">
        <f>(R119/'UK Pop by Age'!$G11)*52</f>
        <v>-4.314434418644604E-3</v>
      </c>
      <c r="S143" s="58">
        <f>(S119/'UK Pop by Age'!$G11)*52</f>
        <v>3.3398798205507639E-2</v>
      </c>
      <c r="T143" s="58">
        <f>(T119/'UK Pop by Age'!$G11)*52</f>
        <v>8.222804421416775E-3</v>
      </c>
      <c r="U143" s="58">
        <f>(U119/'UK Pop by Age'!$G11)*52</f>
        <v>1.2080416372204892E-2</v>
      </c>
      <c r="V143" s="58">
        <f>(V119/'UK Pop by Age'!$G11)*52</f>
        <v>1.3450883775774353E-2</v>
      </c>
      <c r="W143" s="58">
        <f>(W119/'UK Pop by Age'!$G11)*52</f>
        <v>5.5833857182459581E-3</v>
      </c>
      <c r="X143" s="58">
        <f>(X119/'UK Pop by Age'!$G11)*52</f>
        <v>7.4614336416559618E-3</v>
      </c>
      <c r="Y143" s="58">
        <f>(Y119/'UK Pop by Age'!$G11)*52</f>
        <v>5.0758051984054163E-3</v>
      </c>
      <c r="Z143" s="58">
        <f>(Z119/'UK Pop by Age'!$G11)*52</f>
        <v>4.0098861067402788E-3</v>
      </c>
      <c r="AA143" s="58">
        <f>(AA119/'UK Pop by Age'!$G11)*52</f>
        <v>8.6288688372892081E-3</v>
      </c>
      <c r="AB143" s="58">
        <f>(AB119/'UK Pop by Age'!$G11)*52</f>
        <v>-8.3750785773689367E-3</v>
      </c>
      <c r="AC143" s="58">
        <f>(AC119/'UK Pop by Age'!$G11)*52</f>
        <v>-3.5530636388837918E-4</v>
      </c>
      <c r="AD143" s="58">
        <f>(AD119/'UK Pop by Age'!$G11)*52</f>
        <v>-2.0303220793621663E-3</v>
      </c>
      <c r="AE143" s="58">
        <f>(AE119/'UK Pop by Age'!$G11)*52</f>
        <v>4.4667085745967658E-3</v>
      </c>
      <c r="AF143" s="58">
        <f>(AF119/'UK Pop by Age'!$G11)*52</f>
        <v>3.5530636388837913E-3</v>
      </c>
      <c r="AG143" s="58">
        <f>(AG119/'UK Pop by Age'!$G11)*52</f>
        <v>-4.0606441587243331E-4</v>
      </c>
      <c r="AH143" s="58">
        <f>(AH119/'UK Pop by Age'!$G11)*52</f>
        <v>3.3500314309475748E-3</v>
      </c>
      <c r="AI143" s="58">
        <f>(AI119/'UK Pop by Age'!$G11)*52</f>
        <v>3.502305586899737E-3</v>
      </c>
      <c r="AJ143" s="58">
        <f>(AJ119/'UK Pop by Age'!$G11)*52</f>
        <v>1.1775868060300567E-2</v>
      </c>
      <c r="AK143" s="58">
        <f>(AK119/'UK Pop by Age'!$G11)*52</f>
        <v>6.8523370178473122E-3</v>
      </c>
      <c r="AL143" s="58">
        <f>(AL119/'UK Pop by Age'!$G11)*52</f>
        <v>1.1014497280539754E-2</v>
      </c>
      <c r="AM143" s="58">
        <f>(AM119/'UK Pop by Age'!$G11)*52</f>
        <v>6.1417242900705538E-3</v>
      </c>
      <c r="AN143" s="58">
        <f>(AN119/'UK Pop by Age'!$G11)*52</f>
        <v>8.8319010452254237E-3</v>
      </c>
      <c r="AO143" s="58">
        <f>(AO119/'UK Pop by Age'!$G11)*52</f>
        <v>6.1417242900705538E-3</v>
      </c>
      <c r="AP143" s="58">
        <f>(AP119/'UK Pop by Age'!$G11)*52</f>
        <v>1.5938028322993007E-2</v>
      </c>
      <c r="AQ143" s="58">
        <f>(AQ119/'UK Pop by Age'!$G11)*52</f>
        <v>1.0811465072603537E-2</v>
      </c>
      <c r="AR143" s="58">
        <f>(AR119/'UK Pop by Age'!$G11)*52</f>
        <v>1.5785754167040845E-2</v>
      </c>
      <c r="AS143" s="58">
        <f>(AS119/'UK Pop by Age'!$G11)*52</f>
        <v>1.3400125723790299E-2</v>
      </c>
      <c r="AT143" s="58">
        <f>(AT119/'UK Pop by Age'!$G11)*52</f>
        <v>2.0252462741637611E-2</v>
      </c>
      <c r="AU143" s="58">
        <f>(AU119/'UK Pop by Age'!$G11)*52</f>
        <v>1.3450883775774353E-2</v>
      </c>
      <c r="AV143" s="58">
        <f>(AV119/'UK Pop by Age'!$G11)*52</f>
        <v>2.6394187031708163E-2</v>
      </c>
      <c r="AW143" s="58">
        <f>(AW119/'UK Pop by Age'!$G11)*52</f>
        <v>2.7460106123373303E-2</v>
      </c>
      <c r="AX143" s="58">
        <f>(AX119/'UK Pop by Age'!$G11)*52</f>
        <v>1.8780479234100041E-2</v>
      </c>
      <c r="AY143" s="58">
        <f>(AY119/'UK Pop by Age'!$G11)*52</f>
        <v>1.6141060530929223E-2</v>
      </c>
      <c r="AZ143" s="58">
        <f>(AZ119/'UK Pop by Age'!$G11)*52</f>
        <v>2.8322993007102223E-2</v>
      </c>
      <c r="BA143" s="67">
        <f>(BA119/'UK Pop by Age'!$G11)*52</f>
        <v>1.1522077800380295E-2</v>
      </c>
    </row>
    <row r="144" spans="1:53">
      <c r="A144" s="68" t="s">
        <v>63</v>
      </c>
      <c r="B144" s="69"/>
      <c r="C144" s="69"/>
      <c r="D144" s="69"/>
      <c r="E144" s="64">
        <f>(E120/'UK Pop by Age'!$G12)*52</f>
        <v>-1.7332931662054421E-3</v>
      </c>
      <c r="F144" s="64">
        <f>(F120/'UK Pop by Age'!$G12)*52</f>
        <v>-1.5698345395974574E-3</v>
      </c>
      <c r="G144" s="64">
        <f>(G120/'UK Pop by Age'!$G12)*52</f>
        <v>-6.5541381683394855E-4</v>
      </c>
      <c r="H144" s="64">
        <f>(H120/'UK Pop by Age'!$G12)*52</f>
        <v>-3.3323449482400758E-4</v>
      </c>
      <c r="I144" s="64">
        <f>(I120/'UK Pop by Age'!$G12)*52</f>
        <v>-6.6883795525102935E-4</v>
      </c>
      <c r="J144" s="64">
        <f>(J120/'UK Pop by Age'!$G12)*52</f>
        <v>1.5003448819090389E-4</v>
      </c>
      <c r="K144" s="64">
        <f>(K120/'UK Pop by Age'!$G12)*52</f>
        <v>-1.6574862669089855E-3</v>
      </c>
      <c r="L144" s="64">
        <f>(L120/'UK Pop by Age'!$G12)*52</f>
        <v>-1.7538242014315661E-3</v>
      </c>
      <c r="M144" s="64">
        <f>(M120/'UK Pop by Age'!$G12)*52</f>
        <v>-1.1931690087181883E-3</v>
      </c>
      <c r="N144" s="64">
        <f>(N120/'UK Pop by Age'!$G12)*52</f>
        <v>-5.843448487435203E-5</v>
      </c>
      <c r="O144" s="64">
        <f>(O120/'UK Pop by Age'!$G12)*52</f>
        <v>-5.2748967427117786E-4</v>
      </c>
      <c r="P144" s="64">
        <f>(P120/'UK Pop by Age'!$G12)*52</f>
        <v>-1.5872069540195622E-3</v>
      </c>
      <c r="Q144" s="64">
        <f>(Q120/'UK Pop by Age'!$G12)*52</f>
        <v>-1.7356621318084563E-3</v>
      </c>
      <c r="R144" s="64">
        <f>(R120/'UK Pop by Age'!$G12)*52</f>
        <v>-1.9504483464817505E-4</v>
      </c>
      <c r="S144" s="64">
        <f>(S120/'UK Pop by Age'!$G12)*52</f>
        <v>8.3229658185901415E-4</v>
      </c>
      <c r="T144" s="64">
        <f>(T120/'UK Pop by Age'!$G12)*52</f>
        <v>3.403413916330504E-4</v>
      </c>
      <c r="U144" s="64">
        <f>(U120/'UK Pop by Age'!$G12)*52</f>
        <v>1.034448313316232E-4</v>
      </c>
      <c r="V144" s="64">
        <f>(V120/'UK Pop by Age'!$G12)*52</f>
        <v>5.1169657025108264E-4</v>
      </c>
      <c r="W144" s="64">
        <f>(W120/'UK Pop by Age'!$G12)*52</f>
        <v>8.9231037713537574E-5</v>
      </c>
      <c r="X144" s="64">
        <f>(X120/'UK Pop by Age'!$G12)*52</f>
        <v>1.5003448819090389E-4</v>
      </c>
      <c r="Y144" s="64">
        <f>(Y120/'UK Pop by Age'!$G12)*52</f>
        <v>8.0544830502485244E-5</v>
      </c>
      <c r="Z144" s="64">
        <f>(Z120/'UK Pop by Age'!$G12)*52</f>
        <v>1.5951035060296097E-4</v>
      </c>
      <c r="AA144" s="64">
        <f>(AA120/'UK Pop by Age'!$G12)*52</f>
        <v>2.3610690510042243E-4</v>
      </c>
      <c r="AB144" s="64">
        <f>(AB120/'UK Pop by Age'!$G12)*52</f>
        <v>-1.5477241939693243E-4</v>
      </c>
      <c r="AC144" s="64">
        <f>(AC120/'UK Pop by Age'!$G12)*52</f>
        <v>-9.0020692914542322E-5</v>
      </c>
      <c r="AD144" s="64">
        <f>(AD120/'UK Pop by Age'!$G12)*52</f>
        <v>-3.7113794447223591E-5</v>
      </c>
      <c r="AE144" s="64">
        <f>(AE120/'UK Pop by Age'!$G12)*52</f>
        <v>-2.2900000829137961E-5</v>
      </c>
      <c r="AF144" s="64">
        <f>(AF120/'UK Pop by Age'!$G12)*52</f>
        <v>8.6862072110523291E-5</v>
      </c>
      <c r="AG144" s="64">
        <f>(AG120/'UK Pop by Age'!$G12)*52</f>
        <v>-1.5556207459793719E-4</v>
      </c>
      <c r="AH144" s="64">
        <f>(AH120/'UK Pop by Age'!$G12)*52</f>
        <v>2.0767931786425114E-4</v>
      </c>
      <c r="AI144" s="64">
        <f>(AI120/'UK Pop by Age'!$G12)*52</f>
        <v>1.2634483216076117E-5</v>
      </c>
      <c r="AJ144" s="64">
        <f>(AJ120/'UK Pop by Age'!$G12)*52</f>
        <v>2.9770001077879347E-4</v>
      </c>
      <c r="AK144" s="64">
        <f>(AK120/'UK Pop by Age'!$G12)*52</f>
        <v>1.9741380025118933E-4</v>
      </c>
      <c r="AL144" s="64">
        <f>(AL120/'UK Pop by Age'!$G12)*52</f>
        <v>2.5426897472353185E-4</v>
      </c>
      <c r="AM144" s="64">
        <f>(AM120/'UK Pop by Age'!$G12)*52</f>
        <v>1.0660345213564224E-4</v>
      </c>
      <c r="AN144" s="64">
        <f>(AN120/'UK Pop by Age'!$G12)*52</f>
        <v>2.8980345876874591E-4</v>
      </c>
      <c r="AO144" s="64">
        <f>(AO120/'UK Pop by Age'!$G12)*52</f>
        <v>2.3373793949740812E-4</v>
      </c>
      <c r="AP144" s="64">
        <f>(AP120/'UK Pop by Age'!$G12)*52</f>
        <v>2.5584828512554132E-4</v>
      </c>
      <c r="AQ144" s="64">
        <f>(AQ120/'UK Pop by Age'!$G12)*52</f>
        <v>2.3057931869338913E-4</v>
      </c>
      <c r="AR144" s="64">
        <f>(AR120/'UK Pop by Age'!$G12)*52</f>
        <v>3.3007587401998853E-4</v>
      </c>
      <c r="AS144" s="64">
        <f>(AS120/'UK Pop by Age'!$G12)*52</f>
        <v>5.0143105263802089E-4</v>
      </c>
      <c r="AT144" s="64">
        <f>(AT120/'UK Pop by Age'!$G12)*52</f>
        <v>4.3115173974859751E-4</v>
      </c>
      <c r="AU144" s="64">
        <f>(AU120/'UK Pop by Age'!$G12)*52</f>
        <v>3.6087242685917408E-4</v>
      </c>
      <c r="AV144" s="64">
        <f>(AV120/'UK Pop by Age'!$G12)*52</f>
        <v>7.3043106092940044E-4</v>
      </c>
      <c r="AW144" s="64">
        <f>(AW120/'UK Pop by Age'!$G12)*52</f>
        <v>7.3043106092940044E-4</v>
      </c>
      <c r="AX144" s="64">
        <f>(AX120/'UK Pop by Age'!$G12)*52</f>
        <v>4.177276013315166E-4</v>
      </c>
      <c r="AY144" s="64">
        <f>(AY120/'UK Pop by Age'!$G12)*52</f>
        <v>5.038000182410352E-4</v>
      </c>
      <c r="AZ144" s="64">
        <f>(AZ120/'UK Pop by Age'!$G12)*52</f>
        <v>6.3962071281385344E-4</v>
      </c>
      <c r="BA144" s="70">
        <f>(BA120/'UK Pop by Age'!$G12)*52</f>
        <v>3.1744139080391246E-4</v>
      </c>
    </row>
  </sheetData>
  <conditionalFormatting sqref="B84:D84 B53:D61">
    <cfRule type="colorScale" priority="79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121:BA121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D73">
    <cfRule type="colorScale" priority="77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B77:D83">
    <cfRule type="colorScale" priority="76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B114:BA119 B120:D120">
    <cfRule type="colorScale" priority="75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125:BA131">
    <cfRule type="colorScale" priority="74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B137:BA143">
    <cfRule type="colorScale" priority="73">
      <colorScale>
        <cfvo type="num" val="-0.1"/>
        <cfvo type="num" val="0"/>
        <cfvo type="num" val="0.1"/>
        <color rgb="FF63BE7B"/>
        <color rgb="FFFFEB84"/>
        <color rgb="FFF8696B"/>
      </colorScale>
    </cfRule>
  </conditionalFormatting>
  <conditionalFormatting sqref="E113:BA113">
    <cfRule type="colorScale" priority="72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96:D98">
    <cfRule type="colorScale" priority="71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89:O95">
    <cfRule type="colorScale" priority="70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P65:Q72 AC65:AE72">
    <cfRule type="colorScale" priority="6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77:Q84 AC77:AE84">
    <cfRule type="colorScale" priority="63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P53:Q60 AC53:AD60">
    <cfRule type="colorScale" priority="62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R53:R60">
    <cfRule type="colorScale" priority="61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R65:R72">
    <cfRule type="colorScale" priority="6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R77:R84">
    <cfRule type="colorScale" priority="59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S53:S60">
    <cfRule type="colorScale" priority="58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T53:T60">
    <cfRule type="colorScale" priority="57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U53:U60">
    <cfRule type="colorScale" priority="56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S65:S72">
    <cfRule type="colorScale" priority="5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T65:T72">
    <cfRule type="colorScale" priority="5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U65:U72">
    <cfRule type="colorScale" priority="5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S77:S84">
    <cfRule type="colorScale" priority="52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T77:T84">
    <cfRule type="colorScale" priority="51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U77:U84">
    <cfRule type="colorScale" priority="50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V53:V60">
    <cfRule type="colorScale" priority="49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V65:V72">
    <cfRule type="colorScale" priority="4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V77:V84">
    <cfRule type="colorScale" priority="47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W53:W60">
    <cfRule type="colorScale" priority="46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W65:W72">
    <cfRule type="colorScale" priority="4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7:W84">
    <cfRule type="colorScale" priority="44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V89:W95">
    <cfRule type="colorScale" priority="43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P89:P95">
    <cfRule type="colorScale" priority="42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Q89:Q95">
    <cfRule type="colorScale" priority="41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R89:R95">
    <cfRule type="colorScale" priority="40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S89:S95">
    <cfRule type="colorScale" priority="39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T89:T95">
    <cfRule type="colorScale" priority="38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P96:Q96">
    <cfRule type="colorScale" priority="37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R96">
    <cfRule type="colorScale" priority="36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S96">
    <cfRule type="colorScale" priority="35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T96">
    <cfRule type="colorScale" priority="34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U96">
    <cfRule type="colorScale" priority="33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V96">
    <cfRule type="colorScale" priority="32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W96">
    <cfRule type="colorScale" priority="31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X53:X60">
    <cfRule type="colorScale" priority="30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X65:X72">
    <cfRule type="colorScale" priority="2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X77:X84">
    <cfRule type="colorScale" priority="28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X89:X95">
    <cfRule type="colorScale" priority="27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X96">
    <cfRule type="colorScale" priority="26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Y53:Y60">
    <cfRule type="colorScale" priority="25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Y65:Y72">
    <cfRule type="colorScale" priority="2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Y77:Y84">
    <cfRule type="colorScale" priority="23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Y89:Y95">
    <cfRule type="colorScale" priority="22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Y96">
    <cfRule type="colorScale" priority="21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Z53:Z60">
    <cfRule type="colorScale" priority="15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Z65:Z72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Z77:Z84">
    <cfRule type="colorScale" priority="13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Z89:Z95">
    <cfRule type="colorScale" priority="12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Z96">
    <cfRule type="colorScale" priority="11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AA53:AA60">
    <cfRule type="colorScale" priority="10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AA65:AA72">
    <cfRule type="colorScale" priority="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AA77:AA84">
    <cfRule type="colorScale" priority="8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AA89:AA95">
    <cfRule type="colorScale" priority="7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AA96">
    <cfRule type="colorScale" priority="6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AB53:AB60">
    <cfRule type="colorScale" priority="5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AB65:AB72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AB77:AB84">
    <cfRule type="colorScale" priority="3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AB89:AB95">
    <cfRule type="colorScale" priority="2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AB96">
    <cfRule type="colorScale" priority="1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E6B77-8394-44D2-945B-B923FAE9EAE5}">
  <dimension ref="A1:T56"/>
  <sheetViews>
    <sheetView workbookViewId="0">
      <selection activeCell="C33" sqref="C33"/>
    </sheetView>
  </sheetViews>
  <sheetFormatPr defaultRowHeight="15"/>
  <cols>
    <col min="1" max="1" width="18.28515625" bestFit="1" customWidth="1"/>
    <col min="5" max="5" width="10.42578125" bestFit="1" customWidth="1"/>
    <col min="6" max="6" width="11" customWidth="1"/>
    <col min="7" max="7" width="13.5703125" customWidth="1"/>
    <col min="8" max="9" width="10.42578125" customWidth="1"/>
    <col min="14" max="29" width="10.42578125" bestFit="1" customWidth="1"/>
  </cols>
  <sheetData>
    <row r="1" spans="1:20">
      <c r="A1" s="1" t="s">
        <v>72</v>
      </c>
      <c r="E1" s="1" t="s">
        <v>74</v>
      </c>
    </row>
    <row r="2" spans="1:20">
      <c r="M2" s="1" t="s">
        <v>82</v>
      </c>
    </row>
    <row r="3" spans="1:20" ht="26.25">
      <c r="A3" s="2" t="s">
        <v>6</v>
      </c>
      <c r="B3" s="2" t="s">
        <v>14</v>
      </c>
      <c r="C3" s="116"/>
      <c r="E3" s="1" t="s">
        <v>73</v>
      </c>
      <c r="F3" t="s">
        <v>77</v>
      </c>
      <c r="G3" t="s">
        <v>79</v>
      </c>
      <c r="H3" t="s">
        <v>78</v>
      </c>
      <c r="I3" t="s">
        <v>80</v>
      </c>
      <c r="J3" t="s">
        <v>75</v>
      </c>
      <c r="K3" t="s">
        <v>76</v>
      </c>
      <c r="M3" s="111" t="s">
        <v>81</v>
      </c>
      <c r="N3" s="115" t="s">
        <v>49</v>
      </c>
      <c r="O3" s="115" t="s">
        <v>42</v>
      </c>
      <c r="P3" s="115" t="s">
        <v>43</v>
      </c>
      <c r="Q3" s="115" t="s">
        <v>44</v>
      </c>
      <c r="R3" s="115" t="s">
        <v>45</v>
      </c>
      <c r="S3" s="115" t="s">
        <v>46</v>
      </c>
      <c r="T3" s="34" t="s">
        <v>47</v>
      </c>
    </row>
    <row r="4" spans="1:20">
      <c r="A4" s="6">
        <v>43896</v>
      </c>
      <c r="B4" s="117">
        <v>0</v>
      </c>
      <c r="C4" s="119">
        <v>3</v>
      </c>
      <c r="E4" s="113">
        <v>43896</v>
      </c>
      <c r="F4">
        <f t="shared" ref="F4:F46" si="0">SUMIFS($B$4:$B$356, $A$4:$A$356, J4, $A$4:$A$356, K4)</f>
        <v>0</v>
      </c>
      <c r="G4">
        <f>H4-F4</f>
        <v>10892</v>
      </c>
      <c r="H4">
        <v>10892</v>
      </c>
      <c r="I4" s="118">
        <f>F4/H4</f>
        <v>0</v>
      </c>
      <c r="J4" t="str">
        <f>"&lt;="&amp;E4</f>
        <v>&lt;=43896</v>
      </c>
      <c r="K4">
        <v>0</v>
      </c>
      <c r="M4" s="24">
        <v>43896</v>
      </c>
      <c r="N4" s="29">
        <v>11</v>
      </c>
      <c r="O4" s="29">
        <v>4</v>
      </c>
      <c r="P4" s="29">
        <v>9</v>
      </c>
      <c r="Q4" s="29">
        <v>-90</v>
      </c>
      <c r="R4" s="29">
        <v>-88</v>
      </c>
      <c r="S4" s="29">
        <v>81</v>
      </c>
      <c r="T4" s="29">
        <v>67</v>
      </c>
    </row>
    <row r="5" spans="1:20">
      <c r="A5" s="6">
        <v>43897</v>
      </c>
      <c r="B5" s="117">
        <f>C5-C4</f>
        <v>0</v>
      </c>
      <c r="C5" s="119">
        <v>3</v>
      </c>
      <c r="E5" s="113">
        <v>43903</v>
      </c>
      <c r="F5">
        <f t="shared" si="0"/>
        <v>25</v>
      </c>
      <c r="G5">
        <f t="shared" ref="G5:G10" si="1">H5-F5</f>
        <v>10992</v>
      </c>
      <c r="H5">
        <v>11017</v>
      </c>
      <c r="I5" s="118">
        <f t="shared" ref="I5:I10" si="2">F5/H5</f>
        <v>2.2692202959063265E-3</v>
      </c>
      <c r="J5" t="str">
        <f t="shared" ref="J5:J50" si="3">"&lt;="&amp;E5</f>
        <v>&lt;=43903</v>
      </c>
      <c r="K5" t="str">
        <f>"&gt;"&amp;E4</f>
        <v>&gt;43896</v>
      </c>
      <c r="M5" s="24">
        <v>43903</v>
      </c>
      <c r="N5" s="29">
        <v>-4</v>
      </c>
      <c r="O5" s="29">
        <v>-2</v>
      </c>
      <c r="P5" s="29">
        <v>12</v>
      </c>
      <c r="Q5" s="29">
        <v>29</v>
      </c>
      <c r="R5" s="29">
        <v>35</v>
      </c>
      <c r="S5" s="29">
        <v>171</v>
      </c>
      <c r="T5" s="29">
        <v>209</v>
      </c>
    </row>
    <row r="6" spans="1:20">
      <c r="A6" s="6">
        <v>43898</v>
      </c>
      <c r="B6" s="117">
        <f t="shared" ref="B6:B56" si="4">C6-C5</f>
        <v>0</v>
      </c>
      <c r="C6" s="119">
        <v>3</v>
      </c>
      <c r="E6" s="113">
        <v>43910</v>
      </c>
      <c r="F6">
        <f t="shared" si="0"/>
        <v>300</v>
      </c>
      <c r="G6">
        <f t="shared" si="1"/>
        <v>10346</v>
      </c>
      <c r="H6">
        <v>10646</v>
      </c>
      <c r="I6" s="118">
        <f t="shared" si="2"/>
        <v>2.8179597971068945E-2</v>
      </c>
      <c r="J6" t="str">
        <f t="shared" si="3"/>
        <v>&lt;=43910</v>
      </c>
      <c r="K6" t="str">
        <f>"&gt;"&amp;E5</f>
        <v>&gt;43903</v>
      </c>
      <c r="M6" s="24">
        <v>43910</v>
      </c>
      <c r="N6" s="29">
        <v>-5</v>
      </c>
      <c r="O6" s="29">
        <v>-12</v>
      </c>
      <c r="P6" s="29">
        <v>-18</v>
      </c>
      <c r="Q6" s="29">
        <v>15</v>
      </c>
      <c r="R6" s="29">
        <v>67</v>
      </c>
      <c r="S6" s="29">
        <v>119</v>
      </c>
      <c r="T6" s="29">
        <v>78</v>
      </c>
    </row>
    <row r="7" spans="1:20">
      <c r="A7" s="6">
        <v>43899</v>
      </c>
      <c r="B7" s="117">
        <f t="shared" si="4"/>
        <v>2</v>
      </c>
      <c r="C7" s="119">
        <v>5</v>
      </c>
      <c r="E7" s="113">
        <v>43917</v>
      </c>
      <c r="F7">
        <f t="shared" si="0"/>
        <v>1495</v>
      </c>
      <c r="G7">
        <f t="shared" si="1"/>
        <v>9647</v>
      </c>
      <c r="H7">
        <v>11142</v>
      </c>
      <c r="I7" s="118">
        <f t="shared" si="2"/>
        <v>0.13417698797343386</v>
      </c>
      <c r="J7" t="str">
        <f t="shared" si="3"/>
        <v>&lt;=43917</v>
      </c>
      <c r="K7" t="str">
        <f>"&gt;"&amp;E6</f>
        <v>&gt;43910</v>
      </c>
      <c r="M7" s="24">
        <v>43917</v>
      </c>
      <c r="N7" s="29">
        <v>4</v>
      </c>
      <c r="O7" s="29">
        <v>-4</v>
      </c>
      <c r="P7" s="29">
        <v>-6</v>
      </c>
      <c r="Q7" s="29">
        <v>79</v>
      </c>
      <c r="R7" s="29">
        <v>162</v>
      </c>
      <c r="S7" s="29">
        <v>453</v>
      </c>
      <c r="T7" s="29">
        <v>587</v>
      </c>
    </row>
    <row r="8" spans="1:20">
      <c r="A8" s="6">
        <v>43900</v>
      </c>
      <c r="B8" s="117">
        <f t="shared" si="4"/>
        <v>5</v>
      </c>
      <c r="C8" s="119">
        <v>10</v>
      </c>
      <c r="E8" s="113">
        <v>43924</v>
      </c>
      <c r="F8">
        <f t="shared" si="0"/>
        <v>4475</v>
      </c>
      <c r="G8">
        <f t="shared" si="1"/>
        <v>11912</v>
      </c>
      <c r="H8">
        <v>16387</v>
      </c>
      <c r="I8" s="118">
        <f t="shared" si="2"/>
        <v>0.27308232135229144</v>
      </c>
      <c r="J8" t="str">
        <f t="shared" si="3"/>
        <v>&lt;=43924</v>
      </c>
      <c r="K8" t="str">
        <f>"&gt;"&amp;E7</f>
        <v>&gt;43917</v>
      </c>
      <c r="M8" s="24">
        <v>43924</v>
      </c>
      <c r="N8" s="29">
        <v>10</v>
      </c>
      <c r="O8" s="29">
        <v>8</v>
      </c>
      <c r="P8" s="29">
        <v>-8</v>
      </c>
      <c r="Q8" s="29">
        <v>628</v>
      </c>
      <c r="R8" s="29">
        <v>1120</v>
      </c>
      <c r="S8" s="29">
        <v>2068</v>
      </c>
      <c r="T8" s="29">
        <v>2435</v>
      </c>
    </row>
    <row r="9" spans="1:20">
      <c r="A9" s="6">
        <v>43901</v>
      </c>
      <c r="B9" s="117">
        <f t="shared" si="4"/>
        <v>1</v>
      </c>
      <c r="C9" s="119">
        <v>11</v>
      </c>
      <c r="E9" s="113">
        <v>43931</v>
      </c>
      <c r="F9">
        <f t="shared" si="0"/>
        <v>7630</v>
      </c>
      <c r="G9">
        <f t="shared" si="1"/>
        <v>14002</v>
      </c>
      <c r="H9">
        <v>21632</v>
      </c>
      <c r="I9" s="118">
        <f t="shared" si="2"/>
        <v>0.35271819526627218</v>
      </c>
      <c r="J9" t="str">
        <f t="shared" si="3"/>
        <v>&lt;=43931</v>
      </c>
      <c r="K9" t="str">
        <f>"&gt;"&amp;E8</f>
        <v>&gt;43924</v>
      </c>
      <c r="M9" s="24">
        <v>43931</v>
      </c>
      <c r="N9" s="29">
        <v>6</v>
      </c>
      <c r="O9" s="29">
        <v>6</v>
      </c>
      <c r="P9" s="29">
        <v>5</v>
      </c>
      <c r="Q9" s="29">
        <v>1154</v>
      </c>
      <c r="R9" s="29">
        <v>1951</v>
      </c>
      <c r="S9" s="29">
        <v>3856</v>
      </c>
      <c r="T9" s="29">
        <v>4363</v>
      </c>
    </row>
    <row r="10" spans="1:20">
      <c r="A10" s="6">
        <v>43902</v>
      </c>
      <c r="B10" s="117">
        <f t="shared" si="4"/>
        <v>6</v>
      </c>
      <c r="C10" s="119">
        <v>17</v>
      </c>
      <c r="E10" s="113">
        <v>43938</v>
      </c>
      <c r="F10">
        <f t="shared" si="0"/>
        <v>7566</v>
      </c>
      <c r="G10">
        <f t="shared" si="1"/>
        <v>19311</v>
      </c>
      <c r="H10">
        <v>26877</v>
      </c>
      <c r="I10" s="118">
        <f t="shared" si="2"/>
        <v>0.28150463221341665</v>
      </c>
      <c r="J10" t="str">
        <f t="shared" si="3"/>
        <v>&lt;=43938</v>
      </c>
      <c r="K10" t="str">
        <f t="shared" ref="K10:K50" si="5">"&gt;"&amp;E9</f>
        <v>&gt;43931</v>
      </c>
      <c r="M10" s="24">
        <v>43938</v>
      </c>
      <c r="N10" s="29">
        <v>7</v>
      </c>
      <c r="O10" s="29">
        <v>16</v>
      </c>
      <c r="P10" s="29">
        <v>47</v>
      </c>
      <c r="Q10" s="29">
        <v>1878</v>
      </c>
      <c r="R10" s="29">
        <v>3146</v>
      </c>
      <c r="S10" s="29">
        <v>5974</v>
      </c>
      <c r="T10" s="29">
        <v>6784</v>
      </c>
    </row>
    <row r="11" spans="1:20">
      <c r="A11" s="6">
        <v>43903</v>
      </c>
      <c r="B11" s="117">
        <f t="shared" si="4"/>
        <v>11</v>
      </c>
      <c r="C11" s="119">
        <v>28</v>
      </c>
      <c r="E11" s="113">
        <v>43945</v>
      </c>
      <c r="F11">
        <f t="shared" si="0"/>
        <v>0</v>
      </c>
      <c r="G11" s="112"/>
      <c r="J11" t="str">
        <f t="shared" si="3"/>
        <v>&lt;=43945</v>
      </c>
      <c r="K11" t="str">
        <f t="shared" si="5"/>
        <v>&gt;43938</v>
      </c>
    </row>
    <row r="12" spans="1:20">
      <c r="A12" s="6">
        <v>43904</v>
      </c>
      <c r="B12" s="117">
        <f t="shared" si="4"/>
        <v>15</v>
      </c>
      <c r="C12" s="119">
        <v>43</v>
      </c>
      <c r="E12" s="113">
        <v>43952</v>
      </c>
      <c r="F12">
        <f t="shared" si="0"/>
        <v>0</v>
      </c>
      <c r="J12" t="str">
        <f t="shared" si="3"/>
        <v>&lt;=43952</v>
      </c>
      <c r="K12" t="str">
        <f t="shared" si="5"/>
        <v>&gt;43945</v>
      </c>
    </row>
    <row r="13" spans="1:20">
      <c r="A13" s="6">
        <v>43905</v>
      </c>
      <c r="B13" s="117">
        <f t="shared" si="4"/>
        <v>18</v>
      </c>
      <c r="C13" s="119">
        <v>61</v>
      </c>
      <c r="E13" s="113">
        <v>43959</v>
      </c>
      <c r="F13">
        <f t="shared" si="0"/>
        <v>0</v>
      </c>
      <c r="J13" t="str">
        <f t="shared" si="3"/>
        <v>&lt;=43959</v>
      </c>
      <c r="K13" t="str">
        <f t="shared" si="5"/>
        <v>&gt;43952</v>
      </c>
    </row>
    <row r="14" spans="1:20">
      <c r="A14" s="6">
        <v>43906</v>
      </c>
      <c r="B14" s="117">
        <f t="shared" si="4"/>
        <v>30</v>
      </c>
      <c r="C14" s="119">
        <v>91</v>
      </c>
      <c r="E14" s="113">
        <v>43966</v>
      </c>
      <c r="F14">
        <f t="shared" si="0"/>
        <v>0</v>
      </c>
      <c r="J14" t="str">
        <f t="shared" si="3"/>
        <v>&lt;=43966</v>
      </c>
      <c r="K14" t="str">
        <f t="shared" si="5"/>
        <v>&gt;43959</v>
      </c>
    </row>
    <row r="15" spans="1:20">
      <c r="A15" s="6">
        <v>43907</v>
      </c>
      <c r="B15" s="117">
        <f t="shared" si="4"/>
        <v>46</v>
      </c>
      <c r="C15" s="119">
        <v>137</v>
      </c>
      <c r="E15" s="113">
        <v>43973</v>
      </c>
      <c r="F15">
        <f t="shared" si="0"/>
        <v>0</v>
      </c>
      <c r="J15" t="str">
        <f t="shared" si="3"/>
        <v>&lt;=43973</v>
      </c>
      <c r="K15" t="str">
        <f t="shared" si="5"/>
        <v>&gt;43966</v>
      </c>
    </row>
    <row r="16" spans="1:20">
      <c r="A16" s="6">
        <v>43908</v>
      </c>
      <c r="B16" s="117">
        <f t="shared" si="4"/>
        <v>53</v>
      </c>
      <c r="C16" s="119">
        <v>190</v>
      </c>
      <c r="E16" s="113">
        <v>43980</v>
      </c>
      <c r="F16">
        <f t="shared" si="0"/>
        <v>0</v>
      </c>
      <c r="J16" t="str">
        <f t="shared" si="3"/>
        <v>&lt;=43980</v>
      </c>
      <c r="K16" t="str">
        <f t="shared" si="5"/>
        <v>&gt;43973</v>
      </c>
    </row>
    <row r="17" spans="1:11">
      <c r="A17" s="6">
        <v>43909</v>
      </c>
      <c r="B17" s="117">
        <f t="shared" si="4"/>
        <v>66</v>
      </c>
      <c r="C17" s="119">
        <v>256</v>
      </c>
      <c r="E17" s="113">
        <v>43987</v>
      </c>
      <c r="F17">
        <f t="shared" si="0"/>
        <v>0</v>
      </c>
      <c r="J17" t="str">
        <f t="shared" si="3"/>
        <v>&lt;=43987</v>
      </c>
      <c r="K17" t="str">
        <f t="shared" si="5"/>
        <v>&gt;43980</v>
      </c>
    </row>
    <row r="18" spans="1:11">
      <c r="A18" s="6">
        <v>43910</v>
      </c>
      <c r="B18" s="117">
        <f t="shared" si="4"/>
        <v>72</v>
      </c>
      <c r="C18" s="120">
        <v>328</v>
      </c>
      <c r="E18" s="113">
        <v>43994</v>
      </c>
      <c r="F18">
        <f t="shared" si="0"/>
        <v>0</v>
      </c>
      <c r="J18" t="str">
        <f t="shared" si="3"/>
        <v>&lt;=43994</v>
      </c>
      <c r="K18" t="str">
        <f t="shared" si="5"/>
        <v>&gt;43987</v>
      </c>
    </row>
    <row r="19" spans="1:11">
      <c r="A19" s="6">
        <v>43911</v>
      </c>
      <c r="B19" s="117">
        <f t="shared" si="4"/>
        <v>107</v>
      </c>
      <c r="C19" s="120">
        <v>435</v>
      </c>
      <c r="E19" s="113">
        <v>44001</v>
      </c>
      <c r="F19">
        <f t="shared" si="0"/>
        <v>0</v>
      </c>
      <c r="J19" t="str">
        <f t="shared" si="3"/>
        <v>&lt;=44001</v>
      </c>
      <c r="K19" t="str">
        <f t="shared" si="5"/>
        <v>&gt;43994</v>
      </c>
    </row>
    <row r="20" spans="1:11">
      <c r="A20" s="6">
        <v>43912</v>
      </c>
      <c r="B20" s="117">
        <f t="shared" si="4"/>
        <v>126</v>
      </c>
      <c r="C20" s="120">
        <v>561</v>
      </c>
      <c r="E20" s="113">
        <v>44008</v>
      </c>
      <c r="F20">
        <f t="shared" si="0"/>
        <v>0</v>
      </c>
      <c r="J20" t="str">
        <f t="shared" si="3"/>
        <v>&lt;=44008</v>
      </c>
      <c r="K20" t="str">
        <f t="shared" si="5"/>
        <v>&gt;44001</v>
      </c>
    </row>
    <row r="21" spans="1:11">
      <c r="A21" s="6">
        <v>43913</v>
      </c>
      <c r="B21" s="117">
        <f t="shared" si="4"/>
        <v>166</v>
      </c>
      <c r="C21" s="120">
        <v>727</v>
      </c>
      <c r="E21" s="113">
        <v>44015</v>
      </c>
      <c r="F21">
        <f t="shared" si="0"/>
        <v>0</v>
      </c>
      <c r="J21" t="str">
        <f t="shared" si="3"/>
        <v>&lt;=44015</v>
      </c>
      <c r="K21" t="str">
        <f t="shared" si="5"/>
        <v>&gt;44008</v>
      </c>
    </row>
    <row r="22" spans="1:11">
      <c r="A22" s="6">
        <v>43914</v>
      </c>
      <c r="B22" s="117">
        <f t="shared" si="4"/>
        <v>189</v>
      </c>
      <c r="C22" s="120">
        <v>916</v>
      </c>
      <c r="E22" s="113">
        <v>44022</v>
      </c>
      <c r="F22">
        <f t="shared" si="0"/>
        <v>0</v>
      </c>
      <c r="J22" t="str">
        <f t="shared" si="3"/>
        <v>&lt;=44022</v>
      </c>
      <c r="K22" t="str">
        <f t="shared" si="5"/>
        <v>&gt;44015</v>
      </c>
    </row>
    <row r="23" spans="1:11">
      <c r="A23" s="6">
        <v>43915</v>
      </c>
      <c r="B23" s="117">
        <f t="shared" si="4"/>
        <v>236</v>
      </c>
      <c r="C23" s="120">
        <v>1152</v>
      </c>
      <c r="E23" s="113">
        <v>44029</v>
      </c>
      <c r="F23">
        <f t="shared" si="0"/>
        <v>0</v>
      </c>
      <c r="J23" t="str">
        <f t="shared" si="3"/>
        <v>&lt;=44029</v>
      </c>
      <c r="K23" t="str">
        <f t="shared" si="5"/>
        <v>&gt;44022</v>
      </c>
    </row>
    <row r="24" spans="1:11">
      <c r="A24" s="6">
        <v>43916</v>
      </c>
      <c r="B24" s="117">
        <f t="shared" si="4"/>
        <v>297</v>
      </c>
      <c r="C24" s="120">
        <v>1449</v>
      </c>
      <c r="E24" s="113">
        <v>44036</v>
      </c>
      <c r="F24">
        <f t="shared" si="0"/>
        <v>0</v>
      </c>
      <c r="J24" t="str">
        <f t="shared" si="3"/>
        <v>&lt;=44036</v>
      </c>
      <c r="K24" t="str">
        <f t="shared" si="5"/>
        <v>&gt;44029</v>
      </c>
    </row>
    <row r="25" spans="1:11">
      <c r="A25" s="6">
        <v>43917</v>
      </c>
      <c r="B25" s="117">
        <f t="shared" si="4"/>
        <v>374</v>
      </c>
      <c r="C25" s="120">
        <v>1823</v>
      </c>
      <c r="E25" s="113">
        <v>44043</v>
      </c>
      <c r="F25">
        <f t="shared" si="0"/>
        <v>0</v>
      </c>
      <c r="J25" t="str">
        <f t="shared" si="3"/>
        <v>&lt;=44043</v>
      </c>
      <c r="K25" t="str">
        <f t="shared" si="5"/>
        <v>&gt;44036</v>
      </c>
    </row>
    <row r="26" spans="1:11">
      <c r="A26" s="6">
        <v>43918</v>
      </c>
      <c r="B26" s="117">
        <f t="shared" si="4"/>
        <v>418</v>
      </c>
      <c r="C26" s="120">
        <v>2241</v>
      </c>
      <c r="E26" s="113">
        <v>44050</v>
      </c>
      <c r="F26">
        <f t="shared" si="0"/>
        <v>0</v>
      </c>
      <c r="J26" t="str">
        <f t="shared" si="3"/>
        <v>&lt;=44050</v>
      </c>
      <c r="K26" t="str">
        <f t="shared" si="5"/>
        <v>&gt;44043</v>
      </c>
    </row>
    <row r="27" spans="1:11">
      <c r="A27" s="6">
        <v>43919</v>
      </c>
      <c r="B27" s="117">
        <f t="shared" si="4"/>
        <v>448</v>
      </c>
      <c r="C27" s="120">
        <v>2689</v>
      </c>
      <c r="E27" s="113">
        <v>44057</v>
      </c>
      <c r="F27">
        <f t="shared" si="0"/>
        <v>0</v>
      </c>
      <c r="J27" t="str">
        <f t="shared" si="3"/>
        <v>&lt;=44057</v>
      </c>
      <c r="K27" t="str">
        <f t="shared" si="5"/>
        <v>&gt;44050</v>
      </c>
    </row>
    <row r="28" spans="1:11">
      <c r="A28" s="6">
        <v>43920</v>
      </c>
      <c r="B28" s="117">
        <f t="shared" si="4"/>
        <v>536</v>
      </c>
      <c r="C28" s="120">
        <v>3225</v>
      </c>
      <c r="E28" s="113">
        <v>44064</v>
      </c>
      <c r="F28">
        <f t="shared" si="0"/>
        <v>0</v>
      </c>
      <c r="J28" t="str">
        <f t="shared" si="3"/>
        <v>&lt;=44064</v>
      </c>
      <c r="K28" t="str">
        <f t="shared" si="5"/>
        <v>&gt;44057</v>
      </c>
    </row>
    <row r="29" spans="1:11">
      <c r="A29" s="6">
        <v>43921</v>
      </c>
      <c r="B29" s="117">
        <f t="shared" si="4"/>
        <v>617</v>
      </c>
      <c r="C29" s="120">
        <v>3842</v>
      </c>
      <c r="E29" s="113">
        <v>44071</v>
      </c>
      <c r="F29">
        <f t="shared" si="0"/>
        <v>0</v>
      </c>
      <c r="J29" t="str">
        <f t="shared" si="3"/>
        <v>&lt;=44071</v>
      </c>
      <c r="K29" t="str">
        <f t="shared" si="5"/>
        <v>&gt;44064</v>
      </c>
    </row>
    <row r="30" spans="1:11">
      <c r="A30" s="6">
        <v>43922</v>
      </c>
      <c r="B30" s="117">
        <f t="shared" si="4"/>
        <v>738</v>
      </c>
      <c r="C30" s="120">
        <v>4580</v>
      </c>
      <c r="E30" s="113">
        <v>44078</v>
      </c>
      <c r="F30">
        <f t="shared" si="0"/>
        <v>0</v>
      </c>
      <c r="J30" t="str">
        <f t="shared" si="3"/>
        <v>&lt;=44078</v>
      </c>
      <c r="K30" t="str">
        <f t="shared" si="5"/>
        <v>&gt;44071</v>
      </c>
    </row>
    <row r="31" spans="1:11">
      <c r="A31" s="6">
        <v>43923</v>
      </c>
      <c r="B31" s="117">
        <f t="shared" si="4"/>
        <v>817</v>
      </c>
      <c r="C31" s="120">
        <v>5397</v>
      </c>
      <c r="E31" s="113">
        <v>44085</v>
      </c>
      <c r="F31">
        <f t="shared" si="0"/>
        <v>0</v>
      </c>
      <c r="J31" t="str">
        <f t="shared" si="3"/>
        <v>&lt;=44085</v>
      </c>
      <c r="K31" t="str">
        <f t="shared" si="5"/>
        <v>&gt;44078</v>
      </c>
    </row>
    <row r="32" spans="1:11">
      <c r="A32" s="6">
        <v>43924</v>
      </c>
      <c r="B32" s="117">
        <f t="shared" si="4"/>
        <v>901</v>
      </c>
      <c r="C32" s="120">
        <v>6298</v>
      </c>
      <c r="E32" s="113">
        <v>44092</v>
      </c>
      <c r="F32">
        <f t="shared" si="0"/>
        <v>0</v>
      </c>
      <c r="J32" t="str">
        <f t="shared" si="3"/>
        <v>&lt;=44092</v>
      </c>
      <c r="K32" t="str">
        <f t="shared" si="5"/>
        <v>&gt;44085</v>
      </c>
    </row>
    <row r="33" spans="1:11">
      <c r="A33" s="6">
        <v>43925</v>
      </c>
      <c r="B33" s="117">
        <f t="shared" si="4"/>
        <v>932</v>
      </c>
      <c r="C33" s="120">
        <v>7230</v>
      </c>
      <c r="E33" s="113">
        <v>44099</v>
      </c>
      <c r="F33">
        <f t="shared" si="0"/>
        <v>0</v>
      </c>
      <c r="J33" t="str">
        <f t="shared" si="3"/>
        <v>&lt;=44099</v>
      </c>
      <c r="K33" t="str">
        <f t="shared" si="5"/>
        <v>&gt;44092</v>
      </c>
    </row>
    <row r="34" spans="1:11">
      <c r="A34" s="6">
        <v>43926</v>
      </c>
      <c r="B34" s="117">
        <f t="shared" si="4"/>
        <v>1029</v>
      </c>
      <c r="C34" s="120">
        <v>8259</v>
      </c>
      <c r="E34" s="113">
        <v>44106</v>
      </c>
      <c r="F34">
        <f t="shared" si="0"/>
        <v>0</v>
      </c>
      <c r="J34" t="str">
        <f t="shared" si="3"/>
        <v>&lt;=44106</v>
      </c>
      <c r="K34" t="str">
        <f t="shared" si="5"/>
        <v>&gt;44099</v>
      </c>
    </row>
    <row r="35" spans="1:11">
      <c r="A35" s="6">
        <v>43927</v>
      </c>
      <c r="B35" s="117">
        <f t="shared" si="4"/>
        <v>1059</v>
      </c>
      <c r="C35" s="120">
        <v>9318</v>
      </c>
      <c r="E35" s="113">
        <v>44113</v>
      </c>
      <c r="F35">
        <f t="shared" si="0"/>
        <v>0</v>
      </c>
      <c r="J35" t="str">
        <f t="shared" si="3"/>
        <v>&lt;=44113</v>
      </c>
      <c r="K35" t="str">
        <f t="shared" si="5"/>
        <v>&gt;44106</v>
      </c>
    </row>
    <row r="36" spans="1:11">
      <c r="A36" s="6">
        <v>43928</v>
      </c>
      <c r="B36" s="117">
        <f t="shared" si="4"/>
        <v>1016</v>
      </c>
      <c r="C36" s="120">
        <v>10334</v>
      </c>
      <c r="E36" s="113">
        <v>44120</v>
      </c>
      <c r="F36">
        <f t="shared" si="0"/>
        <v>0</v>
      </c>
      <c r="J36" t="str">
        <f t="shared" si="3"/>
        <v>&lt;=44120</v>
      </c>
      <c r="K36" t="str">
        <f t="shared" si="5"/>
        <v>&gt;44113</v>
      </c>
    </row>
    <row r="37" spans="1:11">
      <c r="A37" s="6">
        <v>43929</v>
      </c>
      <c r="B37" s="117">
        <f t="shared" si="4"/>
        <v>1140</v>
      </c>
      <c r="C37" s="120">
        <v>11474</v>
      </c>
      <c r="E37" s="113">
        <v>44127</v>
      </c>
      <c r="F37">
        <f t="shared" si="0"/>
        <v>0</v>
      </c>
      <c r="J37" t="str">
        <f t="shared" si="3"/>
        <v>&lt;=44127</v>
      </c>
      <c r="K37" t="str">
        <f t="shared" si="5"/>
        <v>&gt;44120</v>
      </c>
    </row>
    <row r="38" spans="1:11">
      <c r="A38" s="6">
        <v>43930</v>
      </c>
      <c r="B38" s="117">
        <f t="shared" si="4"/>
        <v>1291</v>
      </c>
      <c r="C38" s="120">
        <v>12765</v>
      </c>
      <c r="E38" s="113">
        <v>44134</v>
      </c>
      <c r="F38">
        <f t="shared" si="0"/>
        <v>0</v>
      </c>
      <c r="J38" t="str">
        <f t="shared" si="3"/>
        <v>&lt;=44134</v>
      </c>
      <c r="K38" t="str">
        <f t="shared" si="5"/>
        <v>&gt;44127</v>
      </c>
    </row>
    <row r="39" spans="1:11">
      <c r="A39" s="6">
        <v>43931</v>
      </c>
      <c r="B39" s="117">
        <f t="shared" si="4"/>
        <v>1163</v>
      </c>
      <c r="C39" s="120">
        <v>13928</v>
      </c>
      <c r="E39" s="113">
        <v>44141</v>
      </c>
      <c r="F39">
        <f t="shared" si="0"/>
        <v>0</v>
      </c>
      <c r="J39" t="str">
        <f t="shared" si="3"/>
        <v>&lt;=44141</v>
      </c>
      <c r="K39" t="str">
        <f t="shared" si="5"/>
        <v>&gt;44134</v>
      </c>
    </row>
    <row r="40" spans="1:11">
      <c r="A40" s="6">
        <v>43932</v>
      </c>
      <c r="B40" s="117">
        <f t="shared" si="4"/>
        <v>1135</v>
      </c>
      <c r="C40" s="120">
        <v>15063</v>
      </c>
      <c r="E40" s="113">
        <v>44148</v>
      </c>
      <c r="F40">
        <f t="shared" si="0"/>
        <v>0</v>
      </c>
      <c r="J40" t="str">
        <f t="shared" si="3"/>
        <v>&lt;=44148</v>
      </c>
      <c r="K40" t="str">
        <f t="shared" si="5"/>
        <v>&gt;44141</v>
      </c>
    </row>
    <row r="41" spans="1:11">
      <c r="A41" s="6">
        <v>43933</v>
      </c>
      <c r="B41" s="117">
        <f t="shared" si="4"/>
        <v>1168</v>
      </c>
      <c r="C41" s="120">
        <v>16231</v>
      </c>
      <c r="E41" s="113">
        <v>44155</v>
      </c>
      <c r="F41">
        <f t="shared" si="0"/>
        <v>0</v>
      </c>
      <c r="J41" t="str">
        <f t="shared" si="3"/>
        <v>&lt;=44155</v>
      </c>
      <c r="K41" t="str">
        <f t="shared" si="5"/>
        <v>&gt;44148</v>
      </c>
    </row>
    <row r="42" spans="1:11">
      <c r="A42" s="6">
        <v>43934</v>
      </c>
      <c r="B42" s="117">
        <f t="shared" si="4"/>
        <v>1174</v>
      </c>
      <c r="C42" s="120">
        <v>17405</v>
      </c>
      <c r="E42" s="113">
        <v>44162</v>
      </c>
      <c r="F42">
        <f t="shared" si="0"/>
        <v>0</v>
      </c>
      <c r="J42" t="str">
        <f t="shared" si="3"/>
        <v>&lt;=44162</v>
      </c>
      <c r="K42" t="str">
        <f t="shared" si="5"/>
        <v>&gt;44155</v>
      </c>
    </row>
    <row r="43" spans="1:11">
      <c r="A43" s="6">
        <v>43935</v>
      </c>
      <c r="B43" s="117">
        <f t="shared" si="4"/>
        <v>1039</v>
      </c>
      <c r="C43" s="120">
        <v>18444</v>
      </c>
      <c r="E43" s="113">
        <v>44169</v>
      </c>
      <c r="F43">
        <f t="shared" si="0"/>
        <v>0</v>
      </c>
      <c r="J43" t="str">
        <f t="shared" si="3"/>
        <v>&lt;=44169</v>
      </c>
      <c r="K43" t="str">
        <f t="shared" si="5"/>
        <v>&gt;44162</v>
      </c>
    </row>
    <row r="44" spans="1:11">
      <c r="A44" s="6">
        <v>43936</v>
      </c>
      <c r="B44" s="117">
        <f t="shared" si="4"/>
        <v>1040</v>
      </c>
      <c r="C44" s="120">
        <v>19484</v>
      </c>
      <c r="E44" s="113">
        <v>44176</v>
      </c>
      <c r="F44">
        <f t="shared" si="0"/>
        <v>0</v>
      </c>
      <c r="J44" t="str">
        <f t="shared" si="3"/>
        <v>&lt;=44176</v>
      </c>
      <c r="K44" t="str">
        <f t="shared" si="5"/>
        <v>&gt;44169</v>
      </c>
    </row>
    <row r="45" spans="1:11">
      <c r="A45" s="6">
        <v>43937</v>
      </c>
      <c r="B45" s="117">
        <f t="shared" si="4"/>
        <v>1012</v>
      </c>
      <c r="C45" s="120">
        <v>20496</v>
      </c>
      <c r="E45" s="113">
        <v>44183</v>
      </c>
      <c r="F45">
        <f t="shared" si="0"/>
        <v>0</v>
      </c>
      <c r="J45" t="str">
        <f t="shared" si="3"/>
        <v>&lt;=44183</v>
      </c>
      <c r="K45" t="str">
        <f t="shared" si="5"/>
        <v>&gt;44176</v>
      </c>
    </row>
    <row r="46" spans="1:11">
      <c r="A46" s="6">
        <v>43938</v>
      </c>
      <c r="B46" s="117">
        <f t="shared" si="4"/>
        <v>998</v>
      </c>
      <c r="C46" s="120">
        <v>21494</v>
      </c>
      <c r="E46" s="113">
        <v>44190</v>
      </c>
      <c r="F46">
        <f t="shared" si="0"/>
        <v>0</v>
      </c>
      <c r="J46" t="str">
        <f t="shared" si="3"/>
        <v>&lt;=44190</v>
      </c>
      <c r="K46" t="str">
        <f t="shared" si="5"/>
        <v>&gt;44183</v>
      </c>
    </row>
    <row r="47" spans="1:11">
      <c r="A47" s="6">
        <v>43939</v>
      </c>
      <c r="B47" s="117"/>
      <c r="C47" s="120"/>
      <c r="J47" t="str">
        <f t="shared" si="3"/>
        <v>&lt;=</v>
      </c>
      <c r="K47" t="str">
        <f t="shared" si="5"/>
        <v>&gt;44190</v>
      </c>
    </row>
    <row r="48" spans="1:11">
      <c r="A48" s="6">
        <v>43940</v>
      </c>
      <c r="B48" s="117"/>
      <c r="J48" t="str">
        <f t="shared" si="3"/>
        <v>&lt;=</v>
      </c>
      <c r="K48" t="str">
        <f t="shared" si="5"/>
        <v>&gt;</v>
      </c>
    </row>
    <row r="49" spans="1:11">
      <c r="A49" s="6">
        <v>43941</v>
      </c>
      <c r="B49" s="117">
        <f t="shared" si="4"/>
        <v>0</v>
      </c>
      <c r="J49" t="str">
        <f t="shared" si="3"/>
        <v>&lt;=</v>
      </c>
      <c r="K49" t="str">
        <f t="shared" si="5"/>
        <v>&gt;</v>
      </c>
    </row>
    <row r="50" spans="1:11">
      <c r="A50" s="6">
        <v>43942</v>
      </c>
      <c r="B50" s="117">
        <f t="shared" si="4"/>
        <v>0</v>
      </c>
      <c r="J50" t="str">
        <f t="shared" si="3"/>
        <v>&lt;=</v>
      </c>
      <c r="K50" t="str">
        <f t="shared" si="5"/>
        <v>&gt;</v>
      </c>
    </row>
    <row r="51" spans="1:11">
      <c r="A51" s="6">
        <v>43943</v>
      </c>
      <c r="B51" s="117">
        <f t="shared" si="4"/>
        <v>0</v>
      </c>
    </row>
    <row r="52" spans="1:11">
      <c r="A52" s="6">
        <v>43944</v>
      </c>
      <c r="B52" s="117">
        <f t="shared" si="4"/>
        <v>0</v>
      </c>
    </row>
    <row r="53" spans="1:11">
      <c r="A53" s="6">
        <v>43945</v>
      </c>
      <c r="B53" s="117">
        <f t="shared" si="4"/>
        <v>0</v>
      </c>
    </row>
    <row r="54" spans="1:11">
      <c r="A54" s="6">
        <v>43946</v>
      </c>
      <c r="B54" s="117">
        <f t="shared" si="4"/>
        <v>0</v>
      </c>
    </row>
    <row r="55" spans="1:11">
      <c r="A55" s="6">
        <v>43947</v>
      </c>
      <c r="B55" s="117">
        <f t="shared" si="4"/>
        <v>0</v>
      </c>
    </row>
    <row r="56" spans="1:11">
      <c r="A56" s="6">
        <v>43948</v>
      </c>
      <c r="B56" s="117">
        <f t="shared" si="4"/>
        <v>0</v>
      </c>
    </row>
  </sheetData>
  <conditionalFormatting sqref="N10:T10 N4:T7">
    <cfRule type="colorScale" priority="1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N8:T9">
    <cfRule type="colorScale" priority="2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A5820-0E94-48B5-872E-93F9ED8DD16A}">
  <dimension ref="A3:C195"/>
  <sheetViews>
    <sheetView workbookViewId="0">
      <selection activeCell="A4" sqref="A4"/>
    </sheetView>
  </sheetViews>
  <sheetFormatPr defaultRowHeight="15"/>
  <cols>
    <col min="1" max="1" width="13.140625" bestFit="1" customWidth="1"/>
    <col min="2" max="2" width="17.28515625" bestFit="1" customWidth="1"/>
    <col min="3" max="3" width="16" bestFit="1" customWidth="1"/>
    <col min="4" max="5" width="18.42578125" bestFit="1" customWidth="1"/>
    <col min="6" max="7" width="11" bestFit="1" customWidth="1"/>
    <col min="8" max="26" width="12" bestFit="1" customWidth="1"/>
    <col min="27" max="27" width="11" bestFit="1" customWidth="1"/>
    <col min="28" max="28" width="12" bestFit="1" customWidth="1"/>
    <col min="29" max="29" width="11" bestFit="1" customWidth="1"/>
    <col min="30" max="30" width="12" bestFit="1" customWidth="1"/>
    <col min="31" max="31" width="11" bestFit="1" customWidth="1"/>
    <col min="32" max="34" width="12" bestFit="1" customWidth="1"/>
    <col min="35" max="35" width="11" bestFit="1" customWidth="1"/>
    <col min="36" max="41" width="12" bestFit="1" customWidth="1"/>
    <col min="42" max="42" width="11" bestFit="1" customWidth="1"/>
    <col min="43" max="49" width="12" bestFit="1" customWidth="1"/>
    <col min="50" max="50" width="11" bestFit="1" customWidth="1"/>
    <col min="51" max="52" width="12" bestFit="1" customWidth="1"/>
    <col min="53" max="53" width="11" bestFit="1" customWidth="1"/>
    <col min="54" max="60" width="12" bestFit="1" customWidth="1"/>
    <col min="61" max="61" width="11" bestFit="1" customWidth="1"/>
    <col min="62" max="65" width="12" bestFit="1" customWidth="1"/>
    <col min="66" max="66" width="11" bestFit="1" customWidth="1"/>
    <col min="67" max="82" width="12" bestFit="1" customWidth="1"/>
    <col min="83" max="83" width="11" bestFit="1" customWidth="1"/>
    <col min="84" max="86" width="12" bestFit="1" customWidth="1"/>
    <col min="87" max="87" width="11" bestFit="1" customWidth="1"/>
    <col min="88" max="145" width="12" bestFit="1" customWidth="1"/>
    <col min="146" max="146" width="10" bestFit="1" customWidth="1"/>
    <col min="147" max="182" width="12" bestFit="1" customWidth="1"/>
    <col min="183" max="183" width="11" bestFit="1" customWidth="1"/>
    <col min="184" max="186" width="12" bestFit="1" customWidth="1"/>
    <col min="187" max="187" width="7.28515625" bestFit="1" customWidth="1"/>
    <col min="188" max="188" width="11.28515625" bestFit="1" customWidth="1"/>
  </cols>
  <sheetData>
    <row r="3" spans="1:3">
      <c r="A3" s="127" t="s">
        <v>104</v>
      </c>
      <c r="B3" t="s">
        <v>107</v>
      </c>
      <c r="C3" t="s">
        <v>106</v>
      </c>
    </row>
    <row r="4" spans="1:3">
      <c r="A4" s="125">
        <v>43891</v>
      </c>
      <c r="B4" s="123"/>
      <c r="C4" s="123"/>
    </row>
    <row r="5" spans="1:3">
      <c r="A5" s="125">
        <v>43892</v>
      </c>
      <c r="B5" s="123"/>
      <c r="C5" s="123"/>
    </row>
    <row r="6" spans="1:3">
      <c r="A6" s="125">
        <v>43893</v>
      </c>
      <c r="B6" s="123"/>
      <c r="C6" s="123"/>
    </row>
    <row r="7" spans="1:3">
      <c r="A7" s="125">
        <v>43894</v>
      </c>
      <c r="B7" s="123"/>
      <c r="C7" s="123"/>
    </row>
    <row r="8" spans="1:3">
      <c r="A8" s="125">
        <v>43895</v>
      </c>
      <c r="B8" s="123"/>
      <c r="C8" s="123"/>
    </row>
    <row r="9" spans="1:3">
      <c r="A9" s="125">
        <v>43896</v>
      </c>
      <c r="B9" s="123"/>
      <c r="C9" s="123"/>
    </row>
    <row r="10" spans="1:3">
      <c r="A10" s="125">
        <v>43897</v>
      </c>
      <c r="B10" s="123"/>
      <c r="C10" s="123"/>
    </row>
    <row r="11" spans="1:3">
      <c r="A11" s="125">
        <v>43898</v>
      </c>
      <c r="B11" s="123">
        <v>0.21154568675934721</v>
      </c>
      <c r="C11" s="123">
        <v>41.039863231313362</v>
      </c>
    </row>
    <row r="12" spans="1:3">
      <c r="A12" s="125">
        <v>43899</v>
      </c>
      <c r="B12" s="123">
        <v>0.31731853013902078</v>
      </c>
      <c r="C12" s="123">
        <v>52.357557472938439</v>
      </c>
    </row>
    <row r="13" spans="1:3">
      <c r="A13" s="125">
        <v>43900</v>
      </c>
      <c r="B13" s="123">
        <v>0.74040990365771531</v>
      </c>
      <c r="C13" s="123">
        <v>73.829444679012198</v>
      </c>
    </row>
    <row r="14" spans="1:3">
      <c r="A14" s="125">
        <v>43901</v>
      </c>
      <c r="B14" s="123">
        <v>0.74040990365771531</v>
      </c>
      <c r="C14" s="123">
        <v>111.37880407879631</v>
      </c>
    </row>
    <row r="15" spans="1:3">
      <c r="A15" s="125">
        <v>43902</v>
      </c>
      <c r="B15" s="123">
        <v>0.95195559041706257</v>
      </c>
      <c r="C15" s="123">
        <v>157.91885516585279</v>
      </c>
    </row>
    <row r="16" spans="1:3">
      <c r="A16" s="125">
        <v>43903</v>
      </c>
      <c r="B16" s="123">
        <v>0.95195559041706257</v>
      </c>
      <c r="C16" s="123">
        <v>200.22799251772221</v>
      </c>
    </row>
    <row r="17" spans="1:3">
      <c r="A17" s="125">
        <v>43904</v>
      </c>
      <c r="B17" s="123">
        <v>2.855866771251188</v>
      </c>
      <c r="C17" s="123">
        <v>232.9118011220414</v>
      </c>
    </row>
    <row r="18" spans="1:3">
      <c r="A18" s="125">
        <v>43905</v>
      </c>
      <c r="B18" s="123">
        <v>4.3366865785666189</v>
      </c>
      <c r="C18" s="123">
        <v>273.95166435335472</v>
      </c>
    </row>
    <row r="19" spans="1:3">
      <c r="A19" s="125">
        <v>43906</v>
      </c>
      <c r="B19" s="123">
        <v>6.5579162895397642</v>
      </c>
      <c r="C19" s="123">
        <v>323.13603652490298</v>
      </c>
    </row>
    <row r="20" spans="1:3">
      <c r="A20" s="125">
        <v>43907</v>
      </c>
      <c r="B20" s="123">
        <v>7.9329632534755206</v>
      </c>
      <c r="C20" s="123">
        <v>377.08018664853648</v>
      </c>
    </row>
    <row r="21" spans="1:3">
      <c r="A21" s="125">
        <v>43908</v>
      </c>
      <c r="B21" s="123">
        <v>11.529239928384429</v>
      </c>
      <c r="C21" s="123">
        <v>439.27461855578468</v>
      </c>
    </row>
    <row r="22" spans="1:3">
      <c r="A22" s="125">
        <v>43909</v>
      </c>
      <c r="B22" s="123">
        <v>16.18324503709006</v>
      </c>
      <c r="C22" s="123">
        <v>499.14204790868001</v>
      </c>
    </row>
    <row r="23" spans="1:3">
      <c r="A23" s="125">
        <v>43910</v>
      </c>
      <c r="B23" s="123">
        <v>19.462203181859941</v>
      </c>
      <c r="C23" s="123">
        <v>581.11600152792698</v>
      </c>
    </row>
    <row r="24" spans="1:3">
      <c r="A24" s="125">
        <v>43911</v>
      </c>
      <c r="B24" s="123">
        <v>23.587344073667222</v>
      </c>
      <c r="C24" s="123">
        <v>669.22478006319511</v>
      </c>
    </row>
    <row r="25" spans="1:3">
      <c r="A25" s="125">
        <v>43912</v>
      </c>
      <c r="B25" s="123">
        <v>25.914346628020041</v>
      </c>
      <c r="C25" s="123">
        <v>768.01661577981031</v>
      </c>
    </row>
    <row r="26" spans="1:3">
      <c r="A26" s="125">
        <v>43913</v>
      </c>
      <c r="B26" s="123">
        <v>31.62608017052241</v>
      </c>
      <c r="C26" s="123">
        <v>950.263224922988</v>
      </c>
    </row>
    <row r="27" spans="1:3">
      <c r="A27" s="125">
        <v>43914</v>
      </c>
      <c r="B27" s="123">
        <v>45.482322653259651</v>
      </c>
      <c r="C27" s="123">
        <v>1119.817092860605</v>
      </c>
    </row>
    <row r="28" spans="1:3">
      <c r="A28" s="125">
        <v>43915</v>
      </c>
      <c r="B28" s="123">
        <v>62.088659063868413</v>
      </c>
      <c r="C28" s="123">
        <v>1298.996289545772</v>
      </c>
    </row>
    <row r="29" spans="1:3">
      <c r="A29" s="125">
        <v>43916</v>
      </c>
      <c r="B29" s="123">
        <v>76.367992920124351</v>
      </c>
      <c r="C29" s="123">
        <v>1513.60938876313</v>
      </c>
    </row>
    <row r="30" spans="1:3">
      <c r="A30" s="125">
        <v>43917</v>
      </c>
      <c r="B30" s="123">
        <v>103.4458408253208</v>
      </c>
      <c r="C30" s="123">
        <v>1719.5491148233541</v>
      </c>
    </row>
    <row r="31" spans="1:3">
      <c r="A31" s="125">
        <v>43918</v>
      </c>
      <c r="B31" s="123">
        <v>128.19668617616441</v>
      </c>
      <c r="C31" s="123">
        <v>1891.4299853153241</v>
      </c>
    </row>
    <row r="32" spans="1:3">
      <c r="A32" s="125">
        <v>43919</v>
      </c>
      <c r="B32" s="123">
        <v>146.81270661098699</v>
      </c>
      <c r="C32" s="123">
        <v>2048.0795663606209</v>
      </c>
    </row>
    <row r="33" spans="1:3">
      <c r="A33" s="125">
        <v>43920</v>
      </c>
      <c r="B33" s="123">
        <v>178.33301393812971</v>
      </c>
      <c r="C33" s="123">
        <v>2253.0673368304278</v>
      </c>
    </row>
    <row r="34" spans="1:3">
      <c r="A34" s="125">
        <v>43921</v>
      </c>
      <c r="B34" s="123">
        <v>205.30508899994649</v>
      </c>
      <c r="C34" s="123">
        <v>2479.8443130364481</v>
      </c>
    </row>
    <row r="35" spans="1:3">
      <c r="A35" s="125">
        <v>43922</v>
      </c>
      <c r="B35" s="123">
        <v>256.18182666556947</v>
      </c>
      <c r="C35" s="123">
        <v>2714.7657981827028</v>
      </c>
    </row>
    <row r="36" spans="1:3">
      <c r="A36" s="125">
        <v>43923</v>
      </c>
      <c r="B36" s="123">
        <v>306.52970011429409</v>
      </c>
      <c r="C36" s="123">
        <v>2903.1472322419022</v>
      </c>
    </row>
    <row r="37" spans="1:3">
      <c r="A37" s="125">
        <v>43924</v>
      </c>
      <c r="B37" s="123">
        <v>353.91593394838787</v>
      </c>
      <c r="C37" s="123">
        <v>3084.441885794663</v>
      </c>
    </row>
    <row r="38" spans="1:3">
      <c r="A38" s="125">
        <v>43925</v>
      </c>
      <c r="B38" s="123">
        <v>402.99453327655652</v>
      </c>
      <c r="C38" s="123">
        <v>3211.1577521635122</v>
      </c>
    </row>
    <row r="39" spans="1:3">
      <c r="A39" s="125">
        <v>43926</v>
      </c>
      <c r="B39" s="123">
        <v>443.9286236644902</v>
      </c>
      <c r="C39" s="123">
        <v>3289.112337734331</v>
      </c>
    </row>
    <row r="40" spans="1:3">
      <c r="A40" s="125">
        <v>43927</v>
      </c>
      <c r="B40" s="123">
        <v>464.34278243676721</v>
      </c>
      <c r="C40" s="123">
        <v>3395.0967268007639</v>
      </c>
    </row>
    <row r="41" spans="1:3">
      <c r="A41" s="125">
        <v>43928</v>
      </c>
      <c r="B41" s="123">
        <v>538.59531848929805</v>
      </c>
      <c r="C41" s="123">
        <v>3493.9943353607591</v>
      </c>
    </row>
    <row r="42" spans="1:3">
      <c r="A42" s="125">
        <v>43929</v>
      </c>
      <c r="B42" s="123">
        <v>576.46199641922124</v>
      </c>
      <c r="C42" s="123">
        <v>3516.7354966873891</v>
      </c>
    </row>
    <row r="43" spans="1:3">
      <c r="A43" s="125">
        <v>43930</v>
      </c>
      <c r="B43" s="123">
        <v>625.01173153049149</v>
      </c>
      <c r="C43" s="123">
        <v>3515.3604497234528</v>
      </c>
    </row>
    <row r="44" spans="1:3">
      <c r="A44" s="125">
        <v>43931</v>
      </c>
      <c r="B44" s="123">
        <v>665.8400490750455</v>
      </c>
      <c r="C44" s="123">
        <v>3451.8967436956491</v>
      </c>
    </row>
    <row r="45" spans="1:3">
      <c r="A45" s="125">
        <v>43932</v>
      </c>
      <c r="B45" s="123">
        <v>675.04228644907721</v>
      </c>
      <c r="C45" s="123">
        <v>3405.039374078453</v>
      </c>
    </row>
    <row r="46" spans="1:3">
      <c r="A46" s="125">
        <v>43933</v>
      </c>
      <c r="B46" s="123">
        <v>681.17711136509831</v>
      </c>
      <c r="C46" s="123">
        <v>3394.567862583865</v>
      </c>
    </row>
    <row r="47" spans="1:3">
      <c r="A47" s="125">
        <v>43934</v>
      </c>
      <c r="B47" s="123">
        <v>697.78344777570703</v>
      </c>
      <c r="C47" s="123">
        <v>3279.0639176132609</v>
      </c>
    </row>
    <row r="48" spans="1:3">
      <c r="A48" s="125">
        <v>43935</v>
      </c>
      <c r="B48" s="123">
        <v>694.71603531769654</v>
      </c>
      <c r="C48" s="123">
        <v>3160.069468811128</v>
      </c>
    </row>
    <row r="49" spans="1:3">
      <c r="A49" s="125">
        <v>43936</v>
      </c>
      <c r="B49" s="123">
        <v>678.85010881074538</v>
      </c>
      <c r="C49" s="123">
        <v>3153.3000068348292</v>
      </c>
    </row>
    <row r="50" spans="1:3">
      <c r="A50" s="125">
        <v>43937</v>
      </c>
      <c r="B50" s="123">
        <v>670.38828134037158</v>
      </c>
      <c r="C50" s="123">
        <v>3200.4746949821638</v>
      </c>
    </row>
    <row r="51" spans="1:3">
      <c r="A51" s="125">
        <v>43938</v>
      </c>
      <c r="B51" s="123">
        <v>648.28175707401977</v>
      </c>
      <c r="C51" s="123">
        <v>3269.227043178952</v>
      </c>
    </row>
    <row r="52" spans="1:3">
      <c r="A52" s="125">
        <v>43939</v>
      </c>
      <c r="B52" s="123">
        <v>675.99424203949422</v>
      </c>
      <c r="C52" s="123">
        <v>3389.7023117884</v>
      </c>
    </row>
    <row r="53" spans="1:3">
      <c r="A53" s="125">
        <v>43940</v>
      </c>
      <c r="B53" s="123">
        <v>652.19535227906761</v>
      </c>
      <c r="C53" s="123">
        <v>3427.463216874944</v>
      </c>
    </row>
    <row r="54" spans="1:3">
      <c r="A54" s="125">
        <v>43941</v>
      </c>
      <c r="B54" s="123">
        <v>635.90633439859801</v>
      </c>
      <c r="C54" s="123">
        <v>3498.8598861562241</v>
      </c>
    </row>
    <row r="55" spans="1:3">
      <c r="A55" s="125">
        <v>43942</v>
      </c>
      <c r="B55" s="123">
        <v>651.56071521878971</v>
      </c>
      <c r="C55" s="123">
        <v>3544.871073026382</v>
      </c>
    </row>
    <row r="56" spans="1:3">
      <c r="A56" s="125">
        <v>43943</v>
      </c>
      <c r="B56" s="123">
        <v>648.07021138726043</v>
      </c>
      <c r="C56" s="123">
        <v>3589.8245314627429</v>
      </c>
    </row>
    <row r="57" spans="1:3">
      <c r="A57" s="125">
        <v>43944</v>
      </c>
      <c r="B57" s="123">
        <v>610.62662483085592</v>
      </c>
      <c r="C57" s="123">
        <v>3573.429740738894</v>
      </c>
    </row>
    <row r="58" spans="1:3">
      <c r="A58" s="125">
        <v>43945</v>
      </c>
      <c r="B58" s="123">
        <v>620.8865906386842</v>
      </c>
      <c r="C58" s="123">
        <v>3574.27592348593</v>
      </c>
    </row>
    <row r="59" spans="1:3">
      <c r="A59" s="125">
        <v>43946</v>
      </c>
      <c r="B59" s="123">
        <v>590.2124660585788</v>
      </c>
      <c r="C59" s="123">
        <v>3471.8878110944061</v>
      </c>
    </row>
    <row r="60" spans="1:3">
      <c r="A60" s="125">
        <v>43947</v>
      </c>
      <c r="B60" s="123">
        <v>583.01991270876101</v>
      </c>
      <c r="C60" s="123">
        <v>3431.2710392366112</v>
      </c>
    </row>
    <row r="61" spans="1:3">
      <c r="A61" s="125">
        <v>43948</v>
      </c>
      <c r="B61" s="123">
        <v>556.57670186384269</v>
      </c>
      <c r="C61" s="123">
        <v>3414.770475669382</v>
      </c>
    </row>
    <row r="62" spans="1:3">
      <c r="A62" s="125">
        <v>43949</v>
      </c>
      <c r="B62" s="123">
        <v>529.60462680202579</v>
      </c>
      <c r="C62" s="123">
        <v>3410.645334777575</v>
      </c>
    </row>
    <row r="63" spans="1:3">
      <c r="A63" s="125">
        <v>43950</v>
      </c>
      <c r="B63" s="123">
        <v>521.35434501841132</v>
      </c>
      <c r="C63" s="123">
        <v>3404.8278283916929</v>
      </c>
    </row>
    <row r="64" spans="1:3">
      <c r="A64" s="125">
        <v>43951</v>
      </c>
      <c r="B64" s="123">
        <v>516.27724853618713</v>
      </c>
      <c r="C64" s="123">
        <v>3385.0483066796951</v>
      </c>
    </row>
    <row r="65" spans="1:3">
      <c r="A65" s="125">
        <v>43952</v>
      </c>
      <c r="B65" s="123">
        <v>483.27612140172897</v>
      </c>
      <c r="C65" s="123">
        <v>3359.0281872082951</v>
      </c>
    </row>
    <row r="66" spans="1:3">
      <c r="A66" s="125">
        <v>43953</v>
      </c>
      <c r="B66" s="123">
        <v>458.84259458102429</v>
      </c>
      <c r="C66" s="123">
        <v>3303.2858987472068</v>
      </c>
    </row>
    <row r="67" spans="1:3">
      <c r="A67" s="125">
        <v>43954</v>
      </c>
      <c r="B67" s="123">
        <v>447.10180896588048</v>
      </c>
      <c r="C67" s="123">
        <v>3251.0341141176482</v>
      </c>
    </row>
    <row r="68" spans="1:3">
      <c r="A68" s="125">
        <v>43955</v>
      </c>
      <c r="B68" s="123">
        <v>442.02471248365617</v>
      </c>
      <c r="C68" s="123">
        <v>3110.990869482961</v>
      </c>
    </row>
    <row r="69" spans="1:3">
      <c r="A69" s="125">
        <v>43956</v>
      </c>
      <c r="B69" s="123">
        <v>416.32191154239553</v>
      </c>
      <c r="C69" s="123">
        <v>3001.3044308982389</v>
      </c>
    </row>
    <row r="70" spans="1:3">
      <c r="A70" s="125">
        <v>43957</v>
      </c>
      <c r="B70" s="123">
        <v>403.41762465007531</v>
      </c>
      <c r="C70" s="123">
        <v>2831.6447901172428</v>
      </c>
    </row>
    <row r="71" spans="1:3">
      <c r="A71" s="125">
        <v>43958</v>
      </c>
      <c r="B71" s="123">
        <v>384.80160421525278</v>
      </c>
      <c r="C71" s="123">
        <v>2705.8808793388112</v>
      </c>
    </row>
    <row r="72" spans="1:3">
      <c r="A72" s="125">
        <v>43959</v>
      </c>
      <c r="B72" s="123">
        <v>372.21463585307163</v>
      </c>
      <c r="C72" s="123">
        <v>2528.394048147718</v>
      </c>
    </row>
    <row r="73" spans="1:3">
      <c r="A73" s="125">
        <v>43960</v>
      </c>
      <c r="B73" s="123">
        <v>339.53082724875242</v>
      </c>
      <c r="C73" s="123">
        <v>2415.1113328880879</v>
      </c>
    </row>
    <row r="74" spans="1:3">
      <c r="A74" s="125">
        <v>43961</v>
      </c>
      <c r="B74" s="123">
        <v>335.72300488708419</v>
      </c>
      <c r="C74" s="123">
        <v>2346.0416661611612</v>
      </c>
    </row>
    <row r="75" spans="1:3">
      <c r="A75" s="125">
        <v>43962</v>
      </c>
      <c r="B75" s="123">
        <v>326.73231319981193</v>
      </c>
      <c r="C75" s="123">
        <v>2367.7250990539942</v>
      </c>
    </row>
    <row r="76" spans="1:3">
      <c r="A76" s="125">
        <v>43963</v>
      </c>
      <c r="B76" s="123">
        <v>314.88575474128851</v>
      </c>
      <c r="C76" s="123">
        <v>2336.5221102569908</v>
      </c>
    </row>
    <row r="77" spans="1:3">
      <c r="A77" s="125">
        <v>43964</v>
      </c>
      <c r="B77" s="123">
        <v>293.73118606535371</v>
      </c>
      <c r="C77" s="123">
        <v>2280.1451847356252</v>
      </c>
    </row>
    <row r="78" spans="1:3">
      <c r="A78" s="125">
        <v>43965</v>
      </c>
      <c r="B78" s="123">
        <v>282.51926466710842</v>
      </c>
      <c r="C78" s="123">
        <v>2157.6602321019632</v>
      </c>
    </row>
    <row r="79" spans="1:3">
      <c r="A79" s="125">
        <v>43966</v>
      </c>
      <c r="B79" s="123">
        <v>258.29728353316312</v>
      </c>
      <c r="C79" s="123">
        <v>2101.389079423976</v>
      </c>
    </row>
    <row r="80" spans="1:3">
      <c r="A80" s="125">
        <v>43967</v>
      </c>
      <c r="B80" s="123">
        <v>272.6823902327987</v>
      </c>
      <c r="C80" s="123">
        <v>2092.3983877367041</v>
      </c>
    </row>
    <row r="81" spans="1:3">
      <c r="A81" s="125">
        <v>43968</v>
      </c>
      <c r="B81" s="123">
        <v>256.81646372584771</v>
      </c>
      <c r="C81" s="123">
        <v>2040.0408302637661</v>
      </c>
    </row>
    <row r="82" spans="1:3">
      <c r="A82" s="125">
        <v>43969</v>
      </c>
      <c r="B82" s="123">
        <v>252.479777147281</v>
      </c>
      <c r="C82" s="123">
        <v>1933.316031293675</v>
      </c>
    </row>
    <row r="83" spans="1:3">
      <c r="A83" s="125">
        <v>43970</v>
      </c>
      <c r="B83" s="123">
        <v>240.42167300199819</v>
      </c>
      <c r="C83" s="123">
        <v>1896.5070817975491</v>
      </c>
    </row>
    <row r="84" spans="1:3">
      <c r="A84" s="125">
        <v>43971</v>
      </c>
      <c r="B84" s="123">
        <v>227.83470463981709</v>
      </c>
      <c r="C84" s="123">
        <v>1833.889558516782</v>
      </c>
    </row>
    <row r="85" spans="1:3">
      <c r="A85" s="125">
        <v>43972</v>
      </c>
      <c r="B85" s="123">
        <v>219.47865001282281</v>
      </c>
      <c r="C85" s="123">
        <v>1826.8027780103439</v>
      </c>
    </row>
    <row r="86" spans="1:3">
      <c r="A86" s="125">
        <v>43973</v>
      </c>
      <c r="B86" s="123">
        <v>213.2380522534221</v>
      </c>
      <c r="C86" s="123">
        <v>1775.2914032844419</v>
      </c>
    </row>
    <row r="87" spans="1:3">
      <c r="A87" s="125">
        <v>43974</v>
      </c>
      <c r="B87" s="123">
        <v>193.03543916790451</v>
      </c>
      <c r="C87" s="123">
        <v>1716.270156678585</v>
      </c>
    </row>
    <row r="88" spans="1:3">
      <c r="A88" s="125">
        <v>43975</v>
      </c>
      <c r="B88" s="123">
        <v>226.03656630236259</v>
      </c>
      <c r="C88" s="123">
        <v>1665.710737543101</v>
      </c>
    </row>
    <row r="89" spans="1:3">
      <c r="A89" s="125">
        <v>43976</v>
      </c>
      <c r="B89" s="123">
        <v>221.59410688041629</v>
      </c>
      <c r="C89" s="123">
        <v>1563.428397994956</v>
      </c>
    </row>
    <row r="90" spans="1:3">
      <c r="A90" s="125">
        <v>43977</v>
      </c>
      <c r="B90" s="123">
        <v>182.56392767331681</v>
      </c>
      <c r="C90" s="123">
        <v>1416.29837285383</v>
      </c>
    </row>
    <row r="91" spans="1:3">
      <c r="A91" s="125">
        <v>43978</v>
      </c>
      <c r="B91" s="123">
        <v>192.50657495100609</v>
      </c>
      <c r="C91" s="123">
        <v>1320.679722438605</v>
      </c>
    </row>
    <row r="92" spans="1:3">
      <c r="A92" s="125">
        <v>43979</v>
      </c>
      <c r="B92" s="123">
        <v>199.91067398758329</v>
      </c>
      <c r="C92" s="123">
        <v>1235.215264987829</v>
      </c>
    </row>
    <row r="93" spans="1:3">
      <c r="A93" s="125">
        <v>43980</v>
      </c>
      <c r="B93" s="123">
        <v>198.11253565012879</v>
      </c>
      <c r="C93" s="123">
        <v>1179.5787493701209</v>
      </c>
    </row>
    <row r="94" spans="1:3">
      <c r="A94" s="125">
        <v>43981</v>
      </c>
      <c r="B94" s="123">
        <v>191.13152798707031</v>
      </c>
      <c r="C94" s="123">
        <v>1136.423429271214</v>
      </c>
    </row>
    <row r="95" spans="1:3">
      <c r="A95" s="125">
        <v>43982</v>
      </c>
      <c r="B95" s="123">
        <v>157.38999094895451</v>
      </c>
      <c r="C95" s="123">
        <v>1106.9128059682851</v>
      </c>
    </row>
    <row r="96" spans="1:3">
      <c r="A96" s="125">
        <v>43983</v>
      </c>
      <c r="B96" s="123">
        <v>155.48607976812039</v>
      </c>
      <c r="C96" s="123">
        <v>1088.6141040636021</v>
      </c>
    </row>
    <row r="97" spans="1:3">
      <c r="A97" s="125">
        <v>43984</v>
      </c>
      <c r="B97" s="123">
        <v>167.96727528692179</v>
      </c>
      <c r="C97" s="123">
        <v>1069.257673725122</v>
      </c>
    </row>
    <row r="98" spans="1:3">
      <c r="A98" s="125">
        <v>43985</v>
      </c>
      <c r="B98" s="123">
        <v>150.19743759913669</v>
      </c>
      <c r="C98" s="123">
        <v>1020.602165770472</v>
      </c>
    </row>
    <row r="99" spans="1:3">
      <c r="A99" s="125">
        <v>43986</v>
      </c>
      <c r="B99" s="123">
        <v>127.66782195926621</v>
      </c>
      <c r="C99" s="123">
        <v>967.71574408063475</v>
      </c>
    </row>
    <row r="100" spans="1:3">
      <c r="A100" s="125">
        <v>43987</v>
      </c>
      <c r="B100" s="123">
        <v>125.9754564651914</v>
      </c>
      <c r="C100" s="123">
        <v>925.51237957214494</v>
      </c>
    </row>
    <row r="101" spans="1:3">
      <c r="A101" s="125">
        <v>43988</v>
      </c>
      <c r="B101" s="123">
        <v>124.81195518801501</v>
      </c>
      <c r="C101" s="123">
        <v>892.93434381120551</v>
      </c>
    </row>
    <row r="102" spans="1:3">
      <c r="A102" s="125">
        <v>43989</v>
      </c>
      <c r="B102" s="123">
        <v>124.177318127737</v>
      </c>
      <c r="C102" s="123">
        <v>855.70230294156045</v>
      </c>
    </row>
    <row r="103" spans="1:3">
      <c r="A103" s="125">
        <v>43990</v>
      </c>
      <c r="B103" s="123">
        <v>120.0521772359297</v>
      </c>
      <c r="C103" s="123">
        <v>818.89335344543395</v>
      </c>
    </row>
    <row r="104" spans="1:3">
      <c r="A104" s="125">
        <v>43991</v>
      </c>
      <c r="B104" s="123">
        <v>114.3404436934273</v>
      </c>
      <c r="C104" s="123">
        <v>785.68068062421651</v>
      </c>
    </row>
    <row r="105" spans="1:3">
      <c r="A105" s="125">
        <v>43992</v>
      </c>
      <c r="B105" s="123">
        <v>104.8208877892567</v>
      </c>
      <c r="C105" s="123">
        <v>768.75702568346867</v>
      </c>
    </row>
    <row r="106" spans="1:3">
      <c r="A106" s="125">
        <v>43993</v>
      </c>
      <c r="B106" s="123">
        <v>99.109154246754315</v>
      </c>
      <c r="C106" s="123">
        <v>744.1119531760047</v>
      </c>
    </row>
    <row r="107" spans="1:3">
      <c r="A107" s="125">
        <v>43994</v>
      </c>
      <c r="B107" s="123">
        <v>85.676003137535773</v>
      </c>
      <c r="C107" s="123">
        <v>738.61176532026172</v>
      </c>
    </row>
    <row r="108" spans="1:3">
      <c r="A108" s="125">
        <v>43995</v>
      </c>
      <c r="B108" s="123">
        <v>81.868180775867515</v>
      </c>
      <c r="C108" s="123">
        <v>748.76595828471034</v>
      </c>
    </row>
    <row r="109" spans="1:3">
      <c r="A109" s="125">
        <v>43996</v>
      </c>
      <c r="B109" s="123">
        <v>79.012314004616329</v>
      </c>
      <c r="C109" s="123">
        <v>758.28551418888105</v>
      </c>
    </row>
    <row r="110" spans="1:3">
      <c r="A110" s="125">
        <v>43997</v>
      </c>
      <c r="B110" s="123">
        <v>77.1084028237822</v>
      </c>
      <c r="C110" s="123">
        <v>751.93914358610061</v>
      </c>
    </row>
    <row r="111" spans="1:3">
      <c r="A111" s="125">
        <v>43998</v>
      </c>
      <c r="B111" s="123">
        <v>69.175439570306679</v>
      </c>
      <c r="C111" s="123">
        <v>743.90040748924548</v>
      </c>
    </row>
    <row r="112" spans="1:3">
      <c r="A112" s="125">
        <v>43999</v>
      </c>
      <c r="B112" s="123">
        <v>63.463706027804299</v>
      </c>
      <c r="C112" s="123">
        <v>724.33243146400582</v>
      </c>
    </row>
    <row r="113" spans="1:3">
      <c r="A113" s="125">
        <v>44000</v>
      </c>
      <c r="B113" s="123">
        <v>62.511750437387242</v>
      </c>
      <c r="C113" s="123">
        <v>726.34211548821963</v>
      </c>
    </row>
    <row r="114" spans="1:3">
      <c r="A114" s="125">
        <v>44001</v>
      </c>
      <c r="B114" s="123">
        <v>57.540426798542583</v>
      </c>
      <c r="C114" s="123">
        <v>718.62069792150339</v>
      </c>
    </row>
    <row r="115" spans="1:3">
      <c r="A115" s="125">
        <v>44002</v>
      </c>
      <c r="B115" s="123">
        <v>53.732604436874333</v>
      </c>
      <c r="C115" s="123">
        <v>695.24489953459556</v>
      </c>
    </row>
    <row r="116" spans="1:3">
      <c r="A116" s="125">
        <v>44003</v>
      </c>
      <c r="B116" s="123">
        <v>54.155695810393013</v>
      </c>
      <c r="C116" s="123">
        <v>675.6769235093559</v>
      </c>
    </row>
    <row r="117" spans="1:3">
      <c r="A117" s="125">
        <v>44004</v>
      </c>
      <c r="B117" s="123">
        <v>52.56910315969791</v>
      </c>
      <c r="C117" s="123">
        <v>661.50336249647967</v>
      </c>
    </row>
    <row r="118" spans="1:3">
      <c r="A118" s="125">
        <v>44005</v>
      </c>
      <c r="B118" s="123">
        <v>49.819009231826399</v>
      </c>
      <c r="C118" s="123">
        <v>640.87765803744321</v>
      </c>
    </row>
    <row r="119" spans="1:3">
      <c r="A119" s="125">
        <v>44006</v>
      </c>
      <c r="B119" s="123">
        <v>47.386233834093908</v>
      </c>
      <c r="C119" s="123">
        <v>617.29031396377593</v>
      </c>
    </row>
    <row r="120" spans="1:3">
      <c r="A120" s="125">
        <v>44007</v>
      </c>
      <c r="B120" s="123">
        <v>50.770964822243457</v>
      </c>
      <c r="C120" s="123">
        <v>583.12568555214148</v>
      </c>
    </row>
    <row r="121" spans="1:3">
      <c r="A121" s="125">
        <v>44008</v>
      </c>
      <c r="B121" s="123">
        <v>50.030554918585743</v>
      </c>
      <c r="C121" s="123">
        <v>546.9513731162931</v>
      </c>
    </row>
    <row r="122" spans="1:3">
      <c r="A122" s="125">
        <v>44009</v>
      </c>
      <c r="B122" s="123">
        <v>46.751596773815862</v>
      </c>
      <c r="C122" s="123">
        <v>543.46086928476393</v>
      </c>
    </row>
    <row r="123" spans="1:3">
      <c r="A123" s="125">
        <v>44010</v>
      </c>
      <c r="B123" s="123">
        <v>46.751596773815862</v>
      </c>
      <c r="C123" s="123">
        <v>519.45043383757809</v>
      </c>
    </row>
    <row r="124" spans="1:3">
      <c r="A124" s="125">
        <v>44011</v>
      </c>
      <c r="B124" s="123">
        <v>47.492006677473583</v>
      </c>
      <c r="C124" s="123">
        <v>488.98785494423203</v>
      </c>
    </row>
    <row r="125" spans="1:3">
      <c r="A125" s="125">
        <v>44012</v>
      </c>
      <c r="B125" s="123">
        <v>43.155320098906962</v>
      </c>
      <c r="C125" s="123">
        <v>438.32266296536841</v>
      </c>
    </row>
    <row r="126" spans="1:3">
      <c r="A126" s="125">
        <v>44013</v>
      </c>
      <c r="B126" s="123">
        <v>44.213048532703702</v>
      </c>
      <c r="C126" s="123">
        <v>362.80085279228138</v>
      </c>
    </row>
    <row r="127" spans="1:3">
      <c r="A127" s="125">
        <v>44014</v>
      </c>
      <c r="B127" s="123">
        <v>38.078223616682628</v>
      </c>
      <c r="C127" s="123">
        <v>289.5002723301676</v>
      </c>
    </row>
    <row r="128" spans="1:3">
      <c r="A128" s="125">
        <v>44015</v>
      </c>
      <c r="B128" s="123">
        <v>35.116584002051773</v>
      </c>
      <c r="C128" s="123">
        <v>275.11516563053198</v>
      </c>
    </row>
    <row r="129" spans="1:3">
      <c r="A129" s="125">
        <v>44016</v>
      </c>
      <c r="B129" s="123">
        <v>34.27040125501437</v>
      </c>
      <c r="C129" s="123">
        <v>274.1632100401149</v>
      </c>
    </row>
    <row r="130" spans="1:3">
      <c r="A130" s="125">
        <v>44017</v>
      </c>
      <c r="B130" s="123">
        <v>33.001127134458287</v>
      </c>
      <c r="C130" s="123">
        <v>286.96172408905539</v>
      </c>
    </row>
    <row r="131" spans="1:3">
      <c r="A131" s="125">
        <v>44018</v>
      </c>
      <c r="B131" s="123">
        <v>31.94339870066155</v>
      </c>
      <c r="C131" s="123">
        <v>260.30696755737767</v>
      </c>
    </row>
    <row r="132" spans="1:3">
      <c r="A132" s="125">
        <v>44019</v>
      </c>
      <c r="B132" s="123">
        <v>32.049171544041222</v>
      </c>
      <c r="C132" s="123">
        <v>279.13453367895949</v>
      </c>
    </row>
    <row r="133" spans="1:3">
      <c r="A133" s="125">
        <v>44020</v>
      </c>
      <c r="B133" s="123">
        <v>27.81825780885428</v>
      </c>
      <c r="C133" s="123">
        <v>339.42505440537349</v>
      </c>
    </row>
    <row r="134" spans="1:3">
      <c r="A134" s="125">
        <v>44021</v>
      </c>
      <c r="B134" s="123">
        <v>26.760529375057541</v>
      </c>
      <c r="C134" s="123">
        <v>406.90812848160527</v>
      </c>
    </row>
    <row r="135" spans="1:3">
      <c r="A135" s="125">
        <v>44022</v>
      </c>
      <c r="B135" s="123">
        <v>25.173936724362441</v>
      </c>
      <c r="C135" s="123">
        <v>407.96585691540213</v>
      </c>
    </row>
    <row r="136" spans="1:3">
      <c r="A136" s="125">
        <v>44023</v>
      </c>
      <c r="B136" s="123">
        <v>23.587344073667332</v>
      </c>
      <c r="C136" s="123">
        <v>428.69733421781808</v>
      </c>
    </row>
    <row r="137" spans="1:3">
      <c r="A137" s="125">
        <v>44024</v>
      </c>
      <c r="B137" s="123">
        <v>22.529615639870599</v>
      </c>
      <c r="C137" s="123">
        <v>442.87089523069437</v>
      </c>
    </row>
    <row r="138" spans="1:3">
      <c r="A138" s="125">
        <v>44025</v>
      </c>
      <c r="B138" s="123">
        <v>22.42384279649092</v>
      </c>
      <c r="C138" s="123">
        <v>461.6984613522763</v>
      </c>
    </row>
    <row r="139" spans="1:3">
      <c r="A139" s="125">
        <v>44026</v>
      </c>
      <c r="B139" s="123">
        <v>21.366114362694191</v>
      </c>
      <c r="C139" s="123">
        <v>531.40276513948118</v>
      </c>
    </row>
    <row r="140" spans="1:3">
      <c r="A140" s="125">
        <v>44027</v>
      </c>
      <c r="B140" s="123">
        <v>18.08715621792431</v>
      </c>
      <c r="C140" s="123">
        <v>521.67166354855124</v>
      </c>
    </row>
    <row r="141" spans="1:3">
      <c r="A141" s="125">
        <v>44028</v>
      </c>
      <c r="B141" s="123">
        <v>17.346746314266589</v>
      </c>
      <c r="C141" s="123">
        <v>521.56589070517157</v>
      </c>
    </row>
    <row r="142" spans="1:3">
      <c r="A142" s="125">
        <v>44029</v>
      </c>
      <c r="B142" s="123">
        <v>16.5005635672292</v>
      </c>
      <c r="C142" s="123">
        <v>540.07613829661454</v>
      </c>
    </row>
    <row r="143" spans="1:3">
      <c r="A143" s="125">
        <v>44030</v>
      </c>
      <c r="B143" s="123">
        <v>15.654380820191809</v>
      </c>
      <c r="C143" s="123">
        <v>540.81654820027222</v>
      </c>
    </row>
    <row r="144" spans="1:3">
      <c r="A144" s="125">
        <v>44031</v>
      </c>
      <c r="B144" s="123">
        <v>15.86592650695116</v>
      </c>
      <c r="C144" s="123">
        <v>548.85528429712735</v>
      </c>
    </row>
    <row r="145" spans="1:3">
      <c r="A145" s="125">
        <v>44032</v>
      </c>
      <c r="B145" s="123">
        <v>15.86592650695116</v>
      </c>
      <c r="C145" s="123">
        <v>554.143926466111</v>
      </c>
    </row>
    <row r="146" spans="1:3">
      <c r="A146" s="125">
        <v>44033</v>
      </c>
      <c r="B146" s="123">
        <v>13.856242482737359</v>
      </c>
      <c r="C146" s="123">
        <v>470.05451597927038</v>
      </c>
    </row>
    <row r="147" spans="1:3">
      <c r="A147" s="125">
        <v>44034</v>
      </c>
      <c r="B147" s="123">
        <v>12.9042868923203</v>
      </c>
      <c r="C147" s="123">
        <v>472.38151853362331</v>
      </c>
    </row>
    <row r="148" spans="1:3">
      <c r="A148" s="125">
        <v>44035</v>
      </c>
      <c r="B148" s="123">
        <v>11.317694241625199</v>
      </c>
      <c r="C148" s="123">
        <v>485.92044248622148</v>
      </c>
    </row>
    <row r="149" spans="1:3">
      <c r="A149" s="125">
        <v>44036</v>
      </c>
      <c r="B149" s="123">
        <v>11.952331301903239</v>
      </c>
      <c r="C149" s="123">
        <v>494.48804279997512</v>
      </c>
    </row>
    <row r="150" spans="1:3">
      <c r="A150" s="125">
        <v>44037</v>
      </c>
      <c r="B150" s="123">
        <v>12.586968362181279</v>
      </c>
      <c r="C150" s="123">
        <v>488.14167219719468</v>
      </c>
    </row>
    <row r="151" spans="1:3">
      <c r="A151" s="125">
        <v>44038</v>
      </c>
      <c r="B151" s="123">
        <v>12.26964983204226</v>
      </c>
      <c r="C151" s="123">
        <v>490.15135622140849</v>
      </c>
    </row>
    <row r="152" spans="1:3">
      <c r="A152" s="125">
        <v>44039</v>
      </c>
      <c r="B152" s="123">
        <v>11.529239928384539</v>
      </c>
      <c r="C152" s="123">
        <v>501.25750477627417</v>
      </c>
    </row>
    <row r="153" spans="1:3">
      <c r="A153" s="125">
        <v>44040</v>
      </c>
      <c r="B153" s="123">
        <v>11.10614855486585</v>
      </c>
      <c r="C153" s="123">
        <v>512.04633480100085</v>
      </c>
    </row>
    <row r="154" spans="1:3">
      <c r="A154" s="125">
        <v>44041</v>
      </c>
      <c r="B154" s="123">
        <v>12.9042868923203</v>
      </c>
      <c r="C154" s="123">
        <v>537.11449868198349</v>
      </c>
    </row>
    <row r="155" spans="1:3">
      <c r="A155" s="125">
        <v>44042</v>
      </c>
      <c r="B155" s="123">
        <v>11.952331301903239</v>
      </c>
      <c r="C155" s="123">
        <v>545.25900762221829</v>
      </c>
    </row>
    <row r="156" spans="1:3">
      <c r="A156" s="125">
        <v>44043</v>
      </c>
      <c r="B156" s="123">
        <v>10.68305718134715</v>
      </c>
      <c r="C156" s="123">
        <v>557.10556608074182</v>
      </c>
    </row>
    <row r="157" spans="1:3">
      <c r="A157" s="125">
        <v>44044</v>
      </c>
      <c r="B157" s="123">
        <v>10.4715114945878</v>
      </c>
      <c r="C157" s="123">
        <v>556.47092902046381</v>
      </c>
    </row>
    <row r="158" spans="1:3">
      <c r="A158" s="125">
        <v>44045</v>
      </c>
      <c r="B158" s="123">
        <v>10.154192964448781</v>
      </c>
      <c r="C158" s="123">
        <v>556.25938333370448</v>
      </c>
    </row>
    <row r="159" spans="1:3">
      <c r="A159" s="125">
        <v>44046</v>
      </c>
      <c r="B159" s="123">
        <v>9.9426472776894368</v>
      </c>
      <c r="C159" s="123">
        <v>583.01991270876192</v>
      </c>
    </row>
    <row r="160" spans="1:3">
      <c r="A160" s="125">
        <v>44047</v>
      </c>
      <c r="B160" s="123">
        <v>9.6253287475504159</v>
      </c>
      <c r="C160" s="123">
        <v>596.02997244446181</v>
      </c>
    </row>
    <row r="161" spans="1:3">
      <c r="A161" s="125">
        <v>44048</v>
      </c>
      <c r="B161" s="123">
        <v>7.5098718799569451</v>
      </c>
      <c r="C161" s="123">
        <v>605.97261972215108</v>
      </c>
    </row>
    <row r="162" spans="1:3">
      <c r="A162" s="125">
        <v>44049</v>
      </c>
      <c r="B162" s="123">
        <v>9.4137830607910704</v>
      </c>
      <c r="C162" s="123">
        <v>616.97299543363727</v>
      </c>
    </row>
    <row r="163" spans="1:3">
      <c r="A163" s="125">
        <v>44050</v>
      </c>
      <c r="B163" s="123">
        <v>8.5676003137536796</v>
      </c>
      <c r="C163" s="123">
        <v>616.02103984322014</v>
      </c>
    </row>
    <row r="164" spans="1:3">
      <c r="A164" s="125">
        <v>44051</v>
      </c>
      <c r="B164" s="123">
        <v>7.5098718799569442</v>
      </c>
      <c r="C164" s="123">
        <v>615.70372131308125</v>
      </c>
    </row>
    <row r="165" spans="1:3">
      <c r="A165" s="125">
        <v>44052</v>
      </c>
      <c r="B165" s="123">
        <v>7.5098718799569442</v>
      </c>
      <c r="C165" s="123">
        <v>649.44525835119714</v>
      </c>
    </row>
    <row r="166" spans="1:3">
      <c r="A166" s="125">
        <v>44053</v>
      </c>
      <c r="B166" s="123">
        <v>9.308010217411395</v>
      </c>
      <c r="C166" s="123">
        <v>636.54097145887681</v>
      </c>
    </row>
    <row r="167" spans="1:3">
      <c r="A167" s="125">
        <v>44054</v>
      </c>
      <c r="B167" s="123">
        <v>8.7791460005130268</v>
      </c>
      <c r="C167" s="123">
        <v>687.10039059436076</v>
      </c>
    </row>
    <row r="168" spans="1:3">
      <c r="A168" s="125">
        <v>44055</v>
      </c>
      <c r="B168" s="123">
        <v>9.4137830607910669</v>
      </c>
      <c r="C168" s="123">
        <v>699.58158611316219</v>
      </c>
    </row>
    <row r="169" spans="1:3">
      <c r="A169" s="125">
        <v>44056</v>
      </c>
      <c r="B169" s="123">
        <v>9.4137830607910669</v>
      </c>
      <c r="C169" s="123">
        <v>718.51492507812361</v>
      </c>
    </row>
    <row r="170" spans="1:3">
      <c r="A170" s="125">
        <v>44057</v>
      </c>
      <c r="B170" s="123">
        <v>9.308010217411395</v>
      </c>
      <c r="C170" s="123">
        <v>778.69967296115806</v>
      </c>
    </row>
    <row r="171" spans="1:3">
      <c r="A171" s="125">
        <v>44058</v>
      </c>
      <c r="B171" s="123">
        <v>9.308010217411395</v>
      </c>
      <c r="C171" s="123">
        <v>805.56597517959506</v>
      </c>
    </row>
    <row r="172" spans="1:3">
      <c r="A172" s="125">
        <v>44059</v>
      </c>
      <c r="B172" s="123">
        <v>9.308010217411395</v>
      </c>
      <c r="C172" s="123">
        <v>810.11420744492102</v>
      </c>
    </row>
    <row r="173" spans="1:3">
      <c r="A173" s="125">
        <v>44060</v>
      </c>
      <c r="B173" s="123">
        <v>7.7214175667162914</v>
      </c>
      <c r="C173" s="123">
        <v>799.21960457681473</v>
      </c>
    </row>
    <row r="174" spans="1:3">
      <c r="A174" s="125">
        <v>44061</v>
      </c>
      <c r="B174" s="123">
        <v>7.6156447233366178</v>
      </c>
      <c r="C174" s="123">
        <v>792.97900681741396</v>
      </c>
    </row>
    <row r="175" spans="1:3">
      <c r="A175" s="125">
        <v>44062</v>
      </c>
      <c r="B175" s="123">
        <v>7.1925533498179224</v>
      </c>
      <c r="C175" s="123">
        <v>772.14175667161828</v>
      </c>
    </row>
    <row r="176" spans="1:3">
      <c r="A176" s="125">
        <v>44063</v>
      </c>
      <c r="B176" s="123">
        <v>5.9232792292618388</v>
      </c>
      <c r="C176" s="123">
        <v>777.74771737074104</v>
      </c>
    </row>
    <row r="177" spans="1:3">
      <c r="A177" s="125">
        <v>44064</v>
      </c>
      <c r="B177" s="123">
        <v>4.9713236388447752</v>
      </c>
      <c r="C177" s="123">
        <v>734.69817011521377</v>
      </c>
    </row>
    <row r="178" spans="1:3">
      <c r="A178" s="125">
        <v>44065</v>
      </c>
      <c r="B178" s="123">
        <v>6.5579162895398797</v>
      </c>
      <c r="C178" s="123">
        <v>763.8914748880037</v>
      </c>
    </row>
    <row r="179" spans="1:3">
      <c r="A179" s="125">
        <v>44066</v>
      </c>
      <c r="B179" s="123">
        <v>6.6636891329195516</v>
      </c>
      <c r="C179" s="123">
        <v>757.1220129117047</v>
      </c>
    </row>
    <row r="180" spans="1:3">
      <c r="A180" s="125">
        <v>44067</v>
      </c>
      <c r="B180" s="123">
        <v>6.7694619762992261</v>
      </c>
      <c r="C180" s="123">
        <v>784.51717934704016</v>
      </c>
    </row>
    <row r="181" spans="1:3">
      <c r="A181" s="125">
        <v>44068</v>
      </c>
      <c r="B181" s="123">
        <v>7.1925533498179206</v>
      </c>
      <c r="C181" s="123">
        <v>794.5655994681091</v>
      </c>
    </row>
    <row r="182" spans="1:3">
      <c r="A182" s="125">
        <v>44069</v>
      </c>
      <c r="B182" s="123">
        <v>7.1925533498179206</v>
      </c>
      <c r="C182" s="123">
        <v>819.52799050571207</v>
      </c>
    </row>
    <row r="183" spans="1:3">
      <c r="A183" s="125">
        <v>44070</v>
      </c>
      <c r="B183" s="123">
        <v>7.8271904100959633</v>
      </c>
      <c r="C183" s="123">
        <v>855.490757254801</v>
      </c>
    </row>
    <row r="184" spans="1:3">
      <c r="A184" s="125">
        <v>44071</v>
      </c>
      <c r="B184" s="123">
        <v>8.5676003137536778</v>
      </c>
      <c r="C184" s="123">
        <v>881.19355819606176</v>
      </c>
    </row>
    <row r="185" spans="1:3">
      <c r="A185" s="125">
        <v>44072</v>
      </c>
      <c r="B185" s="123">
        <v>7.932963253475636</v>
      </c>
      <c r="C185" s="123">
        <v>862.15444638772055</v>
      </c>
    </row>
    <row r="186" spans="1:3">
      <c r="A186" s="125">
        <v>44073</v>
      </c>
      <c r="B186" s="123">
        <v>7.4040990365772688</v>
      </c>
      <c r="C186" s="123">
        <v>933.44534282562051</v>
      </c>
    </row>
    <row r="187" spans="1:3">
      <c r="A187" s="125">
        <v>44074</v>
      </c>
      <c r="B187" s="123">
        <v>7.1925533498179206</v>
      </c>
      <c r="C187" s="123">
        <v>979.35075685239894</v>
      </c>
    </row>
    <row r="188" spans="1:3">
      <c r="A188" s="125">
        <v>44075</v>
      </c>
      <c r="B188" s="123">
        <v>5.8175063858821634</v>
      </c>
      <c r="C188" s="123">
        <v>991.09154246754281</v>
      </c>
    </row>
    <row r="189" spans="1:3">
      <c r="A189" s="125">
        <v>44076</v>
      </c>
      <c r="B189" s="123">
        <v>5.1828693256041216</v>
      </c>
      <c r="C189" s="123">
        <v>1039.7470504221931</v>
      </c>
    </row>
    <row r="190" spans="1:3">
      <c r="A190" s="125">
        <v>44077</v>
      </c>
      <c r="B190" s="123">
        <v>5.2886421689837944</v>
      </c>
      <c r="C190" s="123">
        <v>1062.276666062063</v>
      </c>
    </row>
    <row r="191" spans="1:3">
      <c r="A191" s="125">
        <v>44078</v>
      </c>
      <c r="B191" s="123">
        <v>5.394415012363468</v>
      </c>
      <c r="C191" s="123">
        <v>1132.5098340661659</v>
      </c>
    </row>
    <row r="192" spans="1:3">
      <c r="A192" s="125">
        <v>44079</v>
      </c>
      <c r="B192" s="123">
        <v>5.394415012363468</v>
      </c>
      <c r="C192" s="123">
        <v>1207.0796886488361</v>
      </c>
    </row>
    <row r="193" spans="1:3">
      <c r="A193" s="125">
        <v>44080</v>
      </c>
      <c r="B193" s="123">
        <v>5.5001878557431416</v>
      </c>
      <c r="C193" s="123">
        <v>1341.728518271161</v>
      </c>
    </row>
    <row r="194" spans="1:3">
      <c r="A194" s="125">
        <v>44081</v>
      </c>
      <c r="B194" s="123">
        <v>5.6059606991228161</v>
      </c>
      <c r="C194" s="123">
        <v>1504.830242762617</v>
      </c>
    </row>
    <row r="195" spans="1:3">
      <c r="A195" s="125" t="s">
        <v>105</v>
      </c>
      <c r="B195" s="123"/>
      <c r="C195" s="1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7B394-FF66-4A8E-BE0D-1FA78678DB2A}">
  <dimension ref="A1:K94"/>
  <sheetViews>
    <sheetView workbookViewId="0">
      <selection activeCell="B19" sqref="B19"/>
    </sheetView>
  </sheetViews>
  <sheetFormatPr defaultRowHeight="15"/>
  <cols>
    <col min="2" max="3" width="16.28515625" customWidth="1"/>
    <col min="7" max="7" width="10.140625" bestFit="1" customWidth="1"/>
  </cols>
  <sheetData>
    <row r="1" spans="1:11">
      <c r="A1" s="38" t="s">
        <v>51</v>
      </c>
      <c r="B1" s="39"/>
      <c r="C1" s="40"/>
    </row>
    <row r="2" spans="1:11" ht="15.75" thickBot="1">
      <c r="A2" s="41"/>
      <c r="B2" s="39"/>
      <c r="C2" s="40"/>
    </row>
    <row r="3" spans="1:11" ht="40.5" thickTop="1" thickBot="1">
      <c r="A3" s="42" t="s">
        <v>52</v>
      </c>
      <c r="B3" s="42" t="s">
        <v>53</v>
      </c>
      <c r="C3" s="42" t="s">
        <v>54</v>
      </c>
    </row>
    <row r="4" spans="1:11" ht="15.75" thickTop="1">
      <c r="A4" s="39"/>
      <c r="B4" s="43"/>
      <c r="C4" s="44"/>
      <c r="F4" t="s">
        <v>56</v>
      </c>
    </row>
    <row r="5" spans="1:11">
      <c r="A5" s="39">
        <v>0</v>
      </c>
      <c r="B5" s="45">
        <v>382332</v>
      </c>
      <c r="C5" s="45">
        <v>362931</v>
      </c>
      <c r="F5" s="46" t="s">
        <v>49</v>
      </c>
      <c r="G5" s="47">
        <f>SUM(B5:C5)</f>
        <v>745263</v>
      </c>
      <c r="J5" t="s">
        <v>55</v>
      </c>
      <c r="K5" t="b">
        <f>SUM(G5:G11)=SUM(B5:C94)</f>
        <v>1</v>
      </c>
    </row>
    <row r="6" spans="1:11">
      <c r="A6" s="39">
        <v>1</v>
      </c>
      <c r="B6" s="45">
        <v>395273</v>
      </c>
      <c r="C6" s="45">
        <v>375341</v>
      </c>
      <c r="F6" s="15" t="s">
        <v>42</v>
      </c>
      <c r="G6" s="48">
        <f>SUM(B6:C19)</f>
        <v>11166183</v>
      </c>
    </row>
    <row r="7" spans="1:11">
      <c r="A7" s="39">
        <v>2</v>
      </c>
      <c r="B7" s="45">
        <v>408684</v>
      </c>
      <c r="C7" s="45">
        <v>387630</v>
      </c>
      <c r="F7" s="15" t="s">
        <v>43</v>
      </c>
      <c r="G7" s="48">
        <f>SUM(B20:C49)</f>
        <v>25209983</v>
      </c>
    </row>
    <row r="8" spans="1:11">
      <c r="A8" s="39">
        <v>3</v>
      </c>
      <c r="B8" s="45">
        <v>408882</v>
      </c>
      <c r="C8" s="45">
        <v>388301</v>
      </c>
      <c r="F8" s="15" t="s">
        <v>44</v>
      </c>
      <c r="G8" s="48">
        <f>SUM(B50:C69)</f>
        <v>17148564</v>
      </c>
    </row>
    <row r="9" spans="1:11">
      <c r="A9" s="39">
        <v>4</v>
      </c>
      <c r="B9" s="45">
        <v>412553</v>
      </c>
      <c r="C9" s="45">
        <v>392101</v>
      </c>
      <c r="F9" s="15" t="s">
        <v>45</v>
      </c>
      <c r="G9" s="48">
        <f>SUM(B70:C79)</f>
        <v>6648031</v>
      </c>
    </row>
    <row r="10" spans="1:11">
      <c r="A10" s="39">
        <v>5</v>
      </c>
      <c r="B10" s="45">
        <v>421934</v>
      </c>
      <c r="C10" s="45">
        <v>401270</v>
      </c>
      <c r="F10" s="15" t="s">
        <v>46</v>
      </c>
      <c r="G10" s="48">
        <f>SUM(B80:C89)</f>
        <v>3909034</v>
      </c>
    </row>
    <row r="11" spans="1:11">
      <c r="A11" s="39">
        <v>6</v>
      </c>
      <c r="B11" s="45">
        <v>434333</v>
      </c>
      <c r="C11" s="45">
        <v>414348</v>
      </c>
      <c r="F11" s="31" t="s">
        <v>47</v>
      </c>
      <c r="G11" s="49">
        <f>SUM(B90:C94)</f>
        <v>1024468</v>
      </c>
    </row>
    <row r="12" spans="1:11">
      <c r="A12" s="39">
        <v>7</v>
      </c>
      <c r="B12" s="45">
        <v>427809</v>
      </c>
      <c r="C12" s="45">
        <v>408199</v>
      </c>
      <c r="F12" s="59" t="s">
        <v>63</v>
      </c>
      <c r="G12" s="49">
        <f>SUM(G5:G11)</f>
        <v>65851526</v>
      </c>
    </row>
    <row r="13" spans="1:11">
      <c r="A13" s="39">
        <v>8</v>
      </c>
      <c r="B13" s="45">
        <v>419161</v>
      </c>
      <c r="C13" s="45">
        <v>400663</v>
      </c>
    </row>
    <row r="14" spans="1:11">
      <c r="A14" s="39">
        <v>9</v>
      </c>
      <c r="B14" s="45">
        <v>414994</v>
      </c>
      <c r="C14" s="45">
        <v>395813</v>
      </c>
    </row>
    <row r="15" spans="1:11">
      <c r="A15" s="39">
        <v>10</v>
      </c>
      <c r="B15" s="45">
        <v>418348</v>
      </c>
      <c r="C15" s="45">
        <v>398640</v>
      </c>
    </row>
    <row r="16" spans="1:11">
      <c r="A16" s="39">
        <v>11</v>
      </c>
      <c r="B16" s="45">
        <v>405604</v>
      </c>
      <c r="C16" s="45">
        <v>384526</v>
      </c>
    </row>
    <row r="17" spans="1:3">
      <c r="A17" s="39">
        <v>12</v>
      </c>
      <c r="B17" s="45">
        <v>396531</v>
      </c>
      <c r="C17" s="45">
        <v>377837</v>
      </c>
    </row>
    <row r="18" spans="1:3">
      <c r="A18" s="39">
        <v>13</v>
      </c>
      <c r="B18" s="45">
        <v>381466</v>
      </c>
      <c r="C18" s="45">
        <v>363458</v>
      </c>
    </row>
    <row r="19" spans="1:3">
      <c r="A19" s="39">
        <v>14</v>
      </c>
      <c r="B19" s="45">
        <v>375311</v>
      </c>
      <c r="C19" s="45">
        <v>357173</v>
      </c>
    </row>
    <row r="20" spans="1:3">
      <c r="A20" s="39">
        <v>15</v>
      </c>
      <c r="B20" s="45">
        <v>365807</v>
      </c>
      <c r="C20" s="45">
        <v>346926</v>
      </c>
    </row>
    <row r="21" spans="1:3">
      <c r="A21" s="39">
        <v>16</v>
      </c>
      <c r="B21" s="45">
        <v>360771</v>
      </c>
      <c r="C21" s="45">
        <v>341812</v>
      </c>
    </row>
    <row r="22" spans="1:3">
      <c r="A22" s="39">
        <v>17</v>
      </c>
      <c r="B22" s="45">
        <v>371195</v>
      </c>
      <c r="C22" s="45">
        <v>353628</v>
      </c>
    </row>
    <row r="23" spans="1:3">
      <c r="A23" s="39">
        <v>18</v>
      </c>
      <c r="B23" s="45">
        <v>384777</v>
      </c>
      <c r="C23" s="45">
        <v>362219</v>
      </c>
    </row>
    <row r="24" spans="1:3">
      <c r="A24" s="39">
        <v>19</v>
      </c>
      <c r="B24" s="45">
        <v>401688</v>
      </c>
      <c r="C24" s="45">
        <v>380427</v>
      </c>
    </row>
    <row r="25" spans="1:3">
      <c r="A25" s="39">
        <v>20</v>
      </c>
      <c r="B25" s="45">
        <v>411122</v>
      </c>
      <c r="C25" s="45">
        <v>388931</v>
      </c>
    </row>
    <row r="26" spans="1:3">
      <c r="A26" s="39">
        <v>21</v>
      </c>
      <c r="B26" s="45">
        <v>426309</v>
      </c>
      <c r="C26" s="45">
        <v>402450</v>
      </c>
    </row>
    <row r="27" spans="1:3">
      <c r="A27" s="39">
        <v>22</v>
      </c>
      <c r="B27" s="45">
        <v>432658</v>
      </c>
      <c r="C27" s="45">
        <v>405362</v>
      </c>
    </row>
    <row r="28" spans="1:3">
      <c r="A28" s="39">
        <v>23</v>
      </c>
      <c r="B28" s="45">
        <v>433554</v>
      </c>
      <c r="C28" s="45">
        <v>411037</v>
      </c>
    </row>
    <row r="29" spans="1:3">
      <c r="A29" s="39">
        <v>24</v>
      </c>
      <c r="B29" s="45">
        <v>447422</v>
      </c>
      <c r="C29" s="45">
        <v>425730</v>
      </c>
    </row>
    <row r="30" spans="1:3">
      <c r="A30" s="39">
        <v>25</v>
      </c>
      <c r="B30" s="45">
        <v>447101</v>
      </c>
      <c r="C30" s="45">
        <v>431409</v>
      </c>
    </row>
    <row r="31" spans="1:3">
      <c r="A31" s="39">
        <v>26</v>
      </c>
      <c r="B31" s="45">
        <v>457870</v>
      </c>
      <c r="C31" s="45">
        <v>450115</v>
      </c>
    </row>
    <row r="32" spans="1:3">
      <c r="A32" s="39">
        <v>27</v>
      </c>
      <c r="B32" s="45">
        <v>470965</v>
      </c>
      <c r="C32" s="45">
        <v>456180</v>
      </c>
    </row>
    <row r="33" spans="1:3">
      <c r="A33" s="39">
        <v>28</v>
      </c>
      <c r="B33" s="45">
        <v>462696</v>
      </c>
      <c r="C33" s="45">
        <v>447914</v>
      </c>
    </row>
    <row r="34" spans="1:3">
      <c r="A34" s="39">
        <v>29</v>
      </c>
      <c r="B34" s="45">
        <v>454070</v>
      </c>
      <c r="C34" s="45">
        <v>448855</v>
      </c>
    </row>
    <row r="35" spans="1:3">
      <c r="A35" s="39">
        <v>30</v>
      </c>
      <c r="B35" s="45">
        <v>455376</v>
      </c>
      <c r="C35" s="45">
        <v>455763</v>
      </c>
    </row>
    <row r="36" spans="1:3">
      <c r="A36" s="39">
        <v>31</v>
      </c>
      <c r="B36" s="45">
        <v>439884</v>
      </c>
      <c r="C36" s="45">
        <v>448522</v>
      </c>
    </row>
    <row r="37" spans="1:3">
      <c r="A37" s="39">
        <v>32</v>
      </c>
      <c r="B37" s="45">
        <v>448165</v>
      </c>
      <c r="C37" s="45">
        <v>447555</v>
      </c>
    </row>
    <row r="38" spans="1:3">
      <c r="A38" s="39">
        <v>33</v>
      </c>
      <c r="B38" s="45">
        <v>447012</v>
      </c>
      <c r="C38" s="45">
        <v>447937</v>
      </c>
    </row>
    <row r="39" spans="1:3">
      <c r="A39" s="39">
        <v>34</v>
      </c>
      <c r="B39" s="45">
        <v>433650</v>
      </c>
      <c r="C39" s="45">
        <v>439493</v>
      </c>
    </row>
    <row r="40" spans="1:3">
      <c r="A40" s="39">
        <v>35</v>
      </c>
      <c r="B40" s="45">
        <v>435220</v>
      </c>
      <c r="C40" s="45">
        <v>443562</v>
      </c>
    </row>
    <row r="41" spans="1:3">
      <c r="A41" s="39">
        <v>36</v>
      </c>
      <c r="B41" s="45">
        <v>433790</v>
      </c>
      <c r="C41" s="45">
        <v>444015</v>
      </c>
    </row>
    <row r="42" spans="1:3">
      <c r="A42" s="39">
        <v>37</v>
      </c>
      <c r="B42" s="45">
        <v>438225</v>
      </c>
      <c r="C42" s="45">
        <v>446006</v>
      </c>
    </row>
    <row r="43" spans="1:3">
      <c r="A43" s="39">
        <v>38</v>
      </c>
      <c r="B43" s="45">
        <v>438053</v>
      </c>
      <c r="C43" s="45">
        <v>445383</v>
      </c>
    </row>
    <row r="44" spans="1:3">
      <c r="A44" s="39">
        <v>39</v>
      </c>
      <c r="B44" s="45">
        <v>422038</v>
      </c>
      <c r="C44" s="45">
        <v>425942</v>
      </c>
    </row>
    <row r="45" spans="1:3">
      <c r="A45" s="39">
        <v>40</v>
      </c>
      <c r="B45" s="45">
        <v>393518</v>
      </c>
      <c r="C45" s="45">
        <v>397469</v>
      </c>
    </row>
    <row r="46" spans="1:3">
      <c r="A46" s="39">
        <v>41</v>
      </c>
      <c r="B46" s="45">
        <v>387736</v>
      </c>
      <c r="C46" s="45">
        <v>390564</v>
      </c>
    </row>
    <row r="47" spans="1:3">
      <c r="A47" s="39">
        <v>42</v>
      </c>
      <c r="B47" s="45">
        <v>393134</v>
      </c>
      <c r="C47" s="45">
        <v>400468</v>
      </c>
    </row>
    <row r="48" spans="1:3">
      <c r="A48" s="39">
        <v>43</v>
      </c>
      <c r="B48" s="45">
        <v>400211</v>
      </c>
      <c r="C48" s="45">
        <v>407912</v>
      </c>
    </row>
    <row r="49" spans="1:3">
      <c r="A49" s="39">
        <v>44</v>
      </c>
      <c r="B49" s="45">
        <v>407039</v>
      </c>
      <c r="C49" s="45">
        <v>415341</v>
      </c>
    </row>
    <row r="50" spans="1:3">
      <c r="A50" s="39">
        <v>45</v>
      </c>
      <c r="B50" s="45">
        <v>425447</v>
      </c>
      <c r="C50" s="45">
        <v>433399</v>
      </c>
    </row>
    <row r="51" spans="1:3">
      <c r="A51" s="39">
        <v>46</v>
      </c>
      <c r="B51" s="45">
        <v>443536</v>
      </c>
      <c r="C51" s="45">
        <v>452204</v>
      </c>
    </row>
    <row r="52" spans="1:3">
      <c r="A52" s="39">
        <v>47</v>
      </c>
      <c r="B52" s="45">
        <v>454593</v>
      </c>
      <c r="C52" s="45">
        <v>470036</v>
      </c>
    </row>
    <row r="53" spans="1:3">
      <c r="A53" s="39">
        <v>48</v>
      </c>
      <c r="B53" s="45">
        <v>444402</v>
      </c>
      <c r="C53" s="45">
        <v>458544</v>
      </c>
    </row>
    <row r="54" spans="1:3">
      <c r="A54" s="39">
        <v>49</v>
      </c>
      <c r="B54" s="45">
        <v>455038</v>
      </c>
      <c r="C54" s="45">
        <v>470201</v>
      </c>
    </row>
    <row r="55" spans="1:3">
      <c r="A55" s="39">
        <v>50</v>
      </c>
      <c r="B55" s="45">
        <v>455264</v>
      </c>
      <c r="C55" s="45">
        <v>470090</v>
      </c>
    </row>
    <row r="56" spans="1:3">
      <c r="A56" s="39">
        <v>51</v>
      </c>
      <c r="B56" s="45">
        <v>463020</v>
      </c>
      <c r="C56" s="45">
        <v>474274</v>
      </c>
    </row>
    <row r="57" spans="1:3">
      <c r="A57" s="39">
        <v>52</v>
      </c>
      <c r="B57" s="45">
        <v>459687</v>
      </c>
      <c r="C57" s="45">
        <v>476094</v>
      </c>
    </row>
    <row r="58" spans="1:3">
      <c r="A58" s="39">
        <v>53</v>
      </c>
      <c r="B58" s="45">
        <v>463433</v>
      </c>
      <c r="C58" s="45">
        <v>479358</v>
      </c>
    </row>
    <row r="59" spans="1:3">
      <c r="A59" s="39">
        <v>54</v>
      </c>
      <c r="B59" s="45">
        <v>458773</v>
      </c>
      <c r="C59" s="45">
        <v>474242</v>
      </c>
    </row>
    <row r="60" spans="1:3">
      <c r="A60" s="39">
        <v>55</v>
      </c>
      <c r="B60" s="45">
        <v>449077</v>
      </c>
      <c r="C60" s="45">
        <v>463241</v>
      </c>
    </row>
    <row r="61" spans="1:3">
      <c r="A61" s="39">
        <v>56</v>
      </c>
      <c r="B61" s="45">
        <v>439605</v>
      </c>
      <c r="C61" s="45">
        <v>451605</v>
      </c>
    </row>
    <row r="62" spans="1:3">
      <c r="A62" s="39">
        <v>57</v>
      </c>
      <c r="B62" s="45">
        <v>424184</v>
      </c>
      <c r="C62" s="45">
        <v>436233</v>
      </c>
    </row>
    <row r="63" spans="1:3">
      <c r="A63" s="39">
        <v>58</v>
      </c>
      <c r="B63" s="45">
        <v>405958</v>
      </c>
      <c r="C63" s="45">
        <v>418441</v>
      </c>
    </row>
    <row r="64" spans="1:3">
      <c r="A64" s="39">
        <v>59</v>
      </c>
      <c r="B64" s="45">
        <v>395941</v>
      </c>
      <c r="C64" s="45">
        <v>409535</v>
      </c>
    </row>
    <row r="65" spans="1:3">
      <c r="A65" s="39">
        <v>60</v>
      </c>
      <c r="B65" s="45">
        <v>386958</v>
      </c>
      <c r="C65" s="45">
        <v>400174</v>
      </c>
    </row>
    <row r="66" spans="1:3">
      <c r="A66" s="39">
        <v>61</v>
      </c>
      <c r="B66" s="45">
        <v>371615</v>
      </c>
      <c r="C66" s="45">
        <v>385286</v>
      </c>
    </row>
    <row r="67" spans="1:3">
      <c r="A67" s="39">
        <v>62</v>
      </c>
      <c r="B67" s="45">
        <v>357493</v>
      </c>
      <c r="C67" s="45">
        <v>370916</v>
      </c>
    </row>
    <row r="68" spans="1:3">
      <c r="A68" s="39">
        <v>63</v>
      </c>
      <c r="B68" s="45">
        <v>342516</v>
      </c>
      <c r="C68" s="45">
        <v>357872</v>
      </c>
    </row>
    <row r="69" spans="1:3">
      <c r="A69" s="39">
        <v>64</v>
      </c>
      <c r="B69" s="45">
        <v>341152</v>
      </c>
      <c r="C69" s="45">
        <v>359127</v>
      </c>
    </row>
    <row r="70" spans="1:3">
      <c r="A70" s="39">
        <v>65</v>
      </c>
      <c r="B70" s="45">
        <v>335697</v>
      </c>
      <c r="C70" s="45">
        <v>352953</v>
      </c>
    </row>
    <row r="71" spans="1:3">
      <c r="A71" s="39">
        <v>66</v>
      </c>
      <c r="B71" s="45">
        <v>323224</v>
      </c>
      <c r="C71" s="45">
        <v>343286</v>
      </c>
    </row>
    <row r="72" spans="1:3">
      <c r="A72" s="39">
        <v>67</v>
      </c>
      <c r="B72" s="45">
        <v>323633</v>
      </c>
      <c r="C72" s="45">
        <v>345174</v>
      </c>
    </row>
    <row r="73" spans="1:3">
      <c r="A73" s="39">
        <v>68</v>
      </c>
      <c r="B73" s="45">
        <v>327472</v>
      </c>
      <c r="C73" s="45">
        <v>351835</v>
      </c>
    </row>
    <row r="74" spans="1:3">
      <c r="A74" s="39">
        <v>69</v>
      </c>
      <c r="B74" s="45">
        <v>334709</v>
      </c>
      <c r="C74" s="45">
        <v>358452</v>
      </c>
    </row>
    <row r="75" spans="1:3">
      <c r="A75" s="39">
        <v>70</v>
      </c>
      <c r="B75" s="45">
        <v>349268</v>
      </c>
      <c r="C75" s="45">
        <v>376645</v>
      </c>
    </row>
    <row r="76" spans="1:3">
      <c r="A76" s="39">
        <v>71</v>
      </c>
      <c r="B76" s="45">
        <v>375924</v>
      </c>
      <c r="C76" s="45">
        <v>405199</v>
      </c>
    </row>
    <row r="77" spans="1:3">
      <c r="A77" s="39">
        <v>72</v>
      </c>
      <c r="B77" s="45">
        <v>286543</v>
      </c>
      <c r="C77" s="45">
        <v>312740</v>
      </c>
    </row>
    <row r="78" spans="1:3">
      <c r="A78" s="39">
        <v>73</v>
      </c>
      <c r="B78" s="45">
        <v>273933</v>
      </c>
      <c r="C78" s="45">
        <v>302019</v>
      </c>
    </row>
    <row r="79" spans="1:3">
      <c r="A79" s="39">
        <v>74</v>
      </c>
      <c r="B79" s="45">
        <v>270187</v>
      </c>
      <c r="C79" s="45">
        <v>299138</v>
      </c>
    </row>
    <row r="80" spans="1:3">
      <c r="A80" s="39">
        <v>75</v>
      </c>
      <c r="B80" s="45">
        <v>246316</v>
      </c>
      <c r="C80" s="45">
        <v>278921</v>
      </c>
    </row>
    <row r="81" spans="1:3">
      <c r="A81" s="39">
        <v>76</v>
      </c>
      <c r="B81" s="45">
        <v>215728</v>
      </c>
      <c r="C81" s="45">
        <v>249132</v>
      </c>
    </row>
    <row r="82" spans="1:3">
      <c r="A82" s="39">
        <v>77</v>
      </c>
      <c r="B82" s="45">
        <v>189863</v>
      </c>
      <c r="C82" s="45">
        <v>223746</v>
      </c>
    </row>
    <row r="83" spans="1:3">
      <c r="A83" s="39">
        <v>78</v>
      </c>
      <c r="B83" s="45">
        <v>192839</v>
      </c>
      <c r="C83" s="45">
        <v>228622</v>
      </c>
    </row>
    <row r="84" spans="1:3">
      <c r="A84" s="39">
        <v>79</v>
      </c>
      <c r="B84" s="45">
        <v>186251</v>
      </c>
      <c r="C84" s="45">
        <v>224153</v>
      </c>
    </row>
    <row r="85" spans="1:3">
      <c r="A85" s="39">
        <v>80</v>
      </c>
      <c r="B85" s="45">
        <v>175626</v>
      </c>
      <c r="C85" s="45">
        <v>214793</v>
      </c>
    </row>
    <row r="86" spans="1:3">
      <c r="A86" s="39">
        <v>81</v>
      </c>
      <c r="B86" s="45">
        <v>160475</v>
      </c>
      <c r="C86" s="45">
        <v>202210</v>
      </c>
    </row>
    <row r="87" spans="1:3">
      <c r="A87" s="39">
        <v>82</v>
      </c>
      <c r="B87" s="45">
        <v>146314</v>
      </c>
      <c r="C87" s="45">
        <v>189402</v>
      </c>
    </row>
    <row r="88" spans="1:3">
      <c r="A88" s="39">
        <v>83</v>
      </c>
      <c r="B88" s="45">
        <v>132941</v>
      </c>
      <c r="C88" s="45">
        <v>175985</v>
      </c>
    </row>
    <row r="89" spans="1:3">
      <c r="A89" s="39">
        <v>84</v>
      </c>
      <c r="B89" s="45">
        <v>116050</v>
      </c>
      <c r="C89" s="45">
        <v>159667</v>
      </c>
    </row>
    <row r="90" spans="1:3">
      <c r="A90" s="39">
        <v>85</v>
      </c>
      <c r="B90" s="45">
        <v>103669</v>
      </c>
      <c r="C90" s="45">
        <v>147771</v>
      </c>
    </row>
    <row r="91" spans="1:3">
      <c r="A91" s="39">
        <v>86</v>
      </c>
      <c r="B91" s="45">
        <v>93155</v>
      </c>
      <c r="C91" s="45">
        <v>138433</v>
      </c>
    </row>
    <row r="92" spans="1:3">
      <c r="A92" s="39">
        <v>87</v>
      </c>
      <c r="B92" s="45">
        <v>81174</v>
      </c>
      <c r="C92" s="45">
        <v>126713</v>
      </c>
    </row>
    <row r="93" spans="1:3">
      <c r="A93" s="39">
        <v>88</v>
      </c>
      <c r="B93" s="45">
        <v>68110</v>
      </c>
      <c r="C93" s="45">
        <v>113032</v>
      </c>
    </row>
    <row r="94" spans="1:3">
      <c r="A94" s="39">
        <v>89</v>
      </c>
      <c r="B94" s="45">
        <v>55652</v>
      </c>
      <c r="C94" s="45">
        <v>96759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07AB5-CED0-497A-9083-36F26C8A7235}">
  <sheetPr codeName="Sheet4"/>
  <dimension ref="B1:C10"/>
  <sheetViews>
    <sheetView showGridLines="0" workbookViewId="0">
      <selection activeCell="A12" sqref="A12"/>
    </sheetView>
  </sheetViews>
  <sheetFormatPr defaultRowHeight="15"/>
  <cols>
    <col min="1" max="1" width="2.42578125" customWidth="1"/>
    <col min="2" max="2" width="15.42578125" bestFit="1" customWidth="1"/>
    <col min="3" max="3" width="13.140625" customWidth="1"/>
    <col min="6" max="6" width="17.85546875" bestFit="1" customWidth="1"/>
    <col min="7" max="7" width="22.28515625" customWidth="1"/>
  </cols>
  <sheetData>
    <row r="1" spans="2:3" ht="21">
      <c r="B1" s="5" t="s">
        <v>13</v>
      </c>
    </row>
    <row r="3" spans="2:3">
      <c r="B3" t="s">
        <v>19</v>
      </c>
    </row>
    <row r="5" spans="2:3">
      <c r="B5" s="1" t="s">
        <v>11</v>
      </c>
    </row>
    <row r="6" spans="2:3">
      <c r="B6">
        <v>1</v>
      </c>
      <c r="C6" t="s">
        <v>15</v>
      </c>
    </row>
    <row r="7" spans="2:3">
      <c r="B7">
        <f>B6+1</f>
        <v>2</v>
      </c>
      <c r="C7" t="s">
        <v>16</v>
      </c>
    </row>
    <row r="8" spans="2:3">
      <c r="B8">
        <f>B7+1</f>
        <v>3</v>
      </c>
      <c r="C8" t="s">
        <v>12</v>
      </c>
    </row>
    <row r="9" spans="2:3">
      <c r="B9">
        <f>B8+1</f>
        <v>4</v>
      </c>
      <c r="C9" t="s">
        <v>17</v>
      </c>
    </row>
    <row r="10" spans="2:3">
      <c r="B10">
        <f>B9+1</f>
        <v>5</v>
      </c>
      <c r="C10" t="s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0 7 a 0 f b 0 - 3 5 9 d - 4 6 6 0 - a 1 6 d - 3 1 7 a 5 f 4 6 0 b d 2 "   x m l n s = " h t t p : / / s c h e m a s . m i c r o s o f t . c o m / D a t a M a s h u p " > A A A A A B o D A A B Q S w M E F A A C A A g A D 2 W I U J g l n C O q A A A A + A A A A B I A H A B D b 2 5 m a W c v U G F j a 2 F n Z S 5 4 b W w g o h g A K K A U A A A A A A A A A A A A A A A A A A A A A A A A A A A A h Y 9 N D o I w G E S v Q r q n L f U H J R 8 l 0 Y U b S U x M j N s G K j R C M b R Y 7 u b C I 3 k F S R R 1 5 3 I m b 5 I 3 j 9 s d k r 6 u v K t s j W p 0 j A J M k S d 1 1 u R K F z H q 7 M l f o I T D T m R n U U h v g L W J e q N i V F p 7 i Q h x z m E 3 w U 1 b E E Z p Q I 7 p d p + V s h a + 0 s Y K n U n 0 W e X / V 4 j D 4 S X D G Q 6 X e B b O F 5 h N A y B j D a n S X 4 Q N x p g C + S l h 3 V W 2 a y W X 2 t + s g I w R y P s F f w J Q S w M E F A A C A A g A D 2 W I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l i F A o i k e 4 D g A A A B E A A A A T A B w A R m 9 y b X V s Y X M v U 2 V j d G l v b j E u b S C i G A A o o B Q A A A A A A A A A A A A A A A A A A A A A A A A A A A A r T k 0 u y c z P U w i G 0 I b W A F B L A Q I t A B Q A A g A I A A 9 l i F C Y J Z w j q g A A A P g A A A A S A A A A A A A A A A A A A A A A A A A A A A B D b 2 5 m a W c v U G F j a 2 F n Z S 5 4 b W x Q S w E C L Q A U A A I A C A A P Z Y h Q D 8 r p q 6 Q A A A D p A A A A E w A A A A A A A A A A A A A A A A D 2 A A A A W 0 N v b n R l b n R f V H l w Z X N d L n h t b F B L A Q I t A B Q A A g A I A A 9 l i F A o i k e 4 D g A A A B E A A A A T A A A A A A A A A A A A A A A A A O c B A A B G b 3 J t d W x h c y 9 T Z W N 0 a W 9 u M S 5 t U E s F B g A A A A A D A A M A w g A A A E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g V + L C t P o h Q Z v k M l T z I X e 0 A A A A A A I A A A A A A B B m A A A A A Q A A I A A A A D M 3 D c T R t + p / 4 O s Y W a h V V j 4 q s E w D 0 q 5 4 N a L G L P Y B 8 c y 2 A A A A A A 6 A A A A A A g A A I A A A A B g Y h 8 x d P 6 N h J k i i q i f I j w P k D 5 q G L V S 3 q Y c h R I l f I X b 4 U A A A A N j q e k T 4 8 r g c D U W H m P K 8 N Y O / Y s x 4 2 / 4 0 u Z U Y R I o I d 0 I N Y 8 K h Y D T l 5 h V 0 + 5 R l k G x a 4 Q I E v K 6 v y 5 D 3 c x j s d B E F M 9 w Q b c W E U U w i 2 V k x f 7 B j L A G c Q A A A A E i o w N r 2 8 T S 0 d L X V u q / O d Y 8 M y X x i v N R I 0 d / v d h 4 x K V / + s v d n 5 A M v h h w b H q Q D m V 5 v g f z q 8 v j o f v M u U K m 7 g x 9 M k J I = < / D a t a M a s h u p > 
</file>

<file path=customXml/itemProps1.xml><?xml version="1.0" encoding="utf-8"?>
<ds:datastoreItem xmlns:ds="http://schemas.openxmlformats.org/officeDocument/2006/customXml" ds:itemID="{C4B6705A-3D7B-4FE9-B90D-C7711A6D34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DeathsCases</vt:lpstr>
      <vt:lpstr>Rebased Deaths</vt:lpstr>
      <vt:lpstr>UK Death v2019 predict</vt:lpstr>
      <vt:lpstr>UK Death v2019 err</vt:lpstr>
      <vt:lpstr>ONS Analysis 17-Apr-2020</vt:lpstr>
      <vt:lpstr>Pivot</vt:lpstr>
      <vt:lpstr>UK Pop by Age</vt:lpstr>
      <vt:lpstr>Config</vt:lpstr>
      <vt:lpstr>Adj Rebased Chart</vt:lpstr>
      <vt:lpstr>Chart</vt:lpstr>
      <vt:lpstr>day_offset</vt:lpstr>
      <vt:lpstr>pop_by_age</vt:lpstr>
      <vt:lpstr>rebase_adjustment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Sturley</dc:creator>
  <cp:lastModifiedBy>Jon Sturley</cp:lastModifiedBy>
  <dcterms:created xsi:type="dcterms:W3CDTF">2020-03-30T14:18:09Z</dcterms:created>
  <dcterms:modified xsi:type="dcterms:W3CDTF">2020-09-08T14:38:32Z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3f0c99d3-1acb-441b-a70e-f7c40b025e09</vt:lpwstr>
  </property>
  <property fmtid="{D5CDD505-2E9C-101B-9397-08002B2CF9AE}" pid="3" name="ConnectionInfosStorage">
    <vt:lpwstr>WorkbookXmlParts</vt:lpwstr>
  </property>
</Properties>
</file>