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BME\Fächer\IT LF6 AEW\1. AJ FIA\UR Java\"/>
    </mc:Choice>
  </mc:AlternateContent>
  <bookViews>
    <workbookView xWindow="0" yWindow="0" windowWidth="19968" windowHeight="8700" tabRatio="718"/>
  </bookViews>
  <sheets>
    <sheet name="Vorlage" sheetId="15" r:id="rId1"/>
    <sheet name="IHK-Tabelle" sheetId="3" state="hidden" r:id="rId2"/>
  </sheets>
  <definedNames>
    <definedName name="_xlnm.Print_Area" localSheetId="0">Vorlage!$A$1:$K$44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5" l="1" a="1"/>
  <c r="I14" i="15" s="1"/>
  <c r="I28" i="15" a="1"/>
  <c r="I28" i="15" s="1"/>
  <c r="I26" i="15" a="1"/>
  <c r="I26" i="15" s="1"/>
  <c r="I41" i="15" a="1"/>
  <c r="I41" i="15" s="1"/>
  <c r="I39" i="15" a="1"/>
  <c r="I39" i="15" s="1"/>
  <c r="I9" i="15" a="1"/>
  <c r="I9" i="15" s="1"/>
  <c r="I7" i="15" a="1"/>
  <c r="I7" i="15" s="1"/>
  <c r="K5" i="15" s="1" a="1"/>
  <c r="K5" i="15" l="1"/>
  <c r="K37" i="15" a="1"/>
  <c r="K37" i="15" s="1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3" i="3"/>
  <c r="I36" i="15" l="1" a="1"/>
  <c r="I36" i="15" s="1"/>
  <c r="I34" i="15" a="1"/>
  <c r="I34" i="15" s="1"/>
  <c r="I32" i="15" a="1"/>
  <c r="I32" i="15" s="1"/>
  <c r="I30" i="15" a="1"/>
  <c r="I30" i="15" s="1"/>
  <c r="K24" i="15" s="1" a="1"/>
  <c r="I23" i="15" a="1"/>
  <c r="I23" i="15" s="1"/>
  <c r="I21" i="15" a="1"/>
  <c r="I21" i="15" s="1"/>
  <c r="I19" i="15" a="1"/>
  <c r="I19" i="15" s="1"/>
  <c r="I16" i="15" a="1"/>
  <c r="I16" i="15" s="1"/>
  <c r="I12" i="15" a="1"/>
  <c r="I12" i="15" s="1"/>
  <c r="K24" i="15" l="1"/>
  <c r="K17" i="15" a="1"/>
  <c r="K17" i="15" s="1"/>
  <c r="K10" i="15" a="1"/>
  <c r="K10" i="15" s="1"/>
  <c r="K43" i="15" l="1"/>
  <c r="K44" i="15" s="1"/>
</calcChain>
</file>

<file path=xl/sharedStrings.xml><?xml version="1.0" encoding="utf-8"?>
<sst xmlns="http://schemas.openxmlformats.org/spreadsheetml/2006/main" count="335" uniqueCount="113">
  <si>
    <t>Insgesamt überzeugende formale Gestaltung</t>
  </si>
  <si>
    <t>Im Wesentlichen überzeugende formale Gestaltung</t>
  </si>
  <si>
    <t>In wesentlichen Teilen ansprechend</t>
  </si>
  <si>
    <t>Noch akzeptabel</t>
  </si>
  <si>
    <t>Nicht ansprechend</t>
  </si>
  <si>
    <t xml:space="preserve">Nicht annehmbar </t>
  </si>
  <si>
    <t>Situationsgerecht, prägnant und dem Auftrag angemessen</t>
  </si>
  <si>
    <t>Überwiegend situationsgerecht, meist passend zum Auftrag</t>
  </si>
  <si>
    <t>Im Allgemeinen nicht situations-gerecht oder schlecht zum Auftrag passend aber trotzdem verständlich</t>
  </si>
  <si>
    <t>Im Allgemeinen nicht situationsgerecht oder schlecht zum Auftrag passend (Verständlichkeit leidet)</t>
  </si>
  <si>
    <t>Falsche oder fehlende, verwirrende unangemessene Darstellung</t>
  </si>
  <si>
    <t>Gesamt:</t>
  </si>
  <si>
    <t>Punkte je Kategorie</t>
  </si>
  <si>
    <t>erreichte Punktzahl / 
Bemerkung</t>
  </si>
  <si>
    <t>Punkte je Kategorie (ungewichtet)</t>
  </si>
  <si>
    <t>erreichbare Punkte / Gewichtung</t>
  </si>
  <si>
    <t>1</t>
  </si>
  <si>
    <t>sehr gut</t>
  </si>
  <si>
    <t>1-</t>
  </si>
  <si>
    <t>2+</t>
  </si>
  <si>
    <t>gut</t>
  </si>
  <si>
    <t>2</t>
  </si>
  <si>
    <t>2-</t>
  </si>
  <si>
    <t>3+</t>
  </si>
  <si>
    <t>befriedigend</t>
  </si>
  <si>
    <t>3</t>
  </si>
  <si>
    <t>3-</t>
  </si>
  <si>
    <t>4+</t>
  </si>
  <si>
    <t>ausreichend</t>
  </si>
  <si>
    <t>4</t>
  </si>
  <si>
    <t>4-</t>
  </si>
  <si>
    <t>5+</t>
  </si>
  <si>
    <t>mangelhaft</t>
  </si>
  <si>
    <t>5</t>
  </si>
  <si>
    <t>5-</t>
  </si>
  <si>
    <t>6</t>
  </si>
  <si>
    <t>ungenügend</t>
  </si>
  <si>
    <t>ab … Punkten</t>
  </si>
  <si>
    <t>Note mit Tendenz</t>
  </si>
  <si>
    <t>Note</t>
  </si>
  <si>
    <t>Dezimalnote</t>
  </si>
  <si>
    <t>Ergebnis %</t>
  </si>
  <si>
    <t>Zensurenschlüssel IHK</t>
  </si>
  <si>
    <t>entspricht:</t>
  </si>
  <si>
    <t>Felder "x"sen</t>
  </si>
  <si>
    <t>IHK-Schlüssel Punktentsprechung</t>
  </si>
  <si>
    <t>Portfolio-Bewertungsmatrix</t>
  </si>
  <si>
    <t>Die Meilensteine wurden erreicht bzw. nicht erreichte Punkte umfassend dokumentiert</t>
  </si>
  <si>
    <t>1. Darstellung des Lern/Entwicklungsprozesses</t>
  </si>
  <si>
    <t>2. Gesamtgestaltung</t>
  </si>
  <si>
    <t>nicht dargestellt</t>
  </si>
  <si>
    <t>Entwicklungsprozess ist gut ersichtlich</t>
  </si>
  <si>
    <t>Entwicklungsprozess ist in den Grundzügen dargestellt</t>
  </si>
  <si>
    <t>Entwicklungsprozess ist noch erkennbar</t>
  </si>
  <si>
    <t>Wenige Ansätze zur Darstellung des Entwicklungsprozesses erkennbar</t>
  </si>
  <si>
    <t>Lastenheft / Darstellung der Anforderungen</t>
  </si>
  <si>
    <t>Pflichtenheft / Darstellung der Anforderungen</t>
  </si>
  <si>
    <t>Entwurf / Modellierung</t>
  </si>
  <si>
    <t>Projektphase wurde umfassend dargestellt</t>
  </si>
  <si>
    <t>wesentliche Prozessschritte dargestellt</t>
  </si>
  <si>
    <t>Projektphase nicht angesprochen / nicht erschließbar</t>
  </si>
  <si>
    <t>Durchführung von Projkektphase bedingt erschließbar</t>
  </si>
  <si>
    <t>Durchführung von Projektphase erschließbar</t>
  </si>
  <si>
    <t>Durchführung der Projektphase erkennbar</t>
  </si>
  <si>
    <t>Implementierung</t>
  </si>
  <si>
    <t>Test</t>
  </si>
  <si>
    <t>Wartung / Dokumentation für Nutzer</t>
  </si>
  <si>
    <t>gut umgesetzt: Meilensteine vorhanden</t>
  </si>
  <si>
    <t>Meilensteinplanung im Ansatz erkennbar</t>
  </si>
  <si>
    <t>überzeugend umgesetzt: angemessene Meilensteine sehr gut gewählt und präzise beschrieben</t>
  </si>
  <si>
    <t>umgesetzt: Meilensteine vorhanden, jedoch mit Defiziten bei Beschreibung oder sinnvoller Auswahl</t>
  </si>
  <si>
    <t>umgesetzt: Meilensteine vorhanden, jedoch mit deutlichen Defiziten bei Beschreibung oder sinnvoller Auswahl</t>
  </si>
  <si>
    <t xml:space="preserve">nicht annehmbar </t>
  </si>
  <si>
    <t>Entwicklungsprozess ist vollumfänglich dargestellt und über Datum o.ä. den Entwicklungsphasen zuordnenbar</t>
  </si>
  <si>
    <t>3. Kreativität der Lösung</t>
  </si>
  <si>
    <t>5. Reflexion der Ergebnisse und Zielerreichung</t>
  </si>
  <si>
    <t>4. Projektphasen der Softwareentwicklung ersichtlich</t>
  </si>
  <si>
    <t>Frühe Skizzen / Entwürfe sind dargestellt, ggf. durch spätere, verbesserte ersetzt und mit Datumsangabe versehen und so einordnenbar</t>
  </si>
  <si>
    <t>Meilensteinplanung: präzise benannte und vom Anforderungsniveau individuell angemessene Meilensteine wurden benannt.</t>
  </si>
  <si>
    <r>
      <t>Formale Gestaltung: Die abschließende Dokumentation ist formal und fachlich richtig gestaltet (Muss</t>
    </r>
    <r>
      <rPr>
        <b/>
        <sz val="11"/>
        <color theme="1"/>
        <rFont val="Calibri"/>
        <family val="2"/>
        <scheme val="minor"/>
      </rPr>
      <t xml:space="preserve"> nicht</t>
    </r>
    <r>
      <rPr>
        <sz val="11"/>
        <color theme="1"/>
        <rFont val="Calibri"/>
        <family val="2"/>
        <scheme val="minor"/>
      </rPr>
      <t xml:space="preserve"> für veröffentlichte Entwürfe gelten!!!)</t>
    </r>
  </si>
  <si>
    <r>
      <t xml:space="preserve">(Fach-)sprachliche Gestaltung: Die abschließende Dokumentation ist fachsprachlich und orthographisch richtig. (Muss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 xml:space="preserve"> für veröffentlichte Entwürfe gelten!!!)</t>
    </r>
  </si>
  <si>
    <t>Kreativität</t>
  </si>
  <si>
    <t>Es wurden verschiedenartige Medien fach- und sachgerecht sehr gut eingesetzt</t>
  </si>
  <si>
    <t>der Medieneinsatz war angemessen</t>
  </si>
  <si>
    <t>Aufbau und Struktur</t>
  </si>
  <si>
    <t>Aufbau und Struktur überzeugend, die Gewichtung inhaltlicher Punkte dem Auftrag angemessen</t>
  </si>
  <si>
    <t>Insgesamt überzeugende sprachliche Gestaltung, Nutzung von Fachsprache, Erklärung von Fachbegriffen</t>
  </si>
  <si>
    <t>Im Wesentlichen überzeugende sprachliche Gestaltung unter Nutzung von Fachsprache</t>
  </si>
  <si>
    <t>In wesentlichen Teilen ansprechend, Fachsprache zum Teil verwendet</t>
  </si>
  <si>
    <t>Noch akzeptabel, nur wenig fachsprachliche Ausdrucksweise</t>
  </si>
  <si>
    <t>Zielerreichung sehr gut dokumentiert bzw. Zieldefizite sehr gut begründet</t>
  </si>
  <si>
    <t>Zielerreichung im Wesentlichen gut dokumentiert</t>
  </si>
  <si>
    <t>Zielereichung in Ansätzen erschließbar</t>
  </si>
  <si>
    <t>Zielereichung erkennbar</t>
  </si>
  <si>
    <t>Zielerreichung dokumentiert</t>
  </si>
  <si>
    <t>Ein Fazit zum Lernprozess des Projekts wurde gezogen / Folgerungen für Nachfolgeprojekt dokumentiert</t>
  </si>
  <si>
    <t>Fazit und Folgerungen gut dokumentiert</t>
  </si>
  <si>
    <t>Fazit des Projekts schlüssig gezogen, Folgerungen klar und sehr gut erkennbar dokumentiert</t>
  </si>
  <si>
    <t>Fazit kaum erschließbar</t>
  </si>
  <si>
    <t>Fazit und Folgerungen  erkennbar.</t>
  </si>
  <si>
    <t>Nur im Ansatz umgesetzt, Fazit und Folgerungen jedoch stark  ergänzungsbedürftig</t>
  </si>
  <si>
    <t>Durchgängig mit Kreativen Lösungen / Darstellungsformen umgesetzt</t>
  </si>
  <si>
    <t>Eigene "Handschrift" / Schwerpunktsetzung / Vorlieben klar und sehr gut erkennbar</t>
  </si>
  <si>
    <t>Medieneinsatz (Text / Foto / Diagramme...)</t>
  </si>
  <si>
    <t>Medien wurden fach- und sachgerecht eingesetzt</t>
  </si>
  <si>
    <t>nicht immer wurde das passende Medium gewählt</t>
  </si>
  <si>
    <t>Medienwahl erfolgte i.d.R. nicht sachgerecht.</t>
  </si>
  <si>
    <t>Eigene "Handschrift" / Individualität der Lösung</t>
  </si>
  <si>
    <t>Schwerpunkte sind erkennbar</t>
  </si>
  <si>
    <t>persönliche Schwerpunkte sind gut dargestellt</t>
  </si>
  <si>
    <t>Schwerpunkte sind erschließbar, aber nicht genannt</t>
  </si>
  <si>
    <t>Schwerpunkte sind nur im Ansatz erschließbar</t>
  </si>
  <si>
    <t>keine Schwerpunktsetzung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</si>
</sst>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/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4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horizontal="center"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8" xfId="0" applyFont="1" applyBorder="1" applyAlignment="1">
      <alignment horizontal="right"/>
    </xf>
    <xf numFmtId="0" fontId="5" fillId="0" borderId="18" xfId="0" applyFont="1" applyBorder="1"/>
    <xf numFmtId="0" fontId="3" fillId="0" borderId="13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5" xfId="0" applyFont="1" applyBorder="1" applyAlignment="1">
      <alignment horizontal="right" wrapText="1"/>
    </xf>
    <xf numFmtId="0" fontId="6" fillId="0" borderId="5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9" fontId="6" fillId="0" borderId="1" xfId="1" applyFont="1" applyBorder="1" applyAlignment="1">
      <alignment horizontal="center" wrapText="1"/>
    </xf>
    <xf numFmtId="9" fontId="6" fillId="0" borderId="4" xfId="1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23" xfId="0" applyFont="1" applyFill="1" applyBorder="1" applyAlignment="1">
      <alignment wrapText="1"/>
    </xf>
    <xf numFmtId="0" fontId="7" fillId="0" borderId="13" xfId="0" applyFont="1" applyBorder="1" applyAlignment="1">
      <alignment horizontal="center" wrapText="1"/>
    </xf>
    <xf numFmtId="0" fontId="8" fillId="0" borderId="0" xfId="2"/>
    <xf numFmtId="0" fontId="8" fillId="0" borderId="0" xfId="2" applyAlignment="1">
      <alignment horizontal="center"/>
    </xf>
    <xf numFmtId="0" fontId="9" fillId="0" borderId="0" xfId="2" quotePrefix="1" applyFont="1" applyAlignment="1">
      <alignment horizontal="center"/>
    </xf>
    <xf numFmtId="9" fontId="8" fillId="0" borderId="0" xfId="2" applyNumberFormat="1"/>
    <xf numFmtId="0" fontId="8" fillId="2" borderId="0" xfId="2" applyFill="1" applyAlignment="1">
      <alignment horizontal="center"/>
    </xf>
    <xf numFmtId="0" fontId="9" fillId="2" borderId="0" xfId="2" applyFont="1" applyFill="1" applyAlignment="1">
      <alignment horizontal="center"/>
    </xf>
    <xf numFmtId="164" fontId="8" fillId="0" borderId="0" xfId="2" applyNumberFormat="1" applyAlignment="1">
      <alignment horizontal="center"/>
    </xf>
    <xf numFmtId="0" fontId="9" fillId="0" borderId="0" xfId="2" applyFont="1" applyAlignment="1">
      <alignment horizontal="center"/>
    </xf>
    <xf numFmtId="0" fontId="9" fillId="4" borderId="0" xfId="2" applyFont="1" applyFill="1" applyBorder="1" applyAlignment="1">
      <alignment horizontal="center"/>
    </xf>
    <xf numFmtId="0" fontId="8" fillId="4" borderId="25" xfId="2" applyFill="1" applyBorder="1" applyAlignment="1">
      <alignment horizontal="center"/>
    </xf>
    <xf numFmtId="0" fontId="8" fillId="4" borderId="25" xfId="2" applyFill="1" applyBorder="1"/>
    <xf numFmtId="0" fontId="6" fillId="0" borderId="16" xfId="0" applyFont="1" applyBorder="1" applyAlignment="1">
      <alignment horizontal="right"/>
    </xf>
    <xf numFmtId="0" fontId="11" fillId="0" borderId="10" xfId="0" applyFont="1" applyBorder="1" applyAlignment="1">
      <alignment horizontal="right" wrapText="1"/>
    </xf>
    <xf numFmtId="0" fontId="10" fillId="0" borderId="0" xfId="0" applyFont="1"/>
    <xf numFmtId="0" fontId="2" fillId="0" borderId="8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0" xfId="0" applyFill="1" applyAlignment="1" applyProtection="1">
      <protection locked="0"/>
    </xf>
    <xf numFmtId="0" fontId="3" fillId="2" borderId="21" xfId="0" applyFont="1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22" xfId="0" applyFill="1" applyBorder="1" applyAlignment="1" applyProtection="1">
      <alignment wrapText="1"/>
      <protection locked="0"/>
    </xf>
    <xf numFmtId="0" fontId="0" fillId="2" borderId="20" xfId="0" applyFill="1" applyBorder="1" applyAlignment="1" applyProtection="1">
      <alignment wrapText="1"/>
      <protection locked="0"/>
    </xf>
    <xf numFmtId="0" fontId="0" fillId="2" borderId="24" xfId="0" applyFill="1" applyBorder="1" applyAlignment="1" applyProtection="1">
      <alignment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</cellXfs>
  <cellStyles count="3">
    <cellStyle name="Prozent" xfId="1" builtinId="5"/>
    <cellStyle name="Standard" xfId="0" builtinId="0"/>
    <cellStyle name="Standard 2" xfId="2"/>
  </cellStyles>
  <dxfs count="1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zoomScale="90" zoomScaleNormal="90" workbookViewId="0">
      <selection activeCell="B7" sqref="B7"/>
    </sheetView>
  </sheetViews>
  <sheetFormatPr baseColWidth="10" defaultRowHeight="14.4" x14ac:dyDescent="0.3"/>
  <cols>
    <col min="1" max="1" width="34.21875" customWidth="1"/>
    <col min="2" max="7" width="19.88671875" customWidth="1"/>
    <col min="8" max="8" width="7.21875" style="1" customWidth="1"/>
    <col min="9" max="9" width="7.88671875" customWidth="1"/>
    <col min="11" max="11" width="23.77734375" customWidth="1"/>
    <col min="12" max="16384" width="11.5546875" style="26"/>
  </cols>
  <sheetData>
    <row r="1" spans="1:11" ht="31.2" x14ac:dyDescent="0.6">
      <c r="A1" s="48" t="s">
        <v>46</v>
      </c>
    </row>
    <row r="2" spans="1:1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5" thickBot="1" x14ac:dyDescent="0.35"/>
    <row r="4" spans="1:11" s="27" customFormat="1" ht="30" thickTop="1" thickBot="1" x14ac:dyDescent="0.35">
      <c r="A4" s="13"/>
      <c r="B4" s="12"/>
      <c r="C4" s="12"/>
      <c r="D4" s="12"/>
      <c r="E4" s="12"/>
      <c r="F4" s="12"/>
      <c r="G4" s="12"/>
      <c r="H4" s="34" t="s">
        <v>15</v>
      </c>
      <c r="I4" s="34" t="s">
        <v>14</v>
      </c>
      <c r="J4" s="20"/>
      <c r="K4" s="24" t="s">
        <v>13</v>
      </c>
    </row>
    <row r="5" spans="1:11" s="27" customFormat="1" ht="15.6" thickTop="1" thickBot="1" x14ac:dyDescent="0.35">
      <c r="A5" s="49" t="s">
        <v>48</v>
      </c>
      <c r="B5" s="50"/>
      <c r="C5" s="50"/>
      <c r="D5" s="50"/>
      <c r="E5" s="50"/>
      <c r="F5" s="50"/>
      <c r="G5" s="50"/>
      <c r="H5" s="5">
        <v>25</v>
      </c>
      <c r="I5" s="8"/>
      <c r="J5" s="8"/>
      <c r="K5" s="9">
        <f t="array" ref="K5">ROUND($H5/$B$42*(SUM($I6:$I9*$H6:$H9)/SUM($H6:$H9)),0)</f>
        <v>0</v>
      </c>
    </row>
    <row r="6" spans="1:11" ht="72" x14ac:dyDescent="0.3">
      <c r="A6" s="10" t="s">
        <v>77</v>
      </c>
      <c r="B6" s="2" t="s">
        <v>73</v>
      </c>
      <c r="C6" s="3" t="s">
        <v>51</v>
      </c>
      <c r="D6" s="3" t="s">
        <v>52</v>
      </c>
      <c r="E6" s="3" t="s">
        <v>53</v>
      </c>
      <c r="F6" s="3" t="s">
        <v>54</v>
      </c>
      <c r="G6" s="4" t="s">
        <v>50</v>
      </c>
      <c r="H6" s="30"/>
      <c r="I6" s="33"/>
      <c r="J6" s="52"/>
      <c r="K6" s="53"/>
    </row>
    <row r="7" spans="1:11" ht="15" thickBot="1" x14ac:dyDescent="0.35">
      <c r="A7" s="47" t="s">
        <v>44</v>
      </c>
      <c r="B7" s="57"/>
      <c r="C7" s="58"/>
      <c r="D7" s="58"/>
      <c r="E7" s="58"/>
      <c r="F7" s="58"/>
      <c r="G7" s="59"/>
      <c r="H7" s="31">
        <v>0.5</v>
      </c>
      <c r="I7" s="32">
        <f t="array" ref="I7">SUM(N(B7:G7="x")*$B$42:$G$42)</f>
        <v>0</v>
      </c>
      <c r="J7" s="54"/>
      <c r="K7" s="55"/>
    </row>
    <row r="8" spans="1:11" ht="57.6" x14ac:dyDescent="0.3">
      <c r="A8" s="10" t="s">
        <v>78</v>
      </c>
      <c r="B8" s="2" t="s">
        <v>69</v>
      </c>
      <c r="C8" s="3" t="s">
        <v>67</v>
      </c>
      <c r="D8" s="3" t="s">
        <v>70</v>
      </c>
      <c r="E8" s="3" t="s">
        <v>71</v>
      </c>
      <c r="F8" s="3" t="s">
        <v>68</v>
      </c>
      <c r="G8" s="4" t="s">
        <v>72</v>
      </c>
      <c r="H8" s="30"/>
      <c r="I8" s="33"/>
      <c r="J8" s="52"/>
      <c r="K8" s="53"/>
    </row>
    <row r="9" spans="1:11" ht="15" thickBot="1" x14ac:dyDescent="0.35">
      <c r="A9" s="10"/>
      <c r="B9" s="57"/>
      <c r="C9" s="58"/>
      <c r="D9" s="58"/>
      <c r="E9" s="58"/>
      <c r="F9" s="58"/>
      <c r="G9" s="59"/>
      <c r="H9" s="31">
        <v>0.5</v>
      </c>
      <c r="I9" s="32">
        <f t="array" ref="I9">SUM(N(B9:G9="x")*$B$42:$G$42)</f>
        <v>0</v>
      </c>
      <c r="J9" s="54"/>
      <c r="K9" s="55"/>
    </row>
    <row r="10" spans="1:11" s="27" customFormat="1" ht="15.6" thickTop="1" thickBot="1" x14ac:dyDescent="0.35">
      <c r="A10" s="49" t="s">
        <v>49</v>
      </c>
      <c r="B10" s="50"/>
      <c r="C10" s="50"/>
      <c r="D10" s="50"/>
      <c r="E10" s="50"/>
      <c r="F10" s="50"/>
      <c r="G10" s="50"/>
      <c r="H10" s="5">
        <v>10</v>
      </c>
      <c r="I10" s="8"/>
      <c r="J10" s="8"/>
      <c r="K10" s="9">
        <f t="array" ref="K10">ROUND($H10/$B$42*(SUM($I11:$I16*$H11:$H16)/SUM($H11:$H16)),0)</f>
        <v>0</v>
      </c>
    </row>
    <row r="11" spans="1:11" ht="74.400000000000006" customHeight="1" x14ac:dyDescent="0.3">
      <c r="A11" s="10" t="s">
        <v>79</v>
      </c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4" t="s">
        <v>5</v>
      </c>
      <c r="H11" s="30"/>
      <c r="I11" s="33"/>
      <c r="J11" s="52"/>
      <c r="K11" s="53"/>
    </row>
    <row r="12" spans="1:11" ht="15" thickBot="1" x14ac:dyDescent="0.35">
      <c r="A12" s="47" t="s">
        <v>44</v>
      </c>
      <c r="B12" s="57"/>
      <c r="C12" s="58"/>
      <c r="D12" s="58"/>
      <c r="E12" s="58"/>
      <c r="F12" s="58"/>
      <c r="G12" s="59"/>
      <c r="H12" s="31">
        <v>0.33</v>
      </c>
      <c r="I12" s="32">
        <f t="array" ref="I12">SUM(N(B12:G12="x")*$B$42:$G$42)</f>
        <v>0</v>
      </c>
      <c r="J12" s="54"/>
      <c r="K12" s="55"/>
    </row>
    <row r="13" spans="1:11" ht="72" x14ac:dyDescent="0.3">
      <c r="A13" s="10" t="s">
        <v>80</v>
      </c>
      <c r="B13" s="2" t="s">
        <v>86</v>
      </c>
      <c r="C13" s="3" t="s">
        <v>87</v>
      </c>
      <c r="D13" s="3" t="s">
        <v>88</v>
      </c>
      <c r="E13" s="3" t="s">
        <v>89</v>
      </c>
      <c r="F13" s="3" t="s">
        <v>4</v>
      </c>
      <c r="G13" s="4" t="s">
        <v>5</v>
      </c>
      <c r="H13" s="30"/>
      <c r="I13" s="33"/>
      <c r="J13" s="52"/>
      <c r="K13" s="53"/>
    </row>
    <row r="14" spans="1:11" ht="15" thickBot="1" x14ac:dyDescent="0.35">
      <c r="A14" s="10"/>
      <c r="B14" s="57"/>
      <c r="C14" s="58"/>
      <c r="D14" s="58"/>
      <c r="E14" s="58"/>
      <c r="F14" s="58"/>
      <c r="G14" s="59"/>
      <c r="H14" s="31">
        <v>0.33</v>
      </c>
      <c r="I14" s="32">
        <f t="array" ref="I14">SUM(N(B14:G14="x")*$B$42:$G$42)</f>
        <v>0</v>
      </c>
      <c r="J14" s="54"/>
      <c r="K14" s="55"/>
    </row>
    <row r="15" spans="1:11" ht="56.4" customHeight="1" x14ac:dyDescent="0.3">
      <c r="A15" s="10" t="s">
        <v>84</v>
      </c>
      <c r="B15" s="2" t="s">
        <v>85</v>
      </c>
      <c r="C15" s="3" t="s">
        <v>6</v>
      </c>
      <c r="D15" s="3" t="s">
        <v>7</v>
      </c>
      <c r="E15" s="3" t="s">
        <v>8</v>
      </c>
      <c r="F15" s="3" t="s">
        <v>9</v>
      </c>
      <c r="G15" s="4" t="s">
        <v>10</v>
      </c>
      <c r="H15" s="30"/>
      <c r="I15" s="33"/>
      <c r="J15" s="52"/>
      <c r="K15" s="53"/>
    </row>
    <row r="16" spans="1:11" ht="15" thickBot="1" x14ac:dyDescent="0.35">
      <c r="A16" s="10"/>
      <c r="B16" s="57"/>
      <c r="C16" s="58"/>
      <c r="D16" s="58"/>
      <c r="E16" s="58"/>
      <c r="F16" s="58"/>
      <c r="G16" s="59"/>
      <c r="H16" s="31">
        <v>0.33</v>
      </c>
      <c r="I16" s="32">
        <f t="array" ref="I16">SUM(N(B16:G16="x")*$B$42:$G$42)</f>
        <v>0</v>
      </c>
      <c r="J16" s="54"/>
      <c r="K16" s="55"/>
    </row>
    <row r="17" spans="1:11" s="27" customFormat="1" ht="15.6" thickTop="1" thickBot="1" x14ac:dyDescent="0.35">
      <c r="A17" s="49" t="s">
        <v>74</v>
      </c>
      <c r="B17" s="50"/>
      <c r="C17" s="50"/>
      <c r="D17" s="50"/>
      <c r="E17" s="50"/>
      <c r="F17" s="50"/>
      <c r="G17" s="50"/>
      <c r="H17" s="5">
        <v>20</v>
      </c>
      <c r="I17" s="6"/>
      <c r="J17" s="6"/>
      <c r="K17" s="9">
        <f t="array" ref="K17">ROUND($H17/$B$42*(SUM($I18:$I23*$H18:$H23)/SUM($H18:$H23)),0)</f>
        <v>0</v>
      </c>
    </row>
    <row r="18" spans="1:11" ht="54" customHeight="1" x14ac:dyDescent="0.3">
      <c r="A18" s="10" t="s">
        <v>81</v>
      </c>
      <c r="B18" s="2" t="s">
        <v>101</v>
      </c>
      <c r="C18" s="3" t="s">
        <v>6</v>
      </c>
      <c r="D18" s="3" t="s">
        <v>7</v>
      </c>
      <c r="E18" s="3" t="s">
        <v>8</v>
      </c>
      <c r="F18" s="3" t="s">
        <v>9</v>
      </c>
      <c r="G18" s="4" t="s">
        <v>10</v>
      </c>
      <c r="H18" s="30"/>
      <c r="I18" s="33"/>
      <c r="J18" s="52"/>
      <c r="K18" s="53"/>
    </row>
    <row r="19" spans="1:11" ht="15" thickBot="1" x14ac:dyDescent="0.35">
      <c r="A19" s="10"/>
      <c r="B19" s="57"/>
      <c r="C19" s="58"/>
      <c r="D19" s="58"/>
      <c r="E19" s="58"/>
      <c r="F19" s="58"/>
      <c r="G19" s="59"/>
      <c r="H19" s="31">
        <v>0.4</v>
      </c>
      <c r="I19" s="32">
        <f t="array" ref="I19">SUM(N(B19:G19="x")*$B$42:$G$42)</f>
        <v>0</v>
      </c>
      <c r="J19" s="54"/>
      <c r="K19" s="55"/>
    </row>
    <row r="20" spans="1:11" ht="44.4" customHeight="1" x14ac:dyDescent="0.3">
      <c r="A20" s="10" t="s">
        <v>103</v>
      </c>
      <c r="B20" s="2" t="s">
        <v>82</v>
      </c>
      <c r="C20" s="3" t="s">
        <v>104</v>
      </c>
      <c r="D20" s="3" t="s">
        <v>83</v>
      </c>
      <c r="E20" s="3" t="s">
        <v>105</v>
      </c>
      <c r="F20" s="3" t="s">
        <v>106</v>
      </c>
      <c r="G20" s="4" t="s">
        <v>5</v>
      </c>
      <c r="H20" s="30"/>
      <c r="I20" s="33"/>
      <c r="J20" s="52"/>
      <c r="K20" s="53"/>
    </row>
    <row r="21" spans="1:11" ht="15" thickBot="1" x14ac:dyDescent="0.35">
      <c r="A21" s="10"/>
      <c r="B21" s="57"/>
      <c r="C21" s="58"/>
      <c r="D21" s="58"/>
      <c r="E21" s="58"/>
      <c r="F21" s="58"/>
      <c r="G21" s="59"/>
      <c r="H21" s="31">
        <v>0.2</v>
      </c>
      <c r="I21" s="32">
        <f t="array" ref="I21">SUM(N(B21:G21="x")*$B$42:$G$42)</f>
        <v>0</v>
      </c>
      <c r="J21" s="54"/>
      <c r="K21" s="55"/>
    </row>
    <row r="22" spans="1:11" ht="43.2" customHeight="1" x14ac:dyDescent="0.3">
      <c r="A22" s="10" t="s">
        <v>107</v>
      </c>
      <c r="B22" s="2" t="s">
        <v>102</v>
      </c>
      <c r="C22" s="3" t="s">
        <v>109</v>
      </c>
      <c r="D22" s="3" t="s">
        <v>108</v>
      </c>
      <c r="E22" s="3" t="s">
        <v>110</v>
      </c>
      <c r="F22" s="3" t="s">
        <v>111</v>
      </c>
      <c r="G22" s="4" t="s">
        <v>112</v>
      </c>
      <c r="H22" s="30"/>
      <c r="I22" s="33"/>
      <c r="J22" s="52"/>
      <c r="K22" s="53"/>
    </row>
    <row r="23" spans="1:11" ht="15" thickBot="1" x14ac:dyDescent="0.35">
      <c r="A23" s="11"/>
      <c r="B23" s="57"/>
      <c r="C23" s="58"/>
      <c r="D23" s="58"/>
      <c r="E23" s="58"/>
      <c r="F23" s="58"/>
      <c r="G23" s="59"/>
      <c r="H23" s="31">
        <v>0.4</v>
      </c>
      <c r="I23" s="32">
        <f t="array" ref="I23">SUM(N(B23:G23="x")*$B$42:$G$42)</f>
        <v>0</v>
      </c>
      <c r="J23" s="54"/>
      <c r="K23" s="55"/>
    </row>
    <row r="24" spans="1:11" s="27" customFormat="1" ht="15.6" thickTop="1" thickBot="1" x14ac:dyDescent="0.35">
      <c r="A24" s="49" t="s">
        <v>76</v>
      </c>
      <c r="B24" s="50"/>
      <c r="C24" s="50"/>
      <c r="D24" s="50"/>
      <c r="E24" s="50"/>
      <c r="F24" s="50"/>
      <c r="G24" s="50"/>
      <c r="H24" s="5">
        <v>20</v>
      </c>
      <c r="I24" s="8"/>
      <c r="J24" s="8"/>
      <c r="K24" s="9">
        <f t="array" ref="K24">ROUND($H24/$B$42*(SUM($I25:$I36*$H25:$H36)/SUM($H25:$H36)),0)</f>
        <v>0</v>
      </c>
    </row>
    <row r="25" spans="1:11" ht="30.6" x14ac:dyDescent="0.3">
      <c r="A25" s="10" t="s">
        <v>55</v>
      </c>
      <c r="B25" s="2" t="s">
        <v>58</v>
      </c>
      <c r="C25" s="3" t="s">
        <v>59</v>
      </c>
      <c r="D25" s="3" t="s">
        <v>63</v>
      </c>
      <c r="E25" s="3" t="s">
        <v>62</v>
      </c>
      <c r="F25" s="3" t="s">
        <v>61</v>
      </c>
      <c r="G25" s="4" t="s">
        <v>60</v>
      </c>
      <c r="H25" s="30"/>
      <c r="I25" s="33"/>
      <c r="J25" s="52"/>
      <c r="K25" s="53"/>
    </row>
    <row r="26" spans="1:11" ht="15" thickBot="1" x14ac:dyDescent="0.35">
      <c r="A26" s="10"/>
      <c r="B26" s="57"/>
      <c r="C26" s="58"/>
      <c r="D26" s="58"/>
      <c r="E26" s="58"/>
      <c r="F26" s="58"/>
      <c r="G26" s="59"/>
      <c r="H26" s="31">
        <v>0.1</v>
      </c>
      <c r="I26" s="32">
        <f t="array" ref="I26">SUM(N(B26:G26="x")*$B$42:$G$42)</f>
        <v>0</v>
      </c>
      <c r="J26" s="54"/>
      <c r="K26" s="55"/>
    </row>
    <row r="27" spans="1:11" ht="30.6" x14ac:dyDescent="0.3">
      <c r="A27" s="10" t="s">
        <v>56</v>
      </c>
      <c r="B27" s="2" t="s">
        <v>58</v>
      </c>
      <c r="C27" s="3" t="s">
        <v>59</v>
      </c>
      <c r="D27" s="3" t="s">
        <v>63</v>
      </c>
      <c r="E27" s="3" t="s">
        <v>62</v>
      </c>
      <c r="F27" s="3" t="s">
        <v>61</v>
      </c>
      <c r="G27" s="4" t="s">
        <v>60</v>
      </c>
      <c r="H27" s="30"/>
      <c r="I27" s="33"/>
      <c r="J27" s="52"/>
      <c r="K27" s="53"/>
    </row>
    <row r="28" spans="1:11" ht="15" thickBot="1" x14ac:dyDescent="0.35">
      <c r="A28" s="10"/>
      <c r="B28" s="57"/>
      <c r="C28" s="58"/>
      <c r="D28" s="58"/>
      <c r="E28" s="58"/>
      <c r="F28" s="58"/>
      <c r="G28" s="59"/>
      <c r="H28" s="31">
        <v>0.1</v>
      </c>
      <c r="I28" s="32">
        <f t="array" ref="I28">SUM(N(B28:G28="x")*$B$42:$G$42)</f>
        <v>0</v>
      </c>
      <c r="J28" s="54"/>
      <c r="K28" s="55"/>
    </row>
    <row r="29" spans="1:11" ht="30.6" x14ac:dyDescent="0.3">
      <c r="A29" s="10" t="s">
        <v>57</v>
      </c>
      <c r="B29" s="2" t="s">
        <v>58</v>
      </c>
      <c r="C29" s="3" t="s">
        <v>59</v>
      </c>
      <c r="D29" s="3" t="s">
        <v>63</v>
      </c>
      <c r="E29" s="3" t="s">
        <v>62</v>
      </c>
      <c r="F29" s="3" t="s">
        <v>61</v>
      </c>
      <c r="G29" s="4" t="s">
        <v>60</v>
      </c>
      <c r="H29" s="30"/>
      <c r="I29" s="33"/>
      <c r="J29" s="52"/>
      <c r="K29" s="53"/>
    </row>
    <row r="30" spans="1:11" ht="15" thickBot="1" x14ac:dyDescent="0.35">
      <c r="A30" s="10"/>
      <c r="B30" s="57"/>
      <c r="C30" s="58"/>
      <c r="D30" s="58"/>
      <c r="E30" s="58"/>
      <c r="F30" s="58"/>
      <c r="G30" s="59"/>
      <c r="H30" s="31">
        <v>0.3</v>
      </c>
      <c r="I30" s="32">
        <f t="array" ref="I30">SUM(N(B30:G30="x")*$B$42:$G$42)</f>
        <v>0</v>
      </c>
      <c r="J30" s="54"/>
      <c r="K30" s="55"/>
    </row>
    <row r="31" spans="1:11" ht="30.6" x14ac:dyDescent="0.3">
      <c r="A31" s="10" t="s">
        <v>64</v>
      </c>
      <c r="B31" s="2" t="s">
        <v>58</v>
      </c>
      <c r="C31" s="3" t="s">
        <v>59</v>
      </c>
      <c r="D31" s="3" t="s">
        <v>63</v>
      </c>
      <c r="E31" s="3" t="s">
        <v>62</v>
      </c>
      <c r="F31" s="3" t="s">
        <v>61</v>
      </c>
      <c r="G31" s="4" t="s">
        <v>60</v>
      </c>
      <c r="H31" s="30"/>
      <c r="I31" s="33"/>
      <c r="J31" s="52"/>
      <c r="K31" s="53"/>
    </row>
    <row r="32" spans="1:11" ht="15" thickBot="1" x14ac:dyDescent="0.35">
      <c r="A32" s="10"/>
      <c r="B32" s="57"/>
      <c r="C32" s="58"/>
      <c r="D32" s="58"/>
      <c r="E32" s="58"/>
      <c r="F32" s="58"/>
      <c r="G32" s="59"/>
      <c r="H32" s="31">
        <v>0.1</v>
      </c>
      <c r="I32" s="32">
        <f t="array" ref="I32">SUM(N(B32:G32="x")*$B$42:$G$42)</f>
        <v>0</v>
      </c>
      <c r="J32" s="54"/>
      <c r="K32" s="55"/>
    </row>
    <row r="33" spans="1:11" ht="30.6" x14ac:dyDescent="0.3">
      <c r="A33" s="10" t="s">
        <v>65</v>
      </c>
      <c r="B33" s="2" t="s">
        <v>58</v>
      </c>
      <c r="C33" s="3" t="s">
        <v>59</v>
      </c>
      <c r="D33" s="3" t="s">
        <v>63</v>
      </c>
      <c r="E33" s="3" t="s">
        <v>62</v>
      </c>
      <c r="F33" s="3" t="s">
        <v>61</v>
      </c>
      <c r="G33" s="4" t="s">
        <v>60</v>
      </c>
      <c r="H33" s="30"/>
      <c r="I33" s="33"/>
      <c r="J33" s="52"/>
      <c r="K33" s="53"/>
    </row>
    <row r="34" spans="1:11" ht="15" thickBot="1" x14ac:dyDescent="0.35">
      <c r="A34" s="10"/>
      <c r="B34" s="57"/>
      <c r="C34" s="58"/>
      <c r="D34" s="58"/>
      <c r="E34" s="58"/>
      <c r="F34" s="58"/>
      <c r="G34" s="59"/>
      <c r="H34" s="31">
        <v>0.2</v>
      </c>
      <c r="I34" s="32">
        <f t="array" ref="I34">SUM(N(B34:G34="x")*$B$42:$G$42)</f>
        <v>0</v>
      </c>
      <c r="J34" s="54"/>
      <c r="K34" s="55"/>
    </row>
    <row r="35" spans="1:11" ht="30.6" x14ac:dyDescent="0.3">
      <c r="A35" s="10" t="s">
        <v>66</v>
      </c>
      <c r="B35" s="2" t="s">
        <v>58</v>
      </c>
      <c r="C35" s="3" t="s">
        <v>59</v>
      </c>
      <c r="D35" s="3" t="s">
        <v>63</v>
      </c>
      <c r="E35" s="3" t="s">
        <v>62</v>
      </c>
      <c r="F35" s="3" t="s">
        <v>61</v>
      </c>
      <c r="G35" s="4" t="s">
        <v>60</v>
      </c>
      <c r="H35" s="30"/>
      <c r="I35" s="33"/>
      <c r="J35" s="52"/>
      <c r="K35" s="53"/>
    </row>
    <row r="36" spans="1:11" ht="15" thickBot="1" x14ac:dyDescent="0.35">
      <c r="A36" s="11"/>
      <c r="B36" s="57"/>
      <c r="C36" s="58"/>
      <c r="D36" s="58"/>
      <c r="E36" s="58"/>
      <c r="F36" s="58"/>
      <c r="G36" s="59"/>
      <c r="H36" s="31">
        <v>0.2</v>
      </c>
      <c r="I36" s="7">
        <f t="array" ref="I36">SUM(N(B36:G36="x")*$B$42:$G$42)</f>
        <v>0</v>
      </c>
      <c r="J36" s="56"/>
      <c r="K36" s="55"/>
    </row>
    <row r="37" spans="1:11" s="27" customFormat="1" ht="15.6" thickTop="1" thickBot="1" x14ac:dyDescent="0.35">
      <c r="A37" s="49" t="s">
        <v>75</v>
      </c>
      <c r="B37" s="50"/>
      <c r="C37" s="50"/>
      <c r="D37" s="50"/>
      <c r="E37" s="50"/>
      <c r="F37" s="50"/>
      <c r="G37" s="50"/>
      <c r="H37" s="5">
        <v>25</v>
      </c>
      <c r="I37" s="8"/>
      <c r="J37" s="8"/>
      <c r="K37" s="9">
        <f t="array" ref="K37">ROUND($H37/$B$42*(SUM($I38:$I41*$H38:$H41)/SUM($H38:$H41)),0)</f>
        <v>0</v>
      </c>
    </row>
    <row r="38" spans="1:11" ht="43.2" x14ac:dyDescent="0.3">
      <c r="A38" s="10" t="s">
        <v>47</v>
      </c>
      <c r="B38" s="2" t="s">
        <v>90</v>
      </c>
      <c r="C38" s="3" t="s">
        <v>91</v>
      </c>
      <c r="D38" s="3" t="s">
        <v>94</v>
      </c>
      <c r="E38" s="3" t="s">
        <v>93</v>
      </c>
      <c r="F38" s="3" t="s">
        <v>92</v>
      </c>
      <c r="G38" s="4" t="s">
        <v>5</v>
      </c>
      <c r="H38" s="30"/>
      <c r="I38" s="33"/>
      <c r="J38" s="52"/>
      <c r="K38" s="53"/>
    </row>
    <row r="39" spans="1:11" ht="15" thickBot="1" x14ac:dyDescent="0.35">
      <c r="A39" s="47"/>
      <c r="B39" s="57"/>
      <c r="C39" s="58"/>
      <c r="D39" s="58"/>
      <c r="E39" s="58"/>
      <c r="F39" s="58"/>
      <c r="G39" s="59"/>
      <c r="H39" s="31">
        <v>0.5</v>
      </c>
      <c r="I39" s="32">
        <f t="array" ref="I39">SUM(N(B39:G39="x")*$B$42:$G$42)</f>
        <v>0</v>
      </c>
      <c r="J39" s="54"/>
      <c r="K39" s="55"/>
    </row>
    <row r="40" spans="1:11" ht="43.2" x14ac:dyDescent="0.3">
      <c r="A40" s="10" t="s">
        <v>95</v>
      </c>
      <c r="B40" s="2" t="s">
        <v>97</v>
      </c>
      <c r="C40" s="3" t="s">
        <v>96</v>
      </c>
      <c r="D40" s="3" t="s">
        <v>99</v>
      </c>
      <c r="E40" s="3" t="s">
        <v>100</v>
      </c>
      <c r="F40" s="3" t="s">
        <v>98</v>
      </c>
      <c r="G40" s="4" t="s">
        <v>5</v>
      </c>
      <c r="H40" s="30"/>
      <c r="I40" s="33"/>
      <c r="J40" s="52"/>
      <c r="K40" s="53"/>
    </row>
    <row r="41" spans="1:11" ht="15" thickBot="1" x14ac:dyDescent="0.35">
      <c r="A41" s="10"/>
      <c r="B41" s="57"/>
      <c r="C41" s="58"/>
      <c r="D41" s="58"/>
      <c r="E41" s="58"/>
      <c r="F41" s="58"/>
      <c r="G41" s="59"/>
      <c r="H41" s="31">
        <v>0.5</v>
      </c>
      <c r="I41" s="32">
        <f t="array" ref="I41">SUM(N(B41:G41="x")*$B$42:$G$42)</f>
        <v>0</v>
      </c>
      <c r="J41" s="54"/>
      <c r="K41" s="55"/>
    </row>
    <row r="42" spans="1:11" s="28" customFormat="1" ht="11.4" thickTop="1" thickBot="1" x14ac:dyDescent="0.25">
      <c r="A42" s="46" t="s">
        <v>45</v>
      </c>
      <c r="B42" s="21">
        <v>100</v>
      </c>
      <c r="C42" s="21">
        <v>87</v>
      </c>
      <c r="D42" s="21">
        <v>74</v>
      </c>
      <c r="E42" s="21">
        <v>58</v>
      </c>
      <c r="F42" s="21">
        <v>36</v>
      </c>
      <c r="G42" s="21">
        <v>0</v>
      </c>
      <c r="H42" s="25" t="s">
        <v>12</v>
      </c>
      <c r="I42" s="22"/>
      <c r="J42" s="22"/>
      <c r="K42" s="23"/>
    </row>
    <row r="43" spans="1:11" s="29" customFormat="1" ht="24" thickBot="1" x14ac:dyDescent="0.5">
      <c r="A43" s="14"/>
      <c r="B43" s="16"/>
      <c r="C43" s="16"/>
      <c r="D43" s="16"/>
      <c r="E43" s="16"/>
      <c r="F43" s="16"/>
      <c r="G43" s="19"/>
      <c r="H43" s="15"/>
      <c r="I43" s="18" t="s">
        <v>11</v>
      </c>
      <c r="J43" s="18"/>
      <c r="K43" s="17">
        <f>K24+K17+K10+K37+K5</f>
        <v>0</v>
      </c>
    </row>
    <row r="44" spans="1:11" ht="15" thickTop="1" x14ac:dyDescent="0.3">
      <c r="J44" t="s">
        <v>43</v>
      </c>
      <c r="K44">
        <f>VLOOKUP(K43/100,'IHK-Tabelle'!$A$2:$C$103,2)</f>
        <v>6</v>
      </c>
    </row>
  </sheetData>
  <sheetProtection algorithmName="SHA-512" hashValue="jI47bMrRcyhZFTKqzf8sJJo633FtGYI8+Ah75YnNgH1klRSvG347qmIIgDlynSxBE6uP0nfd8nPk2hwj0CVivA==" saltValue="49TpXkXTNMG3uaroAmAoaw==" spinCount="100000" sheet="1" objects="1" scenarios="1" selectLockedCells="1"/>
  <mergeCells count="22">
    <mergeCell ref="J38:K39"/>
    <mergeCell ref="J40:K41"/>
    <mergeCell ref="A5:G5"/>
    <mergeCell ref="A10:G10"/>
    <mergeCell ref="A17:G17"/>
    <mergeCell ref="A24:G24"/>
    <mergeCell ref="A37:G37"/>
    <mergeCell ref="J25:K26"/>
    <mergeCell ref="J27:K28"/>
    <mergeCell ref="J13:K14"/>
    <mergeCell ref="J29:K30"/>
    <mergeCell ref="J31:K32"/>
    <mergeCell ref="J33:K34"/>
    <mergeCell ref="J35:K36"/>
    <mergeCell ref="J20:K21"/>
    <mergeCell ref="J22:K23"/>
    <mergeCell ref="A2:K2"/>
    <mergeCell ref="J11:K12"/>
    <mergeCell ref="J15:K16"/>
    <mergeCell ref="J18:K19"/>
    <mergeCell ref="J6:K7"/>
    <mergeCell ref="J8:K9"/>
  </mergeCells>
  <conditionalFormatting sqref="B11:G11">
    <cfRule type="expression" dxfId="16" priority="26">
      <formula>B12="x"</formula>
    </cfRule>
  </conditionalFormatting>
  <conditionalFormatting sqref="B15:G15">
    <cfRule type="expression" dxfId="15" priority="25">
      <formula>B16="x"</formula>
    </cfRule>
  </conditionalFormatting>
  <conditionalFormatting sqref="B18:G18">
    <cfRule type="expression" dxfId="14" priority="23">
      <formula>B19="x"</formula>
    </cfRule>
  </conditionalFormatting>
  <conditionalFormatting sqref="B20:F20">
    <cfRule type="expression" dxfId="13" priority="22">
      <formula>B21="x"</formula>
    </cfRule>
  </conditionalFormatting>
  <conditionalFormatting sqref="B22:G22">
    <cfRule type="expression" dxfId="12" priority="21">
      <formula>B23="x"</formula>
    </cfRule>
  </conditionalFormatting>
  <conditionalFormatting sqref="B6:G6">
    <cfRule type="expression" dxfId="11" priority="15">
      <formula>B7="x"</formula>
    </cfRule>
  </conditionalFormatting>
  <conditionalFormatting sqref="B8:G8">
    <cfRule type="expression" dxfId="10" priority="14">
      <formula>B9="x"</formula>
    </cfRule>
  </conditionalFormatting>
  <conditionalFormatting sqref="B38:G38">
    <cfRule type="expression" dxfId="9" priority="12">
      <formula>B39="x"</formula>
    </cfRule>
  </conditionalFormatting>
  <conditionalFormatting sqref="B40:G40">
    <cfRule type="expression" dxfId="8" priority="11">
      <formula>B41="x"</formula>
    </cfRule>
  </conditionalFormatting>
  <conditionalFormatting sqref="B25:G25">
    <cfRule type="expression" dxfId="7" priority="9">
      <formula>B26="x"</formula>
    </cfRule>
  </conditionalFormatting>
  <conditionalFormatting sqref="B35:G35">
    <cfRule type="expression" dxfId="6" priority="3">
      <formula>B36="x"</formula>
    </cfRule>
  </conditionalFormatting>
  <conditionalFormatting sqref="B27:G27">
    <cfRule type="expression" dxfId="5" priority="7">
      <formula>B28="x"</formula>
    </cfRule>
  </conditionalFormatting>
  <conditionalFormatting sqref="B29:G29">
    <cfRule type="expression" dxfId="4" priority="6">
      <formula>B30="x"</formula>
    </cfRule>
  </conditionalFormatting>
  <conditionalFormatting sqref="B31:G31">
    <cfRule type="expression" dxfId="3" priority="5">
      <formula>B32="x"</formula>
    </cfRule>
  </conditionalFormatting>
  <conditionalFormatting sqref="B33:G33">
    <cfRule type="expression" dxfId="2" priority="4">
      <formula>B34="x"</formula>
    </cfRule>
  </conditionalFormatting>
  <conditionalFormatting sqref="B13:G13">
    <cfRule type="expression" dxfId="1" priority="2">
      <formula>B14="x"</formula>
    </cfRule>
  </conditionalFormatting>
  <conditionalFormatting sqref="G20">
    <cfRule type="expression" dxfId="0" priority="1">
      <formula>G21="x"</formula>
    </cfRule>
  </conditionalFormatting>
  <pageMargins left="0.7" right="0.7" top="0.78740157499999996" bottom="0.78740157499999996" header="0.3" footer="0.3"/>
  <pageSetup paperSize="9" scale="5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61" workbookViewId="0">
      <selection activeCell="N53" sqref="N53"/>
    </sheetView>
  </sheetViews>
  <sheetFormatPr baseColWidth="10" defaultRowHeight="13.2" x14ac:dyDescent="0.25"/>
  <cols>
    <col min="1" max="1" width="11.5546875" style="35"/>
    <col min="2" max="5" width="11.5546875" style="36"/>
    <col min="6" max="16384" width="11.5546875" style="35"/>
  </cols>
  <sheetData>
    <row r="1" spans="1:5" x14ac:dyDescent="0.25">
      <c r="A1" s="35" t="s">
        <v>42</v>
      </c>
      <c r="E1" s="36">
        <v>100</v>
      </c>
    </row>
    <row r="2" spans="1:5" x14ac:dyDescent="0.25">
      <c r="A2" s="45" t="s">
        <v>41</v>
      </c>
      <c r="B2" s="44" t="s">
        <v>40</v>
      </c>
      <c r="C2" s="44" t="s">
        <v>39</v>
      </c>
      <c r="D2" s="43" t="s">
        <v>38</v>
      </c>
      <c r="E2" s="43" t="s">
        <v>37</v>
      </c>
    </row>
    <row r="3" spans="1:5" x14ac:dyDescent="0.25">
      <c r="A3" s="38">
        <v>0</v>
      </c>
      <c r="B3" s="41">
        <v>6</v>
      </c>
      <c r="C3" s="36" t="s">
        <v>36</v>
      </c>
      <c r="D3" s="37" t="s">
        <v>35</v>
      </c>
      <c r="E3" s="36">
        <f>ROUNDUP(2*$E$1*'IHK-Tabelle'!A3,0)/2</f>
        <v>0</v>
      </c>
    </row>
    <row r="4" spans="1:5" x14ac:dyDescent="0.25">
      <c r="A4" s="38">
        <v>0.01</v>
      </c>
      <c r="B4" s="41">
        <v>6</v>
      </c>
      <c r="C4" s="36" t="s">
        <v>36</v>
      </c>
      <c r="D4" s="37" t="s">
        <v>35</v>
      </c>
      <c r="E4" s="36">
        <f>ROUNDUP(2*$E$1*'IHK-Tabelle'!A4,0)/2</f>
        <v>1</v>
      </c>
    </row>
    <row r="5" spans="1:5" x14ac:dyDescent="0.25">
      <c r="A5" s="38">
        <v>0.02</v>
      </c>
      <c r="B5" s="41">
        <v>6</v>
      </c>
      <c r="C5" s="36" t="s">
        <v>36</v>
      </c>
      <c r="D5" s="37" t="s">
        <v>35</v>
      </c>
      <c r="E5" s="36">
        <f>ROUNDUP(2*$E$1*'IHK-Tabelle'!A5,0)/2</f>
        <v>2</v>
      </c>
    </row>
    <row r="6" spans="1:5" x14ac:dyDescent="0.25">
      <c r="A6" s="38">
        <v>0.03</v>
      </c>
      <c r="B6" s="41">
        <v>6</v>
      </c>
      <c r="C6" s="36" t="s">
        <v>36</v>
      </c>
      <c r="D6" s="37" t="s">
        <v>35</v>
      </c>
      <c r="E6" s="36">
        <f>ROUNDUP(2*$E$1*'IHK-Tabelle'!A6,0)/2</f>
        <v>3</v>
      </c>
    </row>
    <row r="7" spans="1:5" x14ac:dyDescent="0.25">
      <c r="A7" s="38">
        <v>0.04</v>
      </c>
      <c r="B7" s="41">
        <v>6</v>
      </c>
      <c r="C7" s="36" t="s">
        <v>36</v>
      </c>
      <c r="D7" s="37" t="s">
        <v>35</v>
      </c>
      <c r="E7" s="36">
        <f>ROUNDUP(2*$E$1*'IHK-Tabelle'!A7,0)/2</f>
        <v>4</v>
      </c>
    </row>
    <row r="8" spans="1:5" x14ac:dyDescent="0.25">
      <c r="A8" s="38">
        <v>0.05</v>
      </c>
      <c r="B8" s="41">
        <v>6</v>
      </c>
      <c r="C8" s="36" t="s">
        <v>36</v>
      </c>
      <c r="D8" s="37" t="s">
        <v>35</v>
      </c>
      <c r="E8" s="36">
        <f>ROUNDUP(2*$E$1*'IHK-Tabelle'!A8,0)/2</f>
        <v>5</v>
      </c>
    </row>
    <row r="9" spans="1:5" x14ac:dyDescent="0.25">
      <c r="A9" s="38">
        <v>0.06</v>
      </c>
      <c r="B9" s="41">
        <v>6</v>
      </c>
      <c r="C9" s="36" t="s">
        <v>36</v>
      </c>
      <c r="D9" s="37" t="s">
        <v>35</v>
      </c>
      <c r="E9" s="36">
        <f>ROUNDUP(2*$E$1*'IHK-Tabelle'!A9,0)/2</f>
        <v>6</v>
      </c>
    </row>
    <row r="10" spans="1:5" x14ac:dyDescent="0.25">
      <c r="A10" s="38">
        <v>7.0000000000000007E-2</v>
      </c>
      <c r="B10" s="41">
        <v>6</v>
      </c>
      <c r="C10" s="36" t="s">
        <v>36</v>
      </c>
      <c r="D10" s="37" t="s">
        <v>35</v>
      </c>
      <c r="E10" s="36">
        <f>ROUNDUP(2*$E$1*'IHK-Tabelle'!A10,0)/2</f>
        <v>7</v>
      </c>
    </row>
    <row r="11" spans="1:5" x14ac:dyDescent="0.25">
      <c r="A11" s="38">
        <v>0.08</v>
      </c>
      <c r="B11" s="41">
        <v>6</v>
      </c>
      <c r="C11" s="36" t="s">
        <v>36</v>
      </c>
      <c r="D11" s="37" t="s">
        <v>35</v>
      </c>
      <c r="E11" s="36">
        <f>ROUNDUP(2*$E$1*'IHK-Tabelle'!A11,0)/2</f>
        <v>8</v>
      </c>
    </row>
    <row r="12" spans="1:5" x14ac:dyDescent="0.25">
      <c r="A12" s="38">
        <v>0.09</v>
      </c>
      <c r="B12" s="41">
        <v>5.9</v>
      </c>
      <c r="C12" s="36" t="s">
        <v>36</v>
      </c>
      <c r="D12" s="37" t="s">
        <v>35</v>
      </c>
      <c r="E12" s="36">
        <f>ROUNDUP(2*$E$1*'IHK-Tabelle'!A12,0)/2</f>
        <v>9</v>
      </c>
    </row>
    <row r="13" spans="1:5" x14ac:dyDescent="0.25">
      <c r="A13" s="38">
        <v>0.1</v>
      </c>
      <c r="B13" s="41">
        <v>5.9</v>
      </c>
      <c r="C13" s="36" t="s">
        <v>36</v>
      </c>
      <c r="D13" s="37" t="s">
        <v>35</v>
      </c>
      <c r="E13" s="36">
        <f>ROUNDUP(2*$E$1*'IHK-Tabelle'!A13,0)/2</f>
        <v>10</v>
      </c>
    </row>
    <row r="14" spans="1:5" x14ac:dyDescent="0.25">
      <c r="A14" s="38">
        <v>0.11</v>
      </c>
      <c r="B14" s="41">
        <v>5.9</v>
      </c>
      <c r="C14" s="36" t="s">
        <v>36</v>
      </c>
      <c r="D14" s="37" t="s">
        <v>35</v>
      </c>
      <c r="E14" s="36">
        <f>ROUNDUP(2*$E$1*'IHK-Tabelle'!A14,0)/2</f>
        <v>11</v>
      </c>
    </row>
    <row r="15" spans="1:5" x14ac:dyDescent="0.25">
      <c r="A15" s="38">
        <v>0.12</v>
      </c>
      <c r="B15" s="41">
        <v>5.9</v>
      </c>
      <c r="C15" s="36" t="s">
        <v>36</v>
      </c>
      <c r="D15" s="37" t="s">
        <v>35</v>
      </c>
      <c r="E15" s="36">
        <f>ROUNDUP(2*$E$1*'IHK-Tabelle'!A15,0)/2</f>
        <v>12</v>
      </c>
    </row>
    <row r="16" spans="1:5" x14ac:dyDescent="0.25">
      <c r="A16" s="38">
        <v>0.13</v>
      </c>
      <c r="B16" s="41">
        <v>5.9</v>
      </c>
      <c r="C16" s="36" t="s">
        <v>36</v>
      </c>
      <c r="D16" s="37" t="s">
        <v>35</v>
      </c>
      <c r="E16" s="36">
        <f>ROUNDUP(2*$E$1*'IHK-Tabelle'!A16,0)/2</f>
        <v>13</v>
      </c>
    </row>
    <row r="17" spans="1:5" x14ac:dyDescent="0.25">
      <c r="A17" s="38">
        <v>0.14000000000000001</v>
      </c>
      <c r="B17" s="41">
        <v>5.9</v>
      </c>
      <c r="C17" s="36" t="s">
        <v>36</v>
      </c>
      <c r="D17" s="37" t="s">
        <v>35</v>
      </c>
      <c r="E17" s="36">
        <f>ROUNDUP(2*$E$1*'IHK-Tabelle'!A17,0)/2</f>
        <v>14</v>
      </c>
    </row>
    <row r="18" spans="1:5" x14ac:dyDescent="0.25">
      <c r="A18" s="38">
        <v>0.15</v>
      </c>
      <c r="B18" s="41">
        <v>5.8</v>
      </c>
      <c r="C18" s="36" t="s">
        <v>36</v>
      </c>
      <c r="D18" s="37" t="s">
        <v>35</v>
      </c>
      <c r="E18" s="36">
        <f>ROUNDUP(2*$E$1*'IHK-Tabelle'!A18,0)/2</f>
        <v>15</v>
      </c>
    </row>
    <row r="19" spans="1:5" x14ac:dyDescent="0.25">
      <c r="A19" s="38">
        <v>0.16</v>
      </c>
      <c r="B19" s="41">
        <v>5.8</v>
      </c>
      <c r="C19" s="36" t="s">
        <v>36</v>
      </c>
      <c r="D19" s="37" t="s">
        <v>35</v>
      </c>
      <c r="E19" s="36">
        <f>ROUNDUP(2*$E$1*'IHK-Tabelle'!A19,0)/2</f>
        <v>16</v>
      </c>
    </row>
    <row r="20" spans="1:5" x14ac:dyDescent="0.25">
      <c r="A20" s="38">
        <v>0.17</v>
      </c>
      <c r="B20" s="41">
        <v>5.8</v>
      </c>
      <c r="C20" s="36" t="s">
        <v>36</v>
      </c>
      <c r="D20" s="37" t="s">
        <v>35</v>
      </c>
      <c r="E20" s="36">
        <f>ROUNDUP(2*$E$1*'IHK-Tabelle'!A20,0)/2</f>
        <v>17</v>
      </c>
    </row>
    <row r="21" spans="1:5" x14ac:dyDescent="0.25">
      <c r="A21" s="38">
        <v>0.18</v>
      </c>
      <c r="B21" s="41">
        <v>5.8</v>
      </c>
      <c r="C21" s="36" t="s">
        <v>36</v>
      </c>
      <c r="D21" s="37" t="s">
        <v>35</v>
      </c>
      <c r="E21" s="36">
        <f>ROUNDUP(2*$E$1*'IHK-Tabelle'!A21,0)/2</f>
        <v>18</v>
      </c>
    </row>
    <row r="22" spans="1:5" x14ac:dyDescent="0.25">
      <c r="A22" s="38">
        <v>0.19</v>
      </c>
      <c r="B22" s="41">
        <v>5.8</v>
      </c>
      <c r="C22" s="36" t="s">
        <v>36</v>
      </c>
      <c r="D22" s="37" t="s">
        <v>35</v>
      </c>
      <c r="E22" s="36">
        <f>ROUNDUP(2*$E$1*'IHK-Tabelle'!A22,0)/2</f>
        <v>19</v>
      </c>
    </row>
    <row r="23" spans="1:5" x14ac:dyDescent="0.25">
      <c r="A23" s="38">
        <v>0.2</v>
      </c>
      <c r="B23" s="41">
        <v>5.8</v>
      </c>
      <c r="C23" s="36" t="s">
        <v>36</v>
      </c>
      <c r="D23" s="37" t="s">
        <v>35</v>
      </c>
      <c r="E23" s="36">
        <f>ROUNDUP(2*$E$1*'IHK-Tabelle'!A23,0)/2</f>
        <v>20</v>
      </c>
    </row>
    <row r="24" spans="1:5" x14ac:dyDescent="0.25">
      <c r="A24" s="38">
        <v>0.21</v>
      </c>
      <c r="B24" s="41">
        <v>5.8</v>
      </c>
      <c r="C24" s="36" t="s">
        <v>36</v>
      </c>
      <c r="D24" s="37" t="s">
        <v>35</v>
      </c>
      <c r="E24" s="36">
        <f>ROUNDUP(2*$E$1*'IHK-Tabelle'!A24,0)/2</f>
        <v>21</v>
      </c>
    </row>
    <row r="25" spans="1:5" x14ac:dyDescent="0.25">
      <c r="A25" s="38">
        <v>0.22</v>
      </c>
      <c r="B25" s="41">
        <v>5.7</v>
      </c>
      <c r="C25" s="36" t="s">
        <v>36</v>
      </c>
      <c r="D25" s="37" t="s">
        <v>35</v>
      </c>
      <c r="E25" s="36">
        <f>ROUNDUP(2*$E$1*'IHK-Tabelle'!A25,0)/2</f>
        <v>22</v>
      </c>
    </row>
    <row r="26" spans="1:5" x14ac:dyDescent="0.25">
      <c r="A26" s="38">
        <v>0.23</v>
      </c>
      <c r="B26" s="41">
        <v>5.7</v>
      </c>
      <c r="C26" s="36" t="s">
        <v>36</v>
      </c>
      <c r="D26" s="37" t="s">
        <v>35</v>
      </c>
      <c r="E26" s="36">
        <f>ROUNDUP(2*$E$1*'IHK-Tabelle'!A26,0)/2</f>
        <v>23</v>
      </c>
    </row>
    <row r="27" spans="1:5" x14ac:dyDescent="0.25">
      <c r="A27" s="38">
        <v>0.24</v>
      </c>
      <c r="B27" s="41">
        <v>5.7</v>
      </c>
      <c r="C27" s="36" t="s">
        <v>36</v>
      </c>
      <c r="D27" s="37" t="s">
        <v>35</v>
      </c>
      <c r="E27" s="36">
        <f>ROUNDUP(2*$E$1*'IHK-Tabelle'!A27,0)/2</f>
        <v>24</v>
      </c>
    </row>
    <row r="28" spans="1:5" x14ac:dyDescent="0.25">
      <c r="A28" s="38">
        <v>0.25</v>
      </c>
      <c r="B28" s="41">
        <v>5.7</v>
      </c>
      <c r="C28" s="36" t="s">
        <v>36</v>
      </c>
      <c r="D28" s="37" t="s">
        <v>35</v>
      </c>
      <c r="E28" s="36">
        <f>ROUNDUP(2*$E$1*'IHK-Tabelle'!A28,0)/2</f>
        <v>25</v>
      </c>
    </row>
    <row r="29" spans="1:5" x14ac:dyDescent="0.25">
      <c r="A29" s="38">
        <v>0.26</v>
      </c>
      <c r="B29" s="41">
        <v>5.7</v>
      </c>
      <c r="C29" s="36" t="s">
        <v>36</v>
      </c>
      <c r="D29" s="37" t="s">
        <v>35</v>
      </c>
      <c r="E29" s="36">
        <f>ROUNDUP(2*$E$1*'IHK-Tabelle'!A29,0)/2</f>
        <v>26</v>
      </c>
    </row>
    <row r="30" spans="1:5" x14ac:dyDescent="0.25">
      <c r="A30" s="38">
        <v>0.27</v>
      </c>
      <c r="B30" s="41">
        <v>5.7</v>
      </c>
      <c r="C30" s="36" t="s">
        <v>36</v>
      </c>
      <c r="D30" s="37" t="s">
        <v>35</v>
      </c>
      <c r="E30" s="36">
        <f>ROUNDUP(2*$E$1*'IHK-Tabelle'!A30,0)/2</f>
        <v>27</v>
      </c>
    </row>
    <row r="31" spans="1:5" x14ac:dyDescent="0.25">
      <c r="A31" s="38">
        <v>0.28000000000000003</v>
      </c>
      <c r="B31" s="41">
        <v>5.7</v>
      </c>
      <c r="C31" s="36" t="s">
        <v>36</v>
      </c>
      <c r="D31" s="37" t="s">
        <v>35</v>
      </c>
      <c r="E31" s="36">
        <f>ROUNDUP(2*$E$1*'IHK-Tabelle'!A31,0)/2</f>
        <v>28</v>
      </c>
    </row>
    <row r="32" spans="1:5" x14ac:dyDescent="0.25">
      <c r="A32" s="38">
        <v>0.28999999999999998</v>
      </c>
      <c r="B32" s="41">
        <v>5.6</v>
      </c>
      <c r="C32" s="36" t="s">
        <v>36</v>
      </c>
      <c r="D32" s="37" t="s">
        <v>35</v>
      </c>
      <c r="E32" s="36">
        <f>ROUNDUP(2*$E$1*'IHK-Tabelle'!A32,0)/2</f>
        <v>29</v>
      </c>
    </row>
    <row r="33" spans="1:5" x14ac:dyDescent="0.25">
      <c r="A33" s="38">
        <v>0.3</v>
      </c>
      <c r="B33" s="41">
        <v>5.5</v>
      </c>
      <c r="C33" s="39" t="s">
        <v>32</v>
      </c>
      <c r="D33" s="40" t="s">
        <v>34</v>
      </c>
      <c r="E33" s="36">
        <f>ROUNDUP(2*$E$1*'IHK-Tabelle'!A33,0)/2</f>
        <v>30</v>
      </c>
    </row>
    <row r="34" spans="1:5" x14ac:dyDescent="0.25">
      <c r="A34" s="38">
        <v>0.31</v>
      </c>
      <c r="B34" s="41">
        <v>5.5</v>
      </c>
      <c r="C34" s="39" t="s">
        <v>32</v>
      </c>
      <c r="D34" s="40" t="s">
        <v>34</v>
      </c>
      <c r="E34" s="36">
        <f>ROUNDUP(2*$E$1*'IHK-Tabelle'!A34,0)/2</f>
        <v>31</v>
      </c>
    </row>
    <row r="35" spans="1:5" x14ac:dyDescent="0.25">
      <c r="A35" s="38">
        <v>0.32</v>
      </c>
      <c r="B35" s="41">
        <v>5.4</v>
      </c>
      <c r="C35" s="39" t="s">
        <v>32</v>
      </c>
      <c r="D35" s="40" t="s">
        <v>34</v>
      </c>
      <c r="E35" s="36">
        <f>ROUNDUP(2*$E$1*'IHK-Tabelle'!A35,0)/2</f>
        <v>32</v>
      </c>
    </row>
    <row r="36" spans="1:5" x14ac:dyDescent="0.25">
      <c r="A36" s="38">
        <v>0.33</v>
      </c>
      <c r="B36" s="41">
        <v>5.4</v>
      </c>
      <c r="C36" s="39" t="s">
        <v>32</v>
      </c>
      <c r="D36" s="40" t="s">
        <v>34</v>
      </c>
      <c r="E36" s="36">
        <f>ROUNDUP(2*$E$1*'IHK-Tabelle'!A36,0)/2</f>
        <v>33</v>
      </c>
    </row>
    <row r="37" spans="1:5" x14ac:dyDescent="0.25">
      <c r="A37" s="38">
        <v>0.34</v>
      </c>
      <c r="B37" s="41">
        <v>5.3</v>
      </c>
      <c r="C37" s="39" t="s">
        <v>32</v>
      </c>
      <c r="D37" s="40" t="s">
        <v>34</v>
      </c>
      <c r="E37" s="36">
        <f>ROUNDUP(2*$E$1*'IHK-Tabelle'!A37,0)/2</f>
        <v>34</v>
      </c>
    </row>
    <row r="38" spans="1:5" x14ac:dyDescent="0.25">
      <c r="A38" s="38">
        <v>0.35</v>
      </c>
      <c r="B38" s="41">
        <v>5.3</v>
      </c>
      <c r="C38" s="39" t="s">
        <v>32</v>
      </c>
      <c r="D38" s="40" t="s">
        <v>34</v>
      </c>
      <c r="E38" s="36">
        <f>ROUNDUP(2*$E$1*'IHK-Tabelle'!A38,0)/2</f>
        <v>35</v>
      </c>
    </row>
    <row r="39" spans="1:5" x14ac:dyDescent="0.25">
      <c r="A39" s="38">
        <v>0.36</v>
      </c>
      <c r="B39" s="41">
        <v>5.2</v>
      </c>
      <c r="C39" s="36" t="s">
        <v>32</v>
      </c>
      <c r="D39" s="37" t="s">
        <v>33</v>
      </c>
      <c r="E39" s="36">
        <f>ROUNDUP(2*$E$1*'IHK-Tabelle'!A39,0)/2</f>
        <v>36</v>
      </c>
    </row>
    <row r="40" spans="1:5" x14ac:dyDescent="0.25">
      <c r="A40" s="38">
        <v>0.37</v>
      </c>
      <c r="B40" s="41">
        <v>5.2</v>
      </c>
      <c r="C40" s="36" t="s">
        <v>32</v>
      </c>
      <c r="D40" s="37" t="s">
        <v>33</v>
      </c>
      <c r="E40" s="36">
        <f>ROUNDUP(2*$E$1*'IHK-Tabelle'!A40,0)/2</f>
        <v>37</v>
      </c>
    </row>
    <row r="41" spans="1:5" x14ac:dyDescent="0.25">
      <c r="A41" s="38">
        <v>0.38</v>
      </c>
      <c r="B41" s="41">
        <v>5.0999999999999996</v>
      </c>
      <c r="C41" s="36" t="s">
        <v>32</v>
      </c>
      <c r="D41" s="37" t="s">
        <v>33</v>
      </c>
      <c r="E41" s="36">
        <f>ROUNDUP(2*$E$1*'IHK-Tabelle'!A41,0)/2</f>
        <v>38</v>
      </c>
    </row>
    <row r="42" spans="1:5" x14ac:dyDescent="0.25">
      <c r="A42" s="38">
        <v>0.39</v>
      </c>
      <c r="B42" s="41">
        <v>5.0999999999999996</v>
      </c>
      <c r="C42" s="36" t="s">
        <v>32</v>
      </c>
      <c r="D42" s="37" t="s">
        <v>33</v>
      </c>
      <c r="E42" s="36">
        <f>ROUNDUP(2*$E$1*'IHK-Tabelle'!A42,0)/2</f>
        <v>39</v>
      </c>
    </row>
    <row r="43" spans="1:5" x14ac:dyDescent="0.25">
      <c r="A43" s="38">
        <v>0.4</v>
      </c>
      <c r="B43" s="41">
        <v>5</v>
      </c>
      <c r="C43" s="36" t="s">
        <v>32</v>
      </c>
      <c r="D43" s="37" t="s">
        <v>33</v>
      </c>
      <c r="E43" s="36">
        <f>ROUNDUP(2*$E$1*'IHK-Tabelle'!A43,0)/2</f>
        <v>40</v>
      </c>
    </row>
    <row r="44" spans="1:5" x14ac:dyDescent="0.25">
      <c r="A44" s="38">
        <v>0.41</v>
      </c>
      <c r="B44" s="41">
        <v>5</v>
      </c>
      <c r="C44" s="36" t="s">
        <v>32</v>
      </c>
      <c r="D44" s="37" t="s">
        <v>33</v>
      </c>
      <c r="E44" s="36">
        <f>ROUNDUP(2*$E$1*'IHK-Tabelle'!A44,0)/2</f>
        <v>41</v>
      </c>
    </row>
    <row r="45" spans="1:5" x14ac:dyDescent="0.25">
      <c r="A45" s="38">
        <v>0.42</v>
      </c>
      <c r="B45" s="41">
        <v>5</v>
      </c>
      <c r="C45" s="36" t="s">
        <v>32</v>
      </c>
      <c r="D45" s="37" t="s">
        <v>33</v>
      </c>
      <c r="E45" s="36">
        <f>ROUNDUP(2*$E$1*'IHK-Tabelle'!A45,0)/2</f>
        <v>42</v>
      </c>
    </row>
    <row r="46" spans="1:5" x14ac:dyDescent="0.25">
      <c r="A46" s="38">
        <v>0.43</v>
      </c>
      <c r="B46" s="41">
        <v>4.9000000000000004</v>
      </c>
      <c r="C46" s="36" t="s">
        <v>32</v>
      </c>
      <c r="D46" s="37" t="s">
        <v>33</v>
      </c>
      <c r="E46" s="36">
        <f>ROUNDUP(2*$E$1*'IHK-Tabelle'!A46,0)/2</f>
        <v>43</v>
      </c>
    </row>
    <row r="47" spans="1:5" x14ac:dyDescent="0.25">
      <c r="A47" s="38">
        <v>0.44</v>
      </c>
      <c r="B47" s="41">
        <v>4.9000000000000004</v>
      </c>
      <c r="C47" s="36" t="s">
        <v>32</v>
      </c>
      <c r="D47" s="37" t="s">
        <v>33</v>
      </c>
      <c r="E47" s="36">
        <f>ROUNDUP(2*$E$1*'IHK-Tabelle'!A47,0)/2</f>
        <v>44</v>
      </c>
    </row>
    <row r="48" spans="1:5" x14ac:dyDescent="0.25">
      <c r="A48" s="38">
        <v>0.45</v>
      </c>
      <c r="B48" s="41">
        <v>4.8</v>
      </c>
      <c r="C48" s="36" t="s">
        <v>32</v>
      </c>
      <c r="D48" s="37" t="s">
        <v>33</v>
      </c>
      <c r="E48" s="36">
        <f>ROUNDUP(2*$E$1*'IHK-Tabelle'!A48,0)/2</f>
        <v>45</v>
      </c>
    </row>
    <row r="49" spans="1:5" x14ac:dyDescent="0.25">
      <c r="A49" s="38">
        <v>0.46</v>
      </c>
      <c r="B49" s="41">
        <v>4.8</v>
      </c>
      <c r="C49" s="36" t="s">
        <v>32</v>
      </c>
      <c r="D49" s="37" t="s">
        <v>33</v>
      </c>
      <c r="E49" s="36">
        <f>ROUNDUP(2*$E$1*'IHK-Tabelle'!A49,0)/2</f>
        <v>46</v>
      </c>
    </row>
    <row r="50" spans="1:5" x14ac:dyDescent="0.25">
      <c r="A50" s="38">
        <v>0.47</v>
      </c>
      <c r="B50" s="41">
        <v>4.7</v>
      </c>
      <c r="C50" s="36" t="s">
        <v>32</v>
      </c>
      <c r="D50" s="42" t="s">
        <v>31</v>
      </c>
      <c r="E50" s="36">
        <f>ROUNDUP(2*$E$1*'IHK-Tabelle'!A50,0)/2</f>
        <v>47</v>
      </c>
    </row>
    <row r="51" spans="1:5" x14ac:dyDescent="0.25">
      <c r="A51" s="38">
        <v>0.48</v>
      </c>
      <c r="B51" s="41">
        <v>4.7</v>
      </c>
      <c r="C51" s="36" t="s">
        <v>32</v>
      </c>
      <c r="D51" s="42" t="s">
        <v>31</v>
      </c>
      <c r="E51" s="36">
        <f>ROUNDUP(2*$E$1*'IHK-Tabelle'!A51,0)/2</f>
        <v>48</v>
      </c>
    </row>
    <row r="52" spans="1:5" x14ac:dyDescent="0.25">
      <c r="A52" s="38">
        <v>0.49</v>
      </c>
      <c r="B52" s="41">
        <v>4.5999999999999996</v>
      </c>
      <c r="C52" s="36" t="s">
        <v>32</v>
      </c>
      <c r="D52" s="42" t="s">
        <v>31</v>
      </c>
      <c r="E52" s="36">
        <f>ROUNDUP(2*$E$1*'IHK-Tabelle'!A52,0)/2</f>
        <v>49</v>
      </c>
    </row>
    <row r="53" spans="1:5" x14ac:dyDescent="0.25">
      <c r="A53" s="38">
        <v>0.5</v>
      </c>
      <c r="B53" s="41">
        <v>4.5</v>
      </c>
      <c r="C53" s="39" t="s">
        <v>28</v>
      </c>
      <c r="D53" s="40" t="s">
        <v>30</v>
      </c>
      <c r="E53" s="36">
        <f>ROUNDUP(2*$E$1*'IHK-Tabelle'!A53,0)/2</f>
        <v>50</v>
      </c>
    </row>
    <row r="54" spans="1:5" x14ac:dyDescent="0.25">
      <c r="A54" s="38">
        <v>0.51</v>
      </c>
      <c r="B54" s="41">
        <v>4.5</v>
      </c>
      <c r="C54" s="39" t="s">
        <v>28</v>
      </c>
      <c r="D54" s="40" t="s">
        <v>30</v>
      </c>
      <c r="E54" s="36">
        <f>ROUNDUP(2*$E$1*'IHK-Tabelle'!A54,0)/2</f>
        <v>51</v>
      </c>
    </row>
    <row r="55" spans="1:5" x14ac:dyDescent="0.25">
      <c r="A55" s="38">
        <v>0.52</v>
      </c>
      <c r="B55" s="41">
        <v>4.4000000000000004</v>
      </c>
      <c r="C55" s="39" t="s">
        <v>28</v>
      </c>
      <c r="D55" s="40" t="s">
        <v>30</v>
      </c>
      <c r="E55" s="36">
        <f>ROUNDUP(2*$E$1*'IHK-Tabelle'!A55,0)/2</f>
        <v>52</v>
      </c>
    </row>
    <row r="56" spans="1:5" x14ac:dyDescent="0.25">
      <c r="A56" s="38">
        <v>0.53</v>
      </c>
      <c r="B56" s="41">
        <v>4.4000000000000004</v>
      </c>
      <c r="C56" s="39" t="s">
        <v>28</v>
      </c>
      <c r="D56" s="40" t="s">
        <v>30</v>
      </c>
      <c r="E56" s="36">
        <f>ROUNDUP(2*$E$1*'IHK-Tabelle'!A56,0)/2</f>
        <v>53</v>
      </c>
    </row>
    <row r="57" spans="1:5" x14ac:dyDescent="0.25">
      <c r="A57" s="38">
        <v>0.54</v>
      </c>
      <c r="B57" s="41">
        <v>4.3</v>
      </c>
      <c r="C57" s="39" t="s">
        <v>28</v>
      </c>
      <c r="D57" s="40" t="s">
        <v>30</v>
      </c>
      <c r="E57" s="36">
        <f>ROUNDUP(2*$E$1*'IHK-Tabelle'!A57,0)/2</f>
        <v>54</v>
      </c>
    </row>
    <row r="58" spans="1:5" x14ac:dyDescent="0.25">
      <c r="A58" s="38">
        <v>0.55000000000000004</v>
      </c>
      <c r="B58" s="41">
        <v>4.3</v>
      </c>
      <c r="C58" s="39" t="s">
        <v>28</v>
      </c>
      <c r="D58" s="40" t="s">
        <v>30</v>
      </c>
      <c r="E58" s="36">
        <f>ROUNDUP(2*$E$1*'IHK-Tabelle'!A58,0)/2</f>
        <v>55</v>
      </c>
    </row>
    <row r="59" spans="1:5" x14ac:dyDescent="0.25">
      <c r="A59" s="38">
        <v>0.56000000000000005</v>
      </c>
      <c r="B59" s="41">
        <v>4.2</v>
      </c>
      <c r="C59" s="36" t="s">
        <v>28</v>
      </c>
      <c r="D59" s="37" t="s">
        <v>29</v>
      </c>
      <c r="E59" s="36">
        <f>ROUNDUP(2*$E$1*'IHK-Tabelle'!A59,0)/2</f>
        <v>56</v>
      </c>
    </row>
    <row r="60" spans="1:5" x14ac:dyDescent="0.25">
      <c r="A60" s="38">
        <v>0.56999999999999995</v>
      </c>
      <c r="B60" s="41">
        <v>4.0999999999999996</v>
      </c>
      <c r="C60" s="36" t="s">
        <v>28</v>
      </c>
      <c r="D60" s="37" t="s">
        <v>29</v>
      </c>
      <c r="E60" s="36">
        <f>ROUNDUP(2*$E$1*'IHK-Tabelle'!A60,0)/2</f>
        <v>57</v>
      </c>
    </row>
    <row r="61" spans="1:5" x14ac:dyDescent="0.25">
      <c r="A61" s="38">
        <v>0.57999999999999996</v>
      </c>
      <c r="B61" s="41">
        <v>4</v>
      </c>
      <c r="C61" s="36" t="s">
        <v>28</v>
      </c>
      <c r="D61" s="37" t="s">
        <v>29</v>
      </c>
      <c r="E61" s="36">
        <f>ROUNDUP(2*$E$1*'IHK-Tabelle'!A61,0)/2</f>
        <v>58</v>
      </c>
    </row>
    <row r="62" spans="1:5" x14ac:dyDescent="0.25">
      <c r="A62" s="38">
        <v>0.59</v>
      </c>
      <c r="B62" s="41">
        <v>4</v>
      </c>
      <c r="C62" s="36" t="s">
        <v>28</v>
      </c>
      <c r="D62" s="37" t="s">
        <v>29</v>
      </c>
      <c r="E62" s="36">
        <f>ROUNDUP(2*$E$1*'IHK-Tabelle'!A62,0)/2</f>
        <v>59</v>
      </c>
    </row>
    <row r="63" spans="1:5" x14ac:dyDescent="0.25">
      <c r="A63" s="38">
        <v>0.6</v>
      </c>
      <c r="B63" s="41">
        <v>3.9</v>
      </c>
      <c r="C63" s="36" t="s">
        <v>28</v>
      </c>
      <c r="D63" s="37" t="s">
        <v>29</v>
      </c>
      <c r="E63" s="36">
        <f>ROUNDUP(2*$E$1*'IHK-Tabelle'!A63,0)/2</f>
        <v>60</v>
      </c>
    </row>
    <row r="64" spans="1:5" x14ac:dyDescent="0.25">
      <c r="A64" s="38">
        <v>0.61</v>
      </c>
      <c r="B64" s="41">
        <v>3.9</v>
      </c>
      <c r="C64" s="36" t="s">
        <v>28</v>
      </c>
      <c r="D64" s="37" t="s">
        <v>29</v>
      </c>
      <c r="E64" s="36">
        <f>ROUNDUP(2*$E$1*'IHK-Tabelle'!A64,0)/2</f>
        <v>61</v>
      </c>
    </row>
    <row r="65" spans="1:5" x14ac:dyDescent="0.25">
      <c r="A65" s="38">
        <v>0.62</v>
      </c>
      <c r="B65" s="41">
        <v>3.8</v>
      </c>
      <c r="C65" s="36" t="s">
        <v>28</v>
      </c>
      <c r="D65" s="37" t="s">
        <v>29</v>
      </c>
      <c r="E65" s="36">
        <f>ROUNDUP(2*$E$1*'IHK-Tabelle'!A65,0)/2</f>
        <v>62</v>
      </c>
    </row>
    <row r="66" spans="1:5" x14ac:dyDescent="0.25">
      <c r="A66" s="38">
        <v>0.63</v>
      </c>
      <c r="B66" s="41">
        <v>3.8</v>
      </c>
      <c r="C66" s="36" t="s">
        <v>28</v>
      </c>
      <c r="D66" s="37" t="s">
        <v>29</v>
      </c>
      <c r="E66" s="36">
        <f>ROUNDUP(2*$E$1*'IHK-Tabelle'!A66,0)/2</f>
        <v>63</v>
      </c>
    </row>
    <row r="67" spans="1:5" x14ac:dyDescent="0.25">
      <c r="A67" s="38">
        <v>0.64</v>
      </c>
      <c r="B67" s="41">
        <v>3.7</v>
      </c>
      <c r="C67" s="36" t="s">
        <v>28</v>
      </c>
      <c r="D67" s="42" t="s">
        <v>27</v>
      </c>
      <c r="E67" s="36">
        <f>ROUNDUP(2*$E$1*'IHK-Tabelle'!A67,0)/2</f>
        <v>64</v>
      </c>
    </row>
    <row r="68" spans="1:5" x14ac:dyDescent="0.25">
      <c r="A68" s="38">
        <v>0.65</v>
      </c>
      <c r="B68" s="41">
        <v>3.7</v>
      </c>
      <c r="C68" s="36" t="s">
        <v>28</v>
      </c>
      <c r="D68" s="42" t="s">
        <v>27</v>
      </c>
      <c r="E68" s="36">
        <f>ROUNDUP(2*$E$1*'IHK-Tabelle'!A68,0)/2</f>
        <v>65</v>
      </c>
    </row>
    <row r="69" spans="1:5" x14ac:dyDescent="0.25">
      <c r="A69" s="38">
        <v>0.66</v>
      </c>
      <c r="B69" s="41">
        <v>3.6</v>
      </c>
      <c r="C69" s="36" t="s">
        <v>28</v>
      </c>
      <c r="D69" s="42" t="s">
        <v>27</v>
      </c>
      <c r="E69" s="36">
        <f>ROUNDUP(2*$E$1*'IHK-Tabelle'!A69,0)/2</f>
        <v>66</v>
      </c>
    </row>
    <row r="70" spans="1:5" x14ac:dyDescent="0.25">
      <c r="A70" s="38">
        <v>0.67</v>
      </c>
      <c r="B70" s="41">
        <v>3.5</v>
      </c>
      <c r="C70" s="39" t="s">
        <v>24</v>
      </c>
      <c r="D70" s="40" t="s">
        <v>26</v>
      </c>
      <c r="E70" s="36">
        <f>ROUNDUP(2*$E$1*'IHK-Tabelle'!A70,0)/2</f>
        <v>67</v>
      </c>
    </row>
    <row r="71" spans="1:5" x14ac:dyDescent="0.25">
      <c r="A71" s="38">
        <v>0.68</v>
      </c>
      <c r="B71" s="41">
        <v>3.5</v>
      </c>
      <c r="C71" s="39" t="s">
        <v>24</v>
      </c>
      <c r="D71" s="40" t="s">
        <v>26</v>
      </c>
      <c r="E71" s="36">
        <f>ROUNDUP(2*$E$1*'IHK-Tabelle'!A71,0)/2</f>
        <v>68</v>
      </c>
    </row>
    <row r="72" spans="1:5" x14ac:dyDescent="0.25">
      <c r="A72" s="38">
        <v>0.69</v>
      </c>
      <c r="B72" s="41">
        <v>3.4</v>
      </c>
      <c r="C72" s="39" t="s">
        <v>24</v>
      </c>
      <c r="D72" s="40" t="s">
        <v>26</v>
      </c>
      <c r="E72" s="36">
        <f>ROUNDUP(2*$E$1*'IHK-Tabelle'!A72,0)/2</f>
        <v>69</v>
      </c>
    </row>
    <row r="73" spans="1:5" x14ac:dyDescent="0.25">
      <c r="A73" s="38">
        <v>0.7</v>
      </c>
      <c r="B73" s="41">
        <v>3.4</v>
      </c>
      <c r="C73" s="39" t="s">
        <v>24</v>
      </c>
      <c r="D73" s="40" t="s">
        <v>26</v>
      </c>
      <c r="E73" s="36">
        <f>ROUNDUP(2*$E$1*'IHK-Tabelle'!A73,0)/2</f>
        <v>70</v>
      </c>
    </row>
    <row r="74" spans="1:5" x14ac:dyDescent="0.25">
      <c r="A74" s="38">
        <v>0.71</v>
      </c>
      <c r="B74" s="41">
        <v>3.3</v>
      </c>
      <c r="C74" s="39" t="s">
        <v>24</v>
      </c>
      <c r="D74" s="40" t="s">
        <v>26</v>
      </c>
      <c r="E74" s="36">
        <f>ROUNDUP(2*$E$1*'IHK-Tabelle'!A74,0)/2</f>
        <v>71</v>
      </c>
    </row>
    <row r="75" spans="1:5" x14ac:dyDescent="0.25">
      <c r="A75" s="38">
        <v>0.72</v>
      </c>
      <c r="B75" s="41">
        <v>3.2</v>
      </c>
      <c r="C75" s="36" t="s">
        <v>24</v>
      </c>
      <c r="D75" s="37" t="s">
        <v>25</v>
      </c>
      <c r="E75" s="36">
        <f>ROUNDUP(2*$E$1*'IHK-Tabelle'!A75,0)/2</f>
        <v>72</v>
      </c>
    </row>
    <row r="76" spans="1:5" x14ac:dyDescent="0.25">
      <c r="A76" s="38">
        <v>0.73</v>
      </c>
      <c r="B76" s="41">
        <v>3.1</v>
      </c>
      <c r="C76" s="36" t="s">
        <v>24</v>
      </c>
      <c r="D76" s="37" t="s">
        <v>25</v>
      </c>
      <c r="E76" s="36">
        <f>ROUNDUP(2*$E$1*'IHK-Tabelle'!A76,0)/2</f>
        <v>73</v>
      </c>
    </row>
    <row r="77" spans="1:5" x14ac:dyDescent="0.25">
      <c r="A77" s="38">
        <v>0.74</v>
      </c>
      <c r="B77" s="41">
        <v>3</v>
      </c>
      <c r="C77" s="36" t="s">
        <v>24</v>
      </c>
      <c r="D77" s="37" t="s">
        <v>25</v>
      </c>
      <c r="E77" s="36">
        <f>ROUNDUP(2*$E$1*'IHK-Tabelle'!A77,0)/2</f>
        <v>74</v>
      </c>
    </row>
    <row r="78" spans="1:5" x14ac:dyDescent="0.25">
      <c r="A78" s="38">
        <v>0.75</v>
      </c>
      <c r="B78" s="41">
        <v>3</v>
      </c>
      <c r="C78" s="36" t="s">
        <v>24</v>
      </c>
      <c r="D78" s="37" t="s">
        <v>25</v>
      </c>
      <c r="E78" s="36">
        <f>ROUNDUP(2*$E$1*'IHK-Tabelle'!A78,0)/2</f>
        <v>75</v>
      </c>
    </row>
    <row r="79" spans="1:5" x14ac:dyDescent="0.25">
      <c r="A79" s="38">
        <v>0.76</v>
      </c>
      <c r="B79" s="41">
        <v>2.9</v>
      </c>
      <c r="C79" s="36" t="s">
        <v>24</v>
      </c>
      <c r="D79" s="37" t="s">
        <v>25</v>
      </c>
      <c r="E79" s="36">
        <f>ROUNDUP(2*$E$1*'IHK-Tabelle'!A79,0)/2</f>
        <v>76</v>
      </c>
    </row>
    <row r="80" spans="1:5" x14ac:dyDescent="0.25">
      <c r="A80" s="38">
        <v>0.77</v>
      </c>
      <c r="B80" s="41">
        <v>2.9</v>
      </c>
      <c r="C80" s="36" t="s">
        <v>24</v>
      </c>
      <c r="D80" s="37" t="s">
        <v>25</v>
      </c>
      <c r="E80" s="36">
        <f>ROUNDUP(2*$E$1*'IHK-Tabelle'!A80,0)/2</f>
        <v>77</v>
      </c>
    </row>
    <row r="81" spans="1:5" x14ac:dyDescent="0.25">
      <c r="A81" s="38">
        <v>0.78</v>
      </c>
      <c r="B81" s="41">
        <v>2.8</v>
      </c>
      <c r="C81" s="36" t="s">
        <v>24</v>
      </c>
      <c r="D81" s="37" t="s">
        <v>25</v>
      </c>
      <c r="E81" s="36">
        <f>ROUNDUP(2*$E$1*'IHK-Tabelle'!A81,0)/2</f>
        <v>78</v>
      </c>
    </row>
    <row r="82" spans="1:5" x14ac:dyDescent="0.25">
      <c r="A82" s="38">
        <v>0.79</v>
      </c>
      <c r="B82" s="41">
        <v>2.7</v>
      </c>
      <c r="C82" s="36" t="s">
        <v>24</v>
      </c>
      <c r="D82" s="42" t="s">
        <v>23</v>
      </c>
      <c r="E82" s="36">
        <f>ROUNDUP(2*$E$1*'IHK-Tabelle'!A82,0)/2</f>
        <v>79</v>
      </c>
    </row>
    <row r="83" spans="1:5" x14ac:dyDescent="0.25">
      <c r="A83" s="38">
        <v>0.8</v>
      </c>
      <c r="B83" s="36">
        <v>2.6</v>
      </c>
      <c r="C83" s="36" t="s">
        <v>24</v>
      </c>
      <c r="D83" s="42" t="s">
        <v>23</v>
      </c>
      <c r="E83" s="36">
        <f>ROUNDUP(2*$E$1*'IHK-Tabelle'!A83,0)/2</f>
        <v>80</v>
      </c>
    </row>
    <row r="84" spans="1:5" x14ac:dyDescent="0.25">
      <c r="A84" s="38">
        <v>0.81</v>
      </c>
      <c r="B84" s="36">
        <v>2.5</v>
      </c>
      <c r="C84" s="39" t="s">
        <v>20</v>
      </c>
      <c r="D84" s="40" t="s">
        <v>22</v>
      </c>
      <c r="E84" s="36">
        <f>ROUNDUP(2*$E$1*'IHK-Tabelle'!A84,0)/2</f>
        <v>81</v>
      </c>
    </row>
    <row r="85" spans="1:5" x14ac:dyDescent="0.25">
      <c r="A85" s="38">
        <v>0.82</v>
      </c>
      <c r="B85" s="36">
        <v>2.4</v>
      </c>
      <c r="C85" s="39" t="s">
        <v>20</v>
      </c>
      <c r="D85" s="40" t="s">
        <v>22</v>
      </c>
      <c r="E85" s="36">
        <f>ROUNDUP(2*$E$1*'IHK-Tabelle'!A85,0)/2</f>
        <v>82</v>
      </c>
    </row>
    <row r="86" spans="1:5" x14ac:dyDescent="0.25">
      <c r="A86" s="38">
        <v>0.83</v>
      </c>
      <c r="B86" s="36">
        <v>2.2999999999999998</v>
      </c>
      <c r="C86" s="39" t="s">
        <v>20</v>
      </c>
      <c r="D86" s="40" t="s">
        <v>22</v>
      </c>
      <c r="E86" s="36">
        <f>ROUNDUP(2*$E$1*'IHK-Tabelle'!A86,0)/2</f>
        <v>83</v>
      </c>
    </row>
    <row r="87" spans="1:5" x14ac:dyDescent="0.25">
      <c r="A87" s="38">
        <v>0.84</v>
      </c>
      <c r="B87" s="36">
        <v>2.2000000000000002</v>
      </c>
      <c r="C87" s="36" t="s">
        <v>20</v>
      </c>
      <c r="D87" s="37" t="s">
        <v>21</v>
      </c>
      <c r="E87" s="36">
        <f>ROUNDUP(2*$E$1*'IHK-Tabelle'!A87,0)/2</f>
        <v>84</v>
      </c>
    </row>
    <row r="88" spans="1:5" x14ac:dyDescent="0.25">
      <c r="A88" s="38">
        <v>0.85</v>
      </c>
      <c r="B88" s="36">
        <v>2.1</v>
      </c>
      <c r="C88" s="36" t="s">
        <v>20</v>
      </c>
      <c r="D88" s="37" t="s">
        <v>21</v>
      </c>
      <c r="E88" s="36">
        <f>ROUNDUP(2*$E$1*'IHK-Tabelle'!A88,0)/2</f>
        <v>85</v>
      </c>
    </row>
    <row r="89" spans="1:5" x14ac:dyDescent="0.25">
      <c r="A89" s="38">
        <v>0.86</v>
      </c>
      <c r="B89" s="36">
        <v>2</v>
      </c>
      <c r="C89" s="36" t="s">
        <v>20</v>
      </c>
      <c r="D89" s="37" t="s">
        <v>21</v>
      </c>
      <c r="E89" s="36">
        <f>ROUNDUP(2*$E$1*'IHK-Tabelle'!A89,0)/2</f>
        <v>86</v>
      </c>
    </row>
    <row r="90" spans="1:5" x14ac:dyDescent="0.25">
      <c r="A90" s="38">
        <v>0.87</v>
      </c>
      <c r="B90" s="36">
        <v>2</v>
      </c>
      <c r="C90" s="36" t="s">
        <v>20</v>
      </c>
      <c r="D90" s="37" t="s">
        <v>21</v>
      </c>
      <c r="E90" s="36">
        <f>ROUNDUP(2*$E$1*'IHK-Tabelle'!A90,0)/2</f>
        <v>87</v>
      </c>
    </row>
    <row r="91" spans="1:5" x14ac:dyDescent="0.25">
      <c r="A91" s="38">
        <v>0.88</v>
      </c>
      <c r="B91" s="36">
        <v>1.9</v>
      </c>
      <c r="C91" s="36" t="s">
        <v>20</v>
      </c>
      <c r="D91" s="37" t="s">
        <v>21</v>
      </c>
      <c r="E91" s="36">
        <f>ROUNDUP(2*$E$1*'IHK-Tabelle'!A91,0)/2</f>
        <v>88</v>
      </c>
    </row>
    <row r="92" spans="1:5" x14ac:dyDescent="0.25">
      <c r="A92" s="38">
        <v>0.89</v>
      </c>
      <c r="B92" s="36">
        <v>1.8</v>
      </c>
      <c r="C92" s="36" t="s">
        <v>20</v>
      </c>
      <c r="D92" s="37" t="s">
        <v>21</v>
      </c>
      <c r="E92" s="36">
        <f>ROUNDUP(2*$E$1*'IHK-Tabelle'!A92,0)/2</f>
        <v>89</v>
      </c>
    </row>
    <row r="93" spans="1:5" x14ac:dyDescent="0.25">
      <c r="A93" s="38">
        <v>0.9</v>
      </c>
      <c r="B93" s="41">
        <v>1.7</v>
      </c>
      <c r="C93" s="36" t="s">
        <v>20</v>
      </c>
      <c r="D93" s="42" t="s">
        <v>19</v>
      </c>
      <c r="E93" s="36">
        <f>ROUNDUP(2*$E$1*'IHK-Tabelle'!A93,0)/2</f>
        <v>90</v>
      </c>
    </row>
    <row r="94" spans="1:5" x14ac:dyDescent="0.25">
      <c r="A94" s="38">
        <v>0.91</v>
      </c>
      <c r="B94" s="41">
        <v>1.6</v>
      </c>
      <c r="C94" s="36" t="s">
        <v>20</v>
      </c>
      <c r="D94" s="42" t="s">
        <v>19</v>
      </c>
      <c r="E94" s="36">
        <f>ROUNDUP(2*$E$1*'IHK-Tabelle'!A94,0)/2</f>
        <v>91</v>
      </c>
    </row>
    <row r="95" spans="1:5" x14ac:dyDescent="0.25">
      <c r="A95" s="38">
        <v>0.92</v>
      </c>
      <c r="B95" s="41">
        <v>1.5</v>
      </c>
      <c r="C95" s="39" t="s">
        <v>17</v>
      </c>
      <c r="D95" s="40" t="s">
        <v>18</v>
      </c>
      <c r="E95" s="36">
        <f>ROUNDUP(2*$E$1*'IHK-Tabelle'!A95,0)/2</f>
        <v>92</v>
      </c>
    </row>
    <row r="96" spans="1:5" x14ac:dyDescent="0.25">
      <c r="A96" s="38">
        <v>0.93</v>
      </c>
      <c r="B96" s="41">
        <v>1.5</v>
      </c>
      <c r="C96" s="39" t="s">
        <v>17</v>
      </c>
      <c r="D96" s="40" t="s">
        <v>18</v>
      </c>
      <c r="E96" s="36">
        <f>ROUNDUP(2*$E$1*'IHK-Tabelle'!A96,0)/2</f>
        <v>93</v>
      </c>
    </row>
    <row r="97" spans="1:5" x14ac:dyDescent="0.25">
      <c r="A97" s="38">
        <v>0.94</v>
      </c>
      <c r="B97" s="41">
        <v>1.4</v>
      </c>
      <c r="C97" s="39" t="s">
        <v>17</v>
      </c>
      <c r="D97" s="40" t="s">
        <v>18</v>
      </c>
      <c r="E97" s="36">
        <f>ROUNDUP(2*$E$1*'IHK-Tabelle'!A97,0)/2</f>
        <v>94</v>
      </c>
    </row>
    <row r="98" spans="1:5" x14ac:dyDescent="0.25">
      <c r="A98" s="38">
        <v>0.95</v>
      </c>
      <c r="B98" s="36">
        <v>1.4</v>
      </c>
      <c r="C98" s="39" t="s">
        <v>17</v>
      </c>
      <c r="D98" s="40" t="s">
        <v>18</v>
      </c>
      <c r="E98" s="36">
        <f>ROUNDUP(2*$E$1*'IHK-Tabelle'!A98,0)/2</f>
        <v>95</v>
      </c>
    </row>
    <row r="99" spans="1:5" x14ac:dyDescent="0.25">
      <c r="A99" s="38">
        <v>0.96</v>
      </c>
      <c r="B99" s="36">
        <v>1.3</v>
      </c>
      <c r="C99" s="39" t="s">
        <v>17</v>
      </c>
      <c r="D99" s="40" t="s">
        <v>18</v>
      </c>
      <c r="E99" s="36">
        <f>ROUNDUP(2*$E$1*'IHK-Tabelle'!A99,0)/2</f>
        <v>96</v>
      </c>
    </row>
    <row r="100" spans="1:5" x14ac:dyDescent="0.25">
      <c r="A100" s="38">
        <v>0.97</v>
      </c>
      <c r="B100" s="36">
        <v>1.3</v>
      </c>
      <c r="C100" s="39" t="s">
        <v>17</v>
      </c>
      <c r="D100" s="40" t="s">
        <v>18</v>
      </c>
      <c r="E100" s="36">
        <f>ROUNDUP(2*$E$1*'IHK-Tabelle'!A100,0)/2</f>
        <v>97</v>
      </c>
    </row>
    <row r="101" spans="1:5" x14ac:dyDescent="0.25">
      <c r="A101" s="38">
        <v>0.98</v>
      </c>
      <c r="B101" s="36">
        <v>1.2</v>
      </c>
      <c r="C101" s="36" t="s">
        <v>17</v>
      </c>
      <c r="D101" s="37" t="s">
        <v>16</v>
      </c>
      <c r="E101" s="36">
        <f>ROUNDUP(2*$E$1*'IHK-Tabelle'!A101,0)/2</f>
        <v>98</v>
      </c>
    </row>
    <row r="102" spans="1:5" x14ac:dyDescent="0.25">
      <c r="A102" s="38">
        <v>0.99</v>
      </c>
      <c r="B102" s="36">
        <v>1.1000000000000001</v>
      </c>
      <c r="C102" s="36" t="s">
        <v>17</v>
      </c>
      <c r="D102" s="37" t="s">
        <v>16</v>
      </c>
      <c r="E102" s="36">
        <f>ROUNDUP(2*$E$1*'IHK-Tabelle'!A102,0)/2</f>
        <v>99</v>
      </c>
    </row>
    <row r="103" spans="1:5" x14ac:dyDescent="0.25">
      <c r="A103" s="38">
        <v>1</v>
      </c>
      <c r="B103" s="36">
        <v>1</v>
      </c>
      <c r="C103" s="36" t="s">
        <v>17</v>
      </c>
      <c r="D103" s="37" t="s">
        <v>16</v>
      </c>
      <c r="E103" s="36">
        <f>ROUNDUP(2*$E$1*'IHK-Tabelle'!A103,0)/2</f>
        <v>100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Vorlage</vt:lpstr>
      <vt:lpstr>IHK-Tabelle</vt:lpstr>
      <vt:lpstr>Vorlage!Druckbereich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hannes</cp:lastModifiedBy>
  <cp:lastPrinted>2015-05-26T12:40:58Z</cp:lastPrinted>
  <dcterms:created xsi:type="dcterms:W3CDTF">2015-05-12T10:45:36Z</dcterms:created>
  <dcterms:modified xsi:type="dcterms:W3CDTF">2015-09-28T06:49:27Z</dcterms:modified>
</cp:coreProperties>
</file>