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jonathanlatner/GitHub/latner_2017/tables/"/>
    </mc:Choice>
  </mc:AlternateContent>
  <xr:revisionPtr revIDLastSave="0" documentId="13_ncr:1_{54622776-3787-DC44-B1A3-B923079DA044}" xr6:coauthVersionLast="45" xr6:coauthVersionMax="45" xr10:uidLastSave="{00000000-0000-0000-0000-000000000000}"/>
  <bookViews>
    <workbookView xWindow="0" yWindow="500" windowWidth="28800" windowHeight="12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C20" i="1"/>
  <c r="D20" i="1"/>
  <c r="E20" i="1"/>
  <c r="G20" i="1"/>
  <c r="I20" i="1"/>
  <c r="K20" i="1"/>
  <c r="M20" i="1"/>
  <c r="C21" i="1"/>
  <c r="D21" i="1"/>
  <c r="E21" i="1"/>
  <c r="G21" i="1"/>
  <c r="I21" i="1"/>
  <c r="K21" i="1"/>
  <c r="M21" i="1"/>
  <c r="C22" i="1"/>
  <c r="D22" i="1"/>
  <c r="E22" i="1"/>
  <c r="G22" i="1"/>
  <c r="I22" i="1"/>
  <c r="K22" i="1"/>
  <c r="M22" i="1"/>
  <c r="C23" i="1"/>
  <c r="D23" i="1"/>
  <c r="E23" i="1"/>
  <c r="G23" i="1"/>
  <c r="I23" i="1"/>
  <c r="K23" i="1"/>
  <c r="M23" i="1"/>
  <c r="C24" i="1"/>
  <c r="D24" i="1"/>
  <c r="E24" i="1"/>
  <c r="G24" i="1"/>
  <c r="I24" i="1"/>
  <c r="K24" i="1"/>
  <c r="M24" i="1"/>
  <c r="C25" i="1"/>
  <c r="D25" i="1"/>
  <c r="E25" i="1"/>
  <c r="G25" i="1"/>
  <c r="I25" i="1"/>
  <c r="K25" i="1"/>
  <c r="M25" i="1"/>
  <c r="C26" i="1"/>
  <c r="D26" i="1"/>
  <c r="E26" i="1"/>
  <c r="G26" i="1"/>
  <c r="I26" i="1"/>
  <c r="K26" i="1"/>
  <c r="M26" i="1"/>
  <c r="D27" i="1"/>
  <c r="E27" i="1"/>
  <c r="G27" i="1"/>
  <c r="I27" i="1"/>
  <c r="K27" i="1"/>
  <c r="M27" i="1"/>
  <c r="D28" i="1"/>
  <c r="E28" i="1"/>
  <c r="G28" i="1"/>
  <c r="I28" i="1"/>
  <c r="K28" i="1"/>
  <c r="M28" i="1"/>
  <c r="D29" i="1"/>
  <c r="E29" i="1"/>
  <c r="G29" i="1"/>
  <c r="I29" i="1"/>
  <c r="K29" i="1"/>
  <c r="M29" i="1"/>
  <c r="D30" i="1"/>
  <c r="E30" i="1"/>
  <c r="G30" i="1"/>
  <c r="I30" i="1"/>
  <c r="K30" i="1"/>
  <c r="M30" i="1"/>
  <c r="D31" i="1"/>
  <c r="E31" i="1"/>
  <c r="G31" i="1"/>
  <c r="I31" i="1"/>
  <c r="K31" i="1"/>
  <c r="M31" i="1"/>
  <c r="D32" i="1"/>
  <c r="E32" i="1"/>
  <c r="G32" i="1"/>
  <c r="I32" i="1"/>
  <c r="K32" i="1"/>
  <c r="M32" i="1"/>
  <c r="D33" i="1"/>
  <c r="E33" i="1"/>
  <c r="G33" i="1"/>
  <c r="I33" i="1"/>
  <c r="K33" i="1"/>
  <c r="M33" i="1"/>
  <c r="D34" i="1"/>
  <c r="E34" i="1"/>
  <c r="G34" i="1"/>
  <c r="I34" i="1"/>
  <c r="K34" i="1"/>
  <c r="M34" i="1"/>
  <c r="B21" i="1"/>
  <c r="B22" i="1"/>
  <c r="B23" i="1"/>
  <c r="B24" i="1"/>
  <c r="B25" i="1"/>
  <c r="B26" i="1"/>
  <c r="B20" i="1"/>
  <c r="P32" i="1" l="1"/>
  <c r="P34" i="1"/>
  <c r="P28" i="1"/>
  <c r="P33" i="1"/>
  <c r="P31" i="1"/>
  <c r="P29" i="1"/>
  <c r="P20" i="1"/>
  <c r="P22" i="1"/>
  <c r="P30" i="1"/>
  <c r="P27" i="1"/>
  <c r="P21" i="1"/>
  <c r="P26" i="1"/>
  <c r="P25" i="1"/>
  <c r="P24" i="1"/>
  <c r="P23" i="1"/>
</calcChain>
</file>

<file path=xl/sharedStrings.xml><?xml version="1.0" encoding="utf-8"?>
<sst xmlns="http://schemas.openxmlformats.org/spreadsheetml/2006/main" count="45" uniqueCount="33">
  <si>
    <t xml:space="preserve">          c1</t>
  </si>
  <si>
    <t>\hspace{5mm} Put option</t>
  </si>
  <si>
    <t>\hspace{5mm} Call option</t>
  </si>
  <si>
    <t xml:space="preserve">\hspace{5mm} LTV </t>
  </si>
  <si>
    <t>\hspace{5mm} Income (\$10,000s)</t>
  </si>
  <si>
    <t>\hspace{5mm} Asian segregation</t>
  </si>
  <si>
    <t>\hspace{5mm} Hispanic segregation</t>
  </si>
  <si>
    <t>\hspace{5mm} Black segregation</t>
  </si>
  <si>
    <t>\hspace{5mm} ARM indicator</t>
  </si>
  <si>
    <t>\hspace{5mm} Hispanic to white</t>
  </si>
  <si>
    <t>\hspace{5mm} High cost loan indicator</t>
  </si>
  <si>
    <t>\hspace{5mm} Purchase to refinance</t>
  </si>
  <si>
    <t>\hspace{5mm} Black to white</t>
  </si>
  <si>
    <t>\hspace{5mm} PTI $&gt;$ 31\% indicator</t>
  </si>
  <si>
    <t>\hspace{5mm} Modification indicator</t>
  </si>
  <si>
    <t>\hspace{5mm} FICO $&gt;=$ 720 to FICO $&lt;$ 620</t>
  </si>
  <si>
    <t>Raw data</t>
  </si>
  <si>
    <t>Transform data</t>
  </si>
  <si>
    <t>\indent Put option</t>
  </si>
  <si>
    <t>\indent Call option</t>
  </si>
  <si>
    <t xml:space="preserve">\indent LTV </t>
  </si>
  <si>
    <t>\indent Income ($10,000s)</t>
  </si>
  <si>
    <t>\indent Asian segregation</t>
  </si>
  <si>
    <t>\indent Hispanic segregation</t>
  </si>
  <si>
    <t>\indent Black segregation</t>
  </si>
  <si>
    <t>\indent ARM indicator</t>
  </si>
  <si>
    <t>\indent Hispanic to white</t>
  </si>
  <si>
    <t>\indent High cost loan indicator</t>
  </si>
  <si>
    <t>\indent Purchase to refinance</t>
  </si>
  <si>
    <t>\indent Black to white</t>
  </si>
  <si>
    <t>\indent PTI $&gt;$ 31\% indicator</t>
  </si>
  <si>
    <t>\indent Modification indicator</t>
  </si>
  <si>
    <t>\indent FICO $&gt;=$ 720 to FICO $&lt;$ 620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</si>
</sst>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A13" workbookViewId="0">
      <selection activeCell="P27" sqref="P27:P34"/>
    </sheetView>
  </sheetViews>
  <sheetFormatPr baseColWidth="10" defaultColWidth="8.83203125" defaultRowHeight="15" x14ac:dyDescent="0.2"/>
  <cols>
    <col min="1" max="1" width="34.6640625" bestFit="1" customWidth="1"/>
  </cols>
  <sheetData>
    <row r="1" spans="1:14" x14ac:dyDescent="0.2">
      <c r="A1" s="1" t="s">
        <v>16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</row>
    <row r="3" spans="1:14" x14ac:dyDescent="0.2">
      <c r="A3" t="s">
        <v>18</v>
      </c>
      <c r="B3">
        <v>2.504</v>
      </c>
      <c r="C3">
        <v>38.15</v>
      </c>
      <c r="D3">
        <v>3.0409999999999999</v>
      </c>
      <c r="E3">
        <v>1.1120000000000001</v>
      </c>
      <c r="F3">
        <v>0</v>
      </c>
      <c r="G3">
        <v>1.478</v>
      </c>
      <c r="H3">
        <v>0</v>
      </c>
      <c r="I3">
        <v>1.276</v>
      </c>
      <c r="J3">
        <v>0</v>
      </c>
      <c r="K3">
        <v>0.97799999999999998</v>
      </c>
      <c r="L3">
        <v>0</v>
      </c>
      <c r="M3">
        <v>1.163</v>
      </c>
      <c r="N3">
        <v>0</v>
      </c>
    </row>
    <row r="4" spans="1:14" x14ac:dyDescent="0.2">
      <c r="A4" t="s">
        <v>19</v>
      </c>
      <c r="B4">
        <v>8.4179999999999993</v>
      </c>
      <c r="C4">
        <v>45.058999999999997</v>
      </c>
      <c r="D4">
        <v>1.83</v>
      </c>
      <c r="E4">
        <v>0.60399999999999998</v>
      </c>
      <c r="F4">
        <v>0</v>
      </c>
      <c r="G4">
        <v>1.0329999999999999</v>
      </c>
      <c r="H4">
        <v>0</v>
      </c>
      <c r="I4">
        <v>0.73599999999999999</v>
      </c>
      <c r="J4">
        <v>0</v>
      </c>
      <c r="K4">
        <v>0.65800000000000003</v>
      </c>
      <c r="L4">
        <v>0</v>
      </c>
      <c r="M4">
        <v>0.5</v>
      </c>
      <c r="N4">
        <v>0</v>
      </c>
    </row>
    <row r="5" spans="1:14" x14ac:dyDescent="0.2">
      <c r="A5" t="s">
        <v>20</v>
      </c>
      <c r="B5">
        <v>80.783000000000001</v>
      </c>
      <c r="C5">
        <v>95.483999999999995</v>
      </c>
      <c r="D5">
        <v>1.073</v>
      </c>
      <c r="E5">
        <v>7.0999999999999994E-2</v>
      </c>
      <c r="F5">
        <v>0</v>
      </c>
      <c r="G5">
        <v>-8.2000000000000003E-2</v>
      </c>
      <c r="H5">
        <v>0</v>
      </c>
      <c r="I5">
        <v>-0.24</v>
      </c>
      <c r="J5">
        <v>0</v>
      </c>
      <c r="K5">
        <v>2.4E-2</v>
      </c>
      <c r="L5">
        <v>2E-3</v>
      </c>
      <c r="M5">
        <v>0.13900000000000001</v>
      </c>
      <c r="N5">
        <v>0</v>
      </c>
    </row>
    <row r="6" spans="1:14" x14ac:dyDescent="0.2">
      <c r="A6" t="s">
        <v>21</v>
      </c>
      <c r="B6">
        <v>11.656000000000001</v>
      </c>
      <c r="C6">
        <v>20.148</v>
      </c>
      <c r="D6">
        <v>1.05</v>
      </c>
      <c r="E6">
        <v>4.9000000000000002E-2</v>
      </c>
      <c r="F6">
        <v>0</v>
      </c>
      <c r="G6">
        <v>-0.01</v>
      </c>
      <c r="H6">
        <v>0.51800000000000002</v>
      </c>
      <c r="I6">
        <v>2E-3</v>
      </c>
      <c r="J6">
        <v>0.89400000000000002</v>
      </c>
      <c r="K6">
        <v>5.2999999999999999E-2</v>
      </c>
      <c r="L6">
        <v>0</v>
      </c>
      <c r="M6">
        <v>7.0000000000000007E-2</v>
      </c>
      <c r="N6">
        <v>0</v>
      </c>
    </row>
    <row r="7" spans="1:14" x14ac:dyDescent="0.2">
      <c r="A7" t="s">
        <v>22</v>
      </c>
      <c r="B7">
        <v>44.847000000000001</v>
      </c>
      <c r="C7">
        <v>51.058999999999997</v>
      </c>
      <c r="D7">
        <v>1.075</v>
      </c>
      <c r="E7">
        <v>7.1999999999999995E-2</v>
      </c>
      <c r="F7">
        <v>0</v>
      </c>
      <c r="G7">
        <v>2E-3</v>
      </c>
      <c r="H7">
        <v>0.91400000000000003</v>
      </c>
      <c r="I7">
        <v>-0.03</v>
      </c>
      <c r="J7">
        <v>1.0999999999999999E-2</v>
      </c>
      <c r="K7">
        <v>0.13700000000000001</v>
      </c>
      <c r="L7">
        <v>0</v>
      </c>
      <c r="M7">
        <v>1.4E-2</v>
      </c>
      <c r="N7">
        <v>3.2000000000000001E-2</v>
      </c>
    </row>
    <row r="8" spans="1:14" x14ac:dyDescent="0.2">
      <c r="A8" t="s">
        <v>23</v>
      </c>
      <c r="B8">
        <v>49.569000000000003</v>
      </c>
      <c r="C8">
        <v>59.137</v>
      </c>
      <c r="D8">
        <v>1.0249999999999999</v>
      </c>
      <c r="E8">
        <v>2.4E-2</v>
      </c>
      <c r="F8">
        <v>1E-3</v>
      </c>
      <c r="G8">
        <v>0.154</v>
      </c>
      <c r="H8">
        <v>0</v>
      </c>
      <c r="I8">
        <v>0.05</v>
      </c>
      <c r="J8">
        <v>0</v>
      </c>
      <c r="K8">
        <v>-0.112</v>
      </c>
      <c r="L8">
        <v>0</v>
      </c>
      <c r="M8">
        <v>-4.0000000000000001E-3</v>
      </c>
      <c r="N8">
        <v>0.52600000000000002</v>
      </c>
    </row>
    <row r="9" spans="1:14" x14ac:dyDescent="0.2">
      <c r="A9" t="s">
        <v>24</v>
      </c>
      <c r="B9">
        <v>60.85</v>
      </c>
      <c r="C9">
        <v>71.953999999999994</v>
      </c>
      <c r="D9">
        <v>0.88600000000000001</v>
      </c>
      <c r="E9">
        <v>-0.121</v>
      </c>
      <c r="F9">
        <v>0</v>
      </c>
      <c r="G9">
        <v>-0.24099999999999999</v>
      </c>
      <c r="H9">
        <v>0</v>
      </c>
      <c r="I9">
        <v>-0.17399999999999999</v>
      </c>
      <c r="J9">
        <v>0</v>
      </c>
      <c r="K9">
        <v>-1.4999999999999999E-2</v>
      </c>
      <c r="L9">
        <v>0.22800000000000001</v>
      </c>
      <c r="M9">
        <v>1E-3</v>
      </c>
      <c r="N9">
        <v>0.88400000000000001</v>
      </c>
    </row>
    <row r="10" spans="1:14" x14ac:dyDescent="0.2">
      <c r="A10" t="s">
        <v>25</v>
      </c>
      <c r="B10">
        <v>0</v>
      </c>
      <c r="C10">
        <v>0</v>
      </c>
      <c r="D10">
        <v>1.49</v>
      </c>
      <c r="E10">
        <v>0.39900000000000002</v>
      </c>
      <c r="F10">
        <v>0</v>
      </c>
      <c r="G10">
        <v>0.28499999999999998</v>
      </c>
      <c r="H10">
        <v>0</v>
      </c>
      <c r="I10">
        <v>0.20300000000000001</v>
      </c>
      <c r="J10">
        <v>0</v>
      </c>
      <c r="K10">
        <v>0.38300000000000001</v>
      </c>
      <c r="L10">
        <v>0</v>
      </c>
      <c r="M10">
        <v>0.47299999999999998</v>
      </c>
      <c r="N10">
        <v>0</v>
      </c>
    </row>
    <row r="11" spans="1:14" x14ac:dyDescent="0.2">
      <c r="A11" t="s">
        <v>26</v>
      </c>
      <c r="B11">
        <v>0</v>
      </c>
      <c r="C11">
        <v>0</v>
      </c>
      <c r="D11">
        <v>1.2569999999999999</v>
      </c>
      <c r="E11">
        <v>0.22900000000000001</v>
      </c>
      <c r="F11">
        <v>0</v>
      </c>
      <c r="G11">
        <v>0.32300000000000001</v>
      </c>
      <c r="H11">
        <v>0</v>
      </c>
      <c r="I11">
        <v>0.28100000000000003</v>
      </c>
      <c r="J11">
        <v>0</v>
      </c>
      <c r="K11">
        <v>0.27700000000000002</v>
      </c>
      <c r="L11">
        <v>0</v>
      </c>
      <c r="M11">
        <v>0.23300000000000001</v>
      </c>
      <c r="N11">
        <v>0</v>
      </c>
    </row>
    <row r="12" spans="1:14" x14ac:dyDescent="0.2">
      <c r="A12" t="s">
        <v>27</v>
      </c>
      <c r="B12">
        <v>0</v>
      </c>
      <c r="C12">
        <v>0</v>
      </c>
      <c r="D12">
        <v>1.296</v>
      </c>
      <c r="E12">
        <v>0.25900000000000001</v>
      </c>
      <c r="F12">
        <v>0</v>
      </c>
      <c r="G12">
        <v>0.34699999999999998</v>
      </c>
      <c r="H12">
        <v>0</v>
      </c>
      <c r="I12">
        <v>0.215</v>
      </c>
      <c r="J12">
        <v>0</v>
      </c>
      <c r="K12">
        <v>0.23400000000000001</v>
      </c>
      <c r="L12">
        <v>0</v>
      </c>
      <c r="M12">
        <v>0.30599999999999999</v>
      </c>
      <c r="N12">
        <v>0</v>
      </c>
    </row>
    <row r="13" spans="1:14" x14ac:dyDescent="0.2">
      <c r="A13" t="s">
        <v>28</v>
      </c>
      <c r="B13">
        <v>0</v>
      </c>
      <c r="C13">
        <v>0</v>
      </c>
      <c r="D13">
        <v>1.2649999999999999</v>
      </c>
      <c r="E13">
        <v>0.23499999999999999</v>
      </c>
      <c r="F13">
        <v>0</v>
      </c>
      <c r="G13">
        <v>0.1</v>
      </c>
      <c r="H13">
        <v>0</v>
      </c>
      <c r="I13">
        <v>0.253</v>
      </c>
      <c r="J13">
        <v>0</v>
      </c>
      <c r="K13">
        <v>0.26900000000000002</v>
      </c>
      <c r="L13">
        <v>0</v>
      </c>
      <c r="M13">
        <v>0.22600000000000001</v>
      </c>
      <c r="N13">
        <v>0</v>
      </c>
    </row>
    <row r="14" spans="1:14" x14ac:dyDescent="0.2">
      <c r="A14" t="s">
        <v>29</v>
      </c>
      <c r="B14">
        <v>0</v>
      </c>
      <c r="C14">
        <v>0</v>
      </c>
      <c r="D14">
        <v>1.038</v>
      </c>
      <c r="E14">
        <v>3.6999999999999998E-2</v>
      </c>
      <c r="F14">
        <v>2.3E-2</v>
      </c>
      <c r="G14">
        <v>0.21099999999999999</v>
      </c>
      <c r="H14">
        <v>0</v>
      </c>
      <c r="I14">
        <v>0.21</v>
      </c>
      <c r="J14">
        <v>0</v>
      </c>
      <c r="K14">
        <v>2.9000000000000001E-2</v>
      </c>
      <c r="L14">
        <v>5.6000000000000001E-2</v>
      </c>
      <c r="M14">
        <v>-4.4999999999999998E-2</v>
      </c>
      <c r="N14">
        <v>0.02</v>
      </c>
    </row>
    <row r="15" spans="1:14" x14ac:dyDescent="0.2">
      <c r="A15" t="s">
        <v>30</v>
      </c>
      <c r="B15">
        <v>0</v>
      </c>
      <c r="C15">
        <v>0</v>
      </c>
      <c r="D15">
        <v>1.024</v>
      </c>
      <c r="E15">
        <v>2.3E-2</v>
      </c>
      <c r="F15">
        <v>8.7999999999999995E-2</v>
      </c>
      <c r="G15">
        <v>5.7000000000000002E-2</v>
      </c>
      <c r="H15">
        <v>0.04</v>
      </c>
      <c r="I15">
        <v>6.8000000000000005E-2</v>
      </c>
      <c r="J15">
        <v>1E-3</v>
      </c>
      <c r="K15">
        <v>1.9E-2</v>
      </c>
      <c r="L15">
        <v>0.25600000000000001</v>
      </c>
      <c r="M15">
        <v>-4.0000000000000001E-3</v>
      </c>
      <c r="N15">
        <v>0.77</v>
      </c>
    </row>
    <row r="16" spans="1:14" x14ac:dyDescent="0.2">
      <c r="A16" t="s">
        <v>31</v>
      </c>
      <c r="B16">
        <v>0</v>
      </c>
      <c r="C16">
        <v>0</v>
      </c>
      <c r="D16">
        <v>0.90100000000000002</v>
      </c>
      <c r="E16">
        <v>-0.104</v>
      </c>
      <c r="F16">
        <v>0</v>
      </c>
      <c r="G16">
        <v>-0.223</v>
      </c>
      <c r="H16">
        <v>0</v>
      </c>
      <c r="I16">
        <v>0.126</v>
      </c>
      <c r="J16">
        <v>0</v>
      </c>
      <c r="K16">
        <v>2.5000000000000001E-2</v>
      </c>
      <c r="L16">
        <v>0.19700000000000001</v>
      </c>
      <c r="M16">
        <v>-0.248</v>
      </c>
      <c r="N16">
        <v>0</v>
      </c>
    </row>
    <row r="17" spans="1:16" x14ac:dyDescent="0.2">
      <c r="A17" t="s">
        <v>32</v>
      </c>
      <c r="B17">
        <v>0</v>
      </c>
      <c r="C17">
        <v>0</v>
      </c>
      <c r="D17">
        <v>0.56299999999999994</v>
      </c>
      <c r="E17">
        <v>-0.57499999999999996</v>
      </c>
      <c r="F17">
        <v>0</v>
      </c>
      <c r="G17">
        <v>-0.40100000000000002</v>
      </c>
      <c r="H17">
        <v>0</v>
      </c>
      <c r="I17">
        <v>-0.67500000000000004</v>
      </c>
      <c r="J17">
        <v>0</v>
      </c>
      <c r="K17">
        <v>-0.51300000000000001</v>
      </c>
      <c r="L17">
        <v>0</v>
      </c>
      <c r="M17">
        <v>-0.55300000000000005</v>
      </c>
      <c r="N17">
        <v>0</v>
      </c>
    </row>
    <row r="19" spans="1:16" x14ac:dyDescent="0.2">
      <c r="A19" s="1" t="s">
        <v>17</v>
      </c>
    </row>
    <row r="20" spans="1:16" x14ac:dyDescent="0.2">
      <c r="A20" t="s">
        <v>1</v>
      </c>
      <c r="B20">
        <f t="shared" ref="B20:E26" si="0">B3</f>
        <v>2.504</v>
      </c>
      <c r="C20">
        <f t="shared" si="0"/>
        <v>38.15</v>
      </c>
      <c r="D20">
        <f t="shared" si="0"/>
        <v>3.0409999999999999</v>
      </c>
      <c r="E20">
        <f t="shared" si="0"/>
        <v>1.1120000000000001</v>
      </c>
      <c r="F20" t="str">
        <f t="shared" ref="F20:F34" si="1">IF(F3&lt;0.001,"\sym{***}",IF(F3&lt;0.01,"\sym{**}",IF(F3&lt;0.05,"\sym{*}","")))</f>
        <v>\sym{***}</v>
      </c>
      <c r="G20">
        <f t="shared" ref="G20:G34" si="2">G3</f>
        <v>1.478</v>
      </c>
      <c r="H20" t="str">
        <f t="shared" ref="H20:H34" si="3">IF(H3&lt;0.001,"\sym{***}",IF(H3&lt;0.01,"\sym{**}",IF(H3&lt;0.05,"\sym{*}","")))</f>
        <v>\sym{***}</v>
      </c>
      <c r="I20">
        <f t="shared" ref="I20:I34" si="4">I3</f>
        <v>1.276</v>
      </c>
      <c r="J20" t="str">
        <f>IF(J3&lt;0.001,"\sym{***}",IF(J3&lt;0.01,"\sym{**}",IF(J3&lt;0.05,"\sym{*}","")))</f>
        <v>\sym{***}</v>
      </c>
      <c r="K20">
        <f t="shared" ref="K20:K34" si="5">K3</f>
        <v>0.97799999999999998</v>
      </c>
      <c r="L20" t="str">
        <f>IF(L3&lt;0.001,"\sym{***}",IF(L3&lt;0.01,"\sym{**}",IF(L3&lt;0.05,"\sym{*}","")))</f>
        <v>\sym{***}</v>
      </c>
      <c r="M20">
        <f t="shared" ref="M20:M34" si="6">M3</f>
        <v>1.163</v>
      </c>
      <c r="N20" t="str">
        <f>IF(N3&lt;0.001,"\sym{***}",IF(N3&lt;0.01,"\sym{**}",IF(N3&lt;0.05,"\sym{*}","")))</f>
        <v>\sym{***}</v>
      </c>
      <c r="P20" t="str">
        <f>CONCATENATE(A20,"&amp;",B20,"&amp;",C20,"&amp;",D20,"&amp;",E20,F20,"&amp;",G20,H20,"&amp;",I20,J20,"&amp;",K20,L20,"&amp;",M20,N20,"\\")</f>
        <v>\hspace{5mm} Put option&amp;2.504&amp;38.15&amp;3.041&amp;1.112\sym{***}&amp;1.478\sym{***}&amp;1.276\sym{***}&amp;0.978\sym{***}&amp;1.163\sym{***}\\</v>
      </c>
    </row>
    <row r="21" spans="1:16" x14ac:dyDescent="0.2">
      <c r="A21" t="s">
        <v>2</v>
      </c>
      <c r="B21">
        <f t="shared" si="0"/>
        <v>8.4179999999999993</v>
      </c>
      <c r="C21">
        <f t="shared" si="0"/>
        <v>45.058999999999997</v>
      </c>
      <c r="D21">
        <f t="shared" si="0"/>
        <v>1.83</v>
      </c>
      <c r="E21">
        <f t="shared" si="0"/>
        <v>0.60399999999999998</v>
      </c>
      <c r="F21" t="str">
        <f t="shared" si="1"/>
        <v>\sym{***}</v>
      </c>
      <c r="G21">
        <f t="shared" si="2"/>
        <v>1.0329999999999999</v>
      </c>
      <c r="H21" t="str">
        <f t="shared" si="3"/>
        <v>\sym{***}</v>
      </c>
      <c r="I21">
        <f t="shared" si="4"/>
        <v>0.73599999999999999</v>
      </c>
      <c r="J21" t="str">
        <f>IF(J4&lt;0.001,"\sym{***}",IF(J4&lt;0.01,"\sym{**}",IF(J4&lt;0.05,"\sym{*}","")))</f>
        <v>\sym{***}</v>
      </c>
      <c r="K21">
        <f t="shared" si="5"/>
        <v>0.65800000000000003</v>
      </c>
      <c r="L21" t="str">
        <f>IF(L4&lt;0.001,"\sym{***}",IF(L4&lt;0.01,"\sym{**}",IF(L4&lt;0.05,"\sym{*}","")))</f>
        <v>\sym{***}</v>
      </c>
      <c r="M21">
        <f t="shared" si="6"/>
        <v>0.5</v>
      </c>
      <c r="N21" t="str">
        <f>IF(N4&lt;0.001,"\sym{***}",IF(N4&lt;0.01,"\sym{**}",IF(N4&lt;0.05,"\sym{*}","")))</f>
        <v>\sym{***}</v>
      </c>
      <c r="P21" t="str">
        <f t="shared" ref="P21:P34" si="7">CONCATENATE(A21,"&amp;",B21,"&amp;",C21,"&amp;",D21,"&amp;",E21,F21,"&amp;",G21,H21,"&amp;",I21,J21,"&amp;",K21,L21,"&amp;",M21,N21,"\\")</f>
        <v>\hspace{5mm} Call option&amp;8.418&amp;45.059&amp;1.83&amp;0.604\sym{***}&amp;1.033\sym{***}&amp;0.736\sym{***}&amp;0.658\sym{***}&amp;0.5\sym{***}\\</v>
      </c>
    </row>
    <row r="22" spans="1:16" x14ac:dyDescent="0.2">
      <c r="A22" t="s">
        <v>3</v>
      </c>
      <c r="B22">
        <f t="shared" si="0"/>
        <v>80.783000000000001</v>
      </c>
      <c r="C22">
        <f t="shared" si="0"/>
        <v>95.483999999999995</v>
      </c>
      <c r="D22">
        <f t="shared" si="0"/>
        <v>1.073</v>
      </c>
      <c r="E22">
        <f t="shared" si="0"/>
        <v>7.0999999999999994E-2</v>
      </c>
      <c r="F22" t="str">
        <f t="shared" si="1"/>
        <v>\sym{***}</v>
      </c>
      <c r="G22">
        <f t="shared" si="2"/>
        <v>-8.2000000000000003E-2</v>
      </c>
      <c r="H22" t="str">
        <f t="shared" si="3"/>
        <v>\sym{***}</v>
      </c>
      <c r="I22">
        <f t="shared" si="4"/>
        <v>-0.24</v>
      </c>
      <c r="J22" t="str">
        <f t="shared" ref="J22" si="8">IF(J5&lt;0.001,"\sym{***}",IF(J5&lt;0.01,"\sym{**}",IF(J5&lt;0.05,"\sym{*}","")))</f>
        <v>\sym{***}</v>
      </c>
      <c r="K22">
        <f t="shared" si="5"/>
        <v>2.4E-2</v>
      </c>
      <c r="L22" t="str">
        <f t="shared" ref="L22" si="9">IF(L5&lt;0.001,"\sym{***}",IF(L5&lt;0.01,"\sym{**}",IF(L5&lt;0.05,"\sym{*}","")))</f>
        <v>\sym{**}</v>
      </c>
      <c r="M22">
        <f t="shared" si="6"/>
        <v>0.13900000000000001</v>
      </c>
      <c r="N22" t="str">
        <f t="shared" ref="N22" si="10">IF(N5&lt;0.001,"\sym{***}",IF(N5&lt;0.01,"\sym{**}",IF(N5&lt;0.05,"\sym{*}","")))</f>
        <v>\sym{***}</v>
      </c>
      <c r="P22" t="str">
        <f t="shared" si="7"/>
        <v>\hspace{5mm} LTV &amp;80.783&amp;95.484&amp;1.073&amp;0.071\sym{***}&amp;-0.082\sym{***}&amp;-0.24\sym{***}&amp;0.024\sym{**}&amp;0.139\sym{***}\\</v>
      </c>
    </row>
    <row r="23" spans="1:16" x14ac:dyDescent="0.2">
      <c r="A23" t="s">
        <v>4</v>
      </c>
      <c r="B23">
        <f t="shared" si="0"/>
        <v>11.656000000000001</v>
      </c>
      <c r="C23">
        <f t="shared" si="0"/>
        <v>20.148</v>
      </c>
      <c r="D23">
        <f t="shared" si="0"/>
        <v>1.05</v>
      </c>
      <c r="E23">
        <f t="shared" si="0"/>
        <v>4.9000000000000002E-2</v>
      </c>
      <c r="F23" t="str">
        <f t="shared" si="1"/>
        <v>\sym{***}</v>
      </c>
      <c r="G23">
        <f t="shared" si="2"/>
        <v>-0.01</v>
      </c>
      <c r="H23" t="str">
        <f t="shared" si="3"/>
        <v/>
      </c>
      <c r="I23">
        <f t="shared" si="4"/>
        <v>2E-3</v>
      </c>
      <c r="J23" t="str">
        <f t="shared" ref="J23" si="11">IF(J6&lt;0.001,"\sym{***}",IF(J6&lt;0.01,"\sym{**}",IF(J6&lt;0.05,"\sym{*}","")))</f>
        <v/>
      </c>
      <c r="K23">
        <f t="shared" si="5"/>
        <v>5.2999999999999999E-2</v>
      </c>
      <c r="L23" t="str">
        <f t="shared" ref="L23" si="12">IF(L6&lt;0.001,"\sym{***}",IF(L6&lt;0.01,"\sym{**}",IF(L6&lt;0.05,"\sym{*}","")))</f>
        <v>\sym{***}</v>
      </c>
      <c r="M23">
        <f t="shared" si="6"/>
        <v>7.0000000000000007E-2</v>
      </c>
      <c r="N23" t="str">
        <f t="shared" ref="N23" si="13">IF(N6&lt;0.001,"\sym{***}",IF(N6&lt;0.01,"\sym{**}",IF(N6&lt;0.05,"\sym{*}","")))</f>
        <v>\sym{***}</v>
      </c>
      <c r="P23" t="str">
        <f t="shared" si="7"/>
        <v>\hspace{5mm} Income (\$10,000s)&amp;11.656&amp;20.148&amp;1.05&amp;0.049\sym{***}&amp;-0.01&amp;0.002&amp;0.053\sym{***}&amp;0.07\sym{***}\\</v>
      </c>
    </row>
    <row r="24" spans="1:16" x14ac:dyDescent="0.2">
      <c r="A24" t="s">
        <v>5</v>
      </c>
      <c r="B24">
        <f t="shared" si="0"/>
        <v>44.847000000000001</v>
      </c>
      <c r="C24">
        <f t="shared" si="0"/>
        <v>51.058999999999997</v>
      </c>
      <c r="D24">
        <f t="shared" si="0"/>
        <v>1.075</v>
      </c>
      <c r="E24">
        <f t="shared" si="0"/>
        <v>7.1999999999999995E-2</v>
      </c>
      <c r="F24" t="str">
        <f t="shared" si="1"/>
        <v>\sym{***}</v>
      </c>
      <c r="G24">
        <f t="shared" si="2"/>
        <v>2E-3</v>
      </c>
      <c r="H24" t="str">
        <f t="shared" si="3"/>
        <v/>
      </c>
      <c r="I24">
        <f t="shared" si="4"/>
        <v>-0.03</v>
      </c>
      <c r="J24" t="str">
        <f t="shared" ref="J24" si="14">IF(J7&lt;0.001,"\sym{***}",IF(J7&lt;0.01,"\sym{**}",IF(J7&lt;0.05,"\sym{*}","")))</f>
        <v>\sym{*}</v>
      </c>
      <c r="K24">
        <f t="shared" si="5"/>
        <v>0.13700000000000001</v>
      </c>
      <c r="L24" t="str">
        <f t="shared" ref="L24" si="15">IF(L7&lt;0.001,"\sym{***}",IF(L7&lt;0.01,"\sym{**}",IF(L7&lt;0.05,"\sym{*}","")))</f>
        <v>\sym{***}</v>
      </c>
      <c r="M24">
        <f t="shared" si="6"/>
        <v>1.4E-2</v>
      </c>
      <c r="N24" t="str">
        <f t="shared" ref="N24" si="16">IF(N7&lt;0.001,"\sym{***}",IF(N7&lt;0.01,"\sym{**}",IF(N7&lt;0.05,"\sym{*}","")))</f>
        <v>\sym{*}</v>
      </c>
      <c r="P24" t="str">
        <f t="shared" si="7"/>
        <v>\hspace{5mm} Asian segregation&amp;44.847&amp;51.059&amp;1.075&amp;0.072\sym{***}&amp;0.002&amp;-0.03\sym{*}&amp;0.137\sym{***}&amp;0.014\sym{*}\\</v>
      </c>
    </row>
    <row r="25" spans="1:16" x14ac:dyDescent="0.2">
      <c r="A25" t="s">
        <v>6</v>
      </c>
      <c r="B25">
        <f t="shared" si="0"/>
        <v>49.569000000000003</v>
      </c>
      <c r="C25">
        <f t="shared" si="0"/>
        <v>59.137</v>
      </c>
      <c r="D25">
        <f t="shared" si="0"/>
        <v>1.0249999999999999</v>
      </c>
      <c r="E25">
        <f t="shared" si="0"/>
        <v>2.4E-2</v>
      </c>
      <c r="F25" t="str">
        <f t="shared" si="1"/>
        <v>\sym{**}</v>
      </c>
      <c r="G25">
        <f t="shared" si="2"/>
        <v>0.154</v>
      </c>
      <c r="H25" t="str">
        <f t="shared" si="3"/>
        <v>\sym{***}</v>
      </c>
      <c r="I25">
        <f t="shared" si="4"/>
        <v>0.05</v>
      </c>
      <c r="J25" t="str">
        <f t="shared" ref="J25" si="17">IF(J8&lt;0.001,"\sym{***}",IF(J8&lt;0.01,"\sym{**}",IF(J8&lt;0.05,"\sym{*}","")))</f>
        <v>\sym{***}</v>
      </c>
      <c r="K25">
        <f t="shared" si="5"/>
        <v>-0.112</v>
      </c>
      <c r="L25" t="str">
        <f t="shared" ref="L25" si="18">IF(L8&lt;0.001,"\sym{***}",IF(L8&lt;0.01,"\sym{**}",IF(L8&lt;0.05,"\sym{*}","")))</f>
        <v>\sym{***}</v>
      </c>
      <c r="M25">
        <f t="shared" si="6"/>
        <v>-4.0000000000000001E-3</v>
      </c>
      <c r="N25" t="str">
        <f t="shared" ref="N25" si="19">IF(N8&lt;0.001,"\sym{***}",IF(N8&lt;0.01,"\sym{**}",IF(N8&lt;0.05,"\sym{*}","")))</f>
        <v/>
      </c>
      <c r="P25" t="str">
        <f t="shared" si="7"/>
        <v>\hspace{5mm} Hispanic segregation&amp;49.569&amp;59.137&amp;1.025&amp;0.024\sym{**}&amp;0.154\sym{***}&amp;0.05\sym{***}&amp;-0.112\sym{***}&amp;-0.004\\</v>
      </c>
    </row>
    <row r="26" spans="1:16" x14ac:dyDescent="0.2">
      <c r="A26" t="s">
        <v>7</v>
      </c>
      <c r="B26">
        <f t="shared" si="0"/>
        <v>60.85</v>
      </c>
      <c r="C26">
        <f t="shared" si="0"/>
        <v>71.953999999999994</v>
      </c>
      <c r="D26">
        <f t="shared" si="0"/>
        <v>0.88600000000000001</v>
      </c>
      <c r="E26">
        <f t="shared" si="0"/>
        <v>-0.121</v>
      </c>
      <c r="F26" t="str">
        <f t="shared" si="1"/>
        <v>\sym{***}</v>
      </c>
      <c r="G26">
        <f t="shared" si="2"/>
        <v>-0.24099999999999999</v>
      </c>
      <c r="H26" t="str">
        <f t="shared" si="3"/>
        <v>\sym{***}</v>
      </c>
      <c r="I26">
        <f t="shared" si="4"/>
        <v>-0.17399999999999999</v>
      </c>
      <c r="J26" t="str">
        <f t="shared" ref="J26" si="20">IF(J9&lt;0.001,"\sym{***}",IF(J9&lt;0.01,"\sym{**}",IF(J9&lt;0.05,"\sym{*}","")))</f>
        <v>\sym{***}</v>
      </c>
      <c r="K26">
        <f t="shared" si="5"/>
        <v>-1.4999999999999999E-2</v>
      </c>
      <c r="L26" t="str">
        <f t="shared" ref="L26" si="21">IF(L9&lt;0.001,"\sym{***}",IF(L9&lt;0.01,"\sym{**}",IF(L9&lt;0.05,"\sym{*}","")))</f>
        <v/>
      </c>
      <c r="M26">
        <f t="shared" si="6"/>
        <v>1E-3</v>
      </c>
      <c r="N26" t="str">
        <f t="shared" ref="N26" si="22">IF(N9&lt;0.001,"\sym{***}",IF(N9&lt;0.01,"\sym{**}",IF(N9&lt;0.05,"\sym{*}","")))</f>
        <v/>
      </c>
      <c r="P26" t="str">
        <f t="shared" si="7"/>
        <v>\hspace{5mm} Black segregation&amp;60.85&amp;71.954&amp;0.886&amp;-0.121\sym{***}&amp;-0.241\sym{***}&amp;-0.174\sym{***}&amp;-0.015&amp;0.001\\</v>
      </c>
    </row>
    <row r="27" spans="1:16" x14ac:dyDescent="0.2">
      <c r="A27" t="s">
        <v>8</v>
      </c>
      <c r="D27">
        <f t="shared" ref="D27:E34" si="23">D10</f>
        <v>1.49</v>
      </c>
      <c r="E27">
        <f t="shared" si="23"/>
        <v>0.39900000000000002</v>
      </c>
      <c r="F27" t="str">
        <f t="shared" si="1"/>
        <v>\sym{***}</v>
      </c>
      <c r="G27">
        <f t="shared" si="2"/>
        <v>0.28499999999999998</v>
      </c>
      <c r="H27" t="str">
        <f t="shared" si="3"/>
        <v>\sym{***}</v>
      </c>
      <c r="I27">
        <f t="shared" si="4"/>
        <v>0.20300000000000001</v>
      </c>
      <c r="J27" t="str">
        <f t="shared" ref="J27" si="24">IF(J10&lt;0.001,"\sym{***}",IF(J10&lt;0.01,"\sym{**}",IF(J10&lt;0.05,"\sym{*}","")))</f>
        <v>\sym{***}</v>
      </c>
      <c r="K27">
        <f t="shared" si="5"/>
        <v>0.38300000000000001</v>
      </c>
      <c r="L27" t="str">
        <f t="shared" ref="L27" si="25">IF(L10&lt;0.001,"\sym{***}",IF(L10&lt;0.01,"\sym{**}",IF(L10&lt;0.05,"\sym{*}","")))</f>
        <v>\sym{***}</v>
      </c>
      <c r="M27">
        <f t="shared" si="6"/>
        <v>0.47299999999999998</v>
      </c>
      <c r="N27" t="str">
        <f t="shared" ref="N27" si="26">IF(N10&lt;0.001,"\sym{***}",IF(N10&lt;0.01,"\sym{**}",IF(N10&lt;0.05,"\sym{*}","")))</f>
        <v>\sym{***}</v>
      </c>
      <c r="P27" t="str">
        <f t="shared" si="7"/>
        <v>\hspace{5mm} ARM indicator&amp;&amp;&amp;1.49&amp;0.399\sym{***}&amp;0.285\sym{***}&amp;0.203\sym{***}&amp;0.383\sym{***}&amp;0.473\sym{***}\\</v>
      </c>
    </row>
    <row r="28" spans="1:16" x14ac:dyDescent="0.2">
      <c r="A28" t="s">
        <v>9</v>
      </c>
      <c r="D28">
        <f t="shared" si="23"/>
        <v>1.2569999999999999</v>
      </c>
      <c r="E28">
        <f t="shared" si="23"/>
        <v>0.22900000000000001</v>
      </c>
      <c r="F28" t="str">
        <f t="shared" si="1"/>
        <v>\sym{***}</v>
      </c>
      <c r="G28">
        <f t="shared" si="2"/>
        <v>0.32300000000000001</v>
      </c>
      <c r="H28" t="str">
        <f t="shared" si="3"/>
        <v>\sym{***}</v>
      </c>
      <c r="I28">
        <f t="shared" si="4"/>
        <v>0.28100000000000003</v>
      </c>
      <c r="J28" t="str">
        <f t="shared" ref="J28" si="27">IF(J11&lt;0.001,"\sym{***}",IF(J11&lt;0.01,"\sym{**}",IF(J11&lt;0.05,"\sym{*}","")))</f>
        <v>\sym{***}</v>
      </c>
      <c r="K28">
        <f t="shared" si="5"/>
        <v>0.27700000000000002</v>
      </c>
      <c r="L28" t="str">
        <f t="shared" ref="L28" si="28">IF(L11&lt;0.001,"\sym{***}",IF(L11&lt;0.01,"\sym{**}",IF(L11&lt;0.05,"\sym{*}","")))</f>
        <v>\sym{***}</v>
      </c>
      <c r="M28">
        <f t="shared" si="6"/>
        <v>0.23300000000000001</v>
      </c>
      <c r="N28" t="str">
        <f t="shared" ref="N28" si="29">IF(N11&lt;0.001,"\sym{***}",IF(N11&lt;0.01,"\sym{**}",IF(N11&lt;0.05,"\sym{*}","")))</f>
        <v>\sym{***}</v>
      </c>
      <c r="P28" t="str">
        <f t="shared" si="7"/>
        <v>\hspace{5mm} Hispanic to white&amp;&amp;&amp;1.257&amp;0.229\sym{***}&amp;0.323\sym{***}&amp;0.281\sym{***}&amp;0.277\sym{***}&amp;0.233\sym{***}\\</v>
      </c>
    </row>
    <row r="29" spans="1:16" x14ac:dyDescent="0.2">
      <c r="A29" t="s">
        <v>10</v>
      </c>
      <c r="D29">
        <f t="shared" si="23"/>
        <v>1.296</v>
      </c>
      <c r="E29">
        <f t="shared" si="23"/>
        <v>0.25900000000000001</v>
      </c>
      <c r="F29" t="str">
        <f t="shared" si="1"/>
        <v>\sym{***}</v>
      </c>
      <c r="G29">
        <f t="shared" si="2"/>
        <v>0.34699999999999998</v>
      </c>
      <c r="H29" t="str">
        <f t="shared" si="3"/>
        <v>\sym{***}</v>
      </c>
      <c r="I29">
        <f t="shared" si="4"/>
        <v>0.215</v>
      </c>
      <c r="J29" t="str">
        <f t="shared" ref="J29" si="30">IF(J12&lt;0.001,"\sym{***}",IF(J12&lt;0.01,"\sym{**}",IF(J12&lt;0.05,"\sym{*}","")))</f>
        <v>\sym{***}</v>
      </c>
      <c r="K29">
        <f t="shared" si="5"/>
        <v>0.23400000000000001</v>
      </c>
      <c r="L29" t="str">
        <f t="shared" ref="L29" si="31">IF(L12&lt;0.001,"\sym{***}",IF(L12&lt;0.01,"\sym{**}",IF(L12&lt;0.05,"\sym{*}","")))</f>
        <v>\sym{***}</v>
      </c>
      <c r="M29">
        <f t="shared" si="6"/>
        <v>0.30599999999999999</v>
      </c>
      <c r="N29" t="str">
        <f t="shared" ref="N29" si="32">IF(N12&lt;0.001,"\sym{***}",IF(N12&lt;0.01,"\sym{**}",IF(N12&lt;0.05,"\sym{*}","")))</f>
        <v>\sym{***}</v>
      </c>
      <c r="P29" t="str">
        <f t="shared" si="7"/>
        <v>\hspace{5mm} High cost loan indicator&amp;&amp;&amp;1.296&amp;0.259\sym{***}&amp;0.347\sym{***}&amp;0.215\sym{***}&amp;0.234\sym{***}&amp;0.306\sym{***}\\</v>
      </c>
    </row>
    <row r="30" spans="1:16" x14ac:dyDescent="0.2">
      <c r="A30" t="s">
        <v>11</v>
      </c>
      <c r="D30">
        <f t="shared" si="23"/>
        <v>1.2649999999999999</v>
      </c>
      <c r="E30">
        <f t="shared" si="23"/>
        <v>0.23499999999999999</v>
      </c>
      <c r="F30" t="str">
        <f t="shared" si="1"/>
        <v>\sym{***}</v>
      </c>
      <c r="G30">
        <f t="shared" si="2"/>
        <v>0.1</v>
      </c>
      <c r="H30" t="str">
        <f t="shared" si="3"/>
        <v>\sym{***}</v>
      </c>
      <c r="I30">
        <f t="shared" si="4"/>
        <v>0.253</v>
      </c>
      <c r="J30" t="str">
        <f t="shared" ref="J30" si="33">IF(J13&lt;0.001,"\sym{***}",IF(J13&lt;0.01,"\sym{**}",IF(J13&lt;0.05,"\sym{*}","")))</f>
        <v>\sym{***}</v>
      </c>
      <c r="K30">
        <f t="shared" si="5"/>
        <v>0.26900000000000002</v>
      </c>
      <c r="L30" t="str">
        <f t="shared" ref="L30" si="34">IF(L13&lt;0.001,"\sym{***}",IF(L13&lt;0.01,"\sym{**}",IF(L13&lt;0.05,"\sym{*}","")))</f>
        <v>\sym{***}</v>
      </c>
      <c r="M30">
        <f t="shared" si="6"/>
        <v>0.22600000000000001</v>
      </c>
      <c r="N30" t="str">
        <f t="shared" ref="N30" si="35">IF(N13&lt;0.001,"\sym{***}",IF(N13&lt;0.01,"\sym{**}",IF(N13&lt;0.05,"\sym{*}","")))</f>
        <v>\sym{***}</v>
      </c>
      <c r="P30" t="str">
        <f t="shared" si="7"/>
        <v>\hspace{5mm} Purchase to refinance&amp;&amp;&amp;1.265&amp;0.235\sym{***}&amp;0.1\sym{***}&amp;0.253\sym{***}&amp;0.269\sym{***}&amp;0.226\sym{***}\\</v>
      </c>
    </row>
    <row r="31" spans="1:16" x14ac:dyDescent="0.2">
      <c r="A31" t="s">
        <v>12</v>
      </c>
      <c r="D31">
        <f t="shared" si="23"/>
        <v>1.038</v>
      </c>
      <c r="E31">
        <f t="shared" si="23"/>
        <v>3.6999999999999998E-2</v>
      </c>
      <c r="F31" t="str">
        <f t="shared" si="1"/>
        <v>\sym{*}</v>
      </c>
      <c r="G31">
        <f t="shared" si="2"/>
        <v>0.21099999999999999</v>
      </c>
      <c r="H31" t="str">
        <f t="shared" si="3"/>
        <v>\sym{***}</v>
      </c>
      <c r="I31">
        <f t="shared" si="4"/>
        <v>0.21</v>
      </c>
      <c r="J31" t="str">
        <f t="shared" ref="J31" si="36">IF(J14&lt;0.001,"\sym{***}",IF(J14&lt;0.01,"\sym{**}",IF(J14&lt;0.05,"\sym{*}","")))</f>
        <v>\sym{***}</v>
      </c>
      <c r="K31">
        <f t="shared" si="5"/>
        <v>2.9000000000000001E-2</v>
      </c>
      <c r="L31" t="str">
        <f t="shared" ref="L31" si="37">IF(L14&lt;0.001,"\sym{***}",IF(L14&lt;0.01,"\sym{**}",IF(L14&lt;0.05,"\sym{*}","")))</f>
        <v/>
      </c>
      <c r="M31">
        <f t="shared" si="6"/>
        <v>-4.4999999999999998E-2</v>
      </c>
      <c r="N31" t="str">
        <f t="shared" ref="N31" si="38">IF(N14&lt;0.001,"\sym{***}",IF(N14&lt;0.01,"\sym{**}",IF(N14&lt;0.05,"\sym{*}","")))</f>
        <v>\sym{*}</v>
      </c>
      <c r="P31" t="str">
        <f t="shared" si="7"/>
        <v>\hspace{5mm} Black to white&amp;&amp;&amp;1.038&amp;0.037\sym{*}&amp;0.211\sym{***}&amp;0.21\sym{***}&amp;0.029&amp;-0.045\sym{*}\\</v>
      </c>
    </row>
    <row r="32" spans="1:16" x14ac:dyDescent="0.2">
      <c r="A32" t="s">
        <v>13</v>
      </c>
      <c r="D32">
        <f t="shared" si="23"/>
        <v>1.024</v>
      </c>
      <c r="E32">
        <f t="shared" si="23"/>
        <v>2.3E-2</v>
      </c>
      <c r="F32" t="str">
        <f t="shared" si="1"/>
        <v/>
      </c>
      <c r="G32">
        <f t="shared" si="2"/>
        <v>5.7000000000000002E-2</v>
      </c>
      <c r="H32" t="str">
        <f t="shared" si="3"/>
        <v>\sym{*}</v>
      </c>
      <c r="I32">
        <f t="shared" si="4"/>
        <v>6.8000000000000005E-2</v>
      </c>
      <c r="J32" t="str">
        <f t="shared" ref="J32" si="39">IF(J15&lt;0.001,"\sym{***}",IF(J15&lt;0.01,"\sym{**}",IF(J15&lt;0.05,"\sym{*}","")))</f>
        <v>\sym{**}</v>
      </c>
      <c r="K32">
        <f t="shared" si="5"/>
        <v>1.9E-2</v>
      </c>
      <c r="L32" t="str">
        <f t="shared" ref="L32" si="40">IF(L15&lt;0.001,"\sym{***}",IF(L15&lt;0.01,"\sym{**}",IF(L15&lt;0.05,"\sym{*}","")))</f>
        <v/>
      </c>
      <c r="M32">
        <f t="shared" si="6"/>
        <v>-4.0000000000000001E-3</v>
      </c>
      <c r="N32" t="str">
        <f t="shared" ref="N32" si="41">IF(N15&lt;0.001,"\sym{***}",IF(N15&lt;0.01,"\sym{**}",IF(N15&lt;0.05,"\sym{*}","")))</f>
        <v/>
      </c>
      <c r="P32" t="str">
        <f t="shared" si="7"/>
        <v>\hspace{5mm} PTI $&gt;$ 31\% indicator&amp;&amp;&amp;1.024&amp;0.023&amp;0.057\sym{*}&amp;0.068\sym{**}&amp;0.019&amp;-0.004\\</v>
      </c>
    </row>
    <row r="33" spans="1:16" x14ac:dyDescent="0.2">
      <c r="A33" t="s">
        <v>14</v>
      </c>
      <c r="D33">
        <f t="shared" si="23"/>
        <v>0.90100000000000002</v>
      </c>
      <c r="E33">
        <f t="shared" si="23"/>
        <v>-0.104</v>
      </c>
      <c r="F33" t="str">
        <f t="shared" si="1"/>
        <v>\sym{***}</v>
      </c>
      <c r="G33">
        <f t="shared" si="2"/>
        <v>-0.223</v>
      </c>
      <c r="H33" t="str">
        <f t="shared" si="3"/>
        <v>\sym{***}</v>
      </c>
      <c r="I33">
        <f t="shared" si="4"/>
        <v>0.126</v>
      </c>
      <c r="J33" t="str">
        <f t="shared" ref="J33" si="42">IF(J16&lt;0.001,"\sym{***}",IF(J16&lt;0.01,"\sym{**}",IF(J16&lt;0.05,"\sym{*}","")))</f>
        <v>\sym{***}</v>
      </c>
      <c r="K33">
        <f t="shared" si="5"/>
        <v>2.5000000000000001E-2</v>
      </c>
      <c r="L33" t="str">
        <f t="shared" ref="L33" si="43">IF(L16&lt;0.001,"\sym{***}",IF(L16&lt;0.01,"\sym{**}",IF(L16&lt;0.05,"\sym{*}","")))</f>
        <v/>
      </c>
      <c r="M33">
        <f t="shared" si="6"/>
        <v>-0.248</v>
      </c>
      <c r="N33" t="str">
        <f t="shared" ref="N33" si="44">IF(N16&lt;0.001,"\sym{***}",IF(N16&lt;0.01,"\sym{**}",IF(N16&lt;0.05,"\sym{*}","")))</f>
        <v>\sym{***}</v>
      </c>
      <c r="P33" t="str">
        <f t="shared" si="7"/>
        <v>\hspace{5mm} Modification indicator&amp;&amp;&amp;0.901&amp;-0.104\sym{***}&amp;-0.223\sym{***}&amp;0.126\sym{***}&amp;0.025&amp;-0.248\sym{***}\\</v>
      </c>
    </row>
    <row r="34" spans="1:16" x14ac:dyDescent="0.2">
      <c r="A34" t="s">
        <v>15</v>
      </c>
      <c r="D34">
        <f t="shared" si="23"/>
        <v>0.56299999999999994</v>
      </c>
      <c r="E34">
        <f t="shared" si="23"/>
        <v>-0.57499999999999996</v>
      </c>
      <c r="F34" t="str">
        <f t="shared" si="1"/>
        <v>\sym{***}</v>
      </c>
      <c r="G34">
        <f t="shared" si="2"/>
        <v>-0.40100000000000002</v>
      </c>
      <c r="H34" t="str">
        <f t="shared" si="3"/>
        <v>\sym{***}</v>
      </c>
      <c r="I34">
        <f t="shared" si="4"/>
        <v>-0.67500000000000004</v>
      </c>
      <c r="J34" t="str">
        <f t="shared" ref="J34" si="45">IF(J17&lt;0.001,"\sym{***}",IF(J17&lt;0.01,"\sym{**}",IF(J17&lt;0.05,"\sym{*}","")))</f>
        <v>\sym{***}</v>
      </c>
      <c r="K34">
        <f t="shared" si="5"/>
        <v>-0.51300000000000001</v>
      </c>
      <c r="L34" t="str">
        <f t="shared" ref="L34" si="46">IF(L17&lt;0.001,"\sym{***}",IF(L17&lt;0.01,"\sym{**}",IF(L17&lt;0.05,"\sym{*}","")))</f>
        <v>\sym{***}</v>
      </c>
      <c r="M34">
        <f t="shared" si="6"/>
        <v>-0.55300000000000005</v>
      </c>
      <c r="N34" t="str">
        <f t="shared" ref="N34" si="47">IF(N17&lt;0.001,"\sym{***}",IF(N17&lt;0.01,"\sym{**}",IF(N17&lt;0.05,"\sym{*}","")))</f>
        <v>\sym{***}</v>
      </c>
      <c r="P34" t="str">
        <f t="shared" si="7"/>
        <v>\hspace{5mm} FICO $&gt;=$ 720 to FICO $&lt;$ 620&amp;&amp;&amp;0.563&amp;-0.575\sym{***}&amp;-0.401\sym{***}&amp;-0.675\sym{***}&amp;-0.513\sym{***}&amp;-0.553\sym{***}\\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 of Wisc-Madison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Microsoft Office User</cp:lastModifiedBy>
  <dcterms:created xsi:type="dcterms:W3CDTF">2015-10-28T11:17:56Z</dcterms:created>
  <dcterms:modified xsi:type="dcterms:W3CDTF">2021-12-26T11:37:11Z</dcterms:modified>
</cp:coreProperties>
</file>