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8_{BD416937-AFE6-4219-9B83-7967147E7352}" xr6:coauthVersionLast="43" xr6:coauthVersionMax="43" xr10:uidLastSave="{00000000-0000-0000-0000-000000000000}"/>
  <bookViews>
    <workbookView xWindow="-108" yWindow="-108" windowWidth="23256" windowHeight="13176" activeTab="1" xr2:uid="{00000000-000D-0000-FFFF-FFFF00000000}"/>
  </bookViews>
  <sheets>
    <sheet name="Which Project" sheetId="7" r:id="rId1"/>
    <sheet name="IRR" sheetId="1" r:id="rId2"/>
    <sheet name="No IRR" sheetId="6" r:id="rId3"/>
    <sheet name="Multiple IRR" sheetId="2" r:id="rId4"/>
    <sheet name="XIRR" sheetId="8" r:id="rId5"/>
    <sheet name="MIRR" sheetId="9" r:id="rId6"/>
  </sheets>
  <definedNames>
    <definedName name="RiskCollectDistributionSamples">0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400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TRUE</definedName>
    <definedName name="RiskUpdateStatFunctions">TRUE</definedName>
    <definedName name="RiskUseDifferentSeedForEachSim">FALSE</definedName>
    <definedName name="RiskUseFixedSeed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8" l="1"/>
  <c r="D15" i="9" l="1"/>
  <c r="D16" i="9"/>
  <c r="C8" i="2"/>
  <c r="E4" i="7"/>
  <c r="E3" i="7"/>
  <c r="B8" i="1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8" i="6"/>
  <c r="B5" i="1"/>
  <c r="C9" i="1"/>
  <c r="C10" i="1"/>
  <c r="C11" i="1"/>
  <c r="C12" i="1"/>
  <c r="C13" i="1"/>
  <c r="C14" i="1"/>
  <c r="C15" i="1"/>
  <c r="C16" i="1"/>
  <c r="C17" i="1"/>
  <c r="C8" i="1"/>
  <c r="C5" i="1"/>
  <c r="K3" i="1"/>
  <c r="K2" i="1"/>
  <c r="J3" i="1"/>
  <c r="J2" i="1"/>
  <c r="D5" i="2"/>
  <c r="F9" i="2"/>
  <c r="F8" i="2"/>
  <c r="C9" i="2"/>
  <c r="C10" i="2"/>
  <c r="C11" i="2"/>
  <c r="C12" i="2"/>
  <c r="C13" i="2"/>
  <c r="C14" i="2"/>
  <c r="C15" i="2"/>
  <c r="C16" i="2"/>
  <c r="C17" i="2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<sst xmlns="http://schemas.openxmlformats.org/spreadsheetml/2006/main" count="42" uniqueCount="36">
  <si>
    <t>Time</t>
  </si>
  <si>
    <t>no guess</t>
  </si>
  <si>
    <t>guess</t>
  </si>
  <si>
    <t>Multiple IRR's</t>
  </si>
  <si>
    <t>npv at -9.6%</t>
  </si>
  <si>
    <t>npv at 216.1%</t>
  </si>
  <si>
    <t>IRR</t>
  </si>
  <si>
    <t>plain irr</t>
  </si>
  <si>
    <t>Project 1</t>
  </si>
  <si>
    <t>Project 2</t>
  </si>
  <si>
    <t>NPV r=.2</t>
  </si>
  <si>
    <t>NPV r= .01</t>
  </si>
  <si>
    <t>Guess Proj 1</t>
  </si>
  <si>
    <t>Guess proj 2</t>
  </si>
  <si>
    <t>No IRR</t>
  </si>
  <si>
    <t>Project</t>
  </si>
  <si>
    <t>Time 0</t>
  </si>
  <si>
    <t>Time 1</t>
  </si>
  <si>
    <t>Project 3</t>
  </si>
  <si>
    <t>Date</t>
  </si>
  <si>
    <t>Cash Flow</t>
  </si>
  <si>
    <t>XIRR</t>
  </si>
  <si>
    <t>Project 7</t>
  </si>
  <si>
    <t>Project 4</t>
  </si>
  <si>
    <t>Year</t>
  </si>
  <si>
    <t>Amt</t>
  </si>
  <si>
    <t>borrow</t>
  </si>
  <si>
    <t>invest</t>
  </si>
  <si>
    <t>MIRR</t>
  </si>
  <si>
    <t>total</t>
  </si>
  <si>
    <t>IRR Proj 1 No Guess</t>
  </si>
  <si>
    <t>IRR Proj 2 No Guess</t>
  </si>
  <si>
    <t>XIRR Function</t>
  </si>
  <si>
    <t>Code</t>
  </si>
  <si>
    <t>How can I find the internal rate of return (IRR) of cash flows?</t>
  </si>
  <si>
    <t>Page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</si>
</sst>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0.0%"/>
    <numFmt numFmtId="166" formatCode="0.0000%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wrapText="1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NumberFormat="1" applyFont="1"/>
    <xf numFmtId="3" fontId="2" fillId="0" borderId="0" xfId="0" applyNumberFormat="1" applyFont="1"/>
    <xf numFmtId="10" fontId="2" fillId="0" borderId="0" xfId="41" applyNumberFormat="1" applyFont="1"/>
    <xf numFmtId="166" fontId="2" fillId="0" borderId="0" xfId="0" applyNumberFormat="1" applyFont="1"/>
    <xf numFmtId="0" fontId="1" fillId="0" borderId="0" xfId="0" applyFont="1"/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Percent" xfId="41" builtinId="5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9"/>
  <sheetViews>
    <sheetView topLeftCell="B2" workbookViewId="0">
      <selection activeCell="D13" sqref="D13"/>
    </sheetView>
  </sheetViews>
  <sheetFormatPr defaultColWidth="9.109375" defaultRowHeight="13.2" x14ac:dyDescent="0.25"/>
  <cols>
    <col min="1" max="3" width="9.109375" style="1"/>
    <col min="4" max="4" width="9.33203125" style="1" bestFit="1" customWidth="1"/>
    <col min="5" max="5" width="9.109375" style="1"/>
    <col min="6" max="6" width="9.109375" style="1" customWidth="1"/>
    <col min="7" max="16384" width="9.109375" style="1"/>
  </cols>
  <sheetData>
    <row r="2" spans="2:7" x14ac:dyDescent="0.25">
      <c r="B2" s="1" t="s">
        <v>15</v>
      </c>
      <c r="C2" s="1" t="s">
        <v>16</v>
      </c>
      <c r="D2" s="1" t="s">
        <v>17</v>
      </c>
      <c r="E2" s="1" t="s">
        <v>6</v>
      </c>
    </row>
    <row r="3" spans="2:7" x14ac:dyDescent="0.25">
      <c r="B3" s="1">
        <v>5</v>
      </c>
      <c r="C3" s="1">
        <v>-100</v>
      </c>
      <c r="D3" s="1">
        <v>140</v>
      </c>
      <c r="E3" s="4">
        <f>IRR(C3:D3)</f>
        <v>0.39999999999999991</v>
      </c>
    </row>
    <row r="4" spans="2:7" x14ac:dyDescent="0.25">
      <c r="B4" s="1">
        <v>6</v>
      </c>
      <c r="C4" s="1">
        <v>-1</v>
      </c>
      <c r="D4" s="1">
        <v>1.5</v>
      </c>
      <c r="E4" s="4">
        <f>IRR(C4:D4)</f>
        <v>0.49999999999999978</v>
      </c>
    </row>
    <row r="9" spans="2:7" x14ac:dyDescent="0.25">
      <c r="F9" s="5"/>
      <c r="G9" s="5"/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7"/>
  <sheetViews>
    <sheetView tabSelected="1" zoomScale="90" zoomScaleNormal="90" workbookViewId="0">
      <selection activeCell="H12" sqref="H12"/>
    </sheetView>
  </sheetViews>
  <sheetFormatPr defaultColWidth="9.109375" defaultRowHeight="13.2" x14ac:dyDescent="0.25"/>
  <cols>
    <col min="1" max="1" width="9.44140625" style="1" customWidth="1"/>
    <col min="2" max="2" width="19.109375" style="1" customWidth="1"/>
    <col min="3" max="3" width="18.6640625" style="1" customWidth="1"/>
    <col min="4" max="4" width="7" style="1" customWidth="1"/>
    <col min="5" max="5" width="7.88671875" style="1" customWidth="1"/>
    <col min="6" max="6" width="6.6640625" style="1" customWidth="1"/>
    <col min="7" max="7" width="5.6640625" style="1" customWidth="1"/>
    <col min="8" max="9" width="6.44140625" style="1" customWidth="1"/>
    <col min="10" max="10" width="9.109375" style="1"/>
    <col min="11" max="11" width="10.6640625" style="1" customWidth="1"/>
    <col min="12" max="16384" width="9.109375" style="1"/>
  </cols>
  <sheetData>
    <row r="1" spans="1:11" x14ac:dyDescent="0.2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10</v>
      </c>
      <c r="K1" s="1" t="s">
        <v>11</v>
      </c>
    </row>
    <row r="2" spans="1:11" x14ac:dyDescent="0.25">
      <c r="A2" s="1" t="s">
        <v>8</v>
      </c>
      <c r="C2" s="1">
        <v>-400</v>
      </c>
      <c r="D2" s="1">
        <v>200</v>
      </c>
      <c r="E2" s="1">
        <v>600</v>
      </c>
      <c r="F2" s="1">
        <v>-900</v>
      </c>
      <c r="G2" s="1">
        <v>1000</v>
      </c>
      <c r="H2" s="1">
        <v>250</v>
      </c>
      <c r="I2" s="1">
        <v>230</v>
      </c>
      <c r="J2" s="2">
        <f>NPV(0.2,C2:I2)</f>
        <v>268.54084505029726</v>
      </c>
      <c r="K2" s="2">
        <f>NPV(0.01,C2:I2)</f>
        <v>918.99353364598164</v>
      </c>
    </row>
    <row r="3" spans="1:11" x14ac:dyDescent="0.25">
      <c r="A3" s="1" t="s">
        <v>9</v>
      </c>
      <c r="C3" s="1">
        <v>-200</v>
      </c>
      <c r="D3" s="1">
        <v>150</v>
      </c>
      <c r="E3" s="1">
        <v>150</v>
      </c>
      <c r="F3" s="1">
        <v>200</v>
      </c>
      <c r="G3" s="1">
        <v>300</v>
      </c>
      <c r="H3" s="1">
        <v>100</v>
      </c>
      <c r="I3" s="1">
        <v>80</v>
      </c>
      <c r="J3" s="2">
        <f>NPV(0.2,C3:I3)</f>
        <v>297.13577389117518</v>
      </c>
      <c r="K3" s="2">
        <f>NPV(0.01,C3:I3)</f>
        <v>741.07087070056616</v>
      </c>
    </row>
    <row r="4" spans="1:11" x14ac:dyDescent="0.25">
      <c r="A4" s="1" t="s">
        <v>8</v>
      </c>
      <c r="B4" s="1" t="s">
        <v>30</v>
      </c>
      <c r="C4" s="1" t="s">
        <v>31</v>
      </c>
    </row>
    <row r="5" spans="1:11" x14ac:dyDescent="0.25">
      <c r="A5" s="1" t="s">
        <v>1</v>
      </c>
      <c r="B5" s="3">
        <f>IRR(C2:I2)</f>
        <v>0.47548305910556299</v>
      </c>
      <c r="C5" s="3">
        <f>IRR(C3:I3)</f>
        <v>0.80060408565500918</v>
      </c>
    </row>
    <row r="6" spans="1:11" x14ac:dyDescent="0.25">
      <c r="C6" s="4"/>
    </row>
    <row r="7" spans="1:11" x14ac:dyDescent="0.25">
      <c r="A7" s="1" t="s">
        <v>2</v>
      </c>
      <c r="B7" s="1" t="s">
        <v>12</v>
      </c>
      <c r="C7" s="4" t="s">
        <v>13</v>
      </c>
      <c r="F7" t="s">
        <v>34</v>
      </c>
    </row>
    <row r="8" spans="1:11" x14ac:dyDescent="0.25">
      <c r="A8" s="1">
        <v>-0.9</v>
      </c>
      <c r="B8" s="3">
        <f>IRR($C$2:$I$2,A8)</f>
        <v>0.47548305910554367</v>
      </c>
      <c r="C8" s="3">
        <f>IRR($C$3:$I$3,A8)</f>
        <v>0.80060408566300234</v>
      </c>
    </row>
    <row r="9" spans="1:11" x14ac:dyDescent="0.25">
      <c r="A9" s="1">
        <v>-0.7</v>
      </c>
      <c r="B9" s="3">
        <f t="shared" ref="B9:B17" si="0">IRR($C$2:$I$2,A9)</f>
        <v>0.47548305910558453</v>
      </c>
      <c r="C9" s="3">
        <f t="shared" ref="C9:C17" si="1">IRR($C$3:$I$3,A9)</f>
        <v>0.80060408566626995</v>
      </c>
      <c r="F9" s="12" t="s">
        <v>35</v>
      </c>
    </row>
    <row r="10" spans="1:11" x14ac:dyDescent="0.25">
      <c r="A10" s="1">
        <v>-0.5</v>
      </c>
      <c r="B10" s="3">
        <f t="shared" si="0"/>
        <v>0.47548305910502253</v>
      </c>
      <c r="C10" s="3">
        <f t="shared" si="1"/>
        <v>0.80060408566685526</v>
      </c>
    </row>
    <row r="11" spans="1:11" x14ac:dyDescent="0.25">
      <c r="A11" s="1">
        <v>-0.3</v>
      </c>
      <c r="B11" s="3">
        <f t="shared" si="0"/>
        <v>0.47548305910557032</v>
      </c>
      <c r="C11" s="3">
        <f t="shared" si="1"/>
        <v>0.80060408566685526</v>
      </c>
    </row>
    <row r="12" spans="1:11" x14ac:dyDescent="0.25">
      <c r="A12" s="1">
        <v>-0.1</v>
      </c>
      <c r="B12" s="3">
        <f t="shared" si="0"/>
        <v>0.47548305910304567</v>
      </c>
      <c r="C12" s="3">
        <f t="shared" si="1"/>
        <v>0.80060408564833563</v>
      </c>
    </row>
    <row r="13" spans="1:11" x14ac:dyDescent="0.25">
      <c r="A13" s="1">
        <v>0.1</v>
      </c>
      <c r="B13" s="3">
        <f t="shared" si="0"/>
        <v>0.47548305910556299</v>
      </c>
      <c r="C13" s="3">
        <f t="shared" si="1"/>
        <v>0.80060408565500918</v>
      </c>
    </row>
    <row r="14" spans="1:11" x14ac:dyDescent="0.25">
      <c r="A14" s="1">
        <v>0.3</v>
      </c>
      <c r="B14" s="3">
        <f t="shared" si="0"/>
        <v>0.47548305910558541</v>
      </c>
      <c r="C14" s="3">
        <f t="shared" si="1"/>
        <v>0.80060408566685748</v>
      </c>
    </row>
    <row r="15" spans="1:11" x14ac:dyDescent="0.25">
      <c r="A15" s="1">
        <v>0.5</v>
      </c>
      <c r="B15" s="3">
        <f t="shared" si="0"/>
        <v>0.47548305910546307</v>
      </c>
      <c r="C15" s="3">
        <f t="shared" si="1"/>
        <v>0.80060408566685703</v>
      </c>
    </row>
    <row r="16" spans="1:11" x14ac:dyDescent="0.25">
      <c r="A16" s="1">
        <v>0.7</v>
      </c>
      <c r="B16" s="3">
        <f t="shared" si="0"/>
        <v>0.4754830591055863</v>
      </c>
      <c r="C16" s="3">
        <f t="shared" si="1"/>
        <v>0.80060408566685748</v>
      </c>
    </row>
    <row r="17" spans="1:3" x14ac:dyDescent="0.25">
      <c r="A17" s="1">
        <v>0.9</v>
      </c>
      <c r="B17" s="3">
        <f t="shared" si="0"/>
        <v>0.47548305910558519</v>
      </c>
      <c r="C17" s="3">
        <f t="shared" si="1"/>
        <v>0.80060408566685748</v>
      </c>
    </row>
  </sheetData>
  <phoneticPr fontId="0" type="noConversion"/>
  <printOptions headings="1" gridLines="1"/>
  <pageMargins left="0.75" right="0.75" top="1" bottom="1" header="0.5" footer="0.5"/>
  <pageSetup scale="97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26"/>
  <sheetViews>
    <sheetView zoomScale="90" zoomScaleNormal="90" workbookViewId="0">
      <selection activeCell="D20" sqref="D20"/>
    </sheetView>
  </sheetViews>
  <sheetFormatPr defaultColWidth="9.109375" defaultRowHeight="13.2" x14ac:dyDescent="0.25"/>
  <cols>
    <col min="1" max="16384" width="9.109375" style="1"/>
  </cols>
  <sheetData>
    <row r="2" spans="1:4" x14ac:dyDescent="0.25">
      <c r="B2" s="1" t="s">
        <v>14</v>
      </c>
    </row>
    <row r="4" spans="1:4" x14ac:dyDescent="0.25">
      <c r="B4" s="1">
        <v>0</v>
      </c>
      <c r="C4" s="1">
        <v>1</v>
      </c>
      <c r="D4" s="1">
        <v>2</v>
      </c>
    </row>
    <row r="5" spans="1:4" x14ac:dyDescent="0.25">
      <c r="A5" s="1" t="s">
        <v>23</v>
      </c>
      <c r="B5" s="1">
        <v>10</v>
      </c>
      <c r="C5" s="1">
        <v>-30</v>
      </c>
      <c r="D5" s="1">
        <v>35</v>
      </c>
    </row>
    <row r="7" spans="1:4" x14ac:dyDescent="0.25">
      <c r="B7" s="1" t="s">
        <v>2</v>
      </c>
    </row>
    <row r="8" spans="1:4" x14ac:dyDescent="0.25">
      <c r="B8" s="1">
        <v>-0.9</v>
      </c>
      <c r="C8" s="4" t="e">
        <f>IRR($B$5:$D$5,B8)</f>
        <v>#NUM!</v>
      </c>
    </row>
    <row r="9" spans="1:4" x14ac:dyDescent="0.25">
      <c r="B9" s="1">
        <v>-0.8</v>
      </c>
      <c r="C9" s="4" t="e">
        <f t="shared" ref="C9:C26" si="0">IRR($B$5:$D$5,B9)</f>
        <v>#NUM!</v>
      </c>
    </row>
    <row r="10" spans="1:4" x14ac:dyDescent="0.25">
      <c r="B10" s="1">
        <v>-0.7</v>
      </c>
      <c r="C10" s="4" t="e">
        <f t="shared" si="0"/>
        <v>#NUM!</v>
      </c>
    </row>
    <row r="11" spans="1:4" x14ac:dyDescent="0.25">
      <c r="B11" s="1">
        <v>-0.6</v>
      </c>
      <c r="C11" s="4" t="e">
        <f t="shared" si="0"/>
        <v>#NUM!</v>
      </c>
    </row>
    <row r="12" spans="1:4" x14ac:dyDescent="0.25">
      <c r="B12" s="1">
        <v>-0.5</v>
      </c>
      <c r="C12" s="4" t="e">
        <f t="shared" si="0"/>
        <v>#NUM!</v>
      </c>
    </row>
    <row r="13" spans="1:4" x14ac:dyDescent="0.25">
      <c r="B13" s="1">
        <v>-0.4</v>
      </c>
      <c r="C13" s="4" t="e">
        <f t="shared" si="0"/>
        <v>#NUM!</v>
      </c>
    </row>
    <row r="14" spans="1:4" x14ac:dyDescent="0.25">
      <c r="B14" s="1">
        <v>-0.3</v>
      </c>
      <c r="C14" s="4" t="e">
        <f t="shared" si="0"/>
        <v>#NUM!</v>
      </c>
    </row>
    <row r="15" spans="1:4" x14ac:dyDescent="0.25">
      <c r="B15" s="1">
        <v>-0.2</v>
      </c>
      <c r="C15" s="4" t="e">
        <f t="shared" si="0"/>
        <v>#NUM!</v>
      </c>
    </row>
    <row r="16" spans="1:4" x14ac:dyDescent="0.25">
      <c r="B16" s="1">
        <v>-0.1</v>
      </c>
      <c r="C16" s="4" t="e">
        <f t="shared" si="0"/>
        <v>#NUM!</v>
      </c>
    </row>
    <row r="17" spans="2:3" x14ac:dyDescent="0.25">
      <c r="B17" s="1">
        <v>0</v>
      </c>
      <c r="C17" s="4" t="e">
        <f t="shared" si="0"/>
        <v>#NUM!</v>
      </c>
    </row>
    <row r="18" spans="2:3" x14ac:dyDescent="0.25">
      <c r="B18" s="1">
        <v>0.1</v>
      </c>
      <c r="C18" s="4" t="e">
        <f t="shared" si="0"/>
        <v>#NUM!</v>
      </c>
    </row>
    <row r="19" spans="2:3" x14ac:dyDescent="0.25">
      <c r="B19" s="1">
        <v>0.2</v>
      </c>
      <c r="C19" s="4" t="e">
        <f t="shared" si="0"/>
        <v>#NUM!</v>
      </c>
    </row>
    <row r="20" spans="2:3" x14ac:dyDescent="0.25">
      <c r="B20" s="1">
        <v>0.3</v>
      </c>
      <c r="C20" s="4" t="e">
        <f t="shared" si="0"/>
        <v>#NUM!</v>
      </c>
    </row>
    <row r="21" spans="2:3" x14ac:dyDescent="0.25">
      <c r="B21" s="1">
        <v>0.4</v>
      </c>
      <c r="C21" s="4" t="e">
        <f t="shared" si="0"/>
        <v>#NUM!</v>
      </c>
    </row>
    <row r="22" spans="2:3" x14ac:dyDescent="0.25">
      <c r="B22" s="1">
        <v>0.5</v>
      </c>
      <c r="C22" s="4" t="e">
        <f t="shared" si="0"/>
        <v>#NUM!</v>
      </c>
    </row>
    <row r="23" spans="2:3" x14ac:dyDescent="0.25">
      <c r="B23" s="1">
        <v>0.6</v>
      </c>
      <c r="C23" s="4" t="e">
        <f t="shared" si="0"/>
        <v>#NUM!</v>
      </c>
    </row>
    <row r="24" spans="2:3" x14ac:dyDescent="0.25">
      <c r="B24" s="1">
        <v>0.7</v>
      </c>
      <c r="C24" s="4" t="e">
        <f t="shared" si="0"/>
        <v>#NUM!</v>
      </c>
    </row>
    <row r="25" spans="2:3" x14ac:dyDescent="0.25">
      <c r="B25" s="1">
        <v>0.8</v>
      </c>
      <c r="C25" s="4" t="e">
        <f t="shared" si="0"/>
        <v>#NUM!</v>
      </c>
    </row>
    <row r="26" spans="2:3" x14ac:dyDescent="0.25">
      <c r="B26" s="1">
        <v>0.9</v>
      </c>
      <c r="C26" s="4" t="e">
        <f t="shared" si="0"/>
        <v>#NUM!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7"/>
  <sheetViews>
    <sheetView workbookViewId="0">
      <selection activeCell="F18" sqref="F18"/>
    </sheetView>
  </sheetViews>
  <sheetFormatPr defaultColWidth="9.109375" defaultRowHeight="13.2" x14ac:dyDescent="0.25"/>
  <cols>
    <col min="1" max="4" width="9.109375" style="1"/>
    <col min="5" max="5" width="12.44140625" style="1" customWidth="1"/>
    <col min="6" max="16384" width="9.109375" style="1"/>
  </cols>
  <sheetData>
    <row r="1" spans="1:6" x14ac:dyDescent="0.25">
      <c r="A1" s="1" t="s">
        <v>3</v>
      </c>
    </row>
    <row r="3" spans="1:6" x14ac:dyDescent="0.25">
      <c r="B3" s="1">
        <v>1</v>
      </c>
      <c r="C3" s="1">
        <v>2</v>
      </c>
      <c r="D3" s="1">
        <v>3</v>
      </c>
      <c r="E3" s="1">
        <v>4</v>
      </c>
    </row>
    <row r="4" spans="1:6" x14ac:dyDescent="0.25">
      <c r="A4" s="1" t="s">
        <v>18</v>
      </c>
      <c r="B4" s="1">
        <v>-20</v>
      </c>
      <c r="C4" s="1">
        <v>82</v>
      </c>
      <c r="D4" s="1">
        <v>-60</v>
      </c>
      <c r="E4" s="1">
        <v>2</v>
      </c>
    </row>
    <row r="5" spans="1:6" x14ac:dyDescent="0.25">
      <c r="C5" s="1" t="s">
        <v>7</v>
      </c>
      <c r="D5" s="3">
        <f>IRR(B4:E4)</f>
        <v>-9.5909414154997208E-2</v>
      </c>
    </row>
    <row r="7" spans="1:6" x14ac:dyDescent="0.25">
      <c r="B7" s="1" t="s">
        <v>2</v>
      </c>
    </row>
    <row r="8" spans="1:6" x14ac:dyDescent="0.25">
      <c r="B8" s="1">
        <v>-0.9</v>
      </c>
      <c r="C8" s="3">
        <f>IRR($B$4:$E$4,B8)</f>
        <v>-9.5909414154999872E-2</v>
      </c>
      <c r="E8" s="1" t="s">
        <v>4</v>
      </c>
      <c r="F8" s="2">
        <f>NPV(-0.096,B4:E4)</f>
        <v>-5.3205399626276148E-3</v>
      </c>
    </row>
    <row r="9" spans="1:6" x14ac:dyDescent="0.25">
      <c r="B9" s="1">
        <v>-0.7</v>
      </c>
      <c r="C9" s="3">
        <f t="shared" ref="C9:C17" si="0">IRR($B$4:$E$4,B9)</f>
        <v>-9.5909414155064487E-2</v>
      </c>
      <c r="E9" s="1" t="s">
        <v>5</v>
      </c>
      <c r="F9" s="2">
        <f>NPV(2.16,$B$4:$E$4)</f>
        <v>1.2965313217193238E-3</v>
      </c>
    </row>
    <row r="10" spans="1:6" x14ac:dyDescent="0.25">
      <c r="B10" s="1">
        <v>-0.5</v>
      </c>
      <c r="C10" s="3">
        <f t="shared" si="0"/>
        <v>-9.5909414154996986E-2</v>
      </c>
    </row>
    <row r="11" spans="1:6" x14ac:dyDescent="0.25">
      <c r="B11" s="1">
        <v>-0.3</v>
      </c>
      <c r="C11" s="3">
        <f t="shared" si="0"/>
        <v>-9.5909414156773121E-2</v>
      </c>
    </row>
    <row r="12" spans="1:6" x14ac:dyDescent="0.25">
      <c r="B12" s="1">
        <v>-0.1</v>
      </c>
      <c r="C12" s="3">
        <f t="shared" si="0"/>
        <v>-9.5909414154996986E-2</v>
      </c>
    </row>
    <row r="13" spans="1:6" x14ac:dyDescent="0.25">
      <c r="B13" s="1">
        <v>0.1</v>
      </c>
      <c r="C13" s="3">
        <f t="shared" si="0"/>
        <v>-9.5909414154997208E-2</v>
      </c>
    </row>
    <row r="14" spans="1:6" x14ac:dyDescent="0.25">
      <c r="B14" s="1">
        <v>0.3</v>
      </c>
      <c r="C14" s="3">
        <f t="shared" si="0"/>
        <v>-9.590941415486065E-2</v>
      </c>
    </row>
    <row r="15" spans="1:6" x14ac:dyDescent="0.25">
      <c r="B15" s="1">
        <v>0.5</v>
      </c>
      <c r="C15" s="3">
        <f t="shared" si="0"/>
        <v>2.1609169140534945</v>
      </c>
    </row>
    <row r="16" spans="1:6" x14ac:dyDescent="0.25">
      <c r="B16" s="1">
        <v>0.7</v>
      </c>
      <c r="C16" s="3">
        <f t="shared" si="0"/>
        <v>2.160916914049257</v>
      </c>
    </row>
    <row r="17" spans="2:3" x14ac:dyDescent="0.25">
      <c r="B17" s="1">
        <v>0.9</v>
      </c>
      <c r="C17" s="3">
        <f t="shared" si="0"/>
        <v>2.160916914049297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469"/>
  <sheetViews>
    <sheetView workbookViewId="0">
      <selection activeCell="F5" sqref="F5"/>
    </sheetView>
  </sheetViews>
  <sheetFormatPr defaultColWidth="9.109375" defaultRowHeight="13.2" x14ac:dyDescent="0.25"/>
  <cols>
    <col min="1" max="1" width="14" style="1" customWidth="1"/>
    <col min="2" max="4" width="9.109375" style="1"/>
    <col min="5" max="5" width="10.33203125" style="1" customWidth="1"/>
    <col min="6" max="16384" width="9.109375" style="1"/>
  </cols>
  <sheetData>
    <row r="1" spans="1:7" x14ac:dyDescent="0.25">
      <c r="E1" s="1" t="s">
        <v>22</v>
      </c>
    </row>
    <row r="2" spans="1:7" x14ac:dyDescent="0.25">
      <c r="A2" s="1" t="s">
        <v>32</v>
      </c>
      <c r="D2" s="1" t="s">
        <v>19</v>
      </c>
      <c r="E2" s="1" t="s">
        <v>20</v>
      </c>
    </row>
    <row r="3" spans="1:7" x14ac:dyDescent="0.25">
      <c r="C3" s="6"/>
      <c r="D3" s="7" t="s">
        <v>33</v>
      </c>
      <c r="E3" s="1" t="s">
        <v>19</v>
      </c>
      <c r="F3" s="8" t="s">
        <v>20</v>
      </c>
      <c r="G3" s="8"/>
    </row>
    <row r="4" spans="1:7" x14ac:dyDescent="0.25">
      <c r="C4" s="6"/>
      <c r="D4" s="7">
        <v>40641</v>
      </c>
      <c r="E4" s="7">
        <v>40641</v>
      </c>
      <c r="F4" s="1">
        <v>-1500</v>
      </c>
    </row>
    <row r="5" spans="1:7" x14ac:dyDescent="0.25">
      <c r="C5" s="6"/>
      <c r="D5" s="7">
        <v>40770</v>
      </c>
      <c r="E5" s="7">
        <v>40770</v>
      </c>
      <c r="F5" s="1">
        <v>300</v>
      </c>
    </row>
    <row r="6" spans="1:7" x14ac:dyDescent="0.25">
      <c r="C6" s="6"/>
      <c r="D6" s="7">
        <v>40923</v>
      </c>
      <c r="E6" s="7">
        <v>40923</v>
      </c>
      <c r="F6" s="1">
        <v>400</v>
      </c>
    </row>
    <row r="7" spans="1:7" x14ac:dyDescent="0.25">
      <c r="C7" s="6"/>
      <c r="D7" s="7">
        <v>41085</v>
      </c>
      <c r="E7" s="7">
        <v>41085</v>
      </c>
      <c r="F7" s="1">
        <v>200</v>
      </c>
    </row>
    <row r="8" spans="1:7" x14ac:dyDescent="0.25">
      <c r="B8" s="9"/>
      <c r="D8" s="1" t="s">
        <v>21</v>
      </c>
    </row>
    <row r="9" spans="1:7" x14ac:dyDescent="0.25">
      <c r="D9" s="10">
        <f>XIRR(F4:F7,E4:E7)</f>
        <v>-0.48691636845469483</v>
      </c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B15" s="9"/>
    </row>
    <row r="22" spans="2:2" x14ac:dyDescent="0.25">
      <c r="B22" s="9"/>
    </row>
    <row r="29" spans="2:2" x14ac:dyDescent="0.25">
      <c r="B29" s="9"/>
    </row>
    <row r="36" spans="2:2" x14ac:dyDescent="0.25">
      <c r="B36" s="9"/>
    </row>
    <row r="43" spans="2:2" x14ac:dyDescent="0.25">
      <c r="B43" s="9"/>
    </row>
    <row r="50" spans="2:2" x14ac:dyDescent="0.25">
      <c r="B50" s="9"/>
    </row>
    <row r="57" spans="2:2" x14ac:dyDescent="0.25">
      <c r="B57" s="9"/>
    </row>
    <row r="64" spans="2:2" x14ac:dyDescent="0.25">
      <c r="B64" s="9"/>
    </row>
    <row r="71" spans="2:2" x14ac:dyDescent="0.25">
      <c r="B71" s="9"/>
    </row>
    <row r="78" spans="2:2" x14ac:dyDescent="0.25">
      <c r="B78" s="9"/>
    </row>
    <row r="85" spans="2:2" x14ac:dyDescent="0.25">
      <c r="B85" s="9"/>
    </row>
    <row r="92" spans="2:2" x14ac:dyDescent="0.25">
      <c r="B92" s="9"/>
    </row>
    <row r="99" spans="2:2" x14ac:dyDescent="0.25">
      <c r="B99" s="9"/>
    </row>
    <row r="106" spans="2:2" x14ac:dyDescent="0.25">
      <c r="B106" s="9"/>
    </row>
    <row r="113" spans="2:2" x14ac:dyDescent="0.25">
      <c r="B113" s="9"/>
    </row>
    <row r="122" spans="2:2" x14ac:dyDescent="0.25">
      <c r="B122" s="9"/>
    </row>
    <row r="129" spans="2:2" x14ac:dyDescent="0.25">
      <c r="B129" s="9"/>
    </row>
    <row r="136" spans="2:2" x14ac:dyDescent="0.25">
      <c r="B136" s="9"/>
    </row>
    <row r="143" spans="2:2" x14ac:dyDescent="0.25">
      <c r="B143" s="9"/>
    </row>
    <row r="150" spans="2:2" x14ac:dyDescent="0.25">
      <c r="B150" s="9"/>
    </row>
    <row r="157" spans="2:2" x14ac:dyDescent="0.25">
      <c r="B157" s="9"/>
    </row>
    <row r="164" spans="2:2" x14ac:dyDescent="0.25">
      <c r="B164" s="9"/>
    </row>
    <row r="171" spans="2:2" x14ac:dyDescent="0.25">
      <c r="B171" s="9"/>
    </row>
    <row r="178" spans="2:2" x14ac:dyDescent="0.25">
      <c r="B178" s="9"/>
    </row>
    <row r="185" spans="2:2" x14ac:dyDescent="0.25">
      <c r="B185" s="9"/>
    </row>
    <row r="192" spans="2:2" x14ac:dyDescent="0.25">
      <c r="B192" s="9"/>
    </row>
    <row r="199" spans="2:2" x14ac:dyDescent="0.25">
      <c r="B199" s="9"/>
    </row>
    <row r="206" spans="2:2" x14ac:dyDescent="0.25">
      <c r="B206" s="9"/>
    </row>
    <row r="215" spans="2:2" x14ac:dyDescent="0.25">
      <c r="B215" s="9"/>
    </row>
    <row r="222" spans="2:2" x14ac:dyDescent="0.25">
      <c r="B222" s="9"/>
    </row>
    <row r="229" spans="2:2" x14ac:dyDescent="0.25">
      <c r="B229" s="9"/>
    </row>
    <row r="236" spans="2:2" x14ac:dyDescent="0.25">
      <c r="B236" s="9"/>
    </row>
    <row r="243" spans="2:2" x14ac:dyDescent="0.25">
      <c r="B243" s="9"/>
    </row>
    <row r="250" spans="2:2" x14ac:dyDescent="0.25">
      <c r="B250" s="9"/>
    </row>
    <row r="257" spans="2:2" x14ac:dyDescent="0.25">
      <c r="B257" s="9"/>
    </row>
    <row r="264" spans="2:2" x14ac:dyDescent="0.25">
      <c r="B264" s="9"/>
    </row>
    <row r="271" spans="2:2" x14ac:dyDescent="0.25">
      <c r="B271" s="9"/>
    </row>
    <row r="278" spans="2:2" x14ac:dyDescent="0.25">
      <c r="B278" s="9"/>
    </row>
    <row r="285" spans="2:2" x14ac:dyDescent="0.25">
      <c r="B285" s="9"/>
    </row>
    <row r="292" spans="2:2" x14ac:dyDescent="0.25">
      <c r="B292" s="9"/>
    </row>
    <row r="299" spans="2:2" x14ac:dyDescent="0.25">
      <c r="B299" s="9"/>
    </row>
    <row r="306" spans="2:2" x14ac:dyDescent="0.25">
      <c r="B306" s="9"/>
    </row>
    <row r="315" spans="2:2" x14ac:dyDescent="0.25">
      <c r="B315" s="9"/>
    </row>
    <row r="322" spans="2:2" x14ac:dyDescent="0.25">
      <c r="B322" s="9"/>
    </row>
    <row r="329" spans="2:2" x14ac:dyDescent="0.25">
      <c r="B329" s="9"/>
    </row>
    <row r="336" spans="2:2" x14ac:dyDescent="0.25">
      <c r="B336" s="9"/>
    </row>
    <row r="343" spans="2:2" x14ac:dyDescent="0.25">
      <c r="B343" s="9"/>
    </row>
    <row r="350" spans="2:2" x14ac:dyDescent="0.25">
      <c r="B350" s="9"/>
    </row>
    <row r="357" spans="2:2" x14ac:dyDescent="0.25">
      <c r="B357" s="9"/>
    </row>
    <row r="364" spans="2:2" x14ac:dyDescent="0.25">
      <c r="B364" s="9"/>
    </row>
    <row r="371" spans="2:2" x14ac:dyDescent="0.25">
      <c r="B371" s="9"/>
    </row>
    <row r="378" spans="2:2" x14ac:dyDescent="0.25">
      <c r="B378" s="9"/>
    </row>
    <row r="385" spans="2:2" x14ac:dyDescent="0.25">
      <c r="B385" s="9"/>
    </row>
    <row r="392" spans="2:2" x14ac:dyDescent="0.25">
      <c r="B392" s="9"/>
    </row>
    <row r="399" spans="2:2" x14ac:dyDescent="0.25">
      <c r="B399" s="9"/>
    </row>
    <row r="406" spans="2:2" x14ac:dyDescent="0.25">
      <c r="B406" s="9"/>
    </row>
    <row r="413" spans="2:2" x14ac:dyDescent="0.25">
      <c r="B413" s="9"/>
    </row>
    <row r="420" spans="2:2" x14ac:dyDescent="0.25">
      <c r="B420" s="9"/>
    </row>
    <row r="427" spans="2:2" x14ac:dyDescent="0.25">
      <c r="B427" s="9"/>
    </row>
    <row r="434" spans="2:2" x14ac:dyDescent="0.25">
      <c r="B434" s="9"/>
    </row>
    <row r="441" spans="2:2" x14ac:dyDescent="0.25">
      <c r="B441" s="9"/>
    </row>
    <row r="448" spans="2:2" x14ac:dyDescent="0.25">
      <c r="B448" s="9"/>
    </row>
    <row r="455" spans="2:2" x14ac:dyDescent="0.25">
      <c r="B455" s="9"/>
    </row>
    <row r="462" spans="2:2" x14ac:dyDescent="0.25">
      <c r="B462" s="9"/>
    </row>
    <row r="469" spans="2:2" x14ac:dyDescent="0.25">
      <c r="B469" s="9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E16"/>
  <sheetViews>
    <sheetView topLeftCell="C1" workbookViewId="0">
      <selection activeCell="C23" sqref="C23"/>
    </sheetView>
  </sheetViews>
  <sheetFormatPr defaultColWidth="9.109375" defaultRowHeight="13.2" x14ac:dyDescent="0.25"/>
  <cols>
    <col min="1" max="16384" width="9.109375" style="1"/>
  </cols>
  <sheetData>
    <row r="3" spans="3:5" x14ac:dyDescent="0.25">
      <c r="D3" s="1" t="s">
        <v>26</v>
      </c>
      <c r="E3" s="1">
        <v>0.1</v>
      </c>
    </row>
    <row r="4" spans="3:5" x14ac:dyDescent="0.25">
      <c r="D4" s="1" t="s">
        <v>27</v>
      </c>
      <c r="E4" s="1">
        <v>0.12</v>
      </c>
    </row>
    <row r="6" spans="3:5" x14ac:dyDescent="0.25">
      <c r="D6" s="1" t="s">
        <v>24</v>
      </c>
      <c r="E6" s="1" t="s">
        <v>25</v>
      </c>
    </row>
    <row r="7" spans="3:5" x14ac:dyDescent="0.25">
      <c r="D7" s="1">
        <v>0</v>
      </c>
      <c r="E7" s="1">
        <v>-120000</v>
      </c>
    </row>
    <row r="8" spans="3:5" x14ac:dyDescent="0.25">
      <c r="D8" s="1">
        <v>1</v>
      </c>
      <c r="E8" s="1">
        <v>39000</v>
      </c>
    </row>
    <row r="9" spans="3:5" x14ac:dyDescent="0.25">
      <c r="D9" s="1">
        <v>2</v>
      </c>
      <c r="E9" s="1">
        <v>30000</v>
      </c>
    </row>
    <row r="10" spans="3:5" x14ac:dyDescent="0.25">
      <c r="D10" s="1">
        <v>3</v>
      </c>
      <c r="E10" s="1">
        <v>21000</v>
      </c>
    </row>
    <row r="11" spans="3:5" x14ac:dyDescent="0.25">
      <c r="D11" s="1">
        <v>4</v>
      </c>
      <c r="E11" s="1">
        <v>37000</v>
      </c>
    </row>
    <row r="12" spans="3:5" x14ac:dyDescent="0.25">
      <c r="D12" s="1">
        <v>5</v>
      </c>
      <c r="E12" s="1">
        <v>46000</v>
      </c>
    </row>
    <row r="13" spans="3:5" x14ac:dyDescent="0.25">
      <c r="E13" s="1" t="s">
        <v>29</v>
      </c>
    </row>
    <row r="15" spans="3:5" x14ac:dyDescent="0.25">
      <c r="C15" s="1" t="s">
        <v>28</v>
      </c>
      <c r="D15" s="11">
        <f>MIRR(E7:E12,E3,E4)</f>
        <v>0.12609413036590511</v>
      </c>
    </row>
    <row r="16" spans="3:5" x14ac:dyDescent="0.25">
      <c r="C16" s="1" t="s">
        <v>6</v>
      </c>
      <c r="D16" s="11">
        <f>IRR(E7:E12)</f>
        <v>0.1307355394708376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903EDBF-20C7-44E8-A211-ED6EBAA6FCA3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D23C911-680A-4E70-80E2-C1FAC3EFDC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57CD80-C0C9-4A18-AFD9-1425E3F9B0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Which Project</vt:lpstr>
      <vt:lpstr>IRR</vt:lpstr>
      <vt:lpstr>No IRR</vt:lpstr>
      <vt:lpstr>Multiple IRR</vt:lpstr>
      <vt:lpstr>XIRR</vt:lpstr>
      <vt:lpstr>MIRR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Jon M</cp:lastModifiedBy>
  <cp:revision/>
  <dcterms:created xsi:type="dcterms:W3CDTF">2006-07-15T14:29:17Z</dcterms:created>
  <dcterms:modified xsi:type="dcterms:W3CDTF">2019-05-26T23:44:30Z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