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数值规划" sheetId="1" r:id="rId1"/>
    <sheet name="视频广告需求" sheetId="2" r:id="rId2"/>
    <sheet name="Sheet3" sheetId="3" r:id="rId3"/>
  </sheets>
  <calcPr calcId="124519" concurrentCalc="0"/>
</workbook>
</file>

<file path=xl/calcChain.xml><?xml version="1.0" encoding="utf-8"?>
<calcChain xmlns="http://schemas.openxmlformats.org/spreadsheetml/2006/main">
  <c r="J7" i="1"/>
  <c r="J8"/>
  <c r="J9"/>
  <c r="J6"/>
  <c r="J23"/>
  <c r="K23" s="1"/>
  <c r="L23" s="1"/>
  <c r="L16"/>
  <c r="L17"/>
  <c r="L18"/>
  <c r="L19"/>
  <c r="L20"/>
  <c r="L21"/>
  <c r="L15"/>
  <c r="F16"/>
  <c r="J16" s="1"/>
  <c r="K16" s="1"/>
  <c r="F21"/>
  <c r="J21" s="1"/>
  <c r="K21" s="1"/>
  <c r="D19"/>
  <c r="I17"/>
  <c r="F17" s="1"/>
  <c r="J17" s="1"/>
  <c r="K17" s="1"/>
  <c r="I16"/>
  <c r="I18"/>
  <c r="F18" s="1"/>
  <c r="J18" s="1"/>
  <c r="K18" s="1"/>
  <c r="I19"/>
  <c r="F19" s="1"/>
  <c r="J19" s="1"/>
  <c r="K19" s="1"/>
  <c r="I20"/>
  <c r="F20" s="1"/>
  <c r="J20" s="1"/>
  <c r="K20" s="1"/>
  <c r="I21"/>
  <c r="I15"/>
  <c r="F15" s="1"/>
  <c r="J15" s="1"/>
  <c r="K15" s="1"/>
  <c r="H17"/>
  <c r="E17" s="1"/>
  <c r="H16"/>
  <c r="E16" s="1"/>
  <c r="H18"/>
  <c r="E18" s="1"/>
  <c r="H19"/>
  <c r="E19" s="1"/>
  <c r="H20"/>
  <c r="E20" s="1"/>
  <c r="H21"/>
  <c r="E21" s="1"/>
  <c r="H15"/>
  <c r="E15" s="1"/>
  <c r="G17"/>
  <c r="D17" s="1"/>
  <c r="G16"/>
  <c r="D16" s="1"/>
  <c r="G18"/>
  <c r="D18" s="1"/>
  <c r="G19"/>
  <c r="G20"/>
  <c r="D20" s="1"/>
  <c r="G21"/>
  <c r="D21" s="1"/>
  <c r="G15"/>
  <c r="D15" s="1"/>
  <c r="H6"/>
  <c r="C6" s="1"/>
  <c r="F6" s="1"/>
  <c r="H9"/>
  <c r="C9" s="1"/>
  <c r="F9" s="1"/>
  <c r="H8"/>
  <c r="C8" s="1"/>
  <c r="H7"/>
  <c r="C7" s="1"/>
  <c r="F7" s="1"/>
  <c r="E6" l="1"/>
  <c r="E9"/>
  <c r="E8"/>
  <c r="F8"/>
  <c r="E7"/>
</calcChain>
</file>

<file path=xl/sharedStrings.xml><?xml version="1.0" encoding="utf-8"?>
<sst xmlns="http://schemas.openxmlformats.org/spreadsheetml/2006/main" count="36" uniqueCount="35">
  <si>
    <t>钻石</t>
  </si>
  <si>
    <t>定价</t>
  </si>
  <si>
    <t>数值规划</t>
  </si>
  <si>
    <t>充值价格</t>
  </si>
  <si>
    <t>赠送</t>
  </si>
  <si>
    <t>百钻价格</t>
  </si>
  <si>
    <t>权值</t>
  </si>
  <si>
    <t>额外赠送</t>
  </si>
  <si>
    <t>道具价格</t>
    <phoneticPr fontId="1" type="noConversion"/>
  </si>
  <si>
    <t>加5步</t>
    <phoneticPr fontId="1" type="noConversion"/>
  </si>
  <si>
    <t>原价</t>
    <phoneticPr fontId="1" type="noConversion"/>
  </si>
  <si>
    <t>30秒</t>
    <phoneticPr fontId="1" type="noConversion"/>
  </si>
  <si>
    <t>铲子</t>
    <phoneticPr fontId="1" type="noConversion"/>
  </si>
  <si>
    <t>闪电消列、行</t>
    <phoneticPr fontId="1" type="noConversion"/>
  </si>
  <si>
    <t>9宫炸弹</t>
    <phoneticPr fontId="1" type="noConversion"/>
  </si>
  <si>
    <t>换色彩虹</t>
    <phoneticPr fontId="1" type="noConversion"/>
  </si>
  <si>
    <t>3原价</t>
    <phoneticPr fontId="1" type="noConversion"/>
  </si>
  <si>
    <t>5原价</t>
    <phoneticPr fontId="1" type="noConversion"/>
  </si>
  <si>
    <t>10原价</t>
    <phoneticPr fontId="1" type="noConversion"/>
  </si>
  <si>
    <t>最优惠价格</t>
    <phoneticPr fontId="1" type="noConversion"/>
  </si>
  <si>
    <t>美元价格</t>
    <phoneticPr fontId="1" type="noConversion"/>
  </si>
  <si>
    <t>5个生命</t>
    <phoneticPr fontId="1" type="noConversion"/>
  </si>
  <si>
    <t>2个超级水果</t>
    <phoneticPr fontId="1" type="noConversion"/>
  </si>
  <si>
    <t>1.每开启20次关卡激活视频奖励入口</t>
    <phoneticPr fontId="1" type="noConversion"/>
  </si>
  <si>
    <t>4.点击视频广告入口后，入口消失</t>
    <phoneticPr fontId="1" type="noConversion"/>
  </si>
  <si>
    <t>2.看完广告可获得100金币</t>
    <phoneticPr fontId="1" type="noConversion"/>
  </si>
  <si>
    <t>3.每日最多领取3次，到达次数后视频奖励入口不再出现</t>
    <phoneticPr fontId="1" type="noConversion"/>
  </si>
  <si>
    <t>视频奖励</t>
    <phoneticPr fontId="1" type="noConversion"/>
  </si>
  <si>
    <t>其他</t>
    <phoneticPr fontId="1" type="noConversion"/>
  </si>
  <si>
    <t>商店入口</t>
    <phoneticPr fontId="1" type="noConversion"/>
  </si>
  <si>
    <t>1.根据ios，Android区分两个版本的商店链接</t>
    <phoneticPr fontId="1" type="noConversion"/>
  </si>
  <si>
    <t>popgardenpurchase01</t>
    <phoneticPr fontId="5" type="noConversion"/>
  </si>
  <si>
    <t>popgardenpurchase02</t>
  </si>
  <si>
    <t>popgardenpurchase03</t>
  </si>
  <si>
    <t>popgardenpurchase04</t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</si>
</sst>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Tahoma"/>
      <family val="2"/>
    </font>
    <font>
      <sz val="12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1" tint="0.49998474074526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6" fillId="3" borderId="0" xfId="0" applyFont="1" applyFill="1" applyAlignment="1"/>
    <xf numFmtId="0" fontId="7" fillId="3" borderId="0" xfId="0" applyFont="1" applyFill="1" applyAlignment="1"/>
    <xf numFmtId="0" fontId="8" fillId="4" borderId="0" xfId="0" applyFont="1" applyFill="1" applyAlignment="1"/>
    <xf numFmtId="0" fontId="7" fillId="2" borderId="0" xfId="0" applyFont="1" applyFill="1" applyAlignment="1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76" fontId="4" fillId="2" borderId="1" xfId="0" applyNumberFormat="1" applyFont="1" applyFill="1" applyBorder="1" applyAlignment="1">
      <alignment vertical="center"/>
    </xf>
    <xf numFmtId="177" fontId="4" fillId="2" borderId="0" xfId="0" applyNumberFormat="1" applyFont="1" applyFill="1" applyAlignment="1">
      <alignment vertical="center"/>
    </xf>
    <xf numFmtId="9" fontId="4" fillId="2" borderId="1" xfId="1" applyNumberFormat="1" applyFont="1" applyFill="1" applyBorder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9" fillId="2" borderId="0" xfId="0" applyFont="1" applyFill="1" applyAlignment="1">
      <alignment vertical="center"/>
    </xf>
    <xf numFmtId="177" fontId="9" fillId="2" borderId="0" xfId="0" applyNumberFormat="1" applyFont="1" applyFill="1" applyAlignment="1">
      <alignment horizontal="center" vertical="center"/>
    </xf>
    <xf numFmtId="176" fontId="3" fillId="2" borderId="0" xfId="0" applyNumberFormat="1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activeCell="J6" sqref="J6:J9"/>
    </sheetView>
  </sheetViews>
  <sheetFormatPr defaultRowHeight="21.95" customHeight="1"/>
  <cols>
    <col min="1" max="16384" width="9" style="1"/>
  </cols>
  <sheetData>
    <row r="1" spans="1:12" s="5" customFormat="1" ht="21.95" customHeight="1">
      <c r="A1" s="2" t="s">
        <v>2</v>
      </c>
      <c r="B1" s="3"/>
      <c r="C1" s="3"/>
      <c r="D1" s="3"/>
      <c r="E1" s="3"/>
      <c r="F1" s="3"/>
      <c r="G1" s="3"/>
    </row>
    <row r="2" spans="1:12" s="5" customFormat="1" ht="21.95" customHeight="1"/>
    <row r="3" spans="1:12" s="5" customFormat="1" ht="21.95" customHeight="1">
      <c r="B3" s="4" t="s">
        <v>3</v>
      </c>
      <c r="C3" s="4"/>
      <c r="D3" s="4"/>
      <c r="E3" s="4"/>
      <c r="F3" s="4"/>
      <c r="G3" s="4"/>
    </row>
    <row r="4" spans="1:12" s="5" customFormat="1" ht="21.95" customHeight="1"/>
    <row r="5" spans="1:12" s="5" customFormat="1" ht="21.95" customHeight="1">
      <c r="C5" s="6" t="s">
        <v>0</v>
      </c>
      <c r="D5" s="6" t="s">
        <v>1</v>
      </c>
      <c r="E5" s="6" t="s">
        <v>4</v>
      </c>
      <c r="F5" s="7" t="s">
        <v>5</v>
      </c>
      <c r="G5" s="15" t="s">
        <v>6</v>
      </c>
      <c r="H5" s="15" t="s">
        <v>0</v>
      </c>
      <c r="I5" s="15" t="s">
        <v>7</v>
      </c>
    </row>
    <row r="6" spans="1:12" s="5" customFormat="1" ht="21.95" customHeight="1">
      <c r="C6" s="8">
        <f>H6+I6</f>
        <v>250</v>
      </c>
      <c r="D6" s="9">
        <v>0.99</v>
      </c>
      <c r="E6" s="11">
        <f t="shared" ref="E6" si="0">I6/H6</f>
        <v>0</v>
      </c>
      <c r="F6" s="10">
        <f>D6/C6*100</f>
        <v>0.39600000000000002</v>
      </c>
      <c r="G6" s="16">
        <v>50</v>
      </c>
      <c r="H6" s="16">
        <f>G6*5</f>
        <v>250</v>
      </c>
      <c r="I6" s="16"/>
      <c r="J6" s="5" t="str">
        <f>CONCATENATE(C6," ","coins")</f>
        <v>250 coins</v>
      </c>
      <c r="K6" s="5" t="s">
        <v>31</v>
      </c>
    </row>
    <row r="7" spans="1:12" s="5" customFormat="1" ht="21.95" customHeight="1">
      <c r="C7" s="8">
        <f>H7+I7</f>
        <v>2624</v>
      </c>
      <c r="D7" s="9">
        <v>9.99</v>
      </c>
      <c r="E7" s="11">
        <f>I7/H7</f>
        <v>4.9599999999999998E-2</v>
      </c>
      <c r="F7" s="10">
        <f>D7/C7*100</f>
        <v>0.38071646341463417</v>
      </c>
      <c r="G7" s="16">
        <v>500</v>
      </c>
      <c r="H7" s="16">
        <f t="shared" ref="H7:H9" si="1">G7*5</f>
        <v>2500</v>
      </c>
      <c r="I7" s="16">
        <v>124</v>
      </c>
      <c r="J7" s="5" t="str">
        <f t="shared" ref="J7:J9" si="2">CONCATENATE(C7," ","coins")</f>
        <v>2624 coins</v>
      </c>
      <c r="K7" s="5" t="s">
        <v>32</v>
      </c>
    </row>
    <row r="8" spans="1:12" s="5" customFormat="1" ht="21.95" customHeight="1">
      <c r="C8" s="8">
        <f>H8+I8</f>
        <v>8248</v>
      </c>
      <c r="D8" s="9">
        <v>29.99</v>
      </c>
      <c r="E8" s="11">
        <f>I8/H8</f>
        <v>9.9733333333333327E-2</v>
      </c>
      <c r="F8" s="10">
        <f>D8/C8*100</f>
        <v>0.36360329776915612</v>
      </c>
      <c r="G8" s="16">
        <v>1500</v>
      </c>
      <c r="H8" s="16">
        <f t="shared" si="1"/>
        <v>7500</v>
      </c>
      <c r="I8" s="16">
        <v>748</v>
      </c>
      <c r="J8" s="5" t="str">
        <f t="shared" si="2"/>
        <v>8248 coins</v>
      </c>
      <c r="K8" s="5" t="s">
        <v>33</v>
      </c>
    </row>
    <row r="9" spans="1:12" s="5" customFormat="1" ht="21.95" customHeight="1">
      <c r="C9" s="8">
        <f>H9+I9</f>
        <v>14956</v>
      </c>
      <c r="D9" s="9">
        <v>49.99</v>
      </c>
      <c r="E9" s="11">
        <f>I9/H9</f>
        <v>0.19647999999999999</v>
      </c>
      <c r="F9" s="10">
        <f>D9/C9*100</f>
        <v>0.33424712489970582</v>
      </c>
      <c r="G9" s="16">
        <v>2500</v>
      </c>
      <c r="H9" s="16">
        <f t="shared" si="1"/>
        <v>12500</v>
      </c>
      <c r="I9" s="16">
        <v>2456</v>
      </c>
      <c r="J9" s="5" t="str">
        <f t="shared" si="2"/>
        <v>14956 coins</v>
      </c>
      <c r="K9" s="5" t="s">
        <v>34</v>
      </c>
    </row>
    <row r="10" spans="1:12" s="5" customFormat="1" ht="21.95" customHeight="1"/>
    <row r="12" spans="1:12" s="5" customFormat="1" ht="21.95" customHeight="1">
      <c r="B12" s="4" t="s">
        <v>8</v>
      </c>
      <c r="C12" s="4"/>
      <c r="D12" s="4"/>
      <c r="E12" s="4"/>
      <c r="F12" s="4"/>
      <c r="G12" s="4"/>
    </row>
    <row r="14" spans="1:12" ht="21.95" customHeight="1">
      <c r="C14" s="14" t="s">
        <v>10</v>
      </c>
      <c r="D14" s="13">
        <v>3</v>
      </c>
      <c r="E14" s="13">
        <v>5</v>
      </c>
      <c r="F14" s="13">
        <v>10</v>
      </c>
      <c r="G14" s="14" t="s">
        <v>16</v>
      </c>
      <c r="H14" s="14" t="s">
        <v>17</v>
      </c>
      <c r="I14" s="14" t="s">
        <v>18</v>
      </c>
      <c r="J14" s="14" t="s">
        <v>19</v>
      </c>
      <c r="K14" s="14" t="s">
        <v>20</v>
      </c>
      <c r="L14" s="1">
        <v>6.4</v>
      </c>
    </row>
    <row r="15" spans="1:12" ht="21.95" customHeight="1">
      <c r="B15" s="12" t="s">
        <v>9</v>
      </c>
      <c r="C15" s="14">
        <v>150</v>
      </c>
      <c r="D15" s="13">
        <f>G15</f>
        <v>450</v>
      </c>
      <c r="E15" s="13">
        <f>INT(H15*0.95)</f>
        <v>712</v>
      </c>
      <c r="F15" s="13">
        <f>INT(I15*0.9)</f>
        <v>1350</v>
      </c>
      <c r="G15" s="14">
        <f>C15*3</f>
        <v>450</v>
      </c>
      <c r="H15" s="14">
        <f>C15*5</f>
        <v>750</v>
      </c>
      <c r="I15" s="14">
        <f>C15*10</f>
        <v>1500</v>
      </c>
      <c r="J15" s="14">
        <f>F15/10</f>
        <v>135</v>
      </c>
      <c r="K15" s="17">
        <f>J15/100*$F$9</f>
        <v>0.45123361861460287</v>
      </c>
      <c r="L15" s="18">
        <f>K15*$L$14</f>
        <v>2.8878951591334587</v>
      </c>
    </row>
    <row r="16" spans="1:12" ht="21.95" customHeight="1">
      <c r="B16" s="12" t="s">
        <v>22</v>
      </c>
      <c r="C16" s="14">
        <v>100</v>
      </c>
      <c r="D16" s="13">
        <f t="shared" ref="D16:D21" si="3">G16</f>
        <v>300</v>
      </c>
      <c r="E16" s="13">
        <f t="shared" ref="E16:E21" si="4">INT(H16*0.95)</f>
        <v>475</v>
      </c>
      <c r="F16" s="13">
        <f t="shared" ref="F16:F21" si="5">INT(I16*0.9)</f>
        <v>900</v>
      </c>
      <c r="G16" s="14">
        <f t="shared" ref="G16:G21" si="6">C16*3</f>
        <v>300</v>
      </c>
      <c r="H16" s="14">
        <f t="shared" ref="H16:H21" si="7">C16*5</f>
        <v>500</v>
      </c>
      <c r="I16" s="14">
        <f t="shared" ref="I16:I21" si="8">C16*10</f>
        <v>1000</v>
      </c>
      <c r="J16" s="14">
        <f t="shared" ref="J16:J21" si="9">F16/10</f>
        <v>90</v>
      </c>
      <c r="K16" s="17">
        <f t="shared" ref="K16:K23" si="10">J16/100*$F$9</f>
        <v>0.30082241240973523</v>
      </c>
      <c r="L16" s="18">
        <f t="shared" ref="L16:L23" si="11">K16*$L$14</f>
        <v>1.9252634394223056</v>
      </c>
    </row>
    <row r="17" spans="2:12" ht="21.95" customHeight="1">
      <c r="B17" s="12" t="s">
        <v>11</v>
      </c>
      <c r="C17" s="14">
        <v>180</v>
      </c>
      <c r="D17" s="13">
        <f>G17</f>
        <v>540</v>
      </c>
      <c r="E17" s="13">
        <f>INT(H17*0.95)</f>
        <v>855</v>
      </c>
      <c r="F17" s="13">
        <f>INT(I17*0.9)</f>
        <v>1620</v>
      </c>
      <c r="G17" s="14">
        <f>C17*3</f>
        <v>540</v>
      </c>
      <c r="H17" s="14">
        <f>C17*5</f>
        <v>900</v>
      </c>
      <c r="I17" s="14">
        <f>C17*10</f>
        <v>1800</v>
      </c>
      <c r="J17" s="14">
        <f>F17/10</f>
        <v>162</v>
      </c>
      <c r="K17" s="17">
        <f>J17/100*$F$9</f>
        <v>0.54148034233752351</v>
      </c>
      <c r="L17" s="18">
        <f t="shared" si="11"/>
        <v>3.4654741909601507</v>
      </c>
    </row>
    <row r="18" spans="2:12" ht="21.95" customHeight="1">
      <c r="B18" s="12" t="s">
        <v>14</v>
      </c>
      <c r="C18" s="14">
        <v>300</v>
      </c>
      <c r="D18" s="13">
        <f t="shared" si="3"/>
        <v>900</v>
      </c>
      <c r="E18" s="13">
        <f t="shared" si="4"/>
        <v>1425</v>
      </c>
      <c r="F18" s="13">
        <f t="shared" si="5"/>
        <v>2700</v>
      </c>
      <c r="G18" s="14">
        <f t="shared" si="6"/>
        <v>900</v>
      </c>
      <c r="H18" s="14">
        <f t="shared" si="7"/>
        <v>1500</v>
      </c>
      <c r="I18" s="14">
        <f t="shared" si="8"/>
        <v>3000</v>
      </c>
      <c r="J18" s="14">
        <f t="shared" si="9"/>
        <v>270</v>
      </c>
      <c r="K18" s="17">
        <f t="shared" si="10"/>
        <v>0.90246723722920574</v>
      </c>
      <c r="L18" s="18">
        <f t="shared" si="11"/>
        <v>5.7757903182669175</v>
      </c>
    </row>
    <row r="19" spans="2:12" ht="21.95" customHeight="1">
      <c r="B19" s="12" t="s">
        <v>15</v>
      </c>
      <c r="C19" s="14">
        <v>200</v>
      </c>
      <c r="D19" s="13">
        <f t="shared" si="3"/>
        <v>600</v>
      </c>
      <c r="E19" s="13">
        <f t="shared" si="4"/>
        <v>950</v>
      </c>
      <c r="F19" s="13">
        <f t="shared" si="5"/>
        <v>1800</v>
      </c>
      <c r="G19" s="14">
        <f t="shared" si="6"/>
        <v>600</v>
      </c>
      <c r="H19" s="14">
        <f t="shared" si="7"/>
        <v>1000</v>
      </c>
      <c r="I19" s="14">
        <f t="shared" si="8"/>
        <v>2000</v>
      </c>
      <c r="J19" s="14">
        <f t="shared" si="9"/>
        <v>180</v>
      </c>
      <c r="K19" s="17">
        <f t="shared" si="10"/>
        <v>0.60164482481947046</v>
      </c>
      <c r="L19" s="18">
        <f t="shared" si="11"/>
        <v>3.8505268788446112</v>
      </c>
    </row>
    <row r="20" spans="2:12" ht="21.95" customHeight="1">
      <c r="B20" s="12" t="s">
        <v>12</v>
      </c>
      <c r="C20" s="14">
        <v>120</v>
      </c>
      <c r="D20" s="13">
        <f t="shared" si="3"/>
        <v>360</v>
      </c>
      <c r="E20" s="13">
        <f t="shared" si="4"/>
        <v>570</v>
      </c>
      <c r="F20" s="13">
        <f t="shared" si="5"/>
        <v>1080</v>
      </c>
      <c r="G20" s="14">
        <f t="shared" si="6"/>
        <v>360</v>
      </c>
      <c r="H20" s="14">
        <f t="shared" si="7"/>
        <v>600</v>
      </c>
      <c r="I20" s="14">
        <f t="shared" si="8"/>
        <v>1200</v>
      </c>
      <c r="J20" s="14">
        <f t="shared" si="9"/>
        <v>108</v>
      </c>
      <c r="K20" s="17">
        <f t="shared" si="10"/>
        <v>0.36098689489168229</v>
      </c>
      <c r="L20" s="18">
        <f t="shared" si="11"/>
        <v>2.3103161273067667</v>
      </c>
    </row>
    <row r="21" spans="2:12" ht="21.95" customHeight="1">
      <c r="B21" s="12" t="s">
        <v>13</v>
      </c>
      <c r="C21" s="14">
        <v>250</v>
      </c>
      <c r="D21" s="13">
        <f t="shared" si="3"/>
        <v>750</v>
      </c>
      <c r="E21" s="13">
        <f t="shared" si="4"/>
        <v>1187</v>
      </c>
      <c r="F21" s="13">
        <f t="shared" si="5"/>
        <v>2250</v>
      </c>
      <c r="G21" s="14">
        <f t="shared" si="6"/>
        <v>750</v>
      </c>
      <c r="H21" s="14">
        <f t="shared" si="7"/>
        <v>1250</v>
      </c>
      <c r="I21" s="14">
        <f t="shared" si="8"/>
        <v>2500</v>
      </c>
      <c r="J21" s="14">
        <f t="shared" si="9"/>
        <v>225</v>
      </c>
      <c r="K21" s="17">
        <f t="shared" si="10"/>
        <v>0.75205603102433805</v>
      </c>
      <c r="L21" s="18">
        <f t="shared" si="11"/>
        <v>4.8131585985557637</v>
      </c>
    </row>
    <row r="23" spans="2:12" ht="21.95" customHeight="1">
      <c r="B23" s="1" t="s">
        <v>21</v>
      </c>
      <c r="C23" s="1">
        <v>250</v>
      </c>
      <c r="J23" s="1">
        <f>C23</f>
        <v>250</v>
      </c>
      <c r="K23" s="17">
        <f t="shared" si="10"/>
        <v>0.83561781224926457</v>
      </c>
      <c r="L23" s="18">
        <f t="shared" si="11"/>
        <v>5.347953998395294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11" sqref="B11"/>
    </sheetView>
  </sheetViews>
  <sheetFormatPr defaultRowHeight="21.95" customHeight="1"/>
  <cols>
    <col min="1" max="16384" width="9" style="1"/>
  </cols>
  <sheetData>
    <row r="1" spans="1:7" ht="21.95" customHeight="1">
      <c r="A1" s="21" t="s">
        <v>28</v>
      </c>
      <c r="B1" s="20"/>
      <c r="C1" s="20"/>
      <c r="D1" s="20"/>
      <c r="E1" s="20"/>
      <c r="F1" s="20"/>
      <c r="G1" s="20"/>
    </row>
    <row r="3" spans="1:7" ht="21.95" customHeight="1">
      <c r="B3" s="22" t="s">
        <v>27</v>
      </c>
      <c r="C3" s="19"/>
      <c r="D3" s="19"/>
      <c r="E3" s="19"/>
      <c r="F3" s="19"/>
      <c r="G3" s="19"/>
    </row>
    <row r="4" spans="1:7" ht="21.95" customHeight="1">
      <c r="B4" s="1" t="s">
        <v>23</v>
      </c>
    </row>
    <row r="5" spans="1:7" ht="21.95" customHeight="1">
      <c r="B5" s="1" t="s">
        <v>25</v>
      </c>
    </row>
    <row r="6" spans="1:7" ht="21.95" customHeight="1">
      <c r="B6" s="1" t="s">
        <v>26</v>
      </c>
    </row>
    <row r="7" spans="1:7" ht="21.95" customHeight="1">
      <c r="B7" s="1" t="s">
        <v>24</v>
      </c>
    </row>
    <row r="9" spans="1:7" ht="21.95" customHeight="1">
      <c r="B9" s="22" t="s">
        <v>29</v>
      </c>
      <c r="C9" s="19"/>
      <c r="D9" s="19"/>
      <c r="E9" s="19"/>
      <c r="F9" s="19"/>
      <c r="G9" s="19"/>
    </row>
    <row r="10" spans="1:7" ht="21.95" customHeight="1">
      <c r="B10" s="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数值规划</vt:lpstr>
      <vt:lpstr>视频广告需求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2017-09-29T17:00:13Z</dcterms:modified>
</cp:coreProperties>
</file>