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 activeTab="1"/>
  </bookViews>
  <sheets>
    <sheet name="Keiser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Q45" i="1" l="1"/>
  <c r="N38" i="1" l="1"/>
  <c r="N41" i="1" s="1"/>
  <c r="M32" i="1" l="1"/>
  <c r="M38" i="1" s="1"/>
  <c r="M41" i="1" s="1"/>
  <c r="O32" i="1"/>
  <c r="O38" i="1" s="1"/>
  <c r="O41" i="1" s="1"/>
  <c r="P32" i="1" l="1"/>
  <c r="P38" i="1" s="1"/>
  <c r="P41" i="1" s="1"/>
  <c r="L32" i="1"/>
  <c r="M33" i="1"/>
  <c r="M34" i="1" s="1"/>
  <c r="N33" i="1"/>
  <c r="N34" i="1" s="1"/>
  <c r="O33" i="1"/>
  <c r="O34" i="1" s="1"/>
  <c r="P33" i="1"/>
  <c r="P34" i="1" s="1"/>
  <c r="K32" i="1" l="1"/>
  <c r="L38" i="1"/>
  <c r="L41" i="1" s="1"/>
  <c r="L33" i="1"/>
  <c r="L34" i="1" s="1"/>
  <c r="K33" i="1"/>
  <c r="K34" i="1" s="1"/>
  <c r="H10" i="1"/>
  <c r="J32" i="1" l="1"/>
  <c r="K38" i="1"/>
  <c r="K41" i="1" s="1"/>
  <c r="F21" i="1"/>
  <c r="F22" i="1"/>
  <c r="F23" i="1"/>
  <c r="F24" i="1"/>
  <c r="F25" i="1"/>
  <c r="F2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I32" i="1" l="1"/>
  <c r="J38" i="1"/>
  <c r="J41" i="1" s="1"/>
  <c r="J33" i="1"/>
  <c r="J34" i="1" s="1"/>
  <c r="H32" i="1" l="1"/>
  <c r="I38" i="1"/>
  <c r="I41" i="1" s="1"/>
  <c r="I33" i="1"/>
  <c r="I34" i="1" s="1"/>
  <c r="H38" i="1" l="1"/>
  <c r="H41" i="1" s="1"/>
  <c r="H33" i="1"/>
  <c r="H34" i="1" s="1"/>
  <c r="G32" i="1"/>
</calcChain>
</file>

<file path=xl/sharedStrings.xml><?xml version="1.0" encoding="utf-8"?>
<sst xmlns="http://schemas.openxmlformats.org/spreadsheetml/2006/main" count="66" uniqueCount="56">
  <si>
    <t>Gear</t>
  </si>
  <si>
    <t>RPM</t>
  </si>
  <si>
    <t>Watts</t>
  </si>
  <si>
    <t>Theoretical Gear</t>
  </si>
  <si>
    <t>Gear 15</t>
  </si>
  <si>
    <t>&gt;33</t>
  </si>
  <si>
    <t>11</t>
  </si>
  <si>
    <t>-11</t>
  </si>
  <si>
    <t>-33</t>
  </si>
  <si>
    <t>-55</t>
  </si>
  <si>
    <t>-76</t>
  </si>
  <si>
    <t>-98</t>
  </si>
  <si>
    <t>-120</t>
  </si>
  <si>
    <t>11 to 32</t>
  </si>
  <si>
    <t>-10 to 10</t>
  </si>
  <si>
    <t>-11 to 32</t>
  </si>
  <si>
    <t>-33 to -54</t>
  </si>
  <si>
    <t>-55 to -75</t>
  </si>
  <si>
    <t>-76 to -97</t>
  </si>
  <si>
    <t>-98 to -119</t>
  </si>
  <si>
    <t>&gt;-120</t>
  </si>
  <si>
    <t>-9 to 9</t>
  </si>
  <si>
    <t>12 to 31</t>
  </si>
  <si>
    <t>&gt; 34</t>
  </si>
  <si>
    <t>-12 to 31</t>
  </si>
  <si>
    <t>- 56 to -74</t>
  </si>
  <si>
    <t>- 34 to -53</t>
  </si>
  <si>
    <t>-77 to -96</t>
  </si>
  <si>
    <t>-99 to 118</t>
  </si>
  <si>
    <t>&gt; -121</t>
  </si>
  <si>
    <t>9 10</t>
  </si>
  <si>
    <t>11 12</t>
  </si>
  <si>
    <t>13 14</t>
  </si>
  <si>
    <t>4 + 2</t>
  </si>
  <si>
    <t>2 + 1</t>
  </si>
  <si>
    <t>0 1</t>
  </si>
  <si>
    <t>4 5 6 7</t>
  </si>
  <si>
    <t>10 11 12 13</t>
  </si>
  <si>
    <t>16 17 18 19</t>
  </si>
  <si>
    <t>22 23 24 25</t>
  </si>
  <si>
    <t>28 29 30 31</t>
  </si>
  <si>
    <t>34 35 36 37</t>
  </si>
  <si>
    <t>40 41 42 43</t>
  </si>
  <si>
    <t>46 47</t>
  </si>
  <si>
    <t>rpm</t>
  </si>
  <si>
    <t>gear 8</t>
  </si>
  <si>
    <t>gear 9</t>
  </si>
  <si>
    <t>gear 10</t>
  </si>
  <si>
    <t>gear 11</t>
  </si>
  <si>
    <t>gear 12</t>
  </si>
  <si>
    <t>gear 13</t>
  </si>
  <si>
    <t>gear 14</t>
  </si>
  <si>
    <t>gear 15</t>
  </si>
  <si>
    <t>gear 16</t>
  </si>
  <si>
    <t>gear 17</t>
  </si>
  <si>
    <t>gear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</si>
</sst>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49" fontId="6" fillId="0" borderId="0" xfId="0" applyNumberFormat="1" applyFont="1" applyAlignment="1"/>
    <xf numFmtId="49" fontId="2" fillId="0" borderId="0" xfId="0" applyNumberFormat="1" applyFont="1" applyAlignment="1"/>
    <xf numFmtId="0" fontId="6" fillId="0" borderId="0" xfId="0" applyFont="1" applyAlignme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  <xf numFmtId="0" fontId="6" fillId="0" borderId="3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Gear 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Keiser!$B$2:$B$7</c:f>
              <c:numCache>
                <c:formatCode>General</c:formatCode>
                <c:ptCount val="6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</c:numCache>
            </c:numRef>
          </c:xVal>
          <c:yVal>
            <c:numRef>
              <c:f>Keiser!$C$2:$C$7</c:f>
              <c:numCache>
                <c:formatCode>General</c:formatCode>
                <c:ptCount val="6"/>
                <c:pt idx="0">
                  <c:v>46</c:v>
                </c:pt>
                <c:pt idx="1">
                  <c:v>54</c:v>
                </c:pt>
                <c:pt idx="2">
                  <c:v>66</c:v>
                </c:pt>
                <c:pt idx="3">
                  <c:v>76</c:v>
                </c:pt>
                <c:pt idx="4">
                  <c:v>87</c:v>
                </c:pt>
                <c:pt idx="5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96-4EAC-BADB-A4ACC3769893}"/>
            </c:ext>
          </c:extLst>
        </c:ser>
        <c:ser>
          <c:idx val="1"/>
          <c:order val="1"/>
          <c:tx>
            <c:v>Gear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Keiser!$B$8:$B$13</c:f>
              <c:numCache>
                <c:formatCode>General</c:formatCode>
                <c:ptCount val="6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</c:numCache>
            </c:numRef>
          </c:xVal>
          <c:yVal>
            <c:numRef>
              <c:f>Keiser!$C$8:$C$13</c:f>
              <c:numCache>
                <c:formatCode>General</c:formatCode>
                <c:ptCount val="6"/>
                <c:pt idx="0">
                  <c:v>61</c:v>
                </c:pt>
                <c:pt idx="1">
                  <c:v>72</c:v>
                </c:pt>
                <c:pt idx="2">
                  <c:v>88</c:v>
                </c:pt>
                <c:pt idx="3">
                  <c:v>100</c:v>
                </c:pt>
                <c:pt idx="4">
                  <c:v>115</c:v>
                </c:pt>
                <c:pt idx="5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96-4EAC-BADB-A4ACC3769893}"/>
            </c:ext>
          </c:extLst>
        </c:ser>
        <c:ser>
          <c:idx val="2"/>
          <c:order val="2"/>
          <c:tx>
            <c:v>Gear 12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Keiser!$B$14:$B$19</c:f>
              <c:numCache>
                <c:formatCode>General</c:formatCode>
                <c:ptCount val="6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</c:numCache>
            </c:numRef>
          </c:xVal>
          <c:yVal>
            <c:numRef>
              <c:f>Keiser!$C$14:$C$19</c:f>
              <c:numCache>
                <c:formatCode>General</c:formatCode>
                <c:ptCount val="6"/>
                <c:pt idx="0">
                  <c:v>88</c:v>
                </c:pt>
                <c:pt idx="1">
                  <c:v>106</c:v>
                </c:pt>
                <c:pt idx="2">
                  <c:v>127</c:v>
                </c:pt>
                <c:pt idx="3">
                  <c:v>144</c:v>
                </c:pt>
                <c:pt idx="4">
                  <c:v>165</c:v>
                </c:pt>
                <c:pt idx="5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96-4EAC-BADB-A4ACC3769893}"/>
            </c:ext>
          </c:extLst>
        </c:ser>
        <c:ser>
          <c:idx val="3"/>
          <c:order val="3"/>
          <c:tx>
            <c:v>Gear 14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Keiser!$B$20:$B$25</c:f>
              <c:numCache>
                <c:formatCode>General</c:formatCode>
                <c:ptCount val="6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</c:numCache>
            </c:numRef>
          </c:xVal>
          <c:yVal>
            <c:numRef>
              <c:f>Keiser!$C$20:$C$25</c:f>
              <c:numCache>
                <c:formatCode>General</c:formatCode>
                <c:ptCount val="6"/>
                <c:pt idx="0">
                  <c:v>123</c:v>
                </c:pt>
                <c:pt idx="1">
                  <c:v>146</c:v>
                </c:pt>
                <c:pt idx="2">
                  <c:v>173</c:v>
                </c:pt>
                <c:pt idx="3">
                  <c:v>196</c:v>
                </c:pt>
                <c:pt idx="4">
                  <c:v>224</c:v>
                </c:pt>
                <c:pt idx="5">
                  <c:v>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96-4EAC-BADB-A4ACC3769893}"/>
            </c:ext>
          </c:extLst>
        </c:ser>
        <c:ser>
          <c:idx val="4"/>
          <c:order val="4"/>
          <c:tx>
            <c:v>Gear 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Keiser!$B$26:$B$31</c:f>
              <c:numCache>
                <c:formatCode>General</c:formatCode>
                <c:ptCount val="6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</c:numCache>
            </c:numRef>
          </c:xVal>
          <c:yVal>
            <c:numRef>
              <c:f>Keiser!$C$26:$C$31</c:f>
              <c:numCache>
                <c:formatCode>General</c:formatCode>
                <c:ptCount val="6"/>
                <c:pt idx="0">
                  <c:v>171</c:v>
                </c:pt>
                <c:pt idx="1">
                  <c:v>204</c:v>
                </c:pt>
                <c:pt idx="2">
                  <c:v>238</c:v>
                </c:pt>
                <c:pt idx="3">
                  <c:v>269</c:v>
                </c:pt>
                <c:pt idx="4">
                  <c:v>309</c:v>
                </c:pt>
                <c:pt idx="5">
                  <c:v>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96-4EAC-BADB-A4ACC3769893}"/>
            </c:ext>
          </c:extLst>
        </c:ser>
        <c:ser>
          <c:idx val="5"/>
          <c:order val="5"/>
          <c:tx>
            <c:v>Gear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Keiser!$E$8:$E$13</c:f>
              <c:numCache>
                <c:formatCode>General</c:formatCode>
                <c:ptCount val="6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</c:numCache>
            </c:numRef>
          </c:xVal>
          <c:yVal>
            <c:numRef>
              <c:f>Keiser!$F$8:$F$13</c:f>
              <c:numCache>
                <c:formatCode>General</c:formatCode>
                <c:ptCount val="6"/>
                <c:pt idx="0">
                  <c:v>74.5</c:v>
                </c:pt>
                <c:pt idx="1">
                  <c:v>89</c:v>
                </c:pt>
                <c:pt idx="2">
                  <c:v>107.5</c:v>
                </c:pt>
                <c:pt idx="3">
                  <c:v>122</c:v>
                </c:pt>
                <c:pt idx="4">
                  <c:v>140</c:v>
                </c:pt>
                <c:pt idx="5">
                  <c:v>154.5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096-4EAC-BADB-A4ACC3769893}"/>
            </c:ext>
          </c:extLst>
        </c:ser>
        <c:ser>
          <c:idx val="6"/>
          <c:order val="6"/>
          <c:tx>
            <c:v>Gear 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Keiser!$E$14:$E$19</c:f>
              <c:numCache>
                <c:formatCode>General</c:formatCode>
                <c:ptCount val="6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</c:numCache>
            </c:numRef>
          </c:xVal>
          <c:yVal>
            <c:numRef>
              <c:f>Keiser!$F$14:$F$19</c:f>
              <c:numCache>
                <c:formatCode>General</c:formatCode>
                <c:ptCount val="6"/>
                <c:pt idx="0">
                  <c:v>105.5</c:v>
                </c:pt>
                <c:pt idx="1">
                  <c:v>126</c:v>
                </c:pt>
                <c:pt idx="2">
                  <c:v>150</c:v>
                </c:pt>
                <c:pt idx="3">
                  <c:v>170</c:v>
                </c:pt>
                <c:pt idx="4">
                  <c:v>194.5</c:v>
                </c:pt>
                <c:pt idx="5">
                  <c:v>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096-4EAC-BADB-A4ACC3769893}"/>
            </c:ext>
          </c:extLst>
        </c:ser>
        <c:ser>
          <c:idx val="7"/>
          <c:order val="7"/>
          <c:tx>
            <c:v>Gear 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Keiser!$E$20:$E$25</c:f>
              <c:numCache>
                <c:formatCode>General</c:formatCode>
                <c:ptCount val="6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</c:numCache>
            </c:numRef>
          </c:xVal>
          <c:yVal>
            <c:numRef>
              <c:f>Keiser!$F$20:$F$25</c:f>
              <c:numCache>
                <c:formatCode>General</c:formatCode>
                <c:ptCount val="6"/>
                <c:pt idx="0">
                  <c:v>143</c:v>
                </c:pt>
                <c:pt idx="1">
                  <c:v>171</c:v>
                </c:pt>
                <c:pt idx="2">
                  <c:v>201.5</c:v>
                </c:pt>
                <c:pt idx="3">
                  <c:v>228.5</c:v>
                </c:pt>
                <c:pt idx="4">
                  <c:v>262.5</c:v>
                </c:pt>
                <c:pt idx="5">
                  <c:v>296.5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096-4EAC-BADB-A4ACC3769893}"/>
            </c:ext>
          </c:extLst>
        </c:ser>
        <c:ser>
          <c:idx val="8"/>
          <c:order val="8"/>
          <c:tx>
            <c:v>Gear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Keiser!$E$2:$E$7</c:f>
              <c:numCache>
                <c:formatCode>General</c:formatCode>
                <c:ptCount val="6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</c:numCache>
            </c:numRef>
          </c:xVal>
          <c:yVal>
            <c:numRef>
              <c:f>Keiser!$F$2:$F$7</c:f>
              <c:numCache>
                <c:formatCode>General</c:formatCode>
                <c:ptCount val="6"/>
                <c:pt idx="0">
                  <c:v>53.5</c:v>
                </c:pt>
                <c:pt idx="1">
                  <c:v>63</c:v>
                </c:pt>
                <c:pt idx="2">
                  <c:v>77</c:v>
                </c:pt>
                <c:pt idx="3">
                  <c:v>88</c:v>
                </c:pt>
                <c:pt idx="4">
                  <c:v>101</c:v>
                </c:pt>
                <c:pt idx="5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D7-424F-99D6-2C15D2D94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037392"/>
        <c:axId val="336041984"/>
      </c:scatterChart>
      <c:valAx>
        <c:axId val="336037392"/>
        <c:scaling>
          <c:orientation val="minMax"/>
          <c:max val="12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41984"/>
        <c:crosses val="autoZero"/>
        <c:crossBetween val="midCat"/>
      </c:valAx>
      <c:valAx>
        <c:axId val="33604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3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intercept val="0"/>
            <c:dispRSqr val="0"/>
            <c:dispEq val="0"/>
          </c:trendline>
          <c:xVal>
            <c:numRef>
              <c:f>Sheet1!$A$4:$A$15</c:f>
              <c:numCache>
                <c:formatCode>General</c:formatCode>
                <c:ptCount val="12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</c:numCache>
            </c:numRef>
          </c:xVal>
          <c:yVal>
            <c:numRef>
              <c:f>Sheet1!$B$4:$B$15</c:f>
              <c:numCache>
                <c:formatCode>General</c:formatCode>
                <c:ptCount val="12"/>
                <c:pt idx="0">
                  <c:v>11</c:v>
                </c:pt>
                <c:pt idx="1">
                  <c:v>18</c:v>
                </c:pt>
                <c:pt idx="2">
                  <c:v>26</c:v>
                </c:pt>
                <c:pt idx="3">
                  <c:v>35</c:v>
                </c:pt>
                <c:pt idx="4">
                  <c:v>44</c:v>
                </c:pt>
                <c:pt idx="5">
                  <c:v>53</c:v>
                </c:pt>
                <c:pt idx="6">
                  <c:v>62</c:v>
                </c:pt>
                <c:pt idx="7">
                  <c:v>73</c:v>
                </c:pt>
                <c:pt idx="8">
                  <c:v>83</c:v>
                </c:pt>
                <c:pt idx="9">
                  <c:v>92</c:v>
                </c:pt>
                <c:pt idx="10">
                  <c:v>103</c:v>
                </c:pt>
                <c:pt idx="11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82-4793-9AFD-58517B5CEF3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Sheet1!$A$4:$A$15</c:f>
              <c:numCache>
                <c:formatCode>General</c:formatCode>
                <c:ptCount val="12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</c:numCache>
            </c:numRef>
          </c:xVal>
          <c:yVal>
            <c:numRef>
              <c:f>Sheet1!$C$4:$C$15</c:f>
              <c:numCache>
                <c:formatCode>General</c:formatCode>
                <c:ptCount val="12"/>
                <c:pt idx="0">
                  <c:v>14</c:v>
                </c:pt>
                <c:pt idx="1">
                  <c:v>22</c:v>
                </c:pt>
                <c:pt idx="2">
                  <c:v>32</c:v>
                </c:pt>
                <c:pt idx="3">
                  <c:v>43</c:v>
                </c:pt>
                <c:pt idx="4">
                  <c:v>53</c:v>
                </c:pt>
                <c:pt idx="5">
                  <c:v>66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118</c:v>
                </c:pt>
                <c:pt idx="10">
                  <c:v>132</c:v>
                </c:pt>
                <c:pt idx="11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82-4793-9AFD-58517B5CEF36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Sheet1!$A$4:$A$15</c:f>
              <c:numCache>
                <c:formatCode>General</c:formatCode>
                <c:ptCount val="12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16</c:v>
                </c:pt>
                <c:pt idx="1">
                  <c:v>26</c:v>
                </c:pt>
                <c:pt idx="2">
                  <c:v>38</c:v>
                </c:pt>
                <c:pt idx="3">
                  <c:v>51</c:v>
                </c:pt>
                <c:pt idx="4">
                  <c:v>64</c:v>
                </c:pt>
                <c:pt idx="5">
                  <c:v>78</c:v>
                </c:pt>
                <c:pt idx="6">
                  <c:v>93</c:v>
                </c:pt>
                <c:pt idx="7">
                  <c:v>108</c:v>
                </c:pt>
                <c:pt idx="8">
                  <c:v>123</c:v>
                </c:pt>
                <c:pt idx="9">
                  <c:v>138</c:v>
                </c:pt>
                <c:pt idx="10">
                  <c:v>155</c:v>
                </c:pt>
                <c:pt idx="11">
                  <c:v>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82-4793-9AFD-58517B5CEF3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6"/>
            <c:intercept val="0"/>
            <c:dispRSqr val="0"/>
            <c:dispEq val="0"/>
          </c:trendline>
          <c:xVal>
            <c:numRef>
              <c:f>Sheet1!$A$4:$A$15</c:f>
              <c:numCache>
                <c:formatCode>General</c:formatCode>
                <c:ptCount val="12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</c:numCache>
            </c:numRef>
          </c:xVal>
          <c:yVal>
            <c:numRef>
              <c:f>Sheet1!$E$4:$E$15</c:f>
              <c:numCache>
                <c:formatCode>General</c:formatCode>
                <c:ptCount val="12"/>
                <c:pt idx="0">
                  <c:v>18</c:v>
                </c:pt>
                <c:pt idx="1">
                  <c:v>29</c:v>
                </c:pt>
                <c:pt idx="2">
                  <c:v>43</c:v>
                </c:pt>
                <c:pt idx="3">
                  <c:v>57</c:v>
                </c:pt>
                <c:pt idx="4">
                  <c:v>71</c:v>
                </c:pt>
                <c:pt idx="5">
                  <c:v>86</c:v>
                </c:pt>
                <c:pt idx="6">
                  <c:v>102</c:v>
                </c:pt>
                <c:pt idx="7">
                  <c:v>117</c:v>
                </c:pt>
                <c:pt idx="8">
                  <c:v>133</c:v>
                </c:pt>
                <c:pt idx="9">
                  <c:v>148</c:v>
                </c:pt>
                <c:pt idx="10">
                  <c:v>164</c:v>
                </c:pt>
                <c:pt idx="11">
                  <c:v>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C-44F9-AE7F-73A6F1E6D9C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Sheet1!$A$4:$A$15</c:f>
              <c:numCache>
                <c:formatCode>General</c:formatCode>
                <c:ptCount val="12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</c:numCache>
            </c:numRef>
          </c:xVal>
          <c:yVal>
            <c:numRef>
              <c:f>Sheet1!$F$4:$F$15</c:f>
              <c:numCache>
                <c:formatCode>General</c:formatCode>
                <c:ptCount val="12"/>
                <c:pt idx="0">
                  <c:v>21</c:v>
                </c:pt>
                <c:pt idx="1">
                  <c:v>35</c:v>
                </c:pt>
                <c:pt idx="2">
                  <c:v>50</c:v>
                </c:pt>
                <c:pt idx="3">
                  <c:v>67</c:v>
                </c:pt>
                <c:pt idx="4">
                  <c:v>83</c:v>
                </c:pt>
                <c:pt idx="5">
                  <c:v>102</c:v>
                </c:pt>
                <c:pt idx="6">
                  <c:v>122</c:v>
                </c:pt>
                <c:pt idx="7">
                  <c:v>141</c:v>
                </c:pt>
                <c:pt idx="8">
                  <c:v>161</c:v>
                </c:pt>
                <c:pt idx="9">
                  <c:v>181</c:v>
                </c:pt>
                <c:pt idx="10">
                  <c:v>201</c:v>
                </c:pt>
                <c:pt idx="11">
                  <c:v>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C-44F9-AE7F-73A6F1E6D9CE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Sheet1!$A$4:$A$15</c:f>
              <c:numCache>
                <c:formatCode>General</c:formatCode>
                <c:ptCount val="12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</c:numCache>
            </c:numRef>
          </c:xVal>
          <c:yVal>
            <c:numRef>
              <c:f>Sheet1!$G$4:$G$15</c:f>
              <c:numCache>
                <c:formatCode>General</c:formatCode>
                <c:ptCount val="12"/>
                <c:pt idx="0">
                  <c:v>27</c:v>
                </c:pt>
                <c:pt idx="1">
                  <c:v>43</c:v>
                </c:pt>
                <c:pt idx="2">
                  <c:v>63</c:v>
                </c:pt>
                <c:pt idx="3">
                  <c:v>82</c:v>
                </c:pt>
                <c:pt idx="4">
                  <c:v>104</c:v>
                </c:pt>
                <c:pt idx="5">
                  <c:v>124</c:v>
                </c:pt>
                <c:pt idx="6">
                  <c:v>147</c:v>
                </c:pt>
                <c:pt idx="7">
                  <c:v>168</c:v>
                </c:pt>
                <c:pt idx="8">
                  <c:v>190</c:v>
                </c:pt>
                <c:pt idx="9">
                  <c:v>212</c:v>
                </c:pt>
                <c:pt idx="10">
                  <c:v>234</c:v>
                </c:pt>
                <c:pt idx="11">
                  <c:v>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7C-44F9-AE7F-73A6F1E6D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104392"/>
        <c:axId val="380098488"/>
      </c:scatterChart>
      <c:valAx>
        <c:axId val="38010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98488"/>
        <c:crosses val="autoZero"/>
        <c:crossBetween val="midCat"/>
      </c:valAx>
      <c:valAx>
        <c:axId val="38009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10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2</xdr:row>
      <xdr:rowOff>85725</xdr:rowOff>
    </xdr:from>
    <xdr:to>
      <xdr:col>15</xdr:col>
      <xdr:colOff>66674</xdr:colOff>
      <xdr:row>27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4</xdr:row>
      <xdr:rowOff>38100</xdr:rowOff>
    </xdr:from>
    <xdr:to>
      <xdr:col>20</xdr:col>
      <xdr:colOff>300403</xdr:colOff>
      <xdr:row>31</xdr:row>
      <xdr:rowOff>32483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8"/>
  <sheetViews>
    <sheetView topLeftCell="E1" workbookViewId="0">
      <selection activeCell="B6" sqref="B6"/>
    </sheetView>
  </sheetViews>
  <sheetFormatPr defaultColWidth="14.42578125" defaultRowHeight="15.75" customHeight="1" x14ac:dyDescent="0.2"/>
  <cols>
    <col min="4" max="6" width="14.42578125" style="2"/>
  </cols>
  <sheetData>
    <row r="1" spans="1:8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1</v>
      </c>
      <c r="F1" s="2" t="s">
        <v>2</v>
      </c>
    </row>
    <row r="2" spans="1:8" ht="12.75" x14ac:dyDescent="0.2">
      <c r="A2" s="1">
        <v>8</v>
      </c>
      <c r="B2" s="1">
        <v>70</v>
      </c>
      <c r="C2" s="1">
        <v>46</v>
      </c>
      <c r="D2" s="2">
        <v>9</v>
      </c>
      <c r="E2" s="1">
        <v>70</v>
      </c>
      <c r="F2" s="2">
        <f>((C8-C2)/2)+C2</f>
        <v>53.5</v>
      </c>
    </row>
    <row r="3" spans="1:8" ht="12.75" x14ac:dyDescent="0.2">
      <c r="B3" s="1">
        <v>80</v>
      </c>
      <c r="C3" s="1">
        <v>54</v>
      </c>
      <c r="D3" s="3"/>
      <c r="E3" s="1">
        <v>80</v>
      </c>
      <c r="F3" s="2">
        <f t="shared" ref="F3:F19" si="0">((C9-C3)/2)+C3</f>
        <v>63</v>
      </c>
    </row>
    <row r="4" spans="1:8" ht="12.75" x14ac:dyDescent="0.2">
      <c r="B4" s="1">
        <v>90</v>
      </c>
      <c r="C4" s="1">
        <v>66</v>
      </c>
      <c r="D4" s="3"/>
      <c r="E4" s="1">
        <v>90</v>
      </c>
      <c r="F4" s="2">
        <f t="shared" si="0"/>
        <v>77</v>
      </c>
    </row>
    <row r="5" spans="1:8" ht="12.75" x14ac:dyDescent="0.2">
      <c r="B5" s="1">
        <v>100</v>
      </c>
      <c r="C5" s="1">
        <v>76</v>
      </c>
      <c r="D5" s="3"/>
      <c r="E5" s="1">
        <v>100</v>
      </c>
      <c r="F5" s="2">
        <f t="shared" si="0"/>
        <v>88</v>
      </c>
    </row>
    <row r="6" spans="1:8" ht="12.75" x14ac:dyDescent="0.2">
      <c r="B6" s="1">
        <v>110</v>
      </c>
      <c r="C6" s="1">
        <v>87</v>
      </c>
      <c r="D6" s="3"/>
      <c r="E6" s="1">
        <v>110</v>
      </c>
      <c r="F6" s="2">
        <f t="shared" si="0"/>
        <v>101</v>
      </c>
    </row>
    <row r="7" spans="1:8" ht="12.75" x14ac:dyDescent="0.2">
      <c r="B7" s="1">
        <v>120</v>
      </c>
      <c r="C7" s="1">
        <v>97</v>
      </c>
      <c r="D7" s="3"/>
      <c r="E7" s="1">
        <v>120</v>
      </c>
      <c r="F7" s="2">
        <f t="shared" si="0"/>
        <v>113</v>
      </c>
    </row>
    <row r="8" spans="1:8" ht="12.75" x14ac:dyDescent="0.2">
      <c r="A8" s="1">
        <v>10</v>
      </c>
      <c r="B8" s="1">
        <v>70</v>
      </c>
      <c r="C8" s="1">
        <v>61</v>
      </c>
      <c r="D8" s="2">
        <v>11</v>
      </c>
      <c r="E8" s="1">
        <v>70</v>
      </c>
      <c r="F8" s="2">
        <f t="shared" si="0"/>
        <v>74.5</v>
      </c>
    </row>
    <row r="9" spans="1:8" ht="12.75" x14ac:dyDescent="0.2">
      <c r="B9" s="1">
        <v>80</v>
      </c>
      <c r="C9" s="1">
        <v>72</v>
      </c>
      <c r="D9" s="3"/>
      <c r="E9" s="1">
        <v>80</v>
      </c>
      <c r="F9" s="2">
        <f t="shared" si="0"/>
        <v>89</v>
      </c>
      <c r="H9" t="s">
        <v>4</v>
      </c>
    </row>
    <row r="10" spans="1:8" ht="12.75" x14ac:dyDescent="0.2">
      <c r="B10" s="1">
        <v>90</v>
      </c>
      <c r="C10" s="1">
        <v>88</v>
      </c>
      <c r="D10" s="3"/>
      <c r="E10" s="1">
        <v>90</v>
      </c>
      <c r="F10" s="2">
        <f t="shared" si="0"/>
        <v>107.5</v>
      </c>
      <c r="G10" s="1">
        <v>72</v>
      </c>
      <c r="H10">
        <f>(G10*G10*0.0016)+(G10*2.2146)-40.364</f>
        <v>127.38159999999999</v>
      </c>
    </row>
    <row r="11" spans="1:8" ht="12.75" x14ac:dyDescent="0.2">
      <c r="B11" s="1">
        <v>100</v>
      </c>
      <c r="C11" s="1">
        <v>100</v>
      </c>
      <c r="D11" s="3"/>
      <c r="E11" s="1">
        <v>100</v>
      </c>
      <c r="F11" s="2">
        <f t="shared" si="0"/>
        <v>122</v>
      </c>
    </row>
    <row r="12" spans="1:8" ht="12.75" x14ac:dyDescent="0.2">
      <c r="B12" s="1">
        <v>110</v>
      </c>
      <c r="C12" s="1">
        <v>115</v>
      </c>
      <c r="D12" s="3"/>
      <c r="E12" s="1">
        <v>110</v>
      </c>
      <c r="F12" s="2">
        <f t="shared" si="0"/>
        <v>140</v>
      </c>
    </row>
    <row r="13" spans="1:8" ht="12.75" x14ac:dyDescent="0.2">
      <c r="B13" s="1">
        <v>120</v>
      </c>
      <c r="C13" s="1">
        <v>129</v>
      </c>
      <c r="D13" s="3"/>
      <c r="E13" s="1">
        <v>120</v>
      </c>
      <c r="F13" s="2">
        <f t="shared" si="0"/>
        <v>154.5</v>
      </c>
    </row>
    <row r="14" spans="1:8" ht="12.75" x14ac:dyDescent="0.2">
      <c r="A14" s="1">
        <v>12</v>
      </c>
      <c r="B14" s="1">
        <v>70</v>
      </c>
      <c r="C14" s="1">
        <v>88</v>
      </c>
      <c r="D14" s="2">
        <v>13</v>
      </c>
      <c r="E14" s="1">
        <v>70</v>
      </c>
      <c r="F14" s="2">
        <f t="shared" si="0"/>
        <v>105.5</v>
      </c>
    </row>
    <row r="15" spans="1:8" ht="12.75" x14ac:dyDescent="0.2">
      <c r="B15" s="1">
        <v>80</v>
      </c>
      <c r="C15" s="1">
        <v>106</v>
      </c>
      <c r="D15" s="3"/>
      <c r="E15" s="1">
        <v>80</v>
      </c>
      <c r="F15" s="2">
        <f t="shared" si="0"/>
        <v>126</v>
      </c>
    </row>
    <row r="16" spans="1:8" ht="12.75" x14ac:dyDescent="0.2">
      <c r="B16" s="1">
        <v>90</v>
      </c>
      <c r="C16" s="1">
        <v>127</v>
      </c>
      <c r="D16" s="3"/>
      <c r="E16" s="1">
        <v>90</v>
      </c>
      <c r="F16" s="2">
        <f t="shared" si="0"/>
        <v>150</v>
      </c>
    </row>
    <row r="17" spans="1:18" ht="12.75" x14ac:dyDescent="0.2">
      <c r="B17" s="1">
        <v>100</v>
      </c>
      <c r="C17" s="1">
        <v>144</v>
      </c>
      <c r="D17" s="3"/>
      <c r="E17" s="1">
        <v>100</v>
      </c>
      <c r="F17" s="2">
        <f t="shared" si="0"/>
        <v>170</v>
      </c>
    </row>
    <row r="18" spans="1:18" ht="12.75" x14ac:dyDescent="0.2">
      <c r="B18" s="1">
        <v>110</v>
      </c>
      <c r="C18" s="1">
        <v>165</v>
      </c>
      <c r="D18" s="3"/>
      <c r="E18" s="1">
        <v>110</v>
      </c>
      <c r="F18" s="2">
        <f t="shared" si="0"/>
        <v>194.5</v>
      </c>
    </row>
    <row r="19" spans="1:18" ht="12.75" x14ac:dyDescent="0.2">
      <c r="B19" s="1">
        <v>120</v>
      </c>
      <c r="C19" s="1">
        <v>180</v>
      </c>
      <c r="D19" s="3"/>
      <c r="E19" s="1">
        <v>120</v>
      </c>
      <c r="F19" s="2">
        <f t="shared" si="0"/>
        <v>214</v>
      </c>
    </row>
    <row r="20" spans="1:18" ht="12.75" x14ac:dyDescent="0.2">
      <c r="A20" s="1">
        <v>14</v>
      </c>
      <c r="B20" s="1">
        <v>70</v>
      </c>
      <c r="C20" s="1">
        <v>123</v>
      </c>
      <c r="D20" s="2">
        <v>15</v>
      </c>
      <c r="E20" s="1">
        <v>70</v>
      </c>
      <c r="F20" s="2">
        <f>((C26-C20)/2)+C20-4</f>
        <v>143</v>
      </c>
    </row>
    <row r="21" spans="1:18" ht="12.75" x14ac:dyDescent="0.2">
      <c r="B21" s="1">
        <v>80</v>
      </c>
      <c r="C21" s="1">
        <v>146</v>
      </c>
      <c r="D21" s="3"/>
      <c r="E21" s="1">
        <v>80</v>
      </c>
      <c r="F21" s="2">
        <f t="shared" ref="F21:F25" si="1">((C27-C21)/2)+C21-4</f>
        <v>171</v>
      </c>
    </row>
    <row r="22" spans="1:18" ht="12.75" x14ac:dyDescent="0.2">
      <c r="B22" s="1">
        <v>90</v>
      </c>
      <c r="C22" s="1">
        <v>173</v>
      </c>
      <c r="D22" s="3"/>
      <c r="E22" s="1">
        <v>90</v>
      </c>
      <c r="F22" s="2">
        <f t="shared" si="1"/>
        <v>201.5</v>
      </c>
    </row>
    <row r="23" spans="1:18" ht="12.75" x14ac:dyDescent="0.2">
      <c r="B23" s="1">
        <v>100</v>
      </c>
      <c r="C23" s="1">
        <v>196</v>
      </c>
      <c r="D23" s="3"/>
      <c r="E23" s="1">
        <v>100</v>
      </c>
      <c r="F23" s="2">
        <f t="shared" si="1"/>
        <v>228.5</v>
      </c>
    </row>
    <row r="24" spans="1:18" ht="12.75" x14ac:dyDescent="0.2">
      <c r="B24" s="1">
        <v>110</v>
      </c>
      <c r="C24" s="1">
        <v>224</v>
      </c>
      <c r="D24" s="3"/>
      <c r="E24" s="1">
        <v>110</v>
      </c>
      <c r="F24" s="2">
        <f t="shared" si="1"/>
        <v>262.5</v>
      </c>
    </row>
    <row r="25" spans="1:18" ht="12.75" x14ac:dyDescent="0.2">
      <c r="B25" s="1">
        <v>120</v>
      </c>
      <c r="C25" s="1">
        <v>248</v>
      </c>
      <c r="D25" s="3"/>
      <c r="E25" s="1">
        <v>120</v>
      </c>
      <c r="F25" s="2">
        <f t="shared" si="1"/>
        <v>296.5</v>
      </c>
    </row>
    <row r="26" spans="1:18" ht="12.75" x14ac:dyDescent="0.2">
      <c r="A26" s="1">
        <v>16</v>
      </c>
      <c r="B26" s="1">
        <v>70</v>
      </c>
      <c r="C26" s="1">
        <v>171</v>
      </c>
      <c r="E26" s="1"/>
    </row>
    <row r="27" spans="1:18" ht="12.75" x14ac:dyDescent="0.2">
      <c r="B27" s="1">
        <v>80</v>
      </c>
      <c r="C27" s="1">
        <v>204</v>
      </c>
      <c r="D27" s="3"/>
      <c r="E27" s="1"/>
    </row>
    <row r="28" spans="1:18" ht="12.75" x14ac:dyDescent="0.2">
      <c r="B28" s="1">
        <v>90</v>
      </c>
      <c r="C28" s="1">
        <v>238</v>
      </c>
      <c r="D28" s="3"/>
      <c r="E28" s="1"/>
    </row>
    <row r="29" spans="1:18" ht="12.75" x14ac:dyDescent="0.2">
      <c r="B29" s="1">
        <v>100</v>
      </c>
      <c r="C29" s="1">
        <v>269</v>
      </c>
      <c r="D29" s="3"/>
      <c r="E29" s="1"/>
    </row>
    <row r="30" spans="1:18" ht="12.75" x14ac:dyDescent="0.2">
      <c r="B30" s="1">
        <v>110</v>
      </c>
      <c r="C30" s="1">
        <v>309</v>
      </c>
      <c r="D30" s="3"/>
      <c r="E30" s="1"/>
      <c r="H30" s="2">
        <v>8</v>
      </c>
      <c r="I30" s="1">
        <v>9</v>
      </c>
      <c r="J30">
        <v>10</v>
      </c>
      <c r="K30" s="2">
        <v>11</v>
      </c>
      <c r="L30" s="1">
        <v>12</v>
      </c>
      <c r="M30">
        <v>13</v>
      </c>
      <c r="N30" s="2">
        <v>14</v>
      </c>
      <c r="O30" s="1">
        <v>15</v>
      </c>
      <c r="P30">
        <v>16</v>
      </c>
      <c r="Q30" s="2"/>
      <c r="R30" s="1"/>
    </row>
    <row r="31" spans="1:18" ht="12.75" x14ac:dyDescent="0.2">
      <c r="B31" s="1">
        <v>120</v>
      </c>
      <c r="C31" s="1">
        <v>353</v>
      </c>
      <c r="D31" s="3"/>
      <c r="E31" s="1"/>
      <c r="H31">
        <v>-7.5</v>
      </c>
      <c r="I31">
        <v>-6.25</v>
      </c>
      <c r="J31">
        <v>-5</v>
      </c>
      <c r="K31">
        <v>-3.75</v>
      </c>
      <c r="L31">
        <v>-2.5</v>
      </c>
      <c r="M31">
        <v>-1.25</v>
      </c>
      <c r="N31">
        <v>0</v>
      </c>
      <c r="O31">
        <v>1.25</v>
      </c>
      <c r="P31">
        <v>2.5</v>
      </c>
    </row>
    <row r="32" spans="1:18" ht="15.75" customHeight="1" x14ac:dyDescent="0.2">
      <c r="G32">
        <f>P32-H32</f>
        <v>-10</v>
      </c>
      <c r="H32">
        <f t="shared" ref="H32:L32" si="2">I32+1.25</f>
        <v>187.5</v>
      </c>
      <c r="I32">
        <f t="shared" si="2"/>
        <v>186.25</v>
      </c>
      <c r="J32">
        <f t="shared" si="2"/>
        <v>185</v>
      </c>
      <c r="K32">
        <f t="shared" si="2"/>
        <v>183.75</v>
      </c>
      <c r="L32">
        <f t="shared" si="2"/>
        <v>182.5</v>
      </c>
      <c r="M32">
        <f>N32+1.25</f>
        <v>181.25</v>
      </c>
      <c r="N32">
        <v>180</v>
      </c>
      <c r="O32">
        <f>N32-1.25</f>
        <v>178.75</v>
      </c>
      <c r="P32">
        <f>O32-1.25</f>
        <v>177.5</v>
      </c>
    </row>
    <row r="33" spans="4:17" ht="15.75" customHeight="1" x14ac:dyDescent="0.2">
      <c r="H33">
        <f>INT(H32)</f>
        <v>187</v>
      </c>
      <c r="I33">
        <f t="shared" ref="I33:P33" si="3">INT(I32)</f>
        <v>186</v>
      </c>
      <c r="J33">
        <f t="shared" si="3"/>
        <v>185</v>
      </c>
      <c r="K33">
        <f t="shared" si="3"/>
        <v>183</v>
      </c>
      <c r="L33">
        <f t="shared" si="3"/>
        <v>182</v>
      </c>
      <c r="M33">
        <f t="shared" si="3"/>
        <v>181</v>
      </c>
      <c r="N33">
        <f t="shared" si="3"/>
        <v>180</v>
      </c>
      <c r="O33">
        <f t="shared" si="3"/>
        <v>178</v>
      </c>
      <c r="P33">
        <f t="shared" si="3"/>
        <v>177</v>
      </c>
    </row>
    <row r="34" spans="4:17" ht="15.75" customHeight="1" x14ac:dyDescent="0.2">
      <c r="H34" s="2">
        <f>H33-180</f>
        <v>7</v>
      </c>
      <c r="I34">
        <f t="shared" ref="I34:P34" si="4">I33-180</f>
        <v>6</v>
      </c>
      <c r="J34" s="2">
        <f t="shared" si="4"/>
        <v>5</v>
      </c>
      <c r="K34">
        <f t="shared" si="4"/>
        <v>3</v>
      </c>
      <c r="L34" s="2">
        <f t="shared" si="4"/>
        <v>2</v>
      </c>
      <c r="M34">
        <f t="shared" si="4"/>
        <v>1</v>
      </c>
      <c r="N34" s="2">
        <f t="shared" si="4"/>
        <v>0</v>
      </c>
      <c r="O34">
        <f t="shared" si="4"/>
        <v>-2</v>
      </c>
      <c r="P34" s="2">
        <f t="shared" si="4"/>
        <v>-3</v>
      </c>
    </row>
    <row r="35" spans="4:17" ht="15.75" customHeight="1" x14ac:dyDescent="0.2">
      <c r="M35">
        <v>1</v>
      </c>
      <c r="N35">
        <v>0</v>
      </c>
      <c r="O35">
        <v>2</v>
      </c>
      <c r="P35">
        <v>3</v>
      </c>
    </row>
    <row r="36" spans="4:17" ht="15.75" customHeight="1" x14ac:dyDescent="0.2">
      <c r="K36">
        <v>3</v>
      </c>
      <c r="L36">
        <v>2</v>
      </c>
      <c r="M36">
        <v>1</v>
      </c>
    </row>
    <row r="37" spans="4:17" ht="15.75" customHeight="1" x14ac:dyDescent="0.2">
      <c r="H37">
        <v>7</v>
      </c>
      <c r="I37">
        <v>6</v>
      </c>
      <c r="J37">
        <v>5</v>
      </c>
      <c r="K37">
        <v>4</v>
      </c>
    </row>
    <row r="38" spans="4:17" s="5" customFormat="1" ht="15.75" customHeight="1" x14ac:dyDescent="0.2">
      <c r="D38" s="4"/>
      <c r="E38" s="4"/>
      <c r="F38" s="4"/>
      <c r="H38" s="5">
        <f t="shared" ref="H38:P38" si="5">INT(((H32*PI())/180)*1000)</f>
        <v>3272</v>
      </c>
      <c r="I38" s="5">
        <f t="shared" si="5"/>
        <v>3250</v>
      </c>
      <c r="J38" s="5">
        <f t="shared" si="5"/>
        <v>3228</v>
      </c>
      <c r="K38" s="5">
        <f t="shared" si="5"/>
        <v>3207</v>
      </c>
      <c r="L38" s="5">
        <f t="shared" si="5"/>
        <v>3185</v>
      </c>
      <c r="M38" s="5">
        <f t="shared" si="5"/>
        <v>3163</v>
      </c>
      <c r="N38" s="5">
        <f t="shared" si="5"/>
        <v>3141</v>
      </c>
      <c r="O38" s="5">
        <f t="shared" si="5"/>
        <v>3119</v>
      </c>
      <c r="P38" s="5">
        <f t="shared" si="5"/>
        <v>3097</v>
      </c>
    </row>
    <row r="39" spans="4:17" s="5" customFormat="1" ht="15.75" customHeight="1" x14ac:dyDescent="0.2">
      <c r="D39" s="4"/>
      <c r="E39" s="4"/>
      <c r="F39" s="4"/>
      <c r="H39" s="5">
        <v>0</v>
      </c>
      <c r="I39" s="5">
        <v>20</v>
      </c>
      <c r="J39" s="5">
        <v>40</v>
      </c>
      <c r="K39" s="5">
        <v>60</v>
      </c>
      <c r="L39" s="5">
        <v>80</v>
      </c>
      <c r="M39" s="5">
        <v>100</v>
      </c>
      <c r="N39" s="5">
        <v>120</v>
      </c>
      <c r="O39" s="5">
        <v>140</v>
      </c>
      <c r="P39" s="5">
        <v>160</v>
      </c>
    </row>
    <row r="40" spans="4:17" s="5" customFormat="1" ht="15.75" customHeight="1" x14ac:dyDescent="0.2"/>
    <row r="41" spans="4:17" ht="15.75" customHeight="1" x14ac:dyDescent="0.2">
      <c r="H41">
        <f t="shared" ref="H41:P41" si="6">H38-3141</f>
        <v>131</v>
      </c>
      <c r="I41">
        <f t="shared" si="6"/>
        <v>109</v>
      </c>
      <c r="J41">
        <f t="shared" si="6"/>
        <v>87</v>
      </c>
      <c r="K41">
        <f t="shared" si="6"/>
        <v>66</v>
      </c>
      <c r="L41">
        <f t="shared" si="6"/>
        <v>44</v>
      </c>
      <c r="M41">
        <f t="shared" si="6"/>
        <v>22</v>
      </c>
      <c r="N41">
        <f t="shared" si="6"/>
        <v>0</v>
      </c>
      <c r="O41">
        <f t="shared" si="6"/>
        <v>-22</v>
      </c>
      <c r="P41">
        <f t="shared" si="6"/>
        <v>-44</v>
      </c>
    </row>
    <row r="42" spans="4:17" ht="15.75" customHeight="1" x14ac:dyDescent="0.2">
      <c r="H42" s="6" t="s">
        <v>12</v>
      </c>
      <c r="I42" s="6" t="s">
        <v>11</v>
      </c>
      <c r="J42" s="6" t="s">
        <v>10</v>
      </c>
      <c r="K42" s="6" t="s">
        <v>9</v>
      </c>
      <c r="L42" s="6" t="s">
        <v>8</v>
      </c>
      <c r="M42" s="6" t="s">
        <v>7</v>
      </c>
      <c r="N42" s="6"/>
      <c r="O42" s="6" t="s">
        <v>6</v>
      </c>
      <c r="P42" s="6" t="s">
        <v>5</v>
      </c>
    </row>
    <row r="43" spans="4:17" ht="15.75" customHeight="1" x14ac:dyDescent="0.2">
      <c r="H43" s="6" t="s">
        <v>20</v>
      </c>
      <c r="I43" s="6" t="s">
        <v>19</v>
      </c>
      <c r="J43" s="6" t="s">
        <v>18</v>
      </c>
      <c r="K43" s="6" t="s">
        <v>17</v>
      </c>
      <c r="L43" s="6" t="s">
        <v>16</v>
      </c>
      <c r="M43" s="6" t="s">
        <v>15</v>
      </c>
      <c r="N43" s="6" t="s">
        <v>14</v>
      </c>
      <c r="O43" s="6" t="s">
        <v>13</v>
      </c>
      <c r="P43" s="6" t="s">
        <v>5</v>
      </c>
    </row>
    <row r="44" spans="4:17" ht="15.75" customHeight="1" x14ac:dyDescent="0.2">
      <c r="H44" s="7" t="s">
        <v>29</v>
      </c>
      <c r="I44" s="7" t="s">
        <v>28</v>
      </c>
      <c r="J44" s="7" t="s">
        <v>27</v>
      </c>
      <c r="K44" s="7" t="s">
        <v>25</v>
      </c>
      <c r="L44" s="7" t="s">
        <v>26</v>
      </c>
      <c r="M44" s="7" t="s">
        <v>24</v>
      </c>
      <c r="N44" s="7" t="s">
        <v>21</v>
      </c>
      <c r="O44" s="7" t="s">
        <v>22</v>
      </c>
      <c r="P44" s="7" t="s">
        <v>23</v>
      </c>
    </row>
    <row r="45" spans="4:17" ht="15.75" customHeight="1" x14ac:dyDescent="0.2">
      <c r="H45" s="8">
        <v>0</v>
      </c>
      <c r="I45">
        <v>12</v>
      </c>
      <c r="J45">
        <v>34</v>
      </c>
      <c r="K45">
        <v>56</v>
      </c>
      <c r="L45">
        <v>78</v>
      </c>
      <c r="M45" s="8" t="s">
        <v>30</v>
      </c>
      <c r="N45" s="8" t="s">
        <v>31</v>
      </c>
      <c r="O45" s="8" t="s">
        <v>32</v>
      </c>
      <c r="P45">
        <v>15</v>
      </c>
      <c r="Q45">
        <f>SUM(H45:P45)</f>
        <v>195</v>
      </c>
    </row>
    <row r="46" spans="4:17" ht="15.75" customHeight="1" x14ac:dyDescent="0.2">
      <c r="H46" s="8">
        <v>2</v>
      </c>
      <c r="I46" s="8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2</v>
      </c>
    </row>
    <row r="47" spans="4:17" ht="15.75" customHeight="1" x14ac:dyDescent="0.2">
      <c r="H47" s="8" t="s">
        <v>34</v>
      </c>
      <c r="I47" s="8" t="s">
        <v>33</v>
      </c>
      <c r="J47" s="8" t="s">
        <v>33</v>
      </c>
      <c r="K47" s="8" t="s">
        <v>33</v>
      </c>
      <c r="L47" s="8" t="s">
        <v>33</v>
      </c>
      <c r="M47" s="8" t="s">
        <v>33</v>
      </c>
      <c r="N47" s="8" t="s">
        <v>33</v>
      </c>
      <c r="O47" s="8" t="s">
        <v>33</v>
      </c>
      <c r="P47" s="8" t="s">
        <v>34</v>
      </c>
    </row>
    <row r="48" spans="4:17" ht="15.75" customHeight="1" x14ac:dyDescent="0.2">
      <c r="H48" s="8" t="s">
        <v>35</v>
      </c>
      <c r="I48" s="8" t="s">
        <v>36</v>
      </c>
      <c r="J48" s="8" t="s">
        <v>37</v>
      </c>
      <c r="K48" s="8" t="s">
        <v>38</v>
      </c>
      <c r="L48" s="8" t="s">
        <v>39</v>
      </c>
      <c r="M48" s="8" t="s">
        <v>40</v>
      </c>
      <c r="N48" s="8" t="s">
        <v>41</v>
      </c>
      <c r="O48" s="8" t="s">
        <v>42</v>
      </c>
      <c r="P48" s="8" t="s">
        <v>43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F7" zoomScaleNormal="100" workbookViewId="0">
      <selection activeCell="G16" sqref="G16"/>
    </sheetView>
  </sheetViews>
  <sheetFormatPr defaultRowHeight="12.75" x14ac:dyDescent="0.2"/>
  <sheetData>
    <row r="1" spans="1:12" ht="13.5" thickBot="1" x14ac:dyDescent="0.25">
      <c r="A1" s="9" t="s">
        <v>44</v>
      </c>
      <c r="B1" s="9" t="s">
        <v>45</v>
      </c>
      <c r="C1" s="10" t="s">
        <v>46</v>
      </c>
      <c r="D1" s="10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ht="13.5" thickBot="1" x14ac:dyDescent="0.25">
      <c r="A2" s="10">
        <v>10</v>
      </c>
      <c r="B2" s="9"/>
      <c r="C2" s="9"/>
      <c r="D2" s="9"/>
    </row>
    <row r="3" spans="1:12" ht="13.5" thickBot="1" x14ac:dyDescent="0.25">
      <c r="A3" s="10">
        <v>20</v>
      </c>
      <c r="B3" s="9"/>
      <c r="C3" s="9"/>
      <c r="D3" s="9"/>
    </row>
    <row r="4" spans="1:12" ht="13.5" thickBot="1" x14ac:dyDescent="0.25">
      <c r="A4" s="10">
        <v>30</v>
      </c>
      <c r="B4" s="10">
        <v>11</v>
      </c>
      <c r="C4" s="10">
        <v>14</v>
      </c>
      <c r="D4" s="10">
        <v>16</v>
      </c>
      <c r="E4" s="11">
        <v>18</v>
      </c>
      <c r="F4" s="11">
        <v>21</v>
      </c>
      <c r="G4" s="11">
        <v>27</v>
      </c>
    </row>
    <row r="5" spans="1:12" ht="13.5" thickBot="1" x14ac:dyDescent="0.25">
      <c r="A5" s="10">
        <v>40</v>
      </c>
      <c r="B5" s="10">
        <v>18</v>
      </c>
      <c r="C5" s="10">
        <v>22</v>
      </c>
      <c r="D5" s="10">
        <v>26</v>
      </c>
      <c r="E5" s="11">
        <v>29</v>
      </c>
      <c r="F5" s="11">
        <v>35</v>
      </c>
      <c r="G5" s="11">
        <v>43</v>
      </c>
    </row>
    <row r="6" spans="1:12" ht="13.5" thickBot="1" x14ac:dyDescent="0.25">
      <c r="A6" s="10">
        <v>50</v>
      </c>
      <c r="B6" s="10">
        <v>26</v>
      </c>
      <c r="C6" s="10">
        <v>32</v>
      </c>
      <c r="D6" s="10">
        <v>38</v>
      </c>
      <c r="E6" s="11">
        <v>43</v>
      </c>
      <c r="F6" s="11">
        <v>50</v>
      </c>
      <c r="G6" s="11">
        <v>63</v>
      </c>
    </row>
    <row r="7" spans="1:12" ht="13.5" thickBot="1" x14ac:dyDescent="0.25">
      <c r="A7" s="10">
        <v>60</v>
      </c>
      <c r="B7" s="10">
        <v>35</v>
      </c>
      <c r="C7" s="10">
        <v>43</v>
      </c>
      <c r="D7" s="10">
        <v>51</v>
      </c>
      <c r="E7" s="12">
        <v>57</v>
      </c>
      <c r="F7" s="13">
        <v>67</v>
      </c>
      <c r="G7" s="13">
        <v>82</v>
      </c>
    </row>
    <row r="8" spans="1:12" ht="13.5" thickBot="1" x14ac:dyDescent="0.25">
      <c r="A8" s="10">
        <v>70</v>
      </c>
      <c r="B8" s="10">
        <v>44</v>
      </c>
      <c r="C8" s="10">
        <v>53</v>
      </c>
      <c r="D8" s="10">
        <v>64</v>
      </c>
      <c r="E8" s="12">
        <v>71</v>
      </c>
      <c r="F8" s="13">
        <v>83</v>
      </c>
      <c r="G8" s="13">
        <v>104</v>
      </c>
    </row>
    <row r="9" spans="1:12" ht="13.5" thickBot="1" x14ac:dyDescent="0.25">
      <c r="A9" s="10">
        <v>80</v>
      </c>
      <c r="B9" s="10">
        <v>53</v>
      </c>
      <c r="C9" s="10">
        <v>66</v>
      </c>
      <c r="D9" s="10">
        <v>78</v>
      </c>
      <c r="E9" s="12">
        <v>86</v>
      </c>
      <c r="F9" s="13">
        <v>102</v>
      </c>
      <c r="G9" s="13">
        <v>124</v>
      </c>
    </row>
    <row r="10" spans="1:12" ht="13.5" thickBot="1" x14ac:dyDescent="0.25">
      <c r="A10" s="10">
        <v>90</v>
      </c>
      <c r="B10" s="10">
        <v>62</v>
      </c>
      <c r="C10" s="10">
        <v>78</v>
      </c>
      <c r="D10" s="10">
        <v>93</v>
      </c>
      <c r="E10" s="12">
        <v>102</v>
      </c>
      <c r="F10" s="13">
        <v>122</v>
      </c>
      <c r="G10" s="13">
        <v>147</v>
      </c>
    </row>
    <row r="11" spans="1:12" ht="13.5" thickBot="1" x14ac:dyDescent="0.25">
      <c r="A11" s="10">
        <v>100</v>
      </c>
      <c r="B11" s="10">
        <v>73</v>
      </c>
      <c r="C11" s="10">
        <v>91</v>
      </c>
      <c r="D11" s="10">
        <v>108</v>
      </c>
      <c r="E11" s="12">
        <v>117</v>
      </c>
      <c r="F11" s="13">
        <v>141</v>
      </c>
      <c r="G11" s="13">
        <v>168</v>
      </c>
    </row>
    <row r="12" spans="1:12" ht="13.5" thickBot="1" x14ac:dyDescent="0.25">
      <c r="A12" s="10">
        <v>110</v>
      </c>
      <c r="B12" s="10">
        <v>83</v>
      </c>
      <c r="C12" s="10">
        <v>104</v>
      </c>
      <c r="D12" s="10">
        <v>123</v>
      </c>
      <c r="E12" s="12">
        <v>133</v>
      </c>
      <c r="F12" s="13">
        <v>161</v>
      </c>
      <c r="G12" s="13">
        <v>190</v>
      </c>
    </row>
    <row r="13" spans="1:12" ht="13.5" thickBot="1" x14ac:dyDescent="0.25">
      <c r="A13" s="10">
        <v>120</v>
      </c>
      <c r="B13" s="10">
        <v>92</v>
      </c>
      <c r="C13" s="10">
        <v>118</v>
      </c>
      <c r="D13" s="10">
        <v>138</v>
      </c>
      <c r="E13" s="12">
        <v>148</v>
      </c>
      <c r="F13" s="13">
        <v>181</v>
      </c>
      <c r="G13" s="13">
        <v>212</v>
      </c>
    </row>
    <row r="14" spans="1:12" ht="13.5" thickBot="1" x14ac:dyDescent="0.25">
      <c r="A14" s="10">
        <v>130</v>
      </c>
      <c r="B14" s="10">
        <v>103</v>
      </c>
      <c r="C14" s="10">
        <v>132</v>
      </c>
      <c r="D14" s="10">
        <v>155</v>
      </c>
      <c r="E14" s="12">
        <v>164</v>
      </c>
      <c r="F14" s="13">
        <v>201</v>
      </c>
      <c r="G14" s="13">
        <v>234</v>
      </c>
    </row>
    <row r="15" spans="1:12" ht="13.5" thickBot="1" x14ac:dyDescent="0.25">
      <c r="A15" s="10">
        <v>140</v>
      </c>
      <c r="B15" s="10">
        <v>120</v>
      </c>
      <c r="C15" s="10">
        <v>155</v>
      </c>
      <c r="D15" s="10">
        <v>182</v>
      </c>
      <c r="E15" s="12">
        <v>189</v>
      </c>
      <c r="F15" s="13">
        <v>233</v>
      </c>
      <c r="G15" s="13">
        <v>269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Keiser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2020-01-31T22:49:00Z</dcterms:modified>
</cp:coreProperties>
</file>