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ri\Documents\"/>
    </mc:Choice>
  </mc:AlternateContent>
  <xr:revisionPtr revIDLastSave="0" documentId="13_ncr:1_{6762D868-FE80-4598-B30D-9F23F1046AE2}" xr6:coauthVersionLast="45" xr6:coauthVersionMax="45" xr10:uidLastSave="{00000000-0000-0000-0000-000000000000}"/>
  <bookViews>
    <workbookView xWindow="-120" yWindow="-120" windowWidth="24240" windowHeight="13140" tabRatio="725" activeTab="8" xr2:uid="{26194DCB-14F4-4FAB-9C21-EC6CC1E25254}"/>
  </bookViews>
  <sheets>
    <sheet name="TiV" sheetId="1" r:id="rId1"/>
    <sheet name="PPV" sheetId="2" r:id="rId2"/>
    <sheet name="Average" sheetId="3" r:id="rId3"/>
    <sheet name="Median" sheetId="4" r:id="rId4"/>
    <sheet name="Blend (draft)" sheetId="5" state="hidden" r:id="rId5"/>
    <sheet name="Blend" sheetId="9" r:id="rId6"/>
    <sheet name="TiV-Overview" sheetId="6" r:id="rId7"/>
    <sheet name="PPV-Overview" sheetId="7" r:id="rId8"/>
    <sheet name="Blend-Overview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7" l="1"/>
  <c r="Q34" i="7" s="1"/>
  <c r="AC33" i="7"/>
  <c r="Q10" i="6"/>
  <c r="N10" i="6"/>
  <c r="Q6" i="6"/>
  <c r="N6" i="6"/>
  <c r="K26" i="6"/>
  <c r="H26" i="6"/>
  <c r="E26" i="6"/>
  <c r="K22" i="6"/>
  <c r="H22" i="6"/>
  <c r="E22" i="6"/>
  <c r="E14" i="6"/>
  <c r="E30" i="6" s="1"/>
  <c r="H14" i="6"/>
  <c r="H34" i="6" s="1"/>
  <c r="K14" i="6"/>
  <c r="H18" i="6"/>
  <c r="K18" i="6"/>
  <c r="AA46" i="7"/>
  <c r="X46" i="7"/>
  <c r="Z45" i="7"/>
  <c r="Z46" i="7" s="1"/>
  <c r="W45" i="7"/>
  <c r="W46" i="7" s="1"/>
  <c r="AD34" i="7"/>
  <c r="AC38" i="7"/>
  <c r="Z38" i="7"/>
  <c r="W38" i="7"/>
  <c r="T38" i="7"/>
  <c r="AA38" i="7"/>
  <c r="X38" i="7"/>
  <c r="U38" i="7"/>
  <c r="Z37" i="7"/>
  <c r="W37" i="7"/>
  <c r="T37" i="7"/>
  <c r="AC26" i="7"/>
  <c r="AC22" i="7"/>
  <c r="AD26" i="7"/>
  <c r="AC25" i="7"/>
  <c r="AD22" i="7"/>
  <c r="AC21" i="7"/>
  <c r="N30" i="7"/>
  <c r="Q26" i="7"/>
  <c r="N22" i="7"/>
  <c r="AA34" i="7"/>
  <c r="Z34" i="7"/>
  <c r="W34" i="7"/>
  <c r="W33" i="7" s="1"/>
  <c r="T34" i="7"/>
  <c r="AA33" i="7"/>
  <c r="Z33" i="7"/>
  <c r="X33" i="7"/>
  <c r="U33" i="7"/>
  <c r="AA30" i="7"/>
  <c r="Z30" i="7"/>
  <c r="W30" i="7"/>
  <c r="W29" i="7" s="1"/>
  <c r="T30" i="7"/>
  <c r="AA29" i="7"/>
  <c r="Z29" i="7"/>
  <c r="X29" i="7"/>
  <c r="U29" i="7"/>
  <c r="T29" i="7" s="1"/>
  <c r="AA26" i="7"/>
  <c r="X26" i="7"/>
  <c r="U26" i="7"/>
  <c r="AA22" i="7"/>
  <c r="X22" i="7"/>
  <c r="Z25" i="7"/>
  <c r="W25" i="7"/>
  <c r="T25" i="7"/>
  <c r="Z21" i="7"/>
  <c r="W21" i="7"/>
  <c r="U22" i="7"/>
  <c r="T21" i="7"/>
  <c r="AA25" i="7"/>
  <c r="X25" i="7"/>
  <c r="U25" i="7"/>
  <c r="AA21" i="7"/>
  <c r="X21" i="7"/>
  <c r="U21" i="7"/>
  <c r="Z26" i="7"/>
  <c r="W26" i="7"/>
  <c r="T26" i="7"/>
  <c r="Z22" i="7"/>
  <c r="W22" i="7"/>
  <c r="T22" i="7"/>
  <c r="K34" i="7"/>
  <c r="H34" i="7"/>
  <c r="K30" i="7"/>
  <c r="H30" i="7"/>
  <c r="E30" i="7"/>
  <c r="K26" i="7"/>
  <c r="H26" i="7"/>
  <c r="E26" i="7"/>
  <c r="K22" i="7"/>
  <c r="H22" i="7"/>
  <c r="E22" i="7"/>
  <c r="K18" i="7"/>
  <c r="H18" i="7"/>
  <c r="Q18" i="7" s="1"/>
  <c r="K14" i="7"/>
  <c r="H14" i="7"/>
  <c r="E14" i="7"/>
  <c r="Q10" i="7"/>
  <c r="N10" i="7"/>
  <c r="Q6" i="7"/>
  <c r="N6" i="7"/>
  <c r="K34" i="6" l="1"/>
  <c r="K30" i="6"/>
  <c r="AA25" i="6"/>
  <c r="Z22" i="6"/>
  <c r="Q18" i="6"/>
  <c r="T26" i="6"/>
  <c r="X25" i="6"/>
  <c r="Q26" i="6"/>
  <c r="W22" i="6"/>
  <c r="AA21" i="6"/>
  <c r="Z26" i="6"/>
  <c r="AA26" i="6" s="1"/>
  <c r="U25" i="6"/>
  <c r="T25" i="6" s="1"/>
  <c r="N14" i="6"/>
  <c r="N22" i="6"/>
  <c r="E34" i="6"/>
  <c r="Q14" i="6"/>
  <c r="U21" i="6"/>
  <c r="T22" i="6"/>
  <c r="N18" i="6"/>
  <c r="T34" i="6" s="1"/>
  <c r="X21" i="6"/>
  <c r="W26" i="6"/>
  <c r="X26" i="6" s="1"/>
  <c r="H30" i="6"/>
  <c r="AC29" i="7"/>
  <c r="T45" i="7"/>
  <c r="U30" i="7"/>
  <c r="AC34" i="7"/>
  <c r="Z25" i="6"/>
  <c r="X30" i="7"/>
  <c r="X34" i="7"/>
  <c r="Q14" i="7"/>
  <c r="N14" i="7"/>
  <c r="N18" i="7"/>
  <c r="AA33" i="6" l="1"/>
  <c r="X33" i="6"/>
  <c r="X22" i="6"/>
  <c r="X38" i="6" s="1"/>
  <c r="Q34" i="6"/>
  <c r="Z21" i="6"/>
  <c r="Z37" i="6" s="1"/>
  <c r="N30" i="6"/>
  <c r="Z30" i="6"/>
  <c r="T30" i="6"/>
  <c r="AA22" i="6"/>
  <c r="AA38" i="6" s="1"/>
  <c r="U26" i="6"/>
  <c r="AD26" i="6" s="1"/>
  <c r="W25" i="6"/>
  <c r="W37" i="6" s="1"/>
  <c r="AA29" i="6"/>
  <c r="W21" i="6"/>
  <c r="W30" i="6"/>
  <c r="W34" i="6"/>
  <c r="Z34" i="6"/>
  <c r="U33" i="6"/>
  <c r="U29" i="6"/>
  <c r="X29" i="6"/>
  <c r="U22" i="6"/>
  <c r="T21" i="6"/>
  <c r="T37" i="6" s="1"/>
  <c r="U46" i="7"/>
  <c r="T46" i="7" s="1"/>
  <c r="AD30" i="7"/>
  <c r="AC30" i="7"/>
  <c r="AC46" i="7" s="1"/>
  <c r="D2" i="4"/>
  <c r="D3" i="4"/>
  <c r="D6" i="4"/>
  <c r="D7" i="4"/>
  <c r="A2" i="4"/>
  <c r="B2" i="4"/>
  <c r="E2" i="4"/>
  <c r="G2" i="4"/>
  <c r="H2" i="4"/>
  <c r="A3" i="4"/>
  <c r="G3" i="4"/>
  <c r="E6" i="4"/>
  <c r="G6" i="4"/>
  <c r="H6" i="4"/>
  <c r="G7" i="4"/>
  <c r="A2" i="3"/>
  <c r="B2" i="3"/>
  <c r="D2" i="3"/>
  <c r="E2" i="3"/>
  <c r="G2" i="3"/>
  <c r="H2" i="3"/>
  <c r="A3" i="3"/>
  <c r="D3" i="3"/>
  <c r="G3" i="3"/>
  <c r="D6" i="3"/>
  <c r="E6" i="3"/>
  <c r="G6" i="3"/>
  <c r="H6" i="3"/>
  <c r="D7" i="3"/>
  <c r="G7" i="3"/>
  <c r="Q10" i="1"/>
  <c r="M7" i="3" s="1"/>
  <c r="N10" i="1"/>
  <c r="J7" i="4" s="1"/>
  <c r="R9" i="1"/>
  <c r="N6" i="3" s="1"/>
  <c r="Q9" i="1"/>
  <c r="M6" i="4" s="1"/>
  <c r="O9" i="1"/>
  <c r="K6" i="4" s="1"/>
  <c r="N9" i="1"/>
  <c r="J6" i="4" s="1"/>
  <c r="Q6" i="1"/>
  <c r="M3" i="4" s="1"/>
  <c r="N6" i="1"/>
  <c r="J3" i="4" s="1"/>
  <c r="R5" i="1"/>
  <c r="N2" i="4" s="1"/>
  <c r="Q5" i="1"/>
  <c r="M2" i="3" s="1"/>
  <c r="O5" i="1"/>
  <c r="K2" i="3" s="1"/>
  <c r="N5" i="1"/>
  <c r="J2" i="3" s="1"/>
  <c r="Q6" i="2"/>
  <c r="Q9" i="2"/>
  <c r="R9" i="2"/>
  <c r="Q10" i="2"/>
  <c r="Q13" i="2"/>
  <c r="R13" i="2"/>
  <c r="Q14" i="2"/>
  <c r="Q17" i="2"/>
  <c r="R17" i="2"/>
  <c r="Q18" i="2"/>
  <c r="R5" i="2"/>
  <c r="Q5" i="2"/>
  <c r="N9" i="2"/>
  <c r="O9" i="2"/>
  <c r="N10" i="2"/>
  <c r="N13" i="2"/>
  <c r="O13" i="2"/>
  <c r="N14" i="2"/>
  <c r="N17" i="2"/>
  <c r="O17" i="2"/>
  <c r="N18" i="2"/>
  <c r="O5" i="2"/>
  <c r="N6" i="2"/>
  <c r="N5" i="2"/>
  <c r="E13" i="2"/>
  <c r="K18" i="2"/>
  <c r="H18" i="2"/>
  <c r="L17" i="2"/>
  <c r="K17" i="2"/>
  <c r="I17" i="2"/>
  <c r="H17" i="2"/>
  <c r="K14" i="2"/>
  <c r="H14" i="2"/>
  <c r="E14" i="2"/>
  <c r="L13" i="2"/>
  <c r="K13" i="2"/>
  <c r="I13" i="2"/>
  <c r="H13" i="2"/>
  <c r="F13" i="2"/>
  <c r="H17" i="1"/>
  <c r="D14" i="3" s="1"/>
  <c r="I17" i="1"/>
  <c r="E14" i="4" s="1"/>
  <c r="K17" i="1"/>
  <c r="G14" i="4" s="1"/>
  <c r="L17" i="1"/>
  <c r="H14" i="3" s="1"/>
  <c r="H18" i="1"/>
  <c r="D15" i="3" s="1"/>
  <c r="K18" i="1"/>
  <c r="G15" i="3" s="1"/>
  <c r="E14" i="1"/>
  <c r="A11" i="4" s="1"/>
  <c r="H14" i="1"/>
  <c r="D11" i="3" s="1"/>
  <c r="K14" i="1"/>
  <c r="G11" i="4" s="1"/>
  <c r="F13" i="1"/>
  <c r="B10" i="4" s="1"/>
  <c r="H13" i="1"/>
  <c r="D10" i="4" s="1"/>
  <c r="I13" i="1"/>
  <c r="E10" i="3" s="1"/>
  <c r="K13" i="1"/>
  <c r="G10" i="4" s="1"/>
  <c r="L13" i="1"/>
  <c r="H10" i="3" s="1"/>
  <c r="E13" i="1"/>
  <c r="T29" i="6" l="1"/>
  <c r="T45" i="6" s="1"/>
  <c r="Z38" i="6"/>
  <c r="W38" i="6"/>
  <c r="AC25" i="6"/>
  <c r="AC26" i="6" s="1"/>
  <c r="N6" i="4"/>
  <c r="Q13" i="1"/>
  <c r="H10" i="4"/>
  <c r="D10" i="3"/>
  <c r="M7" i="4"/>
  <c r="M2" i="4"/>
  <c r="A11" i="3"/>
  <c r="J7" i="3"/>
  <c r="A10" i="4"/>
  <c r="R17" i="1"/>
  <c r="G14" i="3"/>
  <c r="B10" i="3"/>
  <c r="K6" i="3"/>
  <c r="N2" i="3"/>
  <c r="G15" i="4"/>
  <c r="M10" i="3"/>
  <c r="M10" i="4"/>
  <c r="N14" i="4"/>
  <c r="N14" i="3"/>
  <c r="N14" i="1"/>
  <c r="M6" i="3"/>
  <c r="H14" i="4"/>
  <c r="K2" i="4"/>
  <c r="Q18" i="4" s="1"/>
  <c r="N17" i="1"/>
  <c r="N18" i="1"/>
  <c r="E14" i="3"/>
  <c r="G11" i="3"/>
  <c r="G10" i="3"/>
  <c r="A10" i="3"/>
  <c r="J6" i="3"/>
  <c r="E10" i="4"/>
  <c r="J2" i="4"/>
  <c r="D11" i="4"/>
  <c r="N13" i="1"/>
  <c r="Q17" i="1"/>
  <c r="J3" i="3"/>
  <c r="P19" i="3" s="1"/>
  <c r="D15" i="4"/>
  <c r="O13" i="1"/>
  <c r="Q14" i="1"/>
  <c r="D14" i="4"/>
  <c r="R13" i="1"/>
  <c r="O17" i="1"/>
  <c r="Q18" i="1"/>
  <c r="M3" i="3"/>
  <c r="Q18" i="3"/>
  <c r="P19" i="4"/>
  <c r="P18" i="4"/>
  <c r="AA34" i="6"/>
  <c r="Z33" i="6"/>
  <c r="AA30" i="6"/>
  <c r="Z29" i="6"/>
  <c r="X30" i="6"/>
  <c r="W29" i="6"/>
  <c r="AD22" i="6"/>
  <c r="U38" i="6"/>
  <c r="T38" i="6" s="1"/>
  <c r="AC21" i="6"/>
  <c r="AC22" i="6" s="1"/>
  <c r="X34" i="6"/>
  <c r="W33" i="6"/>
  <c r="U30" i="6"/>
  <c r="X46" i="6" l="1"/>
  <c r="AC29" i="6"/>
  <c r="AD34" i="6"/>
  <c r="P18" i="3"/>
  <c r="M15" i="4"/>
  <c r="M15" i="3"/>
  <c r="M14" i="4"/>
  <c r="M14" i="3"/>
  <c r="K10" i="3"/>
  <c r="K10" i="4"/>
  <c r="N10" i="3"/>
  <c r="N10" i="4"/>
  <c r="J15" i="4"/>
  <c r="J15" i="3"/>
  <c r="M11" i="4"/>
  <c r="M11" i="3"/>
  <c r="K14" i="4"/>
  <c r="K14" i="3"/>
  <c r="J10" i="4"/>
  <c r="J10" i="3"/>
  <c r="J14" i="3"/>
  <c r="J14" i="4"/>
  <c r="J11" i="4"/>
  <c r="P27" i="4" s="1"/>
  <c r="J11" i="3"/>
  <c r="P27" i="3" s="1"/>
  <c r="D2" i="9"/>
  <c r="G2" i="9"/>
  <c r="D2" i="5"/>
  <c r="G2" i="5"/>
  <c r="F2" i="9"/>
  <c r="C2" i="9"/>
  <c r="D3" i="9" s="1"/>
  <c r="F2" i="5"/>
  <c r="C2" i="5"/>
  <c r="C3" i="9"/>
  <c r="F3" i="9"/>
  <c r="C3" i="5"/>
  <c r="F3" i="5"/>
  <c r="AC38" i="6"/>
  <c r="C3" i="8" s="1"/>
  <c r="U46" i="6"/>
  <c r="T46" i="6" s="1"/>
  <c r="AD30" i="6"/>
  <c r="AC30" i="6" s="1"/>
  <c r="AC33" i="6"/>
  <c r="AC34" i="6" s="1"/>
  <c r="Z45" i="6"/>
  <c r="W45" i="6"/>
  <c r="W46" i="6" s="1"/>
  <c r="AA46" i="6"/>
  <c r="Z46" i="6" l="1"/>
  <c r="AC46" i="6"/>
  <c r="C11" i="8" s="1"/>
  <c r="F11" i="9"/>
  <c r="P26" i="3"/>
  <c r="F11" i="5"/>
  <c r="C11" i="5"/>
  <c r="P26" i="4"/>
  <c r="C11" i="9"/>
  <c r="Q26" i="4"/>
  <c r="Q26" i="3"/>
  <c r="G3" i="9"/>
  <c r="C10" i="5" l="1"/>
  <c r="F10" i="9"/>
  <c r="D10" i="9"/>
  <c r="G10" i="9"/>
  <c r="G11" i="9" s="1"/>
  <c r="G12" i="9" s="1"/>
  <c r="G10" i="5"/>
  <c r="D10" i="5"/>
  <c r="F10" i="5"/>
  <c r="C10" i="9"/>
  <c r="D11" i="9" s="1"/>
  <c r="D12" i="9" s="1"/>
</calcChain>
</file>

<file path=xl/sharedStrings.xml><?xml version="1.0" encoding="utf-8"?>
<sst xmlns="http://schemas.openxmlformats.org/spreadsheetml/2006/main" count="22" uniqueCount="5">
  <si>
    <t>G</t>
  </si>
  <si>
    <t>V</t>
  </si>
  <si>
    <t>E</t>
  </si>
  <si>
    <t>USD $</t>
  </si>
  <si>
    <t>CAD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</si>
</sst>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1009]* #,##0.00_-;\-[$$-1009]* #,##0.00_-;_-[$$-10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2" fillId="2" borderId="1" xfId="0" applyNumberFormat="1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64" fontId="2" fillId="2" borderId="0" xfId="0" applyNumberFormat="1" applyFont="1" applyFill="1" applyBorder="1"/>
    <xf numFmtId="164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3" fillId="2" borderId="7" xfId="0" applyNumberFormat="1" applyFont="1" applyFill="1" applyBorder="1" applyAlignment="1">
      <alignment horizontal="center"/>
    </xf>
    <xf numFmtId="165" fontId="4" fillId="3" borderId="9" xfId="0" applyNumberFormat="1" applyFont="1" applyFill="1" applyBorder="1"/>
    <xf numFmtId="165" fontId="4" fillId="3" borderId="10" xfId="0" applyNumberFormat="1" applyFont="1" applyFill="1" applyBorder="1"/>
    <xf numFmtId="165" fontId="4" fillId="3" borderId="11" xfId="0" applyNumberFormat="1" applyFont="1" applyFill="1" applyBorder="1"/>
    <xf numFmtId="165" fontId="4" fillId="3" borderId="12" xfId="0" applyNumberFormat="1" applyFont="1" applyFill="1" applyBorder="1"/>
    <xf numFmtId="165" fontId="4" fillId="3" borderId="0" xfId="0" applyNumberFormat="1" applyFont="1" applyFill="1" applyBorder="1"/>
    <xf numFmtId="165" fontId="4" fillId="3" borderId="13" xfId="0" applyNumberFormat="1" applyFont="1" applyFill="1" applyBorder="1"/>
    <xf numFmtId="165" fontId="4" fillId="3" borderId="14" xfId="0" applyNumberFormat="1" applyFont="1" applyFill="1" applyBorder="1"/>
    <xf numFmtId="165" fontId="4" fillId="3" borderId="15" xfId="0" applyNumberFormat="1" applyFont="1" applyFill="1" applyBorder="1"/>
    <xf numFmtId="165" fontId="4" fillId="3" borderId="16" xfId="0" applyNumberFormat="1" applyFont="1" applyFill="1" applyBorder="1"/>
    <xf numFmtId="165" fontId="5" fillId="3" borderId="15" xfId="0" applyNumberFormat="1" applyFont="1" applyFill="1" applyBorder="1" applyAlignment="1">
      <alignment horizontal="center"/>
    </xf>
    <xf numFmtId="165" fontId="6" fillId="3" borderId="12" xfId="0" applyNumberFormat="1" applyFont="1" applyFill="1" applyBorder="1"/>
    <xf numFmtId="165" fontId="6" fillId="3" borderId="0" xfId="0" applyNumberFormat="1" applyFont="1" applyFill="1" applyBorder="1"/>
    <xf numFmtId="165" fontId="6" fillId="3" borderId="14" xfId="0" applyNumberFormat="1" applyFont="1" applyFill="1" applyBorder="1"/>
    <xf numFmtId="165" fontId="6" fillId="3" borderId="15" xfId="0" applyNumberFormat="1" applyFont="1" applyFill="1" applyBorder="1"/>
    <xf numFmtId="164" fontId="6" fillId="2" borderId="4" xfId="0" applyNumberFormat="1" applyFont="1" applyFill="1" applyBorder="1"/>
    <xf numFmtId="164" fontId="6" fillId="2" borderId="0" xfId="0" applyNumberFormat="1" applyFont="1" applyFill="1" applyBorder="1"/>
    <xf numFmtId="164" fontId="6" fillId="2" borderId="6" xfId="0" applyNumberFormat="1" applyFont="1" applyFill="1" applyBorder="1"/>
    <xf numFmtId="164" fontId="6" fillId="2" borderId="7" xfId="0" applyNumberFormat="1" applyFont="1" applyFill="1" applyBorder="1"/>
    <xf numFmtId="164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gif"/><Relationship Id="rId2" Type="http://schemas.openxmlformats.org/officeDocument/2006/relationships/image" Target="../media/image7.gif"/><Relationship Id="rId1" Type="http://schemas.openxmlformats.org/officeDocument/2006/relationships/image" Target="../media/image6.gif"/><Relationship Id="rId5" Type="http://schemas.openxmlformats.org/officeDocument/2006/relationships/image" Target="../media/image10.gif"/><Relationship Id="rId4" Type="http://schemas.openxmlformats.org/officeDocument/2006/relationships/image" Target="../media/image9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gif"/><Relationship Id="rId2" Type="http://schemas.openxmlformats.org/officeDocument/2006/relationships/image" Target="../media/image12.gif"/><Relationship Id="rId1" Type="http://schemas.openxmlformats.org/officeDocument/2006/relationships/image" Target="../media/image11.gif"/><Relationship Id="rId5" Type="http://schemas.openxmlformats.org/officeDocument/2006/relationships/image" Target="../media/image15.gif"/><Relationship Id="rId4" Type="http://schemas.openxmlformats.org/officeDocument/2006/relationships/image" Target="../media/image14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gif"/><Relationship Id="rId2" Type="http://schemas.openxmlformats.org/officeDocument/2006/relationships/image" Target="../media/image12.gif"/><Relationship Id="rId1" Type="http://schemas.openxmlformats.org/officeDocument/2006/relationships/image" Target="../media/image11.gif"/><Relationship Id="rId5" Type="http://schemas.openxmlformats.org/officeDocument/2006/relationships/image" Target="../media/image15.gif"/><Relationship Id="rId4" Type="http://schemas.openxmlformats.org/officeDocument/2006/relationships/image" Target="../media/image1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1</xdr:col>
      <xdr:colOff>2952750</xdr:colOff>
      <xdr:row>1</xdr:row>
      <xdr:rowOff>2609850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13E2AE-8B2A-44EE-B454-DB750E176E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34" t="54142" r="62432" b="5769"/>
        <a:stretch/>
      </xdr:blipFill>
      <xdr:spPr>
        <a:xfrm>
          <a:off x="638175" y="219075"/>
          <a:ext cx="2924175" cy="2581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</xdr:row>
      <xdr:rowOff>28574</xdr:rowOff>
    </xdr:from>
    <xdr:to>
      <xdr:col>2</xdr:col>
      <xdr:colOff>2952750</xdr:colOff>
      <xdr:row>1</xdr:row>
      <xdr:rowOff>2609849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4F0FD4-7717-48E8-B707-71B9CB18A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7" t="53853" r="62256" b="6059"/>
        <a:stretch/>
      </xdr:blipFill>
      <xdr:spPr>
        <a:xfrm>
          <a:off x="3609975" y="219074"/>
          <a:ext cx="2924175" cy="25812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1</xdr:row>
      <xdr:rowOff>28575</xdr:rowOff>
    </xdr:from>
    <xdr:to>
      <xdr:col>3</xdr:col>
      <xdr:colOff>2952749</xdr:colOff>
      <xdr:row>1</xdr:row>
      <xdr:rowOff>2609850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304484-8083-4ECA-9636-8DA7284CD7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55" t="53814" r="62147" b="5979"/>
        <a:stretch/>
      </xdr:blipFill>
      <xdr:spPr>
        <a:xfrm>
          <a:off x="6581774" y="219075"/>
          <a:ext cx="2924175" cy="2581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</xdr:row>
      <xdr:rowOff>28574</xdr:rowOff>
    </xdr:from>
    <xdr:to>
      <xdr:col>2</xdr:col>
      <xdr:colOff>2952750</xdr:colOff>
      <xdr:row>2</xdr:row>
      <xdr:rowOff>2609850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4D9FF6-B0C6-4B1D-980E-539252AD42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43" t="54019" r="62323" b="5892"/>
        <a:stretch/>
      </xdr:blipFill>
      <xdr:spPr>
        <a:xfrm>
          <a:off x="3609975" y="2847974"/>
          <a:ext cx="2924175" cy="258127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</xdr:row>
      <xdr:rowOff>28574</xdr:rowOff>
    </xdr:from>
    <xdr:to>
      <xdr:col>3</xdr:col>
      <xdr:colOff>2952751</xdr:colOff>
      <xdr:row>2</xdr:row>
      <xdr:rowOff>2609849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97CFA0-69FA-4EDA-BC87-332D26A4D1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5" t="53930" r="62513" b="6043"/>
        <a:stretch/>
      </xdr:blipFill>
      <xdr:spPr>
        <a:xfrm>
          <a:off x="6581775" y="2847974"/>
          <a:ext cx="2924176" cy="2581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</xdr:row>
      <xdr:rowOff>31751</xdr:rowOff>
    </xdr:from>
    <xdr:to>
      <xdr:col>1</xdr:col>
      <xdr:colOff>2952750</xdr:colOff>
      <xdr:row>1</xdr:row>
      <xdr:rowOff>2603501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1EBF2-BBD1-489E-8B83-9C5E02A8A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05" t="53725" r="62162" b="6336"/>
        <a:stretch/>
      </xdr:blipFill>
      <xdr:spPr>
        <a:xfrm>
          <a:off x="645583" y="222251"/>
          <a:ext cx="2921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31749</xdr:colOff>
      <xdr:row>1</xdr:row>
      <xdr:rowOff>31750</xdr:rowOff>
    </xdr:from>
    <xdr:to>
      <xdr:col>2</xdr:col>
      <xdr:colOff>2952751</xdr:colOff>
      <xdr:row>1</xdr:row>
      <xdr:rowOff>2603499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05966-DC0C-44E8-8518-23FE04DA8A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9" t="53706" r="62203" b="6352"/>
        <a:stretch/>
      </xdr:blipFill>
      <xdr:spPr>
        <a:xfrm>
          <a:off x="3619499" y="222250"/>
          <a:ext cx="2921002" cy="2571749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1</xdr:row>
      <xdr:rowOff>31749</xdr:rowOff>
    </xdr:from>
    <xdr:to>
      <xdr:col>3</xdr:col>
      <xdr:colOff>2952750</xdr:colOff>
      <xdr:row>1</xdr:row>
      <xdr:rowOff>2603500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048106-7B63-4CB3-9B31-9122ECAE7B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7" t="54017" r="62363" b="6042"/>
        <a:stretch/>
      </xdr:blipFill>
      <xdr:spPr>
        <a:xfrm>
          <a:off x="6593417" y="222249"/>
          <a:ext cx="2921000" cy="2571751"/>
        </a:xfrm>
        <a:prstGeom prst="rect">
          <a:avLst/>
        </a:prstGeom>
      </xdr:spPr>
    </xdr:pic>
    <xdr:clientData/>
  </xdr:twoCellAnchor>
  <xdr:twoCellAnchor editAs="oneCell">
    <xdr:from>
      <xdr:col>2</xdr:col>
      <xdr:colOff>31749</xdr:colOff>
      <xdr:row>2</xdr:row>
      <xdr:rowOff>31749</xdr:rowOff>
    </xdr:from>
    <xdr:to>
      <xdr:col>2</xdr:col>
      <xdr:colOff>2952750</xdr:colOff>
      <xdr:row>2</xdr:row>
      <xdr:rowOff>2603500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3D450D-BEED-4ABF-ACE8-3E79D9832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4" t="53687" r="62365" b="6371"/>
        <a:stretch/>
      </xdr:blipFill>
      <xdr:spPr>
        <a:xfrm>
          <a:off x="3619499" y="2846916"/>
          <a:ext cx="2921001" cy="25717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31751</xdr:colOff>
      <xdr:row>2</xdr:row>
      <xdr:rowOff>31751</xdr:rowOff>
    </xdr:from>
    <xdr:to>
      <xdr:col>3</xdr:col>
      <xdr:colOff>2952751</xdr:colOff>
      <xdr:row>2</xdr:row>
      <xdr:rowOff>2603501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50B95B-3E22-4189-A9F6-BBFE0CBC3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90" t="54053" r="62284" b="5946"/>
        <a:stretch/>
      </xdr:blipFill>
      <xdr:spPr>
        <a:xfrm>
          <a:off x="6593418" y="2846918"/>
          <a:ext cx="2921000" cy="2571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11100</xdr:rowOff>
    </xdr:from>
    <xdr:to>
      <xdr:col>2</xdr:col>
      <xdr:colOff>9525</xdr:colOff>
      <xdr:row>2</xdr:row>
      <xdr:rowOff>1575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20F72-9DEC-4834-8907-E3B5D790F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1" t="3563" r="49946" b="10744"/>
        <a:stretch/>
      </xdr:blipFill>
      <xdr:spPr>
        <a:xfrm>
          <a:off x="609600" y="201600"/>
          <a:ext cx="2190750" cy="4848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9525</xdr:rowOff>
    </xdr:from>
    <xdr:to>
      <xdr:col>3</xdr:col>
      <xdr:colOff>9525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7A04E8-1502-4F0C-AEAF-B0B9C5D877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3" t="3598" r="49945" b="10278"/>
        <a:stretch/>
      </xdr:blipFill>
      <xdr:spPr>
        <a:xfrm>
          <a:off x="2790825" y="200025"/>
          <a:ext cx="2190750" cy="48482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11100</xdr:rowOff>
    </xdr:from>
    <xdr:to>
      <xdr:col>4</xdr:col>
      <xdr:colOff>9525</xdr:colOff>
      <xdr:row>2</xdr:row>
      <xdr:rowOff>1575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325A45-E85E-4D8C-8E3D-9C252162A1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2" t="3612" r="49945" b="10115"/>
        <a:stretch/>
      </xdr:blipFill>
      <xdr:spPr>
        <a:xfrm>
          <a:off x="4972050" y="201600"/>
          <a:ext cx="2190750" cy="48482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</xdr:row>
      <xdr:rowOff>9525</xdr:rowOff>
    </xdr:from>
    <xdr:to>
      <xdr:col>3</xdr:col>
      <xdr:colOff>9526</xdr:colOff>
      <xdr:row>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1659C3-9B08-425A-88B7-74C814B3BB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3" t="3737" r="49945" b="9845"/>
        <a:stretch/>
      </xdr:blipFill>
      <xdr:spPr>
        <a:xfrm>
          <a:off x="2790826" y="5057775"/>
          <a:ext cx="2190750" cy="48482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9525</xdr:rowOff>
    </xdr:from>
    <xdr:to>
      <xdr:col>4</xdr:col>
      <xdr:colOff>9525</xdr:colOff>
      <xdr:row>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82820C-A299-4207-B91A-4E5F8B7FA0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2" t="3599" r="49945" b="10277"/>
        <a:stretch/>
      </xdr:blipFill>
      <xdr:spPr>
        <a:xfrm>
          <a:off x="4972050" y="5057775"/>
          <a:ext cx="2190750" cy="4848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11100</xdr:rowOff>
    </xdr:from>
    <xdr:to>
      <xdr:col>2</xdr:col>
      <xdr:colOff>9525</xdr:colOff>
      <xdr:row>2</xdr:row>
      <xdr:rowOff>1575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79F53-2B48-442E-AB91-24DF8D197D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6" t="3563" r="24791" b="10744"/>
        <a:stretch/>
      </xdr:blipFill>
      <xdr:spPr>
        <a:xfrm>
          <a:off x="609600" y="201600"/>
          <a:ext cx="2190750" cy="4848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9525</xdr:rowOff>
    </xdr:from>
    <xdr:to>
      <xdr:col>3</xdr:col>
      <xdr:colOff>9525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084DF4-88DE-4F0F-A234-2DC09F57E0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6" t="3598" r="24792" b="10278"/>
        <a:stretch/>
      </xdr:blipFill>
      <xdr:spPr>
        <a:xfrm>
          <a:off x="2790825" y="200025"/>
          <a:ext cx="2190750" cy="48482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11100</xdr:rowOff>
    </xdr:from>
    <xdr:to>
      <xdr:col>4</xdr:col>
      <xdr:colOff>9525</xdr:colOff>
      <xdr:row>2</xdr:row>
      <xdr:rowOff>1575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C1EE64-5287-4D39-8759-E617483F7B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6" t="3612" r="24791" b="10115"/>
        <a:stretch/>
      </xdr:blipFill>
      <xdr:spPr>
        <a:xfrm>
          <a:off x="4972050" y="201600"/>
          <a:ext cx="2190750" cy="484822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</xdr:row>
      <xdr:rowOff>9525</xdr:rowOff>
    </xdr:from>
    <xdr:to>
      <xdr:col>3</xdr:col>
      <xdr:colOff>9526</xdr:colOff>
      <xdr:row>3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77A169-8C22-4B43-A9EC-5AEB4E89A4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6" t="3737" r="24792" b="9845"/>
        <a:stretch/>
      </xdr:blipFill>
      <xdr:spPr>
        <a:xfrm>
          <a:off x="2790826" y="5057775"/>
          <a:ext cx="2190750" cy="48482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9525</xdr:rowOff>
    </xdr:from>
    <xdr:to>
      <xdr:col>4</xdr:col>
      <xdr:colOff>9525</xdr:colOff>
      <xdr:row>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942E0E-05D4-4687-88D1-664185E6BD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06" t="3599" r="24791" b="10277"/>
        <a:stretch/>
      </xdr:blipFill>
      <xdr:spPr>
        <a:xfrm>
          <a:off x="4972050" y="5057775"/>
          <a:ext cx="2190750" cy="484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7EBF-4562-4AFB-920C-94993CECEFD4}">
  <dimension ref="A1:R18"/>
  <sheetViews>
    <sheetView zoomScale="70" zoomScaleNormal="70" workbookViewId="0"/>
  </sheetViews>
  <sheetFormatPr defaultRowHeight="15" x14ac:dyDescent="0.25"/>
  <cols>
    <col min="2" max="4" width="44.5703125" customWidth="1"/>
    <col min="5" max="5" width="14" bestFit="1" customWidth="1"/>
    <col min="6" max="6" width="13" bestFit="1" customWidth="1"/>
    <col min="8" max="9" width="14" bestFit="1" customWidth="1"/>
    <col min="11" max="12" width="14" bestFit="1" customWidth="1"/>
    <col min="14" max="15" width="13" bestFit="1" customWidth="1"/>
    <col min="17" max="18" width="13" bestFit="1" customWidth="1"/>
  </cols>
  <sheetData>
    <row r="1" spans="1:18" x14ac:dyDescent="0.25">
      <c r="A1" s="1">
        <v>1.3065</v>
      </c>
      <c r="B1" t="s">
        <v>0</v>
      </c>
      <c r="C1" t="s">
        <v>1</v>
      </c>
      <c r="D1" t="s">
        <v>2</v>
      </c>
    </row>
    <row r="2" spans="1:18" ht="207" customHeight="1" x14ac:dyDescent="0.25">
      <c r="A2">
        <v>35000</v>
      </c>
    </row>
    <row r="3" spans="1:18" ht="207" customHeight="1" x14ac:dyDescent="0.25">
      <c r="A3">
        <v>45000</v>
      </c>
    </row>
    <row r="5" spans="1:18" x14ac:dyDescent="0.25">
      <c r="E5" s="4">
        <v>6155</v>
      </c>
      <c r="F5" s="5">
        <v>7276</v>
      </c>
      <c r="G5" s="5"/>
      <c r="H5" s="5">
        <v>6586</v>
      </c>
      <c r="I5" s="5">
        <v>7701</v>
      </c>
      <c r="J5" s="5"/>
      <c r="K5" s="5">
        <v>6973</v>
      </c>
      <c r="L5" s="6">
        <v>8080</v>
      </c>
      <c r="N5" s="2">
        <f>AVERAGE(E5,H5,K5)</f>
        <v>6571.333333333333</v>
      </c>
      <c r="O5" s="2">
        <f>AVERAGE(F5,I5,L5)</f>
        <v>7685.666666666667</v>
      </c>
      <c r="Q5" s="2">
        <f>MEDIAN(E5,H5,K5)</f>
        <v>6586</v>
      </c>
      <c r="R5" s="2">
        <f>MEDIAN(F5,I5,L5)</f>
        <v>7701</v>
      </c>
    </row>
    <row r="6" spans="1:18" x14ac:dyDescent="0.25">
      <c r="E6" s="7">
        <v>6716</v>
      </c>
      <c r="F6" s="8"/>
      <c r="G6" s="8"/>
      <c r="H6" s="8">
        <v>7144</v>
      </c>
      <c r="I6" s="8"/>
      <c r="J6" s="8"/>
      <c r="K6" s="8">
        <v>7527</v>
      </c>
      <c r="L6" s="9"/>
      <c r="N6" s="2">
        <f>AVERAGE(E6,H6,K6)</f>
        <v>7129</v>
      </c>
      <c r="O6" s="2"/>
      <c r="Q6" s="2">
        <f t="shared" ref="Q6:R18" si="0">MEDIAN(E6,H6,K6)</f>
        <v>7144</v>
      </c>
      <c r="R6" s="2"/>
    </row>
    <row r="7" spans="1:18" x14ac:dyDescent="0.25">
      <c r="E7" s="7"/>
      <c r="F7" s="8"/>
      <c r="G7" s="8"/>
      <c r="H7" s="8"/>
      <c r="I7" s="8"/>
      <c r="J7" s="8"/>
      <c r="K7" s="8"/>
      <c r="L7" s="9"/>
      <c r="N7" s="2"/>
      <c r="O7" s="2"/>
      <c r="Q7" s="2"/>
      <c r="R7" s="2"/>
    </row>
    <row r="8" spans="1:18" x14ac:dyDescent="0.25">
      <c r="E8" s="7"/>
      <c r="F8" s="8"/>
      <c r="G8" s="8"/>
      <c r="H8" s="8"/>
      <c r="I8" s="8"/>
      <c r="J8" s="8"/>
      <c r="K8" s="8"/>
      <c r="L8" s="9"/>
      <c r="N8" s="2"/>
      <c r="O8" s="2"/>
      <c r="Q8" s="2"/>
      <c r="R8" s="2"/>
    </row>
    <row r="9" spans="1:18" x14ac:dyDescent="0.25">
      <c r="E9" s="7"/>
      <c r="F9" s="8"/>
      <c r="G9" s="8"/>
      <c r="H9" s="8">
        <v>6160</v>
      </c>
      <c r="I9" s="8">
        <v>7275</v>
      </c>
      <c r="J9" s="8"/>
      <c r="K9" s="8">
        <v>6547</v>
      </c>
      <c r="L9" s="9">
        <v>7654</v>
      </c>
      <c r="N9" s="2">
        <f t="shared" ref="N9:O18" si="1">AVERAGE(E9,H9,K9)</f>
        <v>6353.5</v>
      </c>
      <c r="O9" s="2">
        <f t="shared" si="1"/>
        <v>7464.5</v>
      </c>
      <c r="Q9" s="2">
        <f t="shared" si="0"/>
        <v>6353.5</v>
      </c>
      <c r="R9" s="2">
        <f t="shared" si="0"/>
        <v>7464.5</v>
      </c>
    </row>
    <row r="10" spans="1:18" x14ac:dyDescent="0.25">
      <c r="E10" s="10"/>
      <c r="F10" s="13" t="s">
        <v>3</v>
      </c>
      <c r="G10" s="11"/>
      <c r="H10" s="11">
        <v>6718</v>
      </c>
      <c r="I10" s="11"/>
      <c r="J10" s="11"/>
      <c r="K10" s="11">
        <v>7101</v>
      </c>
      <c r="L10" s="12"/>
      <c r="N10" s="2">
        <f t="shared" si="1"/>
        <v>6909.5</v>
      </c>
      <c r="O10" s="2"/>
      <c r="Q10" s="2">
        <f t="shared" si="0"/>
        <v>6909.5</v>
      </c>
      <c r="R10" s="2"/>
    </row>
    <row r="11" spans="1:18" x14ac:dyDescent="0.25">
      <c r="N11" s="2"/>
      <c r="O11" s="2"/>
      <c r="Q11" s="2"/>
      <c r="R11" s="2"/>
    </row>
    <row r="12" spans="1:18" x14ac:dyDescent="0.25">
      <c r="N12" s="2"/>
      <c r="O12" s="2"/>
      <c r="Q12" s="2"/>
      <c r="R12" s="2"/>
    </row>
    <row r="13" spans="1:18" x14ac:dyDescent="0.25">
      <c r="E13" s="14">
        <f>E5*$A$1</f>
        <v>8041.5074999999997</v>
      </c>
      <c r="F13" s="15">
        <f>F5*$A$1</f>
        <v>9506.0939999999991</v>
      </c>
      <c r="G13" s="15"/>
      <c r="H13" s="15">
        <f>H5*$A$1</f>
        <v>8604.6090000000004</v>
      </c>
      <c r="I13" s="15">
        <f>I5*$A$1</f>
        <v>10061.3565</v>
      </c>
      <c r="J13" s="15"/>
      <c r="K13" s="15">
        <f>K5*$A$1</f>
        <v>9110.2245000000003</v>
      </c>
      <c r="L13" s="16">
        <f>L5*$A$1</f>
        <v>10556.52</v>
      </c>
      <c r="N13" s="2">
        <f t="shared" si="1"/>
        <v>8585.4470000000001</v>
      </c>
      <c r="O13" s="2">
        <f t="shared" si="1"/>
        <v>10041.3235</v>
      </c>
      <c r="Q13" s="2">
        <f t="shared" si="0"/>
        <v>8604.6090000000004</v>
      </c>
      <c r="R13" s="2">
        <f t="shared" si="0"/>
        <v>10061.3565</v>
      </c>
    </row>
    <row r="14" spans="1:18" x14ac:dyDescent="0.25">
      <c r="E14" s="17">
        <f>E6*$A$1</f>
        <v>8774.4539999999997</v>
      </c>
      <c r="F14" s="18"/>
      <c r="G14" s="18"/>
      <c r="H14" s="18">
        <f>H6*$A$1</f>
        <v>9333.6360000000004</v>
      </c>
      <c r="I14" s="18"/>
      <c r="J14" s="18"/>
      <c r="K14" s="18">
        <f>K6*$A$1</f>
        <v>9834.0254999999997</v>
      </c>
      <c r="L14" s="19"/>
      <c r="N14" s="2">
        <f t="shared" si="1"/>
        <v>9314.0385000000006</v>
      </c>
      <c r="O14" s="2"/>
      <c r="Q14" s="2">
        <f t="shared" si="0"/>
        <v>9333.6360000000004</v>
      </c>
      <c r="R14" s="2"/>
    </row>
    <row r="15" spans="1:18" x14ac:dyDescent="0.25">
      <c r="E15" s="17"/>
      <c r="F15" s="18"/>
      <c r="G15" s="18"/>
      <c r="H15" s="18"/>
      <c r="I15" s="18"/>
      <c r="J15" s="18"/>
      <c r="K15" s="18"/>
      <c r="L15" s="19"/>
      <c r="N15" s="2"/>
      <c r="O15" s="2"/>
      <c r="Q15" s="2"/>
      <c r="R15" s="2"/>
    </row>
    <row r="16" spans="1:18" x14ac:dyDescent="0.25">
      <c r="E16" s="17"/>
      <c r="F16" s="18"/>
      <c r="G16" s="18"/>
      <c r="H16" s="18"/>
      <c r="I16" s="18"/>
      <c r="J16" s="18"/>
      <c r="K16" s="18"/>
      <c r="L16" s="19"/>
      <c r="N16" s="2"/>
      <c r="O16" s="2"/>
      <c r="Q16" s="2"/>
      <c r="R16" s="2"/>
    </row>
    <row r="17" spans="5:18" x14ac:dyDescent="0.25">
      <c r="E17" s="17"/>
      <c r="F17" s="18"/>
      <c r="G17" s="18"/>
      <c r="H17" s="18">
        <f>H9*$A$1</f>
        <v>8048.04</v>
      </c>
      <c r="I17" s="18">
        <f>I9*$A$1</f>
        <v>9504.7875000000004</v>
      </c>
      <c r="J17" s="18"/>
      <c r="K17" s="18">
        <f>K9*$A$1</f>
        <v>8553.6555000000008</v>
      </c>
      <c r="L17" s="19">
        <f>L9*$A$1</f>
        <v>9999.9509999999991</v>
      </c>
      <c r="N17" s="2">
        <f t="shared" si="1"/>
        <v>8300.8477500000008</v>
      </c>
      <c r="O17" s="2">
        <f t="shared" si="1"/>
        <v>9752.3692499999997</v>
      </c>
      <c r="Q17" s="2">
        <f t="shared" si="0"/>
        <v>8300.8477500000008</v>
      </c>
      <c r="R17" s="2">
        <f t="shared" si="0"/>
        <v>9752.3692499999997</v>
      </c>
    </row>
    <row r="18" spans="5:18" x14ac:dyDescent="0.25">
      <c r="E18" s="20"/>
      <c r="F18" s="23" t="s">
        <v>4</v>
      </c>
      <c r="G18" s="21"/>
      <c r="H18" s="21">
        <f>H10*$A$1</f>
        <v>8777.0669999999991</v>
      </c>
      <c r="I18" s="21"/>
      <c r="J18" s="21"/>
      <c r="K18" s="21">
        <f>K10*$A$1</f>
        <v>9277.4565000000002</v>
      </c>
      <c r="L18" s="22"/>
      <c r="N18" s="2">
        <f t="shared" si="1"/>
        <v>9027.2617499999997</v>
      </c>
      <c r="O18" s="2"/>
      <c r="Q18" s="2">
        <f t="shared" si="0"/>
        <v>9027.2617499999997</v>
      </c>
      <c r="R1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BD20-5B92-4A9C-A5D4-624357FA3CDC}">
  <dimension ref="A1:R18"/>
  <sheetViews>
    <sheetView zoomScale="70" zoomScaleNormal="70" workbookViewId="0"/>
  </sheetViews>
  <sheetFormatPr defaultRowHeight="15" x14ac:dyDescent="0.25"/>
  <cols>
    <col min="2" max="4" width="44.5703125" customWidth="1"/>
    <col min="5" max="5" width="14" bestFit="1" customWidth="1"/>
    <col min="6" max="6" width="13" bestFit="1" customWidth="1"/>
    <col min="8" max="9" width="14" bestFit="1" customWidth="1"/>
    <col min="11" max="12" width="14" bestFit="1" customWidth="1"/>
    <col min="14" max="15" width="13" bestFit="1" customWidth="1"/>
    <col min="17" max="18" width="13" bestFit="1" customWidth="1"/>
  </cols>
  <sheetData>
    <row r="1" spans="1:18" x14ac:dyDescent="0.25">
      <c r="A1" s="1">
        <v>1.3065</v>
      </c>
      <c r="B1" t="s">
        <v>0</v>
      </c>
      <c r="C1" t="s">
        <v>1</v>
      </c>
      <c r="D1" t="s">
        <v>2</v>
      </c>
    </row>
    <row r="2" spans="1:18" ht="207" customHeight="1" x14ac:dyDescent="0.25">
      <c r="A2">
        <v>35000</v>
      </c>
    </row>
    <row r="3" spans="1:18" ht="207" customHeight="1" x14ac:dyDescent="0.25">
      <c r="A3">
        <v>45000</v>
      </c>
    </row>
    <row r="5" spans="1:18" x14ac:dyDescent="0.25">
      <c r="E5" s="4">
        <v>8977</v>
      </c>
      <c r="F5" s="5">
        <v>10648</v>
      </c>
      <c r="G5" s="5"/>
      <c r="H5" s="5">
        <v>9551</v>
      </c>
      <c r="I5" s="5">
        <v>11198</v>
      </c>
      <c r="J5" s="5"/>
      <c r="K5" s="5">
        <v>10065</v>
      </c>
      <c r="L5" s="6">
        <v>11693</v>
      </c>
      <c r="N5" s="2">
        <f>AVERAGE(E5,H5,K5)</f>
        <v>9531</v>
      </c>
      <c r="O5" s="2">
        <f>AVERAGE(F5,I5,L5)</f>
        <v>11179.666666666666</v>
      </c>
      <c r="Q5" s="2">
        <f>MEDIAN(E5,H5,K5)</f>
        <v>9551</v>
      </c>
      <c r="R5" s="2">
        <f>MEDIAN(F5,I5,L5)</f>
        <v>11198</v>
      </c>
    </row>
    <row r="6" spans="1:18" x14ac:dyDescent="0.25">
      <c r="E6" s="7">
        <v>9813</v>
      </c>
      <c r="F6" s="8"/>
      <c r="G6" s="8"/>
      <c r="H6" s="8">
        <v>10375</v>
      </c>
      <c r="I6" s="8"/>
      <c r="J6" s="8"/>
      <c r="K6" s="8">
        <v>10879</v>
      </c>
      <c r="L6" s="9"/>
      <c r="N6" s="2">
        <f>AVERAGE(E6,H6,K6)</f>
        <v>10355.666666666666</v>
      </c>
      <c r="O6" s="2"/>
      <c r="Q6" s="2">
        <f t="shared" ref="Q6:Q18" si="0">MEDIAN(E6,H6,K6)</f>
        <v>10375</v>
      </c>
      <c r="R6" s="2"/>
    </row>
    <row r="7" spans="1:18" x14ac:dyDescent="0.25">
      <c r="E7" s="7"/>
      <c r="F7" s="8"/>
      <c r="G7" s="8"/>
      <c r="H7" s="8"/>
      <c r="I7" s="8"/>
      <c r="J7" s="8"/>
      <c r="K7" s="8"/>
      <c r="L7" s="9"/>
      <c r="N7" s="2"/>
      <c r="O7" s="2"/>
      <c r="Q7" s="2"/>
      <c r="R7" s="2"/>
    </row>
    <row r="8" spans="1:18" x14ac:dyDescent="0.25">
      <c r="E8" s="7"/>
      <c r="F8" s="8"/>
      <c r="G8" s="8"/>
      <c r="H8" s="8"/>
      <c r="I8" s="8"/>
      <c r="J8" s="8"/>
      <c r="K8" s="8"/>
      <c r="L8" s="9"/>
      <c r="N8" s="2"/>
      <c r="O8" s="2"/>
      <c r="Q8" s="2"/>
      <c r="R8" s="2"/>
    </row>
    <row r="9" spans="1:18" x14ac:dyDescent="0.25">
      <c r="E9" s="7"/>
      <c r="F9" s="8"/>
      <c r="G9" s="8"/>
      <c r="H9" s="8">
        <v>9125</v>
      </c>
      <c r="I9" s="8">
        <v>10772</v>
      </c>
      <c r="J9" s="8"/>
      <c r="K9" s="8">
        <v>9639</v>
      </c>
      <c r="L9" s="9">
        <v>11266</v>
      </c>
      <c r="N9" s="2">
        <f t="shared" ref="N9:N18" si="1">AVERAGE(E9,H9,K9)</f>
        <v>9382</v>
      </c>
      <c r="O9" s="2">
        <f t="shared" ref="O9" si="2">AVERAGE(F9,I9,L9)</f>
        <v>11019</v>
      </c>
      <c r="Q9" s="2">
        <f t="shared" si="0"/>
        <v>9382</v>
      </c>
      <c r="R9" s="2">
        <f t="shared" ref="R9:R17" si="3">MEDIAN(F9,I9,L9)</f>
        <v>11019</v>
      </c>
    </row>
    <row r="10" spans="1:18" x14ac:dyDescent="0.25">
      <c r="E10" s="10"/>
      <c r="F10" s="13" t="s">
        <v>3</v>
      </c>
      <c r="G10" s="11"/>
      <c r="H10" s="11">
        <v>9949</v>
      </c>
      <c r="I10" s="11"/>
      <c r="J10" s="11"/>
      <c r="K10" s="11">
        <v>10453</v>
      </c>
      <c r="L10" s="12"/>
      <c r="N10" s="2">
        <f t="shared" si="1"/>
        <v>10201</v>
      </c>
      <c r="O10" s="2"/>
      <c r="Q10" s="2">
        <f t="shared" si="0"/>
        <v>10201</v>
      </c>
      <c r="R10" s="2"/>
    </row>
    <row r="11" spans="1:18" x14ac:dyDescent="0.25">
      <c r="N11" s="2"/>
      <c r="O11" s="2"/>
      <c r="Q11" s="2"/>
      <c r="R11" s="2"/>
    </row>
    <row r="12" spans="1:18" x14ac:dyDescent="0.25">
      <c r="N12" s="2"/>
      <c r="O12" s="2"/>
      <c r="Q12" s="2"/>
      <c r="R12" s="2"/>
    </row>
    <row r="13" spans="1:18" x14ac:dyDescent="0.25">
      <c r="E13" s="14">
        <f>E5*$A$1</f>
        <v>11728.450500000001</v>
      </c>
      <c r="F13" s="15">
        <f>F5*$A$1</f>
        <v>13911.611999999999</v>
      </c>
      <c r="G13" s="15"/>
      <c r="H13" s="15">
        <f>H5*$A$1</f>
        <v>12478.3815</v>
      </c>
      <c r="I13" s="15">
        <f>I5*$A$1</f>
        <v>14630.187</v>
      </c>
      <c r="J13" s="15"/>
      <c r="K13" s="15">
        <f>K5*$A$1</f>
        <v>13149.922500000001</v>
      </c>
      <c r="L13" s="16">
        <f>L5*$A$1</f>
        <v>15276.904500000001</v>
      </c>
      <c r="N13" s="2">
        <f t="shared" si="1"/>
        <v>12452.2515</v>
      </c>
      <c r="O13" s="2">
        <f t="shared" ref="O13" si="4">AVERAGE(F13,I13,L13)</f>
        <v>14606.2345</v>
      </c>
      <c r="Q13" s="2">
        <f t="shared" si="0"/>
        <v>12478.3815</v>
      </c>
      <c r="R13" s="2">
        <f t="shared" si="3"/>
        <v>14630.187</v>
      </c>
    </row>
    <row r="14" spans="1:18" x14ac:dyDescent="0.25">
      <c r="E14" s="17">
        <f>E6*$A$1</f>
        <v>12820.684499999999</v>
      </c>
      <c r="F14" s="18"/>
      <c r="G14" s="18"/>
      <c r="H14" s="18">
        <f>H6*$A$1</f>
        <v>13554.9375</v>
      </c>
      <c r="I14" s="18"/>
      <c r="J14" s="18"/>
      <c r="K14" s="18">
        <f>K6*$A$1</f>
        <v>14213.413500000001</v>
      </c>
      <c r="L14" s="19"/>
      <c r="N14" s="2">
        <f t="shared" si="1"/>
        <v>13529.6785</v>
      </c>
      <c r="O14" s="2"/>
      <c r="Q14" s="2">
        <f t="shared" si="0"/>
        <v>13554.9375</v>
      </c>
      <c r="R14" s="2"/>
    </row>
    <row r="15" spans="1:18" x14ac:dyDescent="0.25">
      <c r="E15" s="17"/>
      <c r="F15" s="18"/>
      <c r="G15" s="18"/>
      <c r="H15" s="18"/>
      <c r="I15" s="18"/>
      <c r="J15" s="18"/>
      <c r="K15" s="18"/>
      <c r="L15" s="19"/>
      <c r="N15" s="2"/>
      <c r="O15" s="2"/>
      <c r="Q15" s="2"/>
      <c r="R15" s="2"/>
    </row>
    <row r="16" spans="1:18" x14ac:dyDescent="0.25">
      <c r="E16" s="17"/>
      <c r="F16" s="18"/>
      <c r="G16" s="18"/>
      <c r="H16" s="18"/>
      <c r="I16" s="18"/>
      <c r="J16" s="18"/>
      <c r="K16" s="18"/>
      <c r="L16" s="19"/>
      <c r="N16" s="2"/>
      <c r="O16" s="2"/>
      <c r="Q16" s="2"/>
      <c r="R16" s="2"/>
    </row>
    <row r="17" spans="5:18" x14ac:dyDescent="0.25">
      <c r="E17" s="17"/>
      <c r="F17" s="18"/>
      <c r="G17" s="18"/>
      <c r="H17" s="18">
        <f>H9*$A$1</f>
        <v>11921.8125</v>
      </c>
      <c r="I17" s="18">
        <f>I9*$A$1</f>
        <v>14073.618</v>
      </c>
      <c r="J17" s="18"/>
      <c r="K17" s="18">
        <f>K9*$A$1</f>
        <v>12593.353499999999</v>
      </c>
      <c r="L17" s="19">
        <f>L9*$A$1</f>
        <v>14719.029</v>
      </c>
      <c r="N17" s="2">
        <f t="shared" si="1"/>
        <v>12257.582999999999</v>
      </c>
      <c r="O17" s="2">
        <f t="shared" ref="O17" si="5">AVERAGE(F17,I17,L17)</f>
        <v>14396.3235</v>
      </c>
      <c r="Q17" s="2">
        <f t="shared" si="0"/>
        <v>12257.582999999999</v>
      </c>
      <c r="R17" s="2">
        <f t="shared" si="3"/>
        <v>14396.3235</v>
      </c>
    </row>
    <row r="18" spans="5:18" x14ac:dyDescent="0.25">
      <c r="E18" s="20"/>
      <c r="F18" s="23" t="s">
        <v>4</v>
      </c>
      <c r="G18" s="21"/>
      <c r="H18" s="21">
        <f>H10*$A$1</f>
        <v>12998.3685</v>
      </c>
      <c r="I18" s="21"/>
      <c r="J18" s="21"/>
      <c r="K18" s="21">
        <f>K10*$A$1</f>
        <v>13656.844499999999</v>
      </c>
      <c r="L18" s="22"/>
      <c r="N18" s="2">
        <f t="shared" si="1"/>
        <v>13327.6065</v>
      </c>
      <c r="O18" s="2"/>
      <c r="Q18" s="2">
        <f t="shared" si="0"/>
        <v>13327.6065</v>
      </c>
      <c r="R1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427A-C6C9-4B3B-8DE9-6332A0A8411A}">
  <dimension ref="A2:Q27"/>
  <sheetViews>
    <sheetView zoomScaleNormal="100" workbookViewId="0"/>
  </sheetViews>
  <sheetFormatPr defaultRowHeight="15" x14ac:dyDescent="0.25"/>
  <cols>
    <col min="1" max="1" width="14" bestFit="1" customWidth="1"/>
    <col min="2" max="2" width="13.5703125" bestFit="1" customWidth="1"/>
    <col min="4" max="5" width="14" bestFit="1" customWidth="1"/>
    <col min="7" max="8" width="14" bestFit="1" customWidth="1"/>
    <col min="10" max="11" width="13.42578125" bestFit="1" customWidth="1"/>
    <col min="13" max="14" width="13.42578125" bestFit="1" customWidth="1"/>
    <col min="16" max="16" width="13.42578125" bestFit="1" customWidth="1"/>
    <col min="17" max="17" width="13.42578125" customWidth="1"/>
  </cols>
  <sheetData>
    <row r="2" spans="1:14" x14ac:dyDescent="0.25">
      <c r="A2" s="4">
        <f>AVERAGE(TiV!E5,PPV!E5)</f>
        <v>7566</v>
      </c>
      <c r="B2" s="5">
        <f>AVERAGE(TiV!F5,PPV!F5)</f>
        <v>8962</v>
      </c>
      <c r="C2" s="5"/>
      <c r="D2" s="5">
        <f>AVERAGE(TiV!H5,PPV!H5)</f>
        <v>8068.5</v>
      </c>
      <c r="E2" s="5">
        <f>AVERAGE(TiV!I5,PPV!I5)</f>
        <v>9449.5</v>
      </c>
      <c r="F2" s="5"/>
      <c r="G2" s="5">
        <f>AVERAGE(TiV!K5,PPV!K5)</f>
        <v>8519</v>
      </c>
      <c r="H2" s="6">
        <f>AVERAGE(TiV!L5,PPV!L5)</f>
        <v>9886.5</v>
      </c>
      <c r="J2" s="2">
        <f>AVERAGE(TiV!N5,PPV!N5)</f>
        <v>8051.1666666666661</v>
      </c>
      <c r="K2" s="2">
        <f>AVERAGE(TiV!O5,PPV!O5)</f>
        <v>9432.6666666666661</v>
      </c>
      <c r="M2" s="2">
        <f>AVERAGE(TiV!Q5,PPV!Q5)</f>
        <v>8068.5</v>
      </c>
      <c r="N2" s="2">
        <f>AVERAGE(TiV!R5,PPV!R5)</f>
        <v>9449.5</v>
      </c>
    </row>
    <row r="3" spans="1:14" x14ac:dyDescent="0.25">
      <c r="A3" s="7">
        <f>AVERAGE(TiV!E6,PPV!E6)</f>
        <v>8264.5</v>
      </c>
      <c r="B3" s="8"/>
      <c r="C3" s="8"/>
      <c r="D3" s="8">
        <f>AVERAGE(TiV!H6,PPV!H6)</f>
        <v>8759.5</v>
      </c>
      <c r="E3" s="8"/>
      <c r="F3" s="8"/>
      <c r="G3" s="8">
        <f>AVERAGE(TiV!K6,PPV!K6)</f>
        <v>9203</v>
      </c>
      <c r="H3" s="9"/>
      <c r="J3" s="2">
        <f>AVERAGE(TiV!N6,PPV!N6)</f>
        <v>8742.3333333333321</v>
      </c>
      <c r="K3" s="2"/>
      <c r="M3" s="2">
        <f>AVERAGE(TiV!Q6,PPV!Q6)</f>
        <v>8759.5</v>
      </c>
      <c r="N3" s="2"/>
    </row>
    <row r="4" spans="1:14" x14ac:dyDescent="0.25">
      <c r="A4" s="7"/>
      <c r="B4" s="8"/>
      <c r="C4" s="8"/>
      <c r="D4" s="8"/>
      <c r="E4" s="8"/>
      <c r="F4" s="8"/>
      <c r="G4" s="8"/>
      <c r="H4" s="9"/>
      <c r="J4" s="2"/>
      <c r="K4" s="2"/>
      <c r="M4" s="2"/>
      <c r="N4" s="2"/>
    </row>
    <row r="5" spans="1:14" x14ac:dyDescent="0.25">
      <c r="A5" s="7"/>
      <c r="B5" s="8"/>
      <c r="C5" s="8"/>
      <c r="D5" s="8"/>
      <c r="E5" s="8"/>
      <c r="F5" s="8"/>
      <c r="G5" s="8"/>
      <c r="H5" s="9"/>
      <c r="J5" s="2"/>
      <c r="K5" s="2"/>
      <c r="M5" s="2"/>
      <c r="N5" s="2"/>
    </row>
    <row r="6" spans="1:14" x14ac:dyDescent="0.25">
      <c r="A6" s="7"/>
      <c r="B6" s="8"/>
      <c r="C6" s="8"/>
      <c r="D6" s="8">
        <f>AVERAGE(TiV!H9,PPV!H9)</f>
        <v>7642.5</v>
      </c>
      <c r="E6" s="8">
        <f>AVERAGE(TiV!I9,PPV!I9)</f>
        <v>9023.5</v>
      </c>
      <c r="F6" s="8"/>
      <c r="G6" s="8">
        <f>AVERAGE(TiV!K9,PPV!K9)</f>
        <v>8093</v>
      </c>
      <c r="H6" s="9">
        <f>AVERAGE(TiV!L9,PPV!L9)</f>
        <v>9460</v>
      </c>
      <c r="J6" s="2">
        <f>AVERAGE(TiV!N9,PPV!N9)</f>
        <v>7867.75</v>
      </c>
      <c r="K6" s="2">
        <f>AVERAGE(TiV!O9,PPV!O9)</f>
        <v>9241.75</v>
      </c>
      <c r="M6" s="2">
        <f>AVERAGE(TiV!Q9,PPV!Q9)</f>
        <v>7867.75</v>
      </c>
      <c r="N6" s="2">
        <f>AVERAGE(TiV!R9,PPV!R9)</f>
        <v>9241.75</v>
      </c>
    </row>
    <row r="7" spans="1:14" x14ac:dyDescent="0.25">
      <c r="A7" s="10"/>
      <c r="B7" s="13" t="s">
        <v>3</v>
      </c>
      <c r="C7" s="11"/>
      <c r="D7" s="11">
        <f>AVERAGE(TiV!H10,PPV!H10)</f>
        <v>8333.5</v>
      </c>
      <c r="E7" s="11"/>
      <c r="F7" s="11"/>
      <c r="G7" s="11">
        <f>AVERAGE(TiV!K10,PPV!K10)</f>
        <v>8777</v>
      </c>
      <c r="H7" s="12"/>
      <c r="J7" s="2">
        <f>AVERAGE(TiV!N10,PPV!N10)</f>
        <v>8555.25</v>
      </c>
      <c r="K7" s="2"/>
      <c r="M7" s="2">
        <f>AVERAGE(TiV!Q10,PPV!Q10)</f>
        <v>8555.25</v>
      </c>
      <c r="N7" s="2"/>
    </row>
    <row r="8" spans="1:14" x14ac:dyDescent="0.25">
      <c r="J8" s="2"/>
      <c r="K8" s="2"/>
      <c r="M8" s="2"/>
      <c r="N8" s="2"/>
    </row>
    <row r="9" spans="1:14" x14ac:dyDescent="0.25">
      <c r="J9" s="2"/>
      <c r="K9" s="2"/>
      <c r="M9" s="2"/>
      <c r="N9" s="2"/>
    </row>
    <row r="10" spans="1:14" x14ac:dyDescent="0.25">
      <c r="A10" s="14">
        <f>AVERAGE(TiV!E13,PPV!E13)</f>
        <v>9884.9789999999994</v>
      </c>
      <c r="B10" s="15">
        <f>AVERAGE(TiV!F13,PPV!F13)</f>
        <v>11708.852999999999</v>
      </c>
      <c r="C10" s="15"/>
      <c r="D10" s="15">
        <f>AVERAGE(TiV!H13,PPV!H13)</f>
        <v>10541.49525</v>
      </c>
      <c r="E10" s="15">
        <f>AVERAGE(TiV!I13,PPV!I13)</f>
        <v>12345.77175</v>
      </c>
      <c r="F10" s="15"/>
      <c r="G10" s="15">
        <f>AVERAGE(TiV!K13,PPV!K13)</f>
        <v>11130.0735</v>
      </c>
      <c r="H10" s="16">
        <f>AVERAGE(TiV!L13,PPV!L13)</f>
        <v>12916.71225</v>
      </c>
      <c r="J10" s="2">
        <f>AVERAGE(TiV!N13,PPV!N13)</f>
        <v>10518.849249999999</v>
      </c>
      <c r="K10" s="2">
        <f>AVERAGE(TiV!O13,PPV!O13)</f>
        <v>12323.779</v>
      </c>
      <c r="M10" s="2">
        <f>AVERAGE(TiV!Q13,PPV!Q13)</f>
        <v>10541.49525</v>
      </c>
      <c r="N10" s="2">
        <f>AVERAGE(TiV!R13,PPV!R13)</f>
        <v>12345.77175</v>
      </c>
    </row>
    <row r="11" spans="1:14" x14ac:dyDescent="0.25">
      <c r="A11" s="17">
        <f>AVERAGE(TiV!E14,PPV!E14)</f>
        <v>10797.56925</v>
      </c>
      <c r="B11" s="18"/>
      <c r="C11" s="18"/>
      <c r="D11" s="18">
        <f>AVERAGE(TiV!H14,PPV!H14)</f>
        <v>11444.286749999999</v>
      </c>
      <c r="E11" s="18"/>
      <c r="F11" s="18"/>
      <c r="G11" s="18">
        <f>AVERAGE(TiV!K14,PPV!K14)</f>
        <v>12023.719499999999</v>
      </c>
      <c r="H11" s="19"/>
      <c r="J11" s="2">
        <f>AVERAGE(TiV!N14,PPV!N14)</f>
        <v>11421.8585</v>
      </c>
      <c r="K11" s="2"/>
      <c r="M11" s="2">
        <f>AVERAGE(TiV!Q14,PPV!Q14)</f>
        <v>11444.286749999999</v>
      </c>
      <c r="N11" s="2"/>
    </row>
    <row r="12" spans="1:14" x14ac:dyDescent="0.25">
      <c r="A12" s="17"/>
      <c r="B12" s="18"/>
      <c r="C12" s="18"/>
      <c r="D12" s="18"/>
      <c r="E12" s="18"/>
      <c r="F12" s="18"/>
      <c r="G12" s="18"/>
      <c r="H12" s="19"/>
      <c r="J12" s="2"/>
      <c r="K12" s="2"/>
      <c r="M12" s="2"/>
      <c r="N12" s="2"/>
    </row>
    <row r="13" spans="1:14" x14ac:dyDescent="0.25">
      <c r="A13" s="17"/>
      <c r="B13" s="18"/>
      <c r="C13" s="18"/>
      <c r="D13" s="18"/>
      <c r="E13" s="18"/>
      <c r="F13" s="18"/>
      <c r="G13" s="18"/>
      <c r="H13" s="19"/>
      <c r="J13" s="2"/>
      <c r="K13" s="2"/>
      <c r="M13" s="2"/>
      <c r="N13" s="2"/>
    </row>
    <row r="14" spans="1:14" x14ac:dyDescent="0.25">
      <c r="A14" s="17"/>
      <c r="B14" s="18"/>
      <c r="C14" s="18"/>
      <c r="D14" s="18">
        <f>AVERAGE(TiV!H17,PPV!H17)</f>
        <v>9984.9262500000004</v>
      </c>
      <c r="E14" s="18">
        <f>AVERAGE(TiV!I17,PPV!I17)</f>
        <v>11789.20275</v>
      </c>
      <c r="F14" s="18"/>
      <c r="G14" s="18">
        <f>AVERAGE(TiV!K17,PPV!K17)</f>
        <v>10573.504499999999</v>
      </c>
      <c r="H14" s="19">
        <f>AVERAGE(TiV!L17,PPV!L17)</f>
        <v>12359.49</v>
      </c>
      <c r="J14" s="2">
        <f>AVERAGE(TiV!N17,PPV!N17)</f>
        <v>10279.215375</v>
      </c>
      <c r="K14" s="2">
        <f>AVERAGE(TiV!O17,PPV!O17)</f>
        <v>12074.346375000001</v>
      </c>
      <c r="M14" s="2">
        <f>AVERAGE(TiV!Q17,PPV!Q17)</f>
        <v>10279.215375</v>
      </c>
      <c r="N14" s="2">
        <f>AVERAGE(TiV!R17,PPV!R17)</f>
        <v>12074.346375000001</v>
      </c>
    </row>
    <row r="15" spans="1:14" x14ac:dyDescent="0.25">
      <c r="A15" s="20"/>
      <c r="B15" s="23" t="s">
        <v>4</v>
      </c>
      <c r="C15" s="21"/>
      <c r="D15" s="21">
        <f>AVERAGE(TiV!H18,PPV!H18)</f>
        <v>10887.71775</v>
      </c>
      <c r="E15" s="21"/>
      <c r="F15" s="21"/>
      <c r="G15" s="21">
        <f>AVERAGE(TiV!K18,PPV!K18)</f>
        <v>11467.1505</v>
      </c>
      <c r="H15" s="22"/>
      <c r="J15" s="2">
        <f>AVERAGE(TiV!N18,PPV!N18)</f>
        <v>11177.434125</v>
      </c>
      <c r="K15" s="2"/>
      <c r="M15" s="2">
        <f>AVERAGE(TiV!Q18,PPV!Q18)</f>
        <v>11177.434125</v>
      </c>
      <c r="N15" s="2"/>
    </row>
    <row r="18" spans="16:17" x14ac:dyDescent="0.25">
      <c r="P18" s="2">
        <f>MEDIAN(J2,M2,J6,M6)</f>
        <v>7959.458333333333</v>
      </c>
      <c r="Q18" s="2">
        <f>MEDIAN(K2,N2,K6,N6)</f>
        <v>9337.2083333333321</v>
      </c>
    </row>
    <row r="19" spans="16:17" x14ac:dyDescent="0.25">
      <c r="P19" s="2">
        <f>MEDIAN(J3,M3,J7,M7)</f>
        <v>8648.7916666666661</v>
      </c>
    </row>
    <row r="26" spans="16:17" x14ac:dyDescent="0.25">
      <c r="P26" s="2">
        <f>MEDIAN(J10,M10,J14,M14)</f>
        <v>10399.0323125</v>
      </c>
      <c r="Q26" s="2">
        <f>MEDIAN(K10,N10,K14,N14)</f>
        <v>12199.062687500002</v>
      </c>
    </row>
    <row r="27" spans="16:17" x14ac:dyDescent="0.25">
      <c r="P27" s="2">
        <f>MEDIAN(J11,M11,J15,M15)</f>
        <v>11299.646312500001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BAC4-0A56-4527-B141-C5A995279381}">
  <dimension ref="A2:Q27"/>
  <sheetViews>
    <sheetView zoomScaleNormal="100" workbookViewId="0"/>
  </sheetViews>
  <sheetFormatPr defaultRowHeight="15" x14ac:dyDescent="0.25"/>
  <cols>
    <col min="1" max="1" width="14" bestFit="1" customWidth="1"/>
    <col min="2" max="2" width="13.5703125" bestFit="1" customWidth="1"/>
    <col min="4" max="5" width="14" bestFit="1" customWidth="1"/>
    <col min="7" max="8" width="14" bestFit="1" customWidth="1"/>
    <col min="10" max="11" width="13.42578125" bestFit="1" customWidth="1"/>
    <col min="13" max="14" width="13.42578125" bestFit="1" customWidth="1"/>
    <col min="16" max="17" width="13.42578125" bestFit="1" customWidth="1"/>
  </cols>
  <sheetData>
    <row r="2" spans="1:14" x14ac:dyDescent="0.25">
      <c r="A2" s="4">
        <f>MEDIAN(TiV!E5,PPV!E5)</f>
        <v>7566</v>
      </c>
      <c r="B2" s="5">
        <f>MEDIAN(TiV!F5,PPV!F5)</f>
        <v>8962</v>
      </c>
      <c r="C2" s="5"/>
      <c r="D2" s="5">
        <f>MEDIAN(TiV!H5,PPV!H5)</f>
        <v>8068.5</v>
      </c>
      <c r="E2" s="5">
        <f>MEDIAN(TiV!I5,PPV!I5)</f>
        <v>9449.5</v>
      </c>
      <c r="F2" s="5"/>
      <c r="G2" s="5">
        <f>MEDIAN(TiV!K5,PPV!K5)</f>
        <v>8519</v>
      </c>
      <c r="H2" s="6">
        <f>MEDIAN(TiV!L5,PPV!L5)</f>
        <v>9886.5</v>
      </c>
      <c r="J2" s="2">
        <f>MEDIAN(TiV!N5,PPV!N5)</f>
        <v>8051.1666666666661</v>
      </c>
      <c r="K2" s="2">
        <f>MEDIAN(TiV!O5,PPV!O5)</f>
        <v>9432.6666666666661</v>
      </c>
      <c r="M2" s="2">
        <f>MEDIAN(TiV!Q5,PPV!Q5)</f>
        <v>8068.5</v>
      </c>
      <c r="N2" s="2">
        <f>MEDIAN(TiV!R5,PPV!R5)</f>
        <v>9449.5</v>
      </c>
    </row>
    <row r="3" spans="1:14" x14ac:dyDescent="0.25">
      <c r="A3" s="7">
        <f>MEDIAN(TiV!E6,PPV!E6)</f>
        <v>8264.5</v>
      </c>
      <c r="B3" s="8"/>
      <c r="C3" s="8"/>
      <c r="D3" s="8">
        <f>MEDIAN(TiV!H6,PPV!H6)</f>
        <v>8759.5</v>
      </c>
      <c r="E3" s="8"/>
      <c r="F3" s="8"/>
      <c r="G3" s="8">
        <f>MEDIAN(TiV!K6,PPV!K6)</f>
        <v>9203</v>
      </c>
      <c r="H3" s="9"/>
      <c r="J3" s="2">
        <f>MEDIAN(TiV!N6,PPV!N6)</f>
        <v>8742.3333333333321</v>
      </c>
      <c r="K3" s="2"/>
      <c r="M3" s="2">
        <f>MEDIAN(TiV!Q6,PPV!Q6)</f>
        <v>8759.5</v>
      </c>
      <c r="N3" s="2"/>
    </row>
    <row r="4" spans="1:14" x14ac:dyDescent="0.25">
      <c r="A4" s="7"/>
      <c r="B4" s="8"/>
      <c r="C4" s="8"/>
      <c r="D4" s="8"/>
      <c r="E4" s="8"/>
      <c r="F4" s="8"/>
      <c r="G4" s="8"/>
      <c r="H4" s="9"/>
      <c r="J4" s="2"/>
      <c r="K4" s="2"/>
      <c r="M4" s="2"/>
      <c r="N4" s="2"/>
    </row>
    <row r="5" spans="1:14" x14ac:dyDescent="0.25">
      <c r="A5" s="7"/>
      <c r="B5" s="8"/>
      <c r="C5" s="8"/>
      <c r="D5" s="8"/>
      <c r="E5" s="8"/>
      <c r="F5" s="8"/>
      <c r="G5" s="8"/>
      <c r="H5" s="9"/>
      <c r="J5" s="2"/>
      <c r="K5" s="2"/>
      <c r="M5" s="2"/>
      <c r="N5" s="2"/>
    </row>
    <row r="6" spans="1:14" x14ac:dyDescent="0.25">
      <c r="A6" s="7"/>
      <c r="B6" s="8"/>
      <c r="C6" s="8"/>
      <c r="D6" s="8">
        <f>MEDIAN(TiV!H9,PPV!H9)</f>
        <v>7642.5</v>
      </c>
      <c r="E6" s="8">
        <f>MEDIAN(TiV!I9,PPV!I9)</f>
        <v>9023.5</v>
      </c>
      <c r="F6" s="8"/>
      <c r="G6" s="8">
        <f>MEDIAN(TiV!K9,PPV!K9)</f>
        <v>8093</v>
      </c>
      <c r="H6" s="9">
        <f>MEDIAN(TiV!L9,PPV!L9)</f>
        <v>9460</v>
      </c>
      <c r="J6" s="2">
        <f>MEDIAN(TiV!N9,PPV!N9)</f>
        <v>7867.75</v>
      </c>
      <c r="K6" s="2">
        <f>MEDIAN(TiV!O9,PPV!O9)</f>
        <v>9241.75</v>
      </c>
      <c r="M6" s="2">
        <f>MEDIAN(TiV!Q9,PPV!Q9)</f>
        <v>7867.75</v>
      </c>
      <c r="N6" s="2">
        <f>MEDIAN(TiV!R9,PPV!R9)</f>
        <v>9241.75</v>
      </c>
    </row>
    <row r="7" spans="1:14" x14ac:dyDescent="0.25">
      <c r="A7" s="10"/>
      <c r="B7" s="13" t="s">
        <v>3</v>
      </c>
      <c r="C7" s="11"/>
      <c r="D7" s="11">
        <f>MEDIAN(TiV!H10,PPV!H10)</f>
        <v>8333.5</v>
      </c>
      <c r="E7" s="11"/>
      <c r="F7" s="11"/>
      <c r="G7" s="11">
        <f>MEDIAN(TiV!K10,PPV!K10)</f>
        <v>8777</v>
      </c>
      <c r="H7" s="12"/>
      <c r="J7" s="2">
        <f>MEDIAN(TiV!N10,PPV!N10)</f>
        <v>8555.25</v>
      </c>
      <c r="K7" s="2"/>
      <c r="M7" s="2">
        <f>MEDIAN(TiV!Q10,PPV!Q10)</f>
        <v>8555.25</v>
      </c>
      <c r="N7" s="2"/>
    </row>
    <row r="8" spans="1:14" x14ac:dyDescent="0.25">
      <c r="J8" s="2"/>
      <c r="K8" s="2"/>
      <c r="M8" s="2"/>
      <c r="N8" s="2"/>
    </row>
    <row r="9" spans="1:14" x14ac:dyDescent="0.25">
      <c r="J9" s="2"/>
      <c r="K9" s="2"/>
      <c r="M9" s="2"/>
      <c r="N9" s="2"/>
    </row>
    <row r="10" spans="1:14" x14ac:dyDescent="0.25">
      <c r="A10" s="14">
        <f>MEDIAN(TiV!E13,PPV!E13)</f>
        <v>9884.9789999999994</v>
      </c>
      <c r="B10" s="15">
        <f>MEDIAN(TiV!F13,PPV!F13)</f>
        <v>11708.852999999999</v>
      </c>
      <c r="C10" s="15"/>
      <c r="D10" s="15">
        <f>MEDIAN(TiV!H13,PPV!H13)</f>
        <v>10541.49525</v>
      </c>
      <c r="E10" s="15">
        <f>MEDIAN(TiV!I13,PPV!I13)</f>
        <v>12345.77175</v>
      </c>
      <c r="F10" s="15"/>
      <c r="G10" s="15">
        <f>MEDIAN(TiV!K13,PPV!K13)</f>
        <v>11130.0735</v>
      </c>
      <c r="H10" s="16">
        <f>MEDIAN(TiV!L13,PPV!L13)</f>
        <v>12916.71225</v>
      </c>
      <c r="J10" s="2">
        <f>MEDIAN(TiV!N13,PPV!N13)</f>
        <v>10518.849249999999</v>
      </c>
      <c r="K10" s="2">
        <f>MEDIAN(TiV!O13,PPV!O13)</f>
        <v>12323.779</v>
      </c>
      <c r="M10" s="2">
        <f>MEDIAN(TiV!Q13,PPV!Q13)</f>
        <v>10541.49525</v>
      </c>
      <c r="N10" s="2">
        <f>MEDIAN(TiV!R13,PPV!R13)</f>
        <v>12345.77175</v>
      </c>
    </row>
    <row r="11" spans="1:14" x14ac:dyDescent="0.25">
      <c r="A11" s="17">
        <f>MEDIAN(TiV!E14,PPV!E14)</f>
        <v>10797.56925</v>
      </c>
      <c r="B11" s="18"/>
      <c r="C11" s="18"/>
      <c r="D11" s="18">
        <f>MEDIAN(TiV!H14,PPV!H14)</f>
        <v>11444.286749999999</v>
      </c>
      <c r="E11" s="18"/>
      <c r="F11" s="18"/>
      <c r="G11" s="18">
        <f>MEDIAN(TiV!K14,PPV!K14)</f>
        <v>12023.719499999999</v>
      </c>
      <c r="H11" s="19"/>
      <c r="J11" s="2">
        <f>MEDIAN(TiV!N14,PPV!N14)</f>
        <v>11421.8585</v>
      </c>
      <c r="K11" s="2"/>
      <c r="M11" s="2">
        <f>MEDIAN(TiV!Q14,PPV!Q14)</f>
        <v>11444.286749999999</v>
      </c>
      <c r="N11" s="2"/>
    </row>
    <row r="12" spans="1:14" x14ac:dyDescent="0.25">
      <c r="A12" s="17"/>
      <c r="B12" s="18"/>
      <c r="C12" s="18"/>
      <c r="D12" s="18"/>
      <c r="E12" s="18"/>
      <c r="F12" s="18"/>
      <c r="G12" s="18"/>
      <c r="H12" s="19"/>
      <c r="J12" s="2"/>
      <c r="K12" s="2"/>
      <c r="M12" s="2"/>
      <c r="N12" s="2"/>
    </row>
    <row r="13" spans="1:14" x14ac:dyDescent="0.25">
      <c r="A13" s="17"/>
      <c r="B13" s="18"/>
      <c r="C13" s="18"/>
      <c r="D13" s="18"/>
      <c r="E13" s="18"/>
      <c r="F13" s="18"/>
      <c r="G13" s="18"/>
      <c r="H13" s="19"/>
      <c r="J13" s="2"/>
      <c r="K13" s="2"/>
      <c r="M13" s="2"/>
      <c r="N13" s="2"/>
    </row>
    <row r="14" spans="1:14" x14ac:dyDescent="0.25">
      <c r="A14" s="17"/>
      <c r="B14" s="18"/>
      <c r="C14" s="18"/>
      <c r="D14" s="18">
        <f>MEDIAN(TiV!H17,PPV!H17)</f>
        <v>9984.9262500000004</v>
      </c>
      <c r="E14" s="18">
        <f>MEDIAN(TiV!I17,PPV!I17)</f>
        <v>11789.20275</v>
      </c>
      <c r="F14" s="18"/>
      <c r="G14" s="18">
        <f>MEDIAN(TiV!K17,PPV!K17)</f>
        <v>10573.504499999999</v>
      </c>
      <c r="H14" s="19">
        <f>MEDIAN(TiV!L17,PPV!L17)</f>
        <v>12359.49</v>
      </c>
      <c r="J14" s="2">
        <f>MEDIAN(TiV!N17,PPV!N17)</f>
        <v>10279.215375</v>
      </c>
      <c r="K14" s="2">
        <f>MEDIAN(TiV!O17,PPV!O17)</f>
        <v>12074.346375000001</v>
      </c>
      <c r="M14" s="2">
        <f>MEDIAN(TiV!Q17,PPV!Q17)</f>
        <v>10279.215375</v>
      </c>
      <c r="N14" s="2">
        <f>MEDIAN(TiV!R17,PPV!R17)</f>
        <v>12074.346375000001</v>
      </c>
    </row>
    <row r="15" spans="1:14" x14ac:dyDescent="0.25">
      <c r="A15" s="20"/>
      <c r="B15" s="23" t="s">
        <v>4</v>
      </c>
      <c r="C15" s="21"/>
      <c r="D15" s="21">
        <f>MEDIAN(TiV!H18,PPV!H18)</f>
        <v>10887.71775</v>
      </c>
      <c r="E15" s="21"/>
      <c r="F15" s="21"/>
      <c r="G15" s="21">
        <f>MEDIAN(TiV!K18,PPV!K18)</f>
        <v>11467.1505</v>
      </c>
      <c r="H15" s="22"/>
      <c r="J15" s="2">
        <f>MEDIAN(TiV!N18,PPV!N18)</f>
        <v>11177.434125</v>
      </c>
      <c r="K15" s="2"/>
      <c r="M15" s="2">
        <f>MEDIAN(TiV!Q18,PPV!Q18)</f>
        <v>11177.434125</v>
      </c>
      <c r="N15" s="2"/>
    </row>
    <row r="18" spans="16:17" x14ac:dyDescent="0.25">
      <c r="P18" s="2">
        <f>AVERAGE(J2,M2,J6,M6)</f>
        <v>7963.7916666666661</v>
      </c>
      <c r="Q18" s="2">
        <f>AVERAGE(K2,N2,K6,N6)</f>
        <v>9341.4166666666661</v>
      </c>
    </row>
    <row r="19" spans="16:17" x14ac:dyDescent="0.25">
      <c r="P19" s="2">
        <f>AVERAGE(J3,M3,J7,M7)</f>
        <v>8653.0833333333321</v>
      </c>
    </row>
    <row r="26" spans="16:17" x14ac:dyDescent="0.25">
      <c r="P26" s="2">
        <f>AVERAGE(J10,M10,J14,M14)</f>
        <v>10404.6938125</v>
      </c>
      <c r="Q26" s="2">
        <f>AVERAGE(K10,N10,K14,N14)</f>
        <v>12204.560875000001</v>
      </c>
    </row>
    <row r="27" spans="16:17" x14ac:dyDescent="0.25">
      <c r="P27" s="2">
        <f>AVERAGE(J11,M11,J15,M15)</f>
        <v>11305.253375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94BF-5CF0-4B3A-A4B7-00E7D919AED4}">
  <dimension ref="C2:G11"/>
  <sheetViews>
    <sheetView workbookViewId="0">
      <selection activeCell="F2" sqref="F2"/>
    </sheetView>
  </sheetViews>
  <sheetFormatPr defaultRowHeight="15" x14ac:dyDescent="0.25"/>
  <cols>
    <col min="3" max="4" width="11.5703125" bestFit="1" customWidth="1"/>
    <col min="6" max="7" width="11.5703125" bestFit="1" customWidth="1"/>
  </cols>
  <sheetData>
    <row r="2" spans="3:7" x14ac:dyDescent="0.25">
      <c r="C2" s="2">
        <f>AVERAGE(Average!P18,Median!P18)</f>
        <v>7961.625</v>
      </c>
      <c r="D2" s="2">
        <f>AVERAGE(Average!Q18,Median!Q18)</f>
        <v>9339.3125</v>
      </c>
      <c r="F2" s="2">
        <f>MEDIAN(Average!P18,Median!P18)</f>
        <v>7961.625</v>
      </c>
      <c r="G2" s="2">
        <f>MEDIAN(Average!Q18,Median!Q18)</f>
        <v>9339.3125</v>
      </c>
    </row>
    <row r="3" spans="3:7" x14ac:dyDescent="0.25">
      <c r="C3" s="2">
        <f>AVERAGE(Average!P19,Median!P19)</f>
        <v>8650.9375</v>
      </c>
      <c r="F3" s="2">
        <f>MEDIAN(Average!P19,Median!P19)</f>
        <v>8650.9375</v>
      </c>
    </row>
    <row r="10" spans="3:7" x14ac:dyDescent="0.25">
      <c r="C10" s="3">
        <f>AVERAGE(Average!P26,Median!P26)</f>
        <v>10401.863062500001</v>
      </c>
      <c r="D10" s="3">
        <f>AVERAGE(Average!Q26,Median!Q26)</f>
        <v>12201.811781250002</v>
      </c>
      <c r="E10" s="3"/>
      <c r="F10" s="3">
        <f>MEDIAN(Average!P26,Median!P26)</f>
        <v>10401.863062500001</v>
      </c>
      <c r="G10" s="3">
        <f>MEDIAN(Average!Q26,Median!Q26)</f>
        <v>12201.811781250002</v>
      </c>
    </row>
    <row r="11" spans="3:7" x14ac:dyDescent="0.25">
      <c r="C11" s="3">
        <f>AVERAGE(Average!P27,Median!P27)</f>
        <v>11302.449843750001</v>
      </c>
      <c r="D11" s="3"/>
      <c r="E11" s="3"/>
      <c r="F11" s="3">
        <f>MEDIAN(Average!P27,Median!P27)</f>
        <v>11302.449843750001</v>
      </c>
      <c r="G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88E9-8E66-4BD6-8436-65CCA9BCDF3B}">
  <dimension ref="A2:G12"/>
  <sheetViews>
    <sheetView zoomScaleNormal="100" workbookViewId="0"/>
  </sheetViews>
  <sheetFormatPr defaultRowHeight="15" x14ac:dyDescent="0.25"/>
  <cols>
    <col min="1" max="1" width="12.28515625" bestFit="1" customWidth="1"/>
    <col min="3" max="3" width="13" bestFit="1" customWidth="1"/>
    <col min="4" max="4" width="12.28515625" bestFit="1" customWidth="1"/>
    <col min="6" max="7" width="12.5703125" bestFit="1" customWidth="1"/>
  </cols>
  <sheetData>
    <row r="2" spans="1:7" x14ac:dyDescent="0.25">
      <c r="C2" s="2">
        <f>AVERAGE(Average!P18,Median!P18)</f>
        <v>7961.625</v>
      </c>
      <c r="D2" s="2">
        <f>AVERAGE(Average!Q18,Median!Q18)</f>
        <v>9339.3125</v>
      </c>
      <c r="F2" s="2">
        <f>MEDIAN(Average!P18,Median!P18)</f>
        <v>7961.625</v>
      </c>
      <c r="G2" s="2">
        <f>MEDIAN(Average!Q18,Median!Q18)</f>
        <v>9339.3125</v>
      </c>
    </row>
    <row r="3" spans="1:7" x14ac:dyDescent="0.25">
      <c r="A3" s="13" t="s">
        <v>3</v>
      </c>
      <c r="C3" s="2">
        <f>AVERAGE(Average!P19,Median!P19)</f>
        <v>8650.9375</v>
      </c>
      <c r="D3" s="2">
        <f>AVERAGE(C2,D2)</f>
        <v>8650.46875</v>
      </c>
      <c r="F3" s="2">
        <f>MEDIAN(Average!P19,Median!P19)</f>
        <v>8650.9375</v>
      </c>
      <c r="G3" s="2">
        <f>MEDIAN(F2,G2)</f>
        <v>8650.46875</v>
      </c>
    </row>
    <row r="10" spans="1:7" x14ac:dyDescent="0.25">
      <c r="C10" s="2">
        <f>AVERAGE(Average!P26,Median!P26)</f>
        <v>10401.863062500001</v>
      </c>
      <c r="D10" s="2">
        <f>AVERAGE(Average!Q26,Median!Q26)</f>
        <v>12201.811781250002</v>
      </c>
      <c r="F10" s="2">
        <f>MEDIAN(Average!P26,Median!P26)</f>
        <v>10401.863062500001</v>
      </c>
      <c r="G10" s="2">
        <f>MEDIAN(Average!Q26,Median!Q26)</f>
        <v>12201.811781250002</v>
      </c>
    </row>
    <row r="11" spans="1:7" x14ac:dyDescent="0.25">
      <c r="A11" s="23" t="s">
        <v>4</v>
      </c>
      <c r="C11" s="2">
        <f>AVERAGE(Average!P27,Median!P27)</f>
        <v>11302.449843750001</v>
      </c>
      <c r="D11" s="2">
        <f>AVERAGE(C10,D10)</f>
        <v>11301.837421875001</v>
      </c>
      <c r="F11" s="2">
        <f>MEDIAN(Average!P27,Median!P27)</f>
        <v>11302.449843750001</v>
      </c>
      <c r="G11" s="2">
        <f>MEDIAN(F10,G10)</f>
        <v>11301.837421875001</v>
      </c>
    </row>
    <row r="12" spans="1:7" x14ac:dyDescent="0.25">
      <c r="D12" s="2">
        <f>MEDIAN(C11,D11)</f>
        <v>11302.143632812502</v>
      </c>
      <c r="G12" s="2">
        <f>AVERAGE(F11,G11)</f>
        <v>11302.143632812502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CDC1-EFA4-40EE-AA86-03D629C6826C}">
  <dimension ref="A1:AG46"/>
  <sheetViews>
    <sheetView topLeftCell="E4" zoomScale="70" zoomScaleNormal="70" workbookViewId="0"/>
  </sheetViews>
  <sheetFormatPr defaultRowHeight="15" x14ac:dyDescent="0.25"/>
  <cols>
    <col min="2" max="4" width="32.7109375" customWidth="1"/>
    <col min="5" max="5" width="14" bestFit="1" customWidth="1"/>
    <col min="6" max="6" width="12.7109375" bestFit="1" customWidth="1"/>
    <col min="8" max="8" width="14" bestFit="1" customWidth="1"/>
    <col min="9" max="9" width="13" bestFit="1" customWidth="1"/>
    <col min="11" max="11" width="14" bestFit="1" customWidth="1"/>
    <col min="12" max="12" width="13" bestFit="1" customWidth="1"/>
    <col min="14" max="14" width="13" bestFit="1" customWidth="1"/>
    <col min="15" max="15" width="9.140625" customWidth="1"/>
    <col min="17" max="17" width="13" bestFit="1" customWidth="1"/>
    <col min="18" max="18" width="9.140625" customWidth="1"/>
    <col min="20" max="20" width="16" bestFit="1" customWidth="1"/>
    <col min="21" max="21" width="14.7109375" bestFit="1" customWidth="1"/>
    <col min="23" max="24" width="14" bestFit="1" customWidth="1"/>
    <col min="26" max="27" width="14" bestFit="1" customWidth="1"/>
    <col min="29" max="30" width="13" bestFit="1" customWidth="1"/>
    <col min="32" max="33" width="13" bestFit="1" customWidth="1"/>
  </cols>
  <sheetData>
    <row r="1" spans="1:33" x14ac:dyDescent="0.25">
      <c r="A1" s="1">
        <v>1.3066</v>
      </c>
    </row>
    <row r="2" spans="1:33" ht="382.5" customHeight="1" x14ac:dyDescent="0.25"/>
    <row r="3" spans="1:33" ht="382.5" customHeight="1" x14ac:dyDescent="0.25"/>
    <row r="5" spans="1:33" x14ac:dyDescent="0.25">
      <c r="E5" s="4"/>
      <c r="F5" s="5"/>
      <c r="G5" s="5"/>
      <c r="H5" s="5"/>
      <c r="I5" s="5"/>
      <c r="J5" s="5"/>
      <c r="K5" s="5"/>
      <c r="L5" s="6"/>
      <c r="N5" s="2"/>
      <c r="O5" s="2"/>
      <c r="Q5" s="2"/>
      <c r="R5" s="2"/>
      <c r="T5" s="4"/>
      <c r="U5" s="5"/>
      <c r="V5" s="5"/>
      <c r="W5" s="5"/>
      <c r="X5" s="5"/>
      <c r="Y5" s="5"/>
      <c r="Z5" s="5"/>
      <c r="AA5" s="6"/>
      <c r="AC5" s="2"/>
      <c r="AD5" s="2"/>
      <c r="AF5" s="2"/>
      <c r="AG5" s="2"/>
    </row>
    <row r="6" spans="1:33" x14ac:dyDescent="0.25">
      <c r="E6" s="7">
        <v>6715</v>
      </c>
      <c r="F6" s="8"/>
      <c r="G6" s="8"/>
      <c r="H6" s="8">
        <v>7143</v>
      </c>
      <c r="I6" s="8"/>
      <c r="J6" s="8"/>
      <c r="K6" s="8">
        <v>7526</v>
      </c>
      <c r="L6" s="9"/>
      <c r="N6" s="2">
        <f>AVERAGE(E6,H6,K6)</f>
        <v>7128</v>
      </c>
      <c r="O6" s="2"/>
      <c r="Q6" s="2">
        <f>MEDIAN(E6,H6,K6)</f>
        <v>7143</v>
      </c>
      <c r="R6" s="2"/>
      <c r="T6" s="7"/>
      <c r="U6" s="8"/>
      <c r="V6" s="8"/>
      <c r="W6" s="8"/>
      <c r="X6" s="8"/>
      <c r="Y6" s="8"/>
      <c r="Z6" s="8"/>
      <c r="AA6" s="9"/>
      <c r="AC6" s="2"/>
      <c r="AD6" s="2"/>
      <c r="AF6" s="2"/>
      <c r="AG6" s="2"/>
    </row>
    <row r="7" spans="1:33" x14ac:dyDescent="0.25">
      <c r="E7" s="7"/>
      <c r="F7" s="8"/>
      <c r="G7" s="8"/>
      <c r="H7" s="8"/>
      <c r="I7" s="8"/>
      <c r="J7" s="8"/>
      <c r="K7" s="8"/>
      <c r="L7" s="9"/>
      <c r="N7" s="2"/>
      <c r="O7" s="2"/>
      <c r="Q7" s="2"/>
      <c r="R7" s="2"/>
      <c r="T7" s="7"/>
      <c r="U7" s="8"/>
      <c r="V7" s="8"/>
      <c r="W7" s="8"/>
      <c r="X7" s="8"/>
      <c r="Y7" s="8"/>
      <c r="Z7" s="8"/>
      <c r="AA7" s="9"/>
      <c r="AC7" s="2"/>
      <c r="AD7" s="2"/>
      <c r="AF7" s="2"/>
      <c r="AG7" s="2"/>
    </row>
    <row r="8" spans="1:33" x14ac:dyDescent="0.25">
      <c r="E8" s="7"/>
      <c r="F8" s="8"/>
      <c r="G8" s="8"/>
      <c r="H8" s="8"/>
      <c r="I8" s="8"/>
      <c r="J8" s="8"/>
      <c r="K8" s="8"/>
      <c r="L8" s="9"/>
      <c r="N8" s="2"/>
      <c r="O8" s="2"/>
      <c r="Q8" s="2"/>
      <c r="R8" s="2"/>
      <c r="T8" s="7"/>
      <c r="U8" s="8"/>
      <c r="V8" s="8"/>
      <c r="W8" s="8"/>
      <c r="X8" s="8"/>
      <c r="Y8" s="8"/>
      <c r="Z8" s="8"/>
      <c r="AA8" s="9"/>
      <c r="AC8" s="2"/>
      <c r="AD8" s="2"/>
      <c r="AF8" s="2"/>
      <c r="AG8" s="2"/>
    </row>
    <row r="9" spans="1:33" x14ac:dyDescent="0.25">
      <c r="E9" s="7"/>
      <c r="F9" s="8"/>
      <c r="G9" s="8"/>
      <c r="H9" s="8"/>
      <c r="I9" s="8"/>
      <c r="J9" s="8"/>
      <c r="K9" s="8"/>
      <c r="L9" s="9"/>
      <c r="N9" s="2"/>
      <c r="O9" s="2"/>
      <c r="Q9" s="2"/>
      <c r="R9" s="2"/>
      <c r="T9" s="7"/>
      <c r="U9" s="8"/>
      <c r="V9" s="8"/>
      <c r="W9" s="8"/>
      <c r="X9" s="8"/>
      <c r="Y9" s="8"/>
      <c r="Z9" s="8"/>
      <c r="AA9" s="9"/>
      <c r="AC9" s="2"/>
      <c r="AD9" s="2"/>
      <c r="AF9" s="2"/>
      <c r="AG9" s="2"/>
    </row>
    <row r="10" spans="1:33" x14ac:dyDescent="0.25">
      <c r="E10" s="10"/>
      <c r="F10" s="13" t="s">
        <v>3</v>
      </c>
      <c r="G10" s="11"/>
      <c r="H10" s="11">
        <v>6717</v>
      </c>
      <c r="I10" s="11"/>
      <c r="J10" s="11"/>
      <c r="K10" s="11">
        <v>7100</v>
      </c>
      <c r="L10" s="12"/>
      <c r="N10" s="2">
        <f>AVERAGE(E10,H10,K10)</f>
        <v>6908.5</v>
      </c>
      <c r="O10" s="2"/>
      <c r="Q10" s="2">
        <f>MEDIAN(E10,H10,K10)</f>
        <v>6908.5</v>
      </c>
      <c r="R10" s="2"/>
      <c r="T10" s="10"/>
      <c r="U10" s="13"/>
      <c r="V10" s="11"/>
      <c r="W10" s="11"/>
      <c r="X10" s="11"/>
      <c r="Y10" s="11"/>
      <c r="Z10" s="11"/>
      <c r="AA10" s="12"/>
      <c r="AC10" s="2"/>
      <c r="AD10" s="2"/>
      <c r="AF10" s="2"/>
      <c r="AG10" s="2"/>
    </row>
    <row r="11" spans="1:33" x14ac:dyDescent="0.25">
      <c r="N11" s="2"/>
      <c r="O11" s="2"/>
      <c r="Q11" s="2"/>
      <c r="R11" s="2"/>
      <c r="AC11" s="2"/>
      <c r="AD11" s="2"/>
      <c r="AF11" s="2"/>
      <c r="AG11" s="2"/>
    </row>
    <row r="12" spans="1:33" x14ac:dyDescent="0.25">
      <c r="N12" s="2"/>
      <c r="O12" s="2"/>
      <c r="Q12" s="2"/>
      <c r="R12" s="2"/>
      <c r="AC12" s="2"/>
      <c r="AD12" s="2"/>
      <c r="AF12" s="2"/>
      <c r="AG12" s="2"/>
    </row>
    <row r="13" spans="1:33" x14ac:dyDescent="0.25">
      <c r="E13" s="14"/>
      <c r="F13" s="15"/>
      <c r="G13" s="15"/>
      <c r="H13" s="15"/>
      <c r="I13" s="15"/>
      <c r="J13" s="15"/>
      <c r="K13" s="15"/>
      <c r="L13" s="16"/>
      <c r="N13" s="2"/>
      <c r="O13" s="2"/>
      <c r="Q13" s="2"/>
      <c r="R13" s="2"/>
      <c r="T13" s="14"/>
      <c r="U13" s="15"/>
      <c r="V13" s="15"/>
      <c r="W13" s="15"/>
      <c r="X13" s="15"/>
      <c r="Y13" s="15"/>
      <c r="Z13" s="15"/>
      <c r="AA13" s="16"/>
      <c r="AC13" s="2"/>
      <c r="AD13" s="2"/>
      <c r="AF13" s="2"/>
      <c r="AG13" s="2"/>
    </row>
    <row r="14" spans="1:33" x14ac:dyDescent="0.25">
      <c r="E14" s="17">
        <f>E6*$A$1</f>
        <v>8773.8189999999995</v>
      </c>
      <c r="F14" s="18"/>
      <c r="G14" s="18"/>
      <c r="H14" s="18">
        <f>H6*$A$1</f>
        <v>9333.0437999999995</v>
      </c>
      <c r="I14" s="18"/>
      <c r="J14" s="18"/>
      <c r="K14" s="18">
        <f>K6*$A$1</f>
        <v>9833.4716000000008</v>
      </c>
      <c r="L14" s="19"/>
      <c r="N14" s="2">
        <f>AVERAGE(E14,H14,K14)</f>
        <v>9313.4447999999993</v>
      </c>
      <c r="O14" s="2"/>
      <c r="Q14" s="2">
        <f>MEDIAN(E14,H14,K14)</f>
        <v>9333.0437999999995</v>
      </c>
      <c r="R14" s="2"/>
      <c r="T14" s="17"/>
      <c r="U14" s="18"/>
      <c r="V14" s="18"/>
      <c r="W14" s="18"/>
      <c r="X14" s="18"/>
      <c r="Y14" s="18"/>
      <c r="Z14" s="18"/>
      <c r="AA14" s="19"/>
      <c r="AC14" s="2"/>
      <c r="AD14" s="2"/>
      <c r="AF14" s="2"/>
      <c r="AG14" s="2"/>
    </row>
    <row r="15" spans="1:33" x14ac:dyDescent="0.25">
      <c r="E15" s="17"/>
      <c r="F15" s="18"/>
      <c r="G15" s="18"/>
      <c r="H15" s="18"/>
      <c r="I15" s="18"/>
      <c r="J15" s="18"/>
      <c r="K15" s="18"/>
      <c r="L15" s="19"/>
      <c r="N15" s="2"/>
      <c r="O15" s="2"/>
      <c r="Q15" s="2"/>
      <c r="R15" s="2"/>
      <c r="T15" s="17"/>
      <c r="U15" s="18"/>
      <c r="V15" s="18"/>
      <c r="W15" s="18"/>
      <c r="X15" s="18"/>
      <c r="Y15" s="18"/>
      <c r="Z15" s="18"/>
      <c r="AA15" s="19"/>
      <c r="AC15" s="2"/>
      <c r="AD15" s="2"/>
      <c r="AF15" s="2"/>
      <c r="AG15" s="2"/>
    </row>
    <row r="16" spans="1:33" x14ac:dyDescent="0.25">
      <c r="E16" s="17"/>
      <c r="F16" s="18"/>
      <c r="G16" s="18"/>
      <c r="H16" s="18"/>
      <c r="I16" s="18"/>
      <c r="J16" s="18"/>
      <c r="K16" s="18"/>
      <c r="L16" s="19"/>
      <c r="N16" s="2"/>
      <c r="O16" s="2"/>
      <c r="Q16" s="2"/>
      <c r="R16" s="2"/>
      <c r="T16" s="17"/>
      <c r="U16" s="18"/>
      <c r="V16" s="18"/>
      <c r="W16" s="18"/>
      <c r="X16" s="18"/>
      <c r="Y16" s="18"/>
      <c r="Z16" s="18"/>
      <c r="AA16" s="19"/>
      <c r="AC16" s="2"/>
      <c r="AD16" s="2"/>
      <c r="AF16" s="2"/>
      <c r="AG16" s="2"/>
    </row>
    <row r="17" spans="5:33" x14ac:dyDescent="0.25">
      <c r="E17" s="17"/>
      <c r="F17" s="18"/>
      <c r="G17" s="18"/>
      <c r="H17" s="18"/>
      <c r="I17" s="18"/>
      <c r="J17" s="18"/>
      <c r="K17" s="18"/>
      <c r="L17" s="19"/>
      <c r="N17" s="2"/>
      <c r="O17" s="2"/>
      <c r="Q17" s="2"/>
      <c r="R17" s="2"/>
      <c r="T17" s="17"/>
      <c r="U17" s="18"/>
      <c r="V17" s="18"/>
      <c r="W17" s="18"/>
      <c r="X17" s="18"/>
      <c r="Y17" s="18"/>
      <c r="Z17" s="18"/>
      <c r="AA17" s="19"/>
      <c r="AC17" s="2"/>
      <c r="AD17" s="2"/>
      <c r="AF17" s="2"/>
      <c r="AG17" s="2"/>
    </row>
    <row r="18" spans="5:33" x14ac:dyDescent="0.25">
      <c r="E18" s="20"/>
      <c r="F18" s="23" t="s">
        <v>4</v>
      </c>
      <c r="G18" s="21"/>
      <c r="H18" s="21">
        <f>H10*$A$1</f>
        <v>8776.4321999999993</v>
      </c>
      <c r="I18" s="21"/>
      <c r="J18" s="21"/>
      <c r="K18" s="21">
        <f>K10*$A$1</f>
        <v>9276.86</v>
      </c>
      <c r="L18" s="22"/>
      <c r="N18" s="2">
        <f>AVERAGE(E18,H18,K18)</f>
        <v>9026.6460999999999</v>
      </c>
      <c r="O18" s="2"/>
      <c r="Q18" s="2">
        <f>MEDIAN(E18,H18,K18)</f>
        <v>9026.6460999999999</v>
      </c>
      <c r="R18" s="2"/>
      <c r="T18" s="20"/>
      <c r="U18" s="23"/>
      <c r="V18" s="21"/>
      <c r="W18" s="21"/>
      <c r="X18" s="21"/>
      <c r="Y18" s="21"/>
      <c r="Z18" s="21"/>
      <c r="AA18" s="22"/>
      <c r="AC18" s="2"/>
      <c r="AD18" s="2"/>
      <c r="AF18" s="2"/>
      <c r="AG18" s="2"/>
    </row>
    <row r="21" spans="5:33" x14ac:dyDescent="0.25">
      <c r="T21" s="4">
        <f>AVERAGE(T22,U21)</f>
        <v>6925.25</v>
      </c>
      <c r="U21" s="5">
        <f>AVERAGE(E26,Q6)</f>
        <v>6929</v>
      </c>
      <c r="V21" s="5"/>
      <c r="W21" s="5">
        <f>AVERAGE(W22,X21)</f>
        <v>7032.75</v>
      </c>
      <c r="X21" s="5">
        <f>AVERAGE(H26,Q6)</f>
        <v>7036.5</v>
      </c>
      <c r="Y21" s="5"/>
      <c r="Z21" s="5">
        <f>AVERAGE(Z22,AA21)</f>
        <v>7224.25</v>
      </c>
      <c r="AA21" s="6">
        <f>AVERAGE(K26,Q6)</f>
        <v>7228</v>
      </c>
      <c r="AC21" s="2">
        <f>MEDIAN(T21,W21,Z21)</f>
        <v>7032.75</v>
      </c>
      <c r="AD21" s="2"/>
    </row>
    <row r="22" spans="5:33" x14ac:dyDescent="0.25">
      <c r="E22" s="2">
        <f>AVERAGE(E6,E10)</f>
        <v>6715</v>
      </c>
      <c r="H22" s="2">
        <f>AVERAGE(H6,H10)</f>
        <v>6930</v>
      </c>
      <c r="K22" s="2">
        <f>AVERAGE(K6,K10)</f>
        <v>7313</v>
      </c>
      <c r="N22" s="2">
        <f>MEDIAN(N6,N10,K22,H22,E22)</f>
        <v>6930</v>
      </c>
      <c r="T22" s="7">
        <f>MEDIAN(E22,N6)</f>
        <v>6921.5</v>
      </c>
      <c r="U22" s="8">
        <f>MEDIAN(T22,U21)</f>
        <v>6925.25</v>
      </c>
      <c r="V22" s="8"/>
      <c r="W22" s="8">
        <f>MEDIAN(H22,N6)</f>
        <v>7029</v>
      </c>
      <c r="X22" s="8">
        <f>MEDIAN(W22,X21)</f>
        <v>7032.75</v>
      </c>
      <c r="Y22" s="8"/>
      <c r="Z22" s="8">
        <f>MEDIAN(K22,N6)</f>
        <v>7220.5</v>
      </c>
      <c r="AA22" s="9">
        <f>MEDIAN(Z22,AA21)</f>
        <v>7224.25</v>
      </c>
      <c r="AC22" s="2">
        <f>AVERAGE(AC21,AD22)</f>
        <v>7046.75</v>
      </c>
      <c r="AD22" s="2">
        <f>AVERAGE(U22,X22,AA22)</f>
        <v>7060.75</v>
      </c>
    </row>
    <row r="23" spans="5:33" x14ac:dyDescent="0.25">
      <c r="T23" s="7"/>
      <c r="U23" s="8"/>
      <c r="V23" s="8"/>
      <c r="W23" s="8"/>
      <c r="X23" s="8"/>
      <c r="Y23" s="8"/>
      <c r="Z23" s="8"/>
      <c r="AA23" s="9"/>
      <c r="AC23" s="2"/>
      <c r="AD23" s="2"/>
    </row>
    <row r="24" spans="5:33" x14ac:dyDescent="0.25">
      <c r="T24" s="7"/>
      <c r="U24" s="8"/>
      <c r="V24" s="8"/>
      <c r="W24" s="8"/>
      <c r="X24" s="8"/>
      <c r="Y24" s="8"/>
      <c r="Z24" s="8"/>
      <c r="AA24" s="9"/>
      <c r="AC24" s="2"/>
      <c r="AD24" s="2"/>
    </row>
    <row r="25" spans="5:33" x14ac:dyDescent="0.25">
      <c r="T25" s="28">
        <f>AVERAGE(T26,U25)</f>
        <v>6811.75</v>
      </c>
      <c r="U25" s="29">
        <f>AVERAGE(E26,Q10)</f>
        <v>6811.75</v>
      </c>
      <c r="V25" s="8"/>
      <c r="W25" s="8">
        <f>AVERAGE(W26,X25)</f>
        <v>6919.25</v>
      </c>
      <c r="X25" s="8">
        <f>AVERAGE(H26,Q10)</f>
        <v>6919.25</v>
      </c>
      <c r="Y25" s="8"/>
      <c r="Z25" s="8">
        <f>AVERAGE(Z26,AA25)</f>
        <v>7110.75</v>
      </c>
      <c r="AA25" s="9">
        <f>AVERAGE(K26,Q10)</f>
        <v>7110.75</v>
      </c>
      <c r="AC25" s="2">
        <f>MEDIAN(T25,W25,Z25)</f>
        <v>6919.25</v>
      </c>
      <c r="AD25" s="2"/>
    </row>
    <row r="26" spans="5:33" x14ac:dyDescent="0.25">
      <c r="E26" s="2">
        <f>MEDIAN(E6,E10)</f>
        <v>6715</v>
      </c>
      <c r="H26" s="2">
        <f>MEDIAN(H6,H10)</f>
        <v>6930</v>
      </c>
      <c r="K26" s="2">
        <f>MEDIAN(K6,K10)</f>
        <v>7313</v>
      </c>
      <c r="Q26" s="2">
        <f>AVERAGE(Q6,Q10,K26,H26,E26)</f>
        <v>7001.9</v>
      </c>
      <c r="T26" s="30">
        <f>MEDIAN(E22,N10)</f>
        <v>6811.75</v>
      </c>
      <c r="U26" s="31">
        <f>MEDIAN(T26,U25)</f>
        <v>6811.75</v>
      </c>
      <c r="V26" s="11"/>
      <c r="W26" s="11">
        <f>MEDIAN(H22,N10)</f>
        <v>6919.25</v>
      </c>
      <c r="X26" s="11">
        <f>MEDIAN(W26,X25)</f>
        <v>6919.25</v>
      </c>
      <c r="Y26" s="11"/>
      <c r="Z26" s="11">
        <f>MEDIAN(K22,N10)</f>
        <v>7110.75</v>
      </c>
      <c r="AA26" s="12">
        <f>MEDIAN(Z26,AA25)</f>
        <v>7110.75</v>
      </c>
      <c r="AC26" s="2">
        <f>AVERAGE(AC25,AD26)</f>
        <v>6933.25</v>
      </c>
      <c r="AD26" s="2">
        <f>AVERAGE(U26,X26,AA26)</f>
        <v>6947.25</v>
      </c>
    </row>
    <row r="27" spans="5:33" x14ac:dyDescent="0.25">
      <c r="AC27" s="2"/>
      <c r="AD27" s="2"/>
    </row>
    <row r="28" spans="5:33" x14ac:dyDescent="0.25">
      <c r="AC28" s="2"/>
      <c r="AD28" s="2"/>
    </row>
    <row r="29" spans="5:33" x14ac:dyDescent="0.25">
      <c r="T29" s="14">
        <f>AVERAGE(T30,U29)</f>
        <v>9048.5316500000008</v>
      </c>
      <c r="U29" s="15">
        <f>AVERAGE(E34,Q14)</f>
        <v>9053.4313999999995</v>
      </c>
      <c r="V29" s="15"/>
      <c r="W29" s="15">
        <f>AVERAGE(W30,X29)</f>
        <v>9188.991149999998</v>
      </c>
      <c r="X29" s="15">
        <f>AVERAGE(H34,Q14)</f>
        <v>9193.8908999999985</v>
      </c>
      <c r="Y29" s="15"/>
      <c r="Z29" s="15">
        <f>AVERAGE(Z30,AA29)</f>
        <v>9439.2050500000005</v>
      </c>
      <c r="AA29" s="16">
        <f>AVERAGE(K34,Q14)</f>
        <v>9444.104800000001</v>
      </c>
      <c r="AC29" s="2">
        <f>MEDIAN(T29,W29,Z29)</f>
        <v>9188.991149999998</v>
      </c>
      <c r="AD29" s="2"/>
    </row>
    <row r="30" spans="5:33" x14ac:dyDescent="0.25">
      <c r="E30" s="2">
        <f>AVERAGE(E14,E18)</f>
        <v>8773.8189999999995</v>
      </c>
      <c r="H30" s="2">
        <f>AVERAGE(H14,H18)</f>
        <v>9054.7379999999994</v>
      </c>
      <c r="K30" s="2">
        <f>AVERAGE(K14,K18)</f>
        <v>9555.1658000000007</v>
      </c>
      <c r="N30" s="2">
        <f>MEDIAN(N14,N18,K30,H30,E30)</f>
        <v>9054.7379999999994</v>
      </c>
      <c r="T30" s="17">
        <f>MEDIAN(E30,N14)</f>
        <v>9043.6319000000003</v>
      </c>
      <c r="U30" s="18">
        <f>MEDIAN(T30,U29)</f>
        <v>9048.5316500000008</v>
      </c>
      <c r="V30" s="18"/>
      <c r="W30" s="18">
        <f>MEDIAN(H30,N14)</f>
        <v>9184.0913999999993</v>
      </c>
      <c r="X30" s="18">
        <f>MEDIAN(W30,X29)</f>
        <v>9188.991149999998</v>
      </c>
      <c r="Y30" s="18"/>
      <c r="Z30" s="18">
        <f>MEDIAN(K30,N14)</f>
        <v>9434.3053</v>
      </c>
      <c r="AA30" s="19">
        <f>MEDIAN(Z30,AA29)</f>
        <v>9439.2050500000005</v>
      </c>
      <c r="AC30" s="2">
        <f>AVERAGE(AC29,AD30)</f>
        <v>9207.2835500000001</v>
      </c>
      <c r="AD30" s="2">
        <f>AVERAGE(U30,X30,AA30)</f>
        <v>9225.5759500000004</v>
      </c>
    </row>
    <row r="31" spans="5:33" x14ac:dyDescent="0.25">
      <c r="T31" s="17"/>
      <c r="U31" s="18"/>
      <c r="V31" s="18"/>
      <c r="W31" s="18"/>
      <c r="X31" s="18"/>
      <c r="Y31" s="18"/>
      <c r="Z31" s="18"/>
      <c r="AA31" s="19"/>
      <c r="AC31" s="2"/>
      <c r="AD31" s="2"/>
    </row>
    <row r="32" spans="5:33" x14ac:dyDescent="0.25">
      <c r="T32" s="17"/>
      <c r="U32" s="18"/>
      <c r="V32" s="18"/>
      <c r="W32" s="18"/>
      <c r="X32" s="18"/>
      <c r="Y32" s="18"/>
      <c r="Z32" s="18"/>
      <c r="AA32" s="19"/>
      <c r="AC32" s="2"/>
      <c r="AD32" s="2"/>
    </row>
    <row r="33" spans="5:30" x14ac:dyDescent="0.25">
      <c r="T33" s="24"/>
      <c r="U33" s="25">
        <f>AVERAGE(E34,Q18)</f>
        <v>8900.2325500000006</v>
      </c>
      <c r="V33" s="18"/>
      <c r="W33" s="18">
        <f>AVERAGE(W34,X33)</f>
        <v>9040.6920499999997</v>
      </c>
      <c r="X33" s="18">
        <f>AVERAGE(H34,Q18)</f>
        <v>9040.6920499999997</v>
      </c>
      <c r="Y33" s="18"/>
      <c r="Z33" s="18">
        <f>AVERAGE(Z34,AA33)</f>
        <v>9290.9059500000003</v>
      </c>
      <c r="AA33" s="19">
        <f>AVERAGE(K34,Q18)</f>
        <v>9290.9059500000003</v>
      </c>
      <c r="AC33" s="2">
        <f>MEDIAN(T33,W33,Z33)</f>
        <v>9165.7989999999991</v>
      </c>
      <c r="AD33" s="2"/>
    </row>
    <row r="34" spans="5:30" x14ac:dyDescent="0.25">
      <c r="E34" s="2">
        <f>MEDIAN(E14,E18)</f>
        <v>8773.8189999999995</v>
      </c>
      <c r="H34" s="2">
        <f>MEDIAN(H14,H18)</f>
        <v>9054.7379999999994</v>
      </c>
      <c r="K34" s="2">
        <f>MEDIAN(K14,K18)</f>
        <v>9555.1658000000007</v>
      </c>
      <c r="Q34" s="2">
        <f>AVERAGE(Q14,Q18,K34,H34,E34)</f>
        <v>9148.6825399999998</v>
      </c>
      <c r="T34" s="26">
        <f>MEDIAN(E30,N18)</f>
        <v>8900.2325500000006</v>
      </c>
      <c r="U34" s="27"/>
      <c r="V34" s="21"/>
      <c r="W34" s="21">
        <f>MEDIAN(H30,N18)</f>
        <v>9040.6920499999997</v>
      </c>
      <c r="X34" s="21">
        <f>MEDIAN(W34,X33)</f>
        <v>9040.6920499999997</v>
      </c>
      <c r="Y34" s="21"/>
      <c r="Z34" s="21">
        <f>MEDIAN(K30,N18)</f>
        <v>9290.9059500000003</v>
      </c>
      <c r="AA34" s="22">
        <f>MEDIAN(Z34,AA33)</f>
        <v>9290.9059500000003</v>
      </c>
      <c r="AC34" s="2">
        <f>AVERAGE(AC33,AD34)</f>
        <v>9165.7989999999991</v>
      </c>
      <c r="AD34" s="2">
        <f>AVERAGE(U34,X34,AA34)</f>
        <v>9165.7989999999991</v>
      </c>
    </row>
    <row r="37" spans="5:30" x14ac:dyDescent="0.25">
      <c r="T37" s="32">
        <f>MEDIAN(T21,T25)</f>
        <v>6868.5</v>
      </c>
      <c r="U37" s="33"/>
      <c r="W37" s="2">
        <f>MEDIAN(W21,W25)</f>
        <v>6976</v>
      </c>
      <c r="Z37" s="2">
        <f>MEDIAN(Z21,Z25)</f>
        <v>7167.5</v>
      </c>
    </row>
    <row r="38" spans="5:30" x14ac:dyDescent="0.25">
      <c r="T38" s="32">
        <f>MEDIAN(T37,U38)</f>
        <v>6868.5</v>
      </c>
      <c r="U38" s="32">
        <f>AVERAGE(U22,U26)</f>
        <v>6868.5</v>
      </c>
      <c r="W38" s="2">
        <f>MEDIAN(W37,X38)</f>
        <v>6976</v>
      </c>
      <c r="X38" s="2">
        <f>AVERAGE(X22,X26)</f>
        <v>6976</v>
      </c>
      <c r="Z38" s="2">
        <f>MEDIAN(Z37,AA38)</f>
        <v>7167.5</v>
      </c>
      <c r="AA38" s="2">
        <f>AVERAGE(AA22,AA26)</f>
        <v>7167.5</v>
      </c>
      <c r="AC38" s="2">
        <f>MEDIAN(AC22,AC26,Z38,W38,T38)</f>
        <v>6976</v>
      </c>
    </row>
    <row r="45" spans="5:30" x14ac:dyDescent="0.25">
      <c r="T45" s="2">
        <f>MEDIAN(T29,T33)</f>
        <v>9048.5316500000008</v>
      </c>
      <c r="W45" s="2">
        <f>MEDIAN(W29,W33)</f>
        <v>9114.8415999999997</v>
      </c>
      <c r="Z45" s="2">
        <f>MEDIAN(Z29,Z33)</f>
        <v>9365.0555000000004</v>
      </c>
    </row>
    <row r="46" spans="5:30" x14ac:dyDescent="0.25">
      <c r="T46" s="2">
        <f>MEDIAN(T45,U46)</f>
        <v>9048.5316500000008</v>
      </c>
      <c r="U46" s="2">
        <f>AVERAGE(U30,U34)</f>
        <v>9048.5316500000008</v>
      </c>
      <c r="W46" s="2">
        <f>MEDIAN(W45,X46)</f>
        <v>9114.8415999999997</v>
      </c>
      <c r="X46" s="2">
        <f>AVERAGE(X30,X34)</f>
        <v>9114.8415999999997</v>
      </c>
      <c r="Z46" s="2">
        <f>MEDIAN(Z45,AA46)</f>
        <v>9365.0555000000004</v>
      </c>
      <c r="AA46" s="2">
        <f>AVERAGE(AA30,AA34)</f>
        <v>9365.0555000000004</v>
      </c>
      <c r="AC46" s="2">
        <f>MEDIAN(AC30,AC34,Z46,W46,T46)</f>
        <v>9165.7989999999991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31F0-3807-4217-9269-8676FB00609A}">
  <dimension ref="A1:AG46"/>
  <sheetViews>
    <sheetView topLeftCell="E4" zoomScale="70" zoomScaleNormal="70" workbookViewId="0"/>
  </sheetViews>
  <sheetFormatPr defaultRowHeight="15" x14ac:dyDescent="0.25"/>
  <cols>
    <col min="2" max="4" width="32.7109375" customWidth="1"/>
    <col min="5" max="5" width="14" bestFit="1" customWidth="1"/>
    <col min="6" max="6" width="12.7109375" bestFit="1" customWidth="1"/>
    <col min="8" max="8" width="14" bestFit="1" customWidth="1"/>
    <col min="9" max="9" width="13" bestFit="1" customWidth="1"/>
    <col min="11" max="11" width="14" bestFit="1" customWidth="1"/>
    <col min="12" max="12" width="13" bestFit="1" customWidth="1"/>
    <col min="14" max="14" width="13" bestFit="1" customWidth="1"/>
    <col min="15" max="15" width="9.140625" customWidth="1"/>
    <col min="17" max="17" width="13" bestFit="1" customWidth="1"/>
    <col min="18" max="18" width="9.140625" customWidth="1"/>
    <col min="20" max="20" width="16" bestFit="1" customWidth="1"/>
    <col min="21" max="21" width="14.7109375" bestFit="1" customWidth="1"/>
    <col min="23" max="24" width="14" bestFit="1" customWidth="1"/>
    <col min="26" max="27" width="14" bestFit="1" customWidth="1"/>
    <col min="29" max="30" width="13" bestFit="1" customWidth="1"/>
    <col min="32" max="33" width="13" bestFit="1" customWidth="1"/>
  </cols>
  <sheetData>
    <row r="1" spans="1:33" x14ac:dyDescent="0.25">
      <c r="A1" s="1">
        <v>1.3066</v>
      </c>
    </row>
    <row r="2" spans="1:33" ht="382.5" customHeight="1" x14ac:dyDescent="0.25"/>
    <row r="3" spans="1:33" ht="382.5" customHeight="1" x14ac:dyDescent="0.25"/>
    <row r="5" spans="1:33" x14ac:dyDescent="0.25">
      <c r="E5" s="4"/>
      <c r="F5" s="5"/>
      <c r="G5" s="5"/>
      <c r="H5" s="5"/>
      <c r="I5" s="5"/>
      <c r="J5" s="5"/>
      <c r="K5" s="5"/>
      <c r="L5" s="6"/>
      <c r="N5" s="2"/>
      <c r="O5" s="2"/>
      <c r="Q5" s="2"/>
      <c r="R5" s="2"/>
      <c r="T5" s="4"/>
      <c r="U5" s="5"/>
      <c r="V5" s="5"/>
      <c r="W5" s="5"/>
      <c r="X5" s="5"/>
      <c r="Y5" s="5"/>
      <c r="Z5" s="5"/>
      <c r="AA5" s="6"/>
      <c r="AC5" s="2"/>
      <c r="AD5" s="2"/>
      <c r="AF5" s="2"/>
      <c r="AG5" s="2"/>
    </row>
    <row r="6" spans="1:33" x14ac:dyDescent="0.25">
      <c r="E6" s="7">
        <v>9812</v>
      </c>
      <c r="F6" s="8"/>
      <c r="G6" s="8"/>
      <c r="H6" s="8">
        <v>10374</v>
      </c>
      <c r="I6" s="8"/>
      <c r="J6" s="8"/>
      <c r="K6" s="8">
        <v>10878</v>
      </c>
      <c r="L6" s="9"/>
      <c r="N6" s="2">
        <f>AVERAGE(E6,H6,K6)</f>
        <v>10354.666666666666</v>
      </c>
      <c r="O6" s="2"/>
      <c r="Q6" s="2">
        <f>MEDIAN(E6,H6,K6)</f>
        <v>10374</v>
      </c>
      <c r="R6" s="2"/>
      <c r="T6" s="7"/>
      <c r="U6" s="8"/>
      <c r="V6" s="8"/>
      <c r="W6" s="8"/>
      <c r="X6" s="8"/>
      <c r="Y6" s="8"/>
      <c r="Z6" s="8"/>
      <c r="AA6" s="9"/>
      <c r="AC6" s="2"/>
      <c r="AD6" s="2"/>
      <c r="AF6" s="2"/>
      <c r="AG6" s="2"/>
    </row>
    <row r="7" spans="1:33" x14ac:dyDescent="0.25">
      <c r="E7" s="7"/>
      <c r="F7" s="8"/>
      <c r="G7" s="8"/>
      <c r="H7" s="8"/>
      <c r="I7" s="8"/>
      <c r="J7" s="8"/>
      <c r="K7" s="8"/>
      <c r="L7" s="9"/>
      <c r="N7" s="2"/>
      <c r="O7" s="2"/>
      <c r="Q7" s="2"/>
      <c r="R7" s="2"/>
      <c r="T7" s="7"/>
      <c r="U7" s="8"/>
      <c r="V7" s="8"/>
      <c r="W7" s="8"/>
      <c r="X7" s="8"/>
      <c r="Y7" s="8"/>
      <c r="Z7" s="8"/>
      <c r="AA7" s="9"/>
      <c r="AC7" s="2"/>
      <c r="AD7" s="2"/>
      <c r="AF7" s="2"/>
      <c r="AG7" s="2"/>
    </row>
    <row r="8" spans="1:33" x14ac:dyDescent="0.25">
      <c r="E8" s="7"/>
      <c r="F8" s="8"/>
      <c r="G8" s="8"/>
      <c r="H8" s="8"/>
      <c r="I8" s="8"/>
      <c r="J8" s="8"/>
      <c r="K8" s="8"/>
      <c r="L8" s="9"/>
      <c r="N8" s="2"/>
      <c r="O8" s="2"/>
      <c r="Q8" s="2"/>
      <c r="R8" s="2"/>
      <c r="T8" s="7"/>
      <c r="U8" s="8"/>
      <c r="V8" s="8"/>
      <c r="W8" s="8"/>
      <c r="X8" s="8"/>
      <c r="Y8" s="8"/>
      <c r="Z8" s="8"/>
      <c r="AA8" s="9"/>
      <c r="AC8" s="2"/>
      <c r="AD8" s="2"/>
      <c r="AF8" s="2"/>
      <c r="AG8" s="2"/>
    </row>
    <row r="9" spans="1:33" x14ac:dyDescent="0.25">
      <c r="E9" s="7"/>
      <c r="F9" s="8"/>
      <c r="G9" s="8"/>
      <c r="H9" s="8"/>
      <c r="I9" s="8"/>
      <c r="J9" s="8"/>
      <c r="K9" s="8"/>
      <c r="L9" s="9"/>
      <c r="N9" s="2"/>
      <c r="O9" s="2"/>
      <c r="Q9" s="2"/>
      <c r="R9" s="2"/>
      <c r="T9" s="7"/>
      <c r="U9" s="8"/>
      <c r="V9" s="8"/>
      <c r="W9" s="8"/>
      <c r="X9" s="8"/>
      <c r="Y9" s="8"/>
      <c r="Z9" s="8"/>
      <c r="AA9" s="9"/>
      <c r="AC9" s="2"/>
      <c r="AD9" s="2"/>
      <c r="AF9" s="2"/>
      <c r="AG9" s="2"/>
    </row>
    <row r="10" spans="1:33" x14ac:dyDescent="0.25">
      <c r="E10" s="10"/>
      <c r="F10" s="13" t="s">
        <v>3</v>
      </c>
      <c r="G10" s="11"/>
      <c r="H10" s="11">
        <v>9948</v>
      </c>
      <c r="I10" s="11"/>
      <c r="J10" s="11"/>
      <c r="K10" s="11">
        <v>10452</v>
      </c>
      <c r="L10" s="12"/>
      <c r="N10" s="2">
        <f>AVERAGE(E10,H10,K10)</f>
        <v>10200</v>
      </c>
      <c r="O10" s="2"/>
      <c r="Q10" s="2">
        <f>MEDIAN(E10,H10,K10)</f>
        <v>10200</v>
      </c>
      <c r="R10" s="2"/>
      <c r="T10" s="10"/>
      <c r="U10" s="13"/>
      <c r="V10" s="11"/>
      <c r="W10" s="11"/>
      <c r="X10" s="11"/>
      <c r="Y10" s="11"/>
      <c r="Z10" s="11"/>
      <c r="AA10" s="12"/>
      <c r="AC10" s="2"/>
      <c r="AD10" s="2"/>
      <c r="AF10" s="2"/>
      <c r="AG10" s="2"/>
    </row>
    <row r="11" spans="1:33" x14ac:dyDescent="0.25">
      <c r="N11" s="2"/>
      <c r="O11" s="2"/>
      <c r="Q11" s="2"/>
      <c r="R11" s="2"/>
      <c r="AC11" s="2"/>
      <c r="AD11" s="2"/>
      <c r="AF11" s="2"/>
      <c r="AG11" s="2"/>
    </row>
    <row r="12" spans="1:33" x14ac:dyDescent="0.25">
      <c r="N12" s="2"/>
      <c r="O12" s="2"/>
      <c r="Q12" s="2"/>
      <c r="R12" s="2"/>
      <c r="AC12" s="2"/>
      <c r="AD12" s="2"/>
      <c r="AF12" s="2"/>
      <c r="AG12" s="2"/>
    </row>
    <row r="13" spans="1:33" x14ac:dyDescent="0.25">
      <c r="E13" s="14"/>
      <c r="F13" s="15"/>
      <c r="G13" s="15"/>
      <c r="H13" s="15"/>
      <c r="I13" s="15"/>
      <c r="J13" s="15"/>
      <c r="K13" s="15"/>
      <c r="L13" s="16"/>
      <c r="N13" s="2"/>
      <c r="O13" s="2"/>
      <c r="Q13" s="2"/>
      <c r="R13" s="2"/>
      <c r="T13" s="14"/>
      <c r="U13" s="15"/>
      <c r="V13" s="15"/>
      <c r="W13" s="15"/>
      <c r="X13" s="15"/>
      <c r="Y13" s="15"/>
      <c r="Z13" s="15"/>
      <c r="AA13" s="16"/>
      <c r="AC13" s="2"/>
      <c r="AD13" s="2"/>
      <c r="AF13" s="2"/>
      <c r="AG13" s="2"/>
    </row>
    <row r="14" spans="1:33" x14ac:dyDescent="0.25">
      <c r="E14" s="17">
        <f>E6*$A$1</f>
        <v>12820.359199999999</v>
      </c>
      <c r="F14" s="18"/>
      <c r="G14" s="18"/>
      <c r="H14" s="18">
        <f>H6*$A$1</f>
        <v>13554.6684</v>
      </c>
      <c r="I14" s="18"/>
      <c r="J14" s="18"/>
      <c r="K14" s="18">
        <f>K6*$A$1</f>
        <v>14213.194799999999</v>
      </c>
      <c r="L14" s="19"/>
      <c r="N14" s="2">
        <f>AVERAGE(E14,H14,K14)</f>
        <v>13529.407466666666</v>
      </c>
      <c r="O14" s="2"/>
      <c r="Q14" s="2">
        <f>MEDIAN(E14,H14,K14)</f>
        <v>13554.6684</v>
      </c>
      <c r="R14" s="2"/>
      <c r="T14" s="17"/>
      <c r="U14" s="18"/>
      <c r="V14" s="18"/>
      <c r="W14" s="18"/>
      <c r="X14" s="18"/>
      <c r="Y14" s="18"/>
      <c r="Z14" s="18"/>
      <c r="AA14" s="19"/>
      <c r="AC14" s="2"/>
      <c r="AD14" s="2"/>
      <c r="AF14" s="2"/>
      <c r="AG14" s="2"/>
    </row>
    <row r="15" spans="1:33" x14ac:dyDescent="0.25">
      <c r="E15" s="17"/>
      <c r="F15" s="18"/>
      <c r="G15" s="18"/>
      <c r="H15" s="18"/>
      <c r="I15" s="18"/>
      <c r="J15" s="18"/>
      <c r="K15" s="18"/>
      <c r="L15" s="19"/>
      <c r="N15" s="2"/>
      <c r="O15" s="2"/>
      <c r="Q15" s="2"/>
      <c r="R15" s="2"/>
      <c r="T15" s="17"/>
      <c r="U15" s="18"/>
      <c r="V15" s="18"/>
      <c r="W15" s="18"/>
      <c r="X15" s="18"/>
      <c r="Y15" s="18"/>
      <c r="Z15" s="18"/>
      <c r="AA15" s="19"/>
      <c r="AC15" s="2"/>
      <c r="AD15" s="2"/>
      <c r="AF15" s="2"/>
      <c r="AG15" s="2"/>
    </row>
    <row r="16" spans="1:33" x14ac:dyDescent="0.25">
      <c r="E16" s="17"/>
      <c r="F16" s="18"/>
      <c r="G16" s="18"/>
      <c r="H16" s="18"/>
      <c r="I16" s="18"/>
      <c r="J16" s="18"/>
      <c r="K16" s="18"/>
      <c r="L16" s="19"/>
      <c r="N16" s="2"/>
      <c r="O16" s="2"/>
      <c r="Q16" s="2"/>
      <c r="R16" s="2"/>
      <c r="T16" s="17"/>
      <c r="U16" s="18"/>
      <c r="V16" s="18"/>
      <c r="W16" s="18"/>
      <c r="X16" s="18"/>
      <c r="Y16" s="18"/>
      <c r="Z16" s="18"/>
      <c r="AA16" s="19"/>
      <c r="AC16" s="2"/>
      <c r="AD16" s="2"/>
      <c r="AF16" s="2"/>
      <c r="AG16" s="2"/>
    </row>
    <row r="17" spans="5:33" x14ac:dyDescent="0.25">
      <c r="E17" s="17"/>
      <c r="F17" s="18"/>
      <c r="G17" s="18"/>
      <c r="H17" s="18"/>
      <c r="I17" s="18"/>
      <c r="J17" s="18"/>
      <c r="K17" s="18"/>
      <c r="L17" s="19"/>
      <c r="N17" s="2"/>
      <c r="O17" s="2"/>
      <c r="Q17" s="2"/>
      <c r="R17" s="2"/>
      <c r="T17" s="17"/>
      <c r="U17" s="18"/>
      <c r="V17" s="18"/>
      <c r="W17" s="18"/>
      <c r="X17" s="18"/>
      <c r="Y17" s="18"/>
      <c r="Z17" s="18"/>
      <c r="AA17" s="19"/>
      <c r="AC17" s="2"/>
      <c r="AD17" s="2"/>
      <c r="AF17" s="2"/>
      <c r="AG17" s="2"/>
    </row>
    <row r="18" spans="5:33" x14ac:dyDescent="0.25">
      <c r="E18" s="20"/>
      <c r="F18" s="23" t="s">
        <v>4</v>
      </c>
      <c r="G18" s="21"/>
      <c r="H18" s="21">
        <f>H10*$A$1</f>
        <v>12998.0568</v>
      </c>
      <c r="I18" s="21"/>
      <c r="J18" s="21"/>
      <c r="K18" s="21">
        <f>K10*$A$1</f>
        <v>13656.583199999999</v>
      </c>
      <c r="L18" s="22"/>
      <c r="N18" s="2">
        <f>AVERAGE(E18,H18,K18)</f>
        <v>13327.32</v>
      </c>
      <c r="O18" s="2"/>
      <c r="Q18" s="2">
        <f>MEDIAN(E18,H18,K18)</f>
        <v>13327.32</v>
      </c>
      <c r="R18" s="2"/>
      <c r="T18" s="20"/>
      <c r="U18" s="23"/>
      <c r="V18" s="21"/>
      <c r="W18" s="21"/>
      <c r="X18" s="21"/>
      <c r="Y18" s="21"/>
      <c r="Z18" s="21"/>
      <c r="AA18" s="22"/>
      <c r="AC18" s="2"/>
      <c r="AD18" s="2"/>
      <c r="AF18" s="2"/>
      <c r="AG18" s="2"/>
    </row>
    <row r="21" spans="5:33" x14ac:dyDescent="0.25">
      <c r="T21" s="4">
        <f>AVERAGE(T22,U21)</f>
        <v>10088.166666666666</v>
      </c>
      <c r="U21" s="5">
        <f>AVERAGE(E26,Q6)</f>
        <v>10093</v>
      </c>
      <c r="V21" s="5"/>
      <c r="W21" s="5">
        <f>AVERAGE(W22,X21)</f>
        <v>10262.666666666666</v>
      </c>
      <c r="X21" s="5">
        <f>AVERAGE(H26,Q6)</f>
        <v>10267.5</v>
      </c>
      <c r="Y21" s="5"/>
      <c r="Z21" s="5">
        <f>AVERAGE(Z22,AA21)</f>
        <v>10514.666666666666</v>
      </c>
      <c r="AA21" s="6">
        <f>AVERAGE(K26,Q6)</f>
        <v>10519.5</v>
      </c>
      <c r="AC21" s="2">
        <f>MEDIAN(T21,W21,Z21)</f>
        <v>10262.666666666666</v>
      </c>
      <c r="AD21" s="2"/>
    </row>
    <row r="22" spans="5:33" x14ac:dyDescent="0.25">
      <c r="E22" s="2">
        <f>AVERAGE(E6,E10)</f>
        <v>9812</v>
      </c>
      <c r="H22" s="2">
        <f>AVERAGE(H6,H10)</f>
        <v>10161</v>
      </c>
      <c r="K22" s="2">
        <f>AVERAGE(K6,K10)</f>
        <v>10665</v>
      </c>
      <c r="N22" s="2">
        <f>MEDIAN(N6,N10,K22,H22,E22)</f>
        <v>10200</v>
      </c>
      <c r="T22" s="7">
        <f>MEDIAN(E22,N6)</f>
        <v>10083.333333333332</v>
      </c>
      <c r="U22" s="8">
        <f>MEDIAN(T22,U21)</f>
        <v>10088.166666666666</v>
      </c>
      <c r="V22" s="8"/>
      <c r="W22" s="8">
        <f>MEDIAN(H22,N6)</f>
        <v>10257.833333333332</v>
      </c>
      <c r="X22" s="8">
        <f>MEDIAN(W22,X21)</f>
        <v>10262.666666666666</v>
      </c>
      <c r="Y22" s="8"/>
      <c r="Z22" s="8">
        <f>MEDIAN(K22,N6)</f>
        <v>10509.833333333332</v>
      </c>
      <c r="AA22" s="9">
        <f>MEDIAN(Z22,AA21)</f>
        <v>10514.666666666666</v>
      </c>
      <c r="AC22" s="2">
        <f>AVERAGE(AC21,AD22)</f>
        <v>10275.583333333332</v>
      </c>
      <c r="AD22" s="2">
        <f>AVERAGE(U22,X22,AA22)</f>
        <v>10288.5</v>
      </c>
    </row>
    <row r="23" spans="5:33" x14ac:dyDescent="0.25">
      <c r="T23" s="7"/>
      <c r="U23" s="8"/>
      <c r="V23" s="8"/>
      <c r="W23" s="8"/>
      <c r="X23" s="8"/>
      <c r="Y23" s="8"/>
      <c r="Z23" s="8"/>
      <c r="AA23" s="9"/>
      <c r="AC23" s="2"/>
      <c r="AD23" s="2"/>
    </row>
    <row r="24" spans="5:33" x14ac:dyDescent="0.25">
      <c r="T24" s="7"/>
      <c r="U24" s="8"/>
      <c r="V24" s="8"/>
      <c r="W24" s="8"/>
      <c r="X24" s="8"/>
      <c r="Y24" s="8"/>
      <c r="Z24" s="8"/>
      <c r="AA24" s="9"/>
      <c r="AC24" s="2"/>
      <c r="AD24" s="2"/>
    </row>
    <row r="25" spans="5:33" x14ac:dyDescent="0.25">
      <c r="T25" s="28">
        <f>AVERAGE(T26,U25)</f>
        <v>10006</v>
      </c>
      <c r="U25" s="29">
        <f>AVERAGE(E26,Q10)</f>
        <v>10006</v>
      </c>
      <c r="V25" s="8"/>
      <c r="W25" s="8">
        <f>AVERAGE(W26,X25)</f>
        <v>10180.5</v>
      </c>
      <c r="X25" s="8">
        <f>AVERAGE(H26,Q10)</f>
        <v>10180.5</v>
      </c>
      <c r="Y25" s="8"/>
      <c r="Z25" s="8">
        <f>AVERAGE(Z26,AA25)</f>
        <v>10432.5</v>
      </c>
      <c r="AA25" s="9">
        <f>AVERAGE(K26,Q10)</f>
        <v>10432.5</v>
      </c>
      <c r="AC25" s="2">
        <f>MEDIAN(T25,W25,Z25)</f>
        <v>10180.5</v>
      </c>
      <c r="AD25" s="2"/>
    </row>
    <row r="26" spans="5:33" x14ac:dyDescent="0.25">
      <c r="E26" s="2">
        <f>MEDIAN(E6,E10)</f>
        <v>9812</v>
      </c>
      <c r="H26" s="2">
        <f>MEDIAN(H6,H10)</f>
        <v>10161</v>
      </c>
      <c r="K26" s="2">
        <f>MEDIAN(K6,K10)</f>
        <v>10665</v>
      </c>
      <c r="Q26" s="2">
        <f>AVERAGE(Q6,Q10,K26,H26,E26)</f>
        <v>10242.4</v>
      </c>
      <c r="T26" s="30">
        <f>MEDIAN(E22,N10)</f>
        <v>10006</v>
      </c>
      <c r="U26" s="31">
        <f>MEDIAN(T26,U25)</f>
        <v>10006</v>
      </c>
      <c r="V26" s="11"/>
      <c r="W26" s="11">
        <f>MEDIAN(H22,N10)</f>
        <v>10180.5</v>
      </c>
      <c r="X26" s="11">
        <f>MEDIAN(W26,X25)</f>
        <v>10180.5</v>
      </c>
      <c r="Y26" s="11"/>
      <c r="Z26" s="11">
        <f>MEDIAN(K22,N10)</f>
        <v>10432.5</v>
      </c>
      <c r="AA26" s="12">
        <f>MEDIAN(Z26,AA25)</f>
        <v>10432.5</v>
      </c>
      <c r="AC26" s="2">
        <f>AVERAGE(AC25,AD26)</f>
        <v>10193.416666666668</v>
      </c>
      <c r="AD26" s="2">
        <f>AVERAGE(U26,X26,AA26)</f>
        <v>10206.333333333334</v>
      </c>
    </row>
    <row r="27" spans="5:33" x14ac:dyDescent="0.25">
      <c r="AC27" s="2"/>
      <c r="AD27" s="2"/>
    </row>
    <row r="28" spans="5:33" x14ac:dyDescent="0.25">
      <c r="AC28" s="2"/>
      <c r="AD28" s="2"/>
    </row>
    <row r="29" spans="5:33" x14ac:dyDescent="0.25">
      <c r="T29" s="14">
        <f>AVERAGE(T30,U29)</f>
        <v>13181.198566666666</v>
      </c>
      <c r="U29" s="15">
        <f>AVERAGE(E34,Q14)</f>
        <v>13187.513800000001</v>
      </c>
      <c r="V29" s="15"/>
      <c r="W29" s="15">
        <f>AVERAGE(W30,X29)</f>
        <v>13409.200266666667</v>
      </c>
      <c r="X29" s="15">
        <f>AVERAGE(H34,Q14)</f>
        <v>13415.515500000001</v>
      </c>
      <c r="Y29" s="15"/>
      <c r="Z29" s="15">
        <f>AVERAGE(Z30,AA29)</f>
        <v>13738.463466666666</v>
      </c>
      <c r="AA29" s="16">
        <f>AVERAGE(K34,Q14)</f>
        <v>13744.778699999999</v>
      </c>
      <c r="AC29" s="2">
        <f>MEDIAN(T29,W29,Z29)</f>
        <v>13409.200266666667</v>
      </c>
      <c r="AD29" s="2"/>
    </row>
    <row r="30" spans="5:33" x14ac:dyDescent="0.25">
      <c r="E30" s="2">
        <f>AVERAGE(E14,E18)</f>
        <v>12820.359199999999</v>
      </c>
      <c r="H30" s="2">
        <f>AVERAGE(H14,H18)</f>
        <v>13276.3626</v>
      </c>
      <c r="K30" s="2">
        <f>AVERAGE(K14,K18)</f>
        <v>13934.888999999999</v>
      </c>
      <c r="N30" s="2">
        <f>MEDIAN(N14,N18,K30,H30,E30)</f>
        <v>13327.32</v>
      </c>
      <c r="T30" s="17">
        <f>MEDIAN(E30,N14)</f>
        <v>13174.883333333331</v>
      </c>
      <c r="U30" s="18">
        <f>MEDIAN(T30,U29)</f>
        <v>13181.198566666666</v>
      </c>
      <c r="V30" s="18"/>
      <c r="W30" s="18">
        <f>MEDIAN(H30,N14)</f>
        <v>13402.885033333332</v>
      </c>
      <c r="X30" s="18">
        <f>MEDIAN(W30,X29)</f>
        <v>13409.200266666667</v>
      </c>
      <c r="Y30" s="18"/>
      <c r="Z30" s="18">
        <f>MEDIAN(K30,N14)</f>
        <v>13732.148233333333</v>
      </c>
      <c r="AA30" s="19">
        <f>MEDIAN(Z30,AA29)</f>
        <v>13738.463466666666</v>
      </c>
      <c r="AC30" s="2">
        <f>AVERAGE(AC29,AD30)</f>
        <v>13426.077183333335</v>
      </c>
      <c r="AD30" s="2">
        <f>AVERAGE(U30,X30,AA30)</f>
        <v>13442.954100000001</v>
      </c>
    </row>
    <row r="31" spans="5:33" x14ac:dyDescent="0.25">
      <c r="T31" s="17"/>
      <c r="U31" s="18"/>
      <c r="V31" s="18"/>
      <c r="W31" s="18"/>
      <c r="X31" s="18"/>
      <c r="Y31" s="18"/>
      <c r="Z31" s="18"/>
      <c r="AA31" s="19"/>
      <c r="AC31" s="2"/>
      <c r="AD31" s="2"/>
    </row>
    <row r="32" spans="5:33" x14ac:dyDescent="0.25">
      <c r="T32" s="17"/>
      <c r="U32" s="18"/>
      <c r="V32" s="18"/>
      <c r="W32" s="18"/>
      <c r="X32" s="18"/>
      <c r="Y32" s="18"/>
      <c r="Z32" s="18"/>
      <c r="AA32" s="19"/>
      <c r="AC32" s="2"/>
      <c r="AD32" s="2"/>
    </row>
    <row r="33" spans="5:30" x14ac:dyDescent="0.25">
      <c r="T33" s="24"/>
      <c r="U33" s="25">
        <f>AVERAGE(E34,Q18)</f>
        <v>13073.839599999999</v>
      </c>
      <c r="V33" s="18"/>
      <c r="W33" s="18">
        <f>AVERAGE(W34,X33)</f>
        <v>13301.8413</v>
      </c>
      <c r="X33" s="18">
        <f>AVERAGE(H34,Q18)</f>
        <v>13301.8413</v>
      </c>
      <c r="Y33" s="18"/>
      <c r="Z33" s="18">
        <f>AVERAGE(Z34,AA33)</f>
        <v>13631.104499999999</v>
      </c>
      <c r="AA33" s="19">
        <f>AVERAGE(K34,Q18)</f>
        <v>13631.104499999999</v>
      </c>
      <c r="AC33" s="2">
        <f>MEDIAN(T33,W33,Z33)</f>
        <v>13466.472900000001</v>
      </c>
      <c r="AD33" s="2"/>
    </row>
    <row r="34" spans="5:30" x14ac:dyDescent="0.25">
      <c r="E34" s="2">
        <f>MEDIAN(E14,E18)</f>
        <v>12820.359199999999</v>
      </c>
      <c r="H34" s="2">
        <f>MEDIAN(H14,H18)</f>
        <v>13276.3626</v>
      </c>
      <c r="K34" s="2">
        <f>MEDIAN(K14,K18)</f>
        <v>13934.888999999999</v>
      </c>
      <c r="Q34" s="2">
        <f>AVERAGE(Q14,Q18,K34,H34,E34)</f>
        <v>13382.71984</v>
      </c>
      <c r="T34" s="26">
        <f>MEDIAN(E30,N18)</f>
        <v>13073.839599999999</v>
      </c>
      <c r="U34" s="27"/>
      <c r="V34" s="21"/>
      <c r="W34" s="21">
        <f>MEDIAN(H30,N18)</f>
        <v>13301.8413</v>
      </c>
      <c r="X34" s="21">
        <f>MEDIAN(W34,X33)</f>
        <v>13301.8413</v>
      </c>
      <c r="Y34" s="21"/>
      <c r="Z34" s="21">
        <f>MEDIAN(K30,N18)</f>
        <v>13631.104499999999</v>
      </c>
      <c r="AA34" s="22">
        <f>MEDIAN(Z34,AA33)</f>
        <v>13631.104499999999</v>
      </c>
      <c r="AC34" s="2">
        <f>AVERAGE(AC33,AD34)</f>
        <v>13466.472900000001</v>
      </c>
      <c r="AD34" s="2">
        <f>AVERAGE(U34,X34,AA34)</f>
        <v>13466.472900000001</v>
      </c>
    </row>
    <row r="37" spans="5:30" x14ac:dyDescent="0.25">
      <c r="T37" s="32">
        <f>MEDIAN(T21,T25)</f>
        <v>10047.083333333332</v>
      </c>
      <c r="U37" s="33"/>
      <c r="W37" s="2">
        <f>MEDIAN(W21,W25)</f>
        <v>10221.583333333332</v>
      </c>
      <c r="Z37" s="2">
        <f>MEDIAN(Z21,Z25)</f>
        <v>10473.583333333332</v>
      </c>
    </row>
    <row r="38" spans="5:30" x14ac:dyDescent="0.25">
      <c r="T38" s="32">
        <f>MEDIAN(T37,U38)</f>
        <v>10047.083333333332</v>
      </c>
      <c r="U38" s="32">
        <f>AVERAGE(U22,U26)</f>
        <v>10047.083333333332</v>
      </c>
      <c r="W38" s="2">
        <f>MEDIAN(W37,X38)</f>
        <v>10221.583333333332</v>
      </c>
      <c r="X38" s="2">
        <f>AVERAGE(X22,X26)</f>
        <v>10221.583333333332</v>
      </c>
      <c r="Z38" s="2">
        <f>MEDIAN(Z37,AA38)</f>
        <v>10473.583333333332</v>
      </c>
      <c r="AA38" s="2">
        <f>AVERAGE(AA22,AA26)</f>
        <v>10473.583333333332</v>
      </c>
      <c r="AC38" s="2">
        <f>MEDIAN(AC22,AC26,Z38,W38,T38)</f>
        <v>10221.583333333332</v>
      </c>
    </row>
    <row r="45" spans="5:30" x14ac:dyDescent="0.25">
      <c r="T45" s="2">
        <f>MEDIAN(T29,T33)</f>
        <v>13181.198566666666</v>
      </c>
      <c r="W45" s="2">
        <f>MEDIAN(W29,W33)</f>
        <v>13355.520783333333</v>
      </c>
      <c r="Z45" s="2">
        <f>MEDIAN(Z29,Z33)</f>
        <v>13684.783983333333</v>
      </c>
    </row>
    <row r="46" spans="5:30" x14ac:dyDescent="0.25">
      <c r="T46" s="2">
        <f>MEDIAN(T45,U46)</f>
        <v>13181.198566666666</v>
      </c>
      <c r="U46" s="2">
        <f>AVERAGE(U30,U34)</f>
        <v>13181.198566666666</v>
      </c>
      <c r="W46" s="2">
        <f>MEDIAN(W45,X46)</f>
        <v>13355.520783333333</v>
      </c>
      <c r="X46" s="2">
        <f>AVERAGE(X30,X34)</f>
        <v>13355.520783333333</v>
      </c>
      <c r="Z46" s="2">
        <f>MEDIAN(Z45,AA46)</f>
        <v>13684.783983333333</v>
      </c>
      <c r="AA46" s="2">
        <f>AVERAGE(AA30,AA34)</f>
        <v>13684.783983333333</v>
      </c>
      <c r="AC46" s="2">
        <f>MEDIAN(AC30,AC34,Z46,W46,T46)</f>
        <v>13426.077183333335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19EF-ECDF-4919-99E3-A4B98C2C9627}">
  <dimension ref="A3:C11"/>
  <sheetViews>
    <sheetView tabSelected="1" zoomScaleNormal="100" workbookViewId="0"/>
  </sheetViews>
  <sheetFormatPr defaultRowHeight="15" x14ac:dyDescent="0.25"/>
  <cols>
    <col min="1" max="1" width="12.28515625" bestFit="1" customWidth="1"/>
    <col min="3" max="3" width="13" bestFit="1" customWidth="1"/>
    <col min="4" max="4" width="12.28515625" bestFit="1" customWidth="1"/>
  </cols>
  <sheetData>
    <row r="3" spans="1:3" x14ac:dyDescent="0.25">
      <c r="A3" s="13" t="s">
        <v>3</v>
      </c>
      <c r="C3" s="2">
        <f>AVERAGE('TiV-Overview'!AC38,'PPV-Overview'!AC38)</f>
        <v>8598.7916666666661</v>
      </c>
    </row>
    <row r="11" spans="1:3" x14ac:dyDescent="0.25">
      <c r="A11" s="23" t="s">
        <v>4</v>
      </c>
      <c r="C11" s="2">
        <f>AVERAGE('TiV-Overview'!AC46,'PPV-Overview'!AC46)</f>
        <v>11295.938091666667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TiV</vt:lpstr>
      <vt:lpstr>PPV</vt:lpstr>
      <vt:lpstr>Average</vt:lpstr>
      <vt:lpstr>Median</vt:lpstr>
      <vt:lpstr>Blend (draft)</vt:lpstr>
      <vt:lpstr>Blend</vt:lpstr>
      <vt:lpstr>TiV-Overview</vt:lpstr>
      <vt:lpstr>PPV-Overview</vt:lpstr>
      <vt:lpstr>Blend-Overview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Pawlo Horich</dc:creator>
  <cp:lastModifiedBy>Pawlo Horich</cp:lastModifiedBy>
  <dcterms:created xsi:type="dcterms:W3CDTF">2020-02-16T17:42:00Z</dcterms:created>
  <dcterms:modified xsi:type="dcterms:W3CDTF">2020-02-17T17:20:46Z</dcterms:modified>
</cp:coreProperties>
</file>