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M:\Documents\_phd\_data_analysis_and_documentation\Paper2_high_density_cultures\data_analysis\"/>
    </mc:Choice>
  </mc:AlternateContent>
  <xr:revisionPtr revIDLastSave="0" documentId="13_ncr:1_{1B910A70-72AC-4D38-A681-71F934AC0571}" xr6:coauthVersionLast="47" xr6:coauthVersionMax="47" xr10:uidLastSave="{00000000-0000-0000-0000-000000000000}"/>
  <bookViews>
    <workbookView xWindow="-120" yWindow="-120" windowWidth="29040" windowHeight="15720" xr2:uid="{654D63DA-8159-4746-843F-CA48CC5C6D0A}"/>
  </bookViews>
  <sheets>
    <sheet name="Sheet1" sheetId="1" r:id="rId1"/>
    <sheet name="df" sheetId="2" r:id="rId2"/>
  </sheets>
  <definedNames>
    <definedName name="_xlnm._FilterDatabase" localSheetId="0" hidden="1">Sheet1!$A$1:$H$70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O129" i="1"/>
  <c r="O130" i="1"/>
  <c r="O131" i="1"/>
  <c r="O132" i="1"/>
  <c r="O133" i="1"/>
  <c r="O134" i="1"/>
  <c r="O135" i="1"/>
  <c r="O136" i="1"/>
  <c r="O137" i="1"/>
  <c r="O138" i="1"/>
  <c r="O139" i="1"/>
  <c r="O127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14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89" i="1"/>
  <c r="O90" i="1"/>
  <c r="O91" i="1"/>
  <c r="O92" i="1"/>
  <c r="O93" i="1"/>
  <c r="O94" i="1"/>
  <c r="O95" i="1"/>
  <c r="O96" i="1"/>
  <c r="O97" i="1"/>
  <c r="O98" i="1"/>
  <c r="O99" i="1"/>
  <c r="O100" i="1"/>
  <c r="O88" i="1"/>
  <c r="O76" i="1"/>
  <c r="O77" i="1"/>
  <c r="O78" i="1"/>
  <c r="O79" i="1"/>
  <c r="O80" i="1"/>
  <c r="O81" i="1"/>
  <c r="O82" i="1"/>
  <c r="O83" i="1"/>
  <c r="O84" i="1"/>
  <c r="O85" i="1"/>
  <c r="O86" i="1"/>
  <c r="O87" i="1"/>
  <c r="O75" i="1"/>
  <c r="O63" i="1"/>
  <c r="O64" i="1"/>
  <c r="O65" i="1"/>
  <c r="O66" i="1"/>
  <c r="O67" i="1"/>
  <c r="O68" i="1"/>
  <c r="O69" i="1"/>
  <c r="O70" i="1"/>
  <c r="O71" i="1"/>
  <c r="O72" i="1"/>
  <c r="O73" i="1"/>
  <c r="O74" i="1"/>
  <c r="O62" i="1"/>
  <c r="O61" i="1"/>
  <c r="O50" i="1"/>
  <c r="O51" i="1"/>
  <c r="O52" i="1"/>
  <c r="O53" i="1"/>
  <c r="O54" i="1"/>
  <c r="O55" i="1"/>
  <c r="O56" i="1"/>
  <c r="O57" i="1"/>
  <c r="O58" i="1"/>
  <c r="O59" i="1"/>
  <c r="O60" i="1"/>
  <c r="O49" i="1"/>
  <c r="O37" i="1"/>
  <c r="O38" i="1"/>
  <c r="O39" i="1"/>
  <c r="O40" i="1"/>
  <c r="O41" i="1"/>
  <c r="O42" i="1"/>
  <c r="O43" i="1"/>
  <c r="O44" i="1"/>
  <c r="O45" i="1"/>
  <c r="O46" i="1"/>
  <c r="O47" i="1"/>
  <c r="O48" i="1"/>
  <c r="O36" i="1"/>
  <c r="O24" i="1"/>
  <c r="O25" i="1"/>
  <c r="O26" i="1"/>
  <c r="O27" i="1"/>
  <c r="O28" i="1"/>
  <c r="O29" i="1"/>
  <c r="O30" i="1"/>
  <c r="O31" i="1"/>
  <c r="O32" i="1"/>
  <c r="O33" i="1"/>
  <c r="O34" i="1"/>
  <c r="O35" i="1"/>
  <c r="O23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27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14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01" i="1"/>
  <c r="P89" i="1"/>
  <c r="P90" i="1"/>
  <c r="P91" i="1"/>
  <c r="P92" i="1"/>
  <c r="P93" i="1"/>
  <c r="P94" i="1"/>
  <c r="P95" i="1"/>
  <c r="P96" i="1"/>
  <c r="P97" i="1"/>
  <c r="P98" i="1"/>
  <c r="P99" i="1"/>
  <c r="P100" i="1"/>
  <c r="P88" i="1"/>
  <c r="P76" i="1"/>
  <c r="P77" i="1"/>
  <c r="P78" i="1"/>
  <c r="P79" i="1"/>
  <c r="P80" i="1"/>
  <c r="P81" i="1"/>
  <c r="P82" i="1"/>
  <c r="P83" i="1"/>
  <c r="P84" i="1"/>
  <c r="P85" i="1"/>
  <c r="P86" i="1"/>
  <c r="P87" i="1"/>
  <c r="P75" i="1"/>
  <c r="P74" i="1"/>
  <c r="P63" i="1"/>
  <c r="P64" i="1"/>
  <c r="P65" i="1"/>
  <c r="P66" i="1"/>
  <c r="P67" i="1"/>
  <c r="P68" i="1"/>
  <c r="P69" i="1"/>
  <c r="P70" i="1"/>
  <c r="P71" i="1"/>
  <c r="P72" i="1"/>
  <c r="P73" i="1"/>
  <c r="P62" i="1"/>
  <c r="R19" i="1"/>
  <c r="Q19" i="1"/>
  <c r="R18" i="1"/>
  <c r="Q18" i="1"/>
  <c r="R17" i="1"/>
  <c r="Q17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P7" i="1"/>
  <c r="O7" i="1"/>
  <c r="O19" i="1"/>
  <c r="P18" i="1"/>
  <c r="O18" i="1"/>
  <c r="M18" i="1"/>
  <c r="O17" i="1"/>
  <c r="O16" i="1"/>
  <c r="O15" i="1"/>
  <c r="O14" i="1"/>
  <c r="P13" i="1"/>
  <c r="O13" i="1"/>
  <c r="O12" i="1"/>
  <c r="O11" i="1"/>
  <c r="O10" i="1"/>
  <c r="O9" i="1"/>
  <c r="O8" i="1"/>
  <c r="M7" i="1"/>
  <c r="M17" i="1"/>
  <c r="G21" i="1"/>
  <c r="G20" i="1"/>
  <c r="H46" i="1"/>
  <c r="H45" i="1"/>
  <c r="H27" i="1"/>
  <c r="H26" i="1"/>
  <c r="H3" i="1"/>
  <c r="H2" i="1"/>
  <c r="G19" i="1" l="1"/>
  <c r="M16" i="1" s="1"/>
  <c r="G22" i="1"/>
  <c r="G12" i="1"/>
  <c r="M12" i="1" s="1"/>
  <c r="G13" i="1"/>
  <c r="M13" i="1" s="1"/>
  <c r="G8" i="1"/>
  <c r="M10" i="1" s="1"/>
  <c r="G6" i="1"/>
  <c r="M9" i="1" s="1"/>
  <c r="G24" i="1"/>
  <c r="M19" i="1" s="1"/>
  <c r="G4" i="1"/>
  <c r="M8" i="1" s="1"/>
  <c r="G10" i="1"/>
  <c r="M11" i="1" s="1"/>
  <c r="G15" i="1"/>
  <c r="M14" i="1" s="1"/>
  <c r="G17" i="1"/>
  <c r="M15" i="1" s="1"/>
  <c r="G3" i="1"/>
  <c r="N7" i="1" s="1"/>
  <c r="G14" i="1"/>
  <c r="N13" i="1" s="1"/>
  <c r="G23" i="1"/>
  <c r="N18" i="1" s="1"/>
  <c r="G9" i="1"/>
  <c r="N10" i="1" s="1"/>
  <c r="G7" i="1"/>
  <c r="N9" i="1" s="1"/>
  <c r="G25" i="1"/>
  <c r="N19" i="1" s="1"/>
  <c r="G5" i="1"/>
  <c r="N8" i="1" s="1"/>
  <c r="G11" i="1"/>
  <c r="N11" i="1" s="1"/>
  <c r="G16" i="1"/>
  <c r="N14" i="1" s="1"/>
  <c r="G18" i="1"/>
  <c r="N15" i="1" s="1"/>
  <c r="G26" i="1"/>
  <c r="G38" i="1"/>
  <c r="G41" i="1"/>
  <c r="G33" i="1"/>
  <c r="G39" i="1"/>
  <c r="G34" i="1"/>
  <c r="G40" i="1"/>
  <c r="G31" i="1"/>
  <c r="G44" i="1"/>
  <c r="G30" i="1"/>
  <c r="G29" i="1"/>
  <c r="G43" i="1"/>
  <c r="G28" i="1"/>
  <c r="G32" i="1"/>
  <c r="G36" i="1"/>
  <c r="G37" i="1"/>
  <c r="G27" i="1"/>
  <c r="G35" i="1"/>
  <c r="G42" i="1"/>
  <c r="G45" i="1"/>
  <c r="G63" i="1"/>
  <c r="G67" i="1"/>
  <c r="G55" i="1"/>
  <c r="G64" i="1"/>
  <c r="G57" i="1"/>
  <c r="G66" i="1"/>
  <c r="G51" i="1"/>
  <c r="G49" i="1"/>
  <c r="G47" i="1"/>
  <c r="G59" i="1"/>
  <c r="G61" i="1"/>
  <c r="G69" i="1"/>
  <c r="G53" i="1"/>
  <c r="G46" i="1"/>
  <c r="G56" i="1"/>
  <c r="G65" i="1"/>
  <c r="G58" i="1"/>
  <c r="G68" i="1"/>
  <c r="G52" i="1"/>
  <c r="G50" i="1"/>
  <c r="G48" i="1"/>
  <c r="G60" i="1"/>
  <c r="G62" i="1"/>
  <c r="G70" i="1"/>
  <c r="G54" i="1"/>
  <c r="G2" i="1"/>
  <c r="B8" i="1"/>
</calcChain>
</file>

<file path=xl/sharedStrings.xml><?xml version="1.0" encoding="utf-8"?>
<sst xmlns="http://schemas.openxmlformats.org/spreadsheetml/2006/main" count="1016" uniqueCount="53">
  <si>
    <t>Compound</t>
  </si>
  <si>
    <t>element</t>
  </si>
  <si>
    <t>medium version</t>
  </si>
  <si>
    <t>C</t>
  </si>
  <si>
    <t>v1</t>
  </si>
  <si>
    <t>element conc. (g/L)</t>
  </si>
  <si>
    <t>Compound conc. (g/L)</t>
  </si>
  <si>
    <r>
      <t>(NH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SO</t>
    </r>
    <r>
      <rPr>
        <vertAlign val="subscript"/>
        <sz val="11"/>
        <color theme="1"/>
        <rFont val="Arial"/>
        <family val="2"/>
      </rPr>
      <t>4</t>
    </r>
  </si>
  <si>
    <t>N</t>
  </si>
  <si>
    <r>
      <t>KH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PO</t>
    </r>
    <r>
      <rPr>
        <vertAlign val="subscript"/>
        <sz val="11"/>
        <color theme="1"/>
        <rFont val="Arial"/>
        <family val="2"/>
      </rPr>
      <t>4</t>
    </r>
  </si>
  <si>
    <t>K</t>
  </si>
  <si>
    <t>P</t>
  </si>
  <si>
    <t>S</t>
  </si>
  <si>
    <t>medium_type</t>
  </si>
  <si>
    <t>batch</t>
  </si>
  <si>
    <t>Mg</t>
  </si>
  <si>
    <r>
      <t>CuSO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× 5H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</si>
  <si>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Cu</t>
  </si>
  <si>
    <r>
      <t>CoCl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× 6H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</si>
  <si>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Co</t>
  </si>
  <si>
    <r>
      <t>ZnSO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× 7H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</si>
  <si>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Zn</t>
  </si>
  <si>
    <r>
      <t>CaCl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× 2H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</si>
  <si>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Ca</t>
  </si>
  <si>
    <r>
      <t>FeCl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× 6H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</si>
  <si>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Fe</t>
  </si>
  <si>
    <r>
      <t>MnSO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× 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</si>
  <si>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Mn</t>
  </si>
  <si>
    <r>
      <t>Na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MoO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× 2H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</si>
  <si>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Mo</t>
  </si>
  <si>
    <r>
      <t>MgSO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× 7H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</si>
  <si>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feed</t>
  </si>
  <si>
    <t>v2</t>
  </si>
  <si>
    <t>v3</t>
  </si>
  <si>
    <t>element mass fraction</t>
  </si>
  <si>
    <r>
      <t>C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1"/>
        <color theme="1"/>
        <rFont val="Aptos Narrow"/>
        <family val="2"/>
        <scheme val="minor"/>
      </rPr>
      <t>12</t>
    </r>
    <r>
      <rPr>
        <sz val="11"/>
        <color theme="1"/>
        <rFont val="Aptos Narrow"/>
        <family val="2"/>
        <scheme val="minor"/>
      </rPr>
      <t>O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 xml:space="preserve"> *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</si>
  <si>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growth yield factor</t>
  </si>
  <si>
    <t>gX/gS</t>
  </si>
  <si>
    <t>Measured Biomass yield</t>
  </si>
  <si>
    <t>Element</t>
  </si>
  <si>
    <t>Excess Factor</t>
  </si>
  <si>
    <t>Medium</t>
  </si>
  <si>
    <t>1:0</t>
  </si>
  <si>
    <t>2:1</t>
  </si>
  <si>
    <t>3:1</t>
  </si>
  <si>
    <t>batch v1</t>
  </si>
  <si>
    <t>batch v2</t>
  </si>
  <si>
    <t>batch v3</t>
  </si>
  <si>
    <t>feed v1</t>
  </si>
  <si>
    <t>feed v2</t>
  </si>
  <si>
    <t>feed v3</t>
  </si>
  <si>
    <t>Mixture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</si>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</sst>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68" fontId="0" fillId="0" borderId="0" xfId="0" applyNumberFormat="1"/>
    <xf numFmtId="0" fontId="0" fillId="2" borderId="1" xfId="0" applyFill="1" applyBorder="1"/>
    <xf numFmtId="49" fontId="0" fillId="0" borderId="0" xfId="0" applyNumberFormat="1"/>
    <xf numFmtId="0" fontId="0" fillId="2" borderId="0" xfId="0" applyFill="1" applyBorder="1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NumberFormat="1"/>
    <xf numFmtId="0" fontId="0" fillId="5" borderId="0" xfId="0" applyFill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765D-CE0C-4335-BD63-0A14D81944F2}">
  <dimension ref="A1:R139"/>
  <sheetViews>
    <sheetView tabSelected="1" topLeftCell="A116" workbookViewId="0">
      <selection activeCell="O121" sqref="O121"/>
    </sheetView>
  </sheetViews>
  <sheetFormatPr defaultRowHeight="15" x14ac:dyDescent="0.25"/>
  <cols>
    <col min="1" max="1" width="17.5703125" bestFit="1" customWidth="1"/>
    <col min="2" max="2" width="21.140625" bestFit="1" customWidth="1"/>
    <col min="4" max="4" width="13.85546875" customWidth="1"/>
    <col min="5" max="5" width="18.85546875" customWidth="1"/>
    <col min="6" max="6" width="15.28515625" customWidth="1"/>
    <col min="7" max="7" width="18.140625" customWidth="1"/>
    <col min="8" max="8" width="17.42578125" bestFit="1" customWidth="1"/>
    <col min="12" max="12" width="10" bestFit="1" customWidth="1"/>
    <col min="14" max="14" width="13.140625" style="6" bestFit="1" customWidth="1"/>
    <col min="15" max="15" width="13.140625" style="13" bestFit="1" customWidth="1"/>
  </cols>
  <sheetData>
    <row r="1" spans="1:18" x14ac:dyDescent="0.25">
      <c r="A1" t="s">
        <v>0</v>
      </c>
      <c r="B1" t="s">
        <v>6</v>
      </c>
      <c r="C1" t="s">
        <v>1</v>
      </c>
      <c r="D1" t="s">
        <v>34</v>
      </c>
      <c r="E1" t="s">
        <v>13</v>
      </c>
      <c r="F1" t="s">
        <v>2</v>
      </c>
      <c r="G1" t="s">
        <v>5</v>
      </c>
      <c r="H1" t="s">
        <v>36</v>
      </c>
      <c r="K1" t="s">
        <v>38</v>
      </c>
      <c r="N1"/>
      <c r="O1"/>
    </row>
    <row r="2" spans="1:18" ht="18" x14ac:dyDescent="0.35">
      <c r="A2" t="s">
        <v>35</v>
      </c>
      <c r="B2">
        <v>22</v>
      </c>
      <c r="C2" t="s">
        <v>3</v>
      </c>
      <c r="D2">
        <v>0.36399999999999999</v>
      </c>
      <c r="E2" s="10" t="s">
        <v>14</v>
      </c>
      <c r="F2" t="s">
        <v>4</v>
      </c>
      <c r="G2">
        <f>B2*D2</f>
        <v>8.0079999999999991</v>
      </c>
      <c r="H2" s="5">
        <f>$K$2*180/198/D2</f>
        <v>1.1488511488511488</v>
      </c>
      <c r="K2" s="5">
        <v>0.46</v>
      </c>
      <c r="L2" s="5" t="s">
        <v>37</v>
      </c>
      <c r="N2"/>
      <c r="O2"/>
    </row>
    <row r="3" spans="1:18" ht="18" x14ac:dyDescent="0.35">
      <c r="A3" t="s">
        <v>35</v>
      </c>
      <c r="B3">
        <v>550</v>
      </c>
      <c r="C3" t="s">
        <v>3</v>
      </c>
      <c r="D3">
        <v>0.36399999999999999</v>
      </c>
      <c r="E3" s="11" t="s">
        <v>31</v>
      </c>
      <c r="F3" t="s">
        <v>4</v>
      </c>
      <c r="G3">
        <f>B3*D3</f>
        <v>200.2</v>
      </c>
      <c r="H3" s="7">
        <f>$K$2*180/198/D3</f>
        <v>1.1488511488511488</v>
      </c>
      <c r="N3"/>
      <c r="O3"/>
    </row>
    <row r="4" spans="1:18" ht="18.75" x14ac:dyDescent="0.35">
      <c r="A4" s="1" t="s">
        <v>22</v>
      </c>
      <c r="B4">
        <v>2E-3</v>
      </c>
      <c r="C4" t="s">
        <v>23</v>
      </c>
      <c r="D4">
        <v>0.2726139376341371</v>
      </c>
      <c r="E4" s="10" t="s">
        <v>14</v>
      </c>
      <c r="F4" t="s">
        <v>4</v>
      </c>
      <c r="G4">
        <f>B4*D4</f>
        <v>5.4522787526827422E-4</v>
      </c>
      <c r="H4" s="14">
        <v>100</v>
      </c>
      <c r="N4"/>
      <c r="O4"/>
    </row>
    <row r="5" spans="1:18" ht="18.75" x14ac:dyDescent="0.35">
      <c r="A5" s="1" t="s">
        <v>22</v>
      </c>
      <c r="B5">
        <v>5.0000000000000001E-3</v>
      </c>
      <c r="C5" t="s">
        <v>23</v>
      </c>
      <c r="D5">
        <v>0.2726139376341371</v>
      </c>
      <c r="E5" s="11" t="s">
        <v>31</v>
      </c>
      <c r="F5" t="s">
        <v>4</v>
      </c>
      <c r="G5">
        <f>B5*D5</f>
        <v>1.3630696881706855E-3</v>
      </c>
      <c r="H5" s="14">
        <v>100</v>
      </c>
      <c r="N5"/>
      <c r="O5"/>
    </row>
    <row r="6" spans="1:18" ht="18.75" x14ac:dyDescent="0.35">
      <c r="A6" s="1" t="s">
        <v>18</v>
      </c>
      <c r="B6">
        <v>5.4000000000000001E-4</v>
      </c>
      <c r="C6" t="s">
        <v>19</v>
      </c>
      <c r="D6">
        <v>0.24768280192840372</v>
      </c>
      <c r="E6" s="10" t="s">
        <v>14</v>
      </c>
      <c r="F6" t="s">
        <v>4</v>
      </c>
      <c r="G6">
        <f>B6*D6</f>
        <v>1.3374871304133802E-4</v>
      </c>
      <c r="H6" s="14">
        <v>100000</v>
      </c>
      <c r="M6" t="s">
        <v>45</v>
      </c>
      <c r="N6" t="s">
        <v>48</v>
      </c>
      <c r="O6" t="s">
        <v>46</v>
      </c>
      <c r="P6" t="s">
        <v>49</v>
      </c>
      <c r="Q6" t="s">
        <v>47</v>
      </c>
      <c r="R6" t="s">
        <v>50</v>
      </c>
    </row>
    <row r="7" spans="1:18" ht="18.75" x14ac:dyDescent="0.35">
      <c r="A7" s="1" t="s">
        <v>18</v>
      </c>
      <c r="B7">
        <v>1.3500000000000001E-3</v>
      </c>
      <c r="C7" t="s">
        <v>19</v>
      </c>
      <c r="D7">
        <v>0.24768280192840372</v>
      </c>
      <c r="E7" s="11" t="s">
        <v>31</v>
      </c>
      <c r="F7" t="s">
        <v>4</v>
      </c>
      <c r="G7">
        <f>B7*D7</f>
        <v>3.3437178260334506E-4</v>
      </c>
      <c r="H7" s="15">
        <v>100000</v>
      </c>
      <c r="L7" t="s">
        <v>3</v>
      </c>
      <c r="M7">
        <f>G2*H2</f>
        <v>9.1999999999999993</v>
      </c>
      <c r="N7">
        <f>G3*H3</f>
        <v>229.99999999999997</v>
      </c>
      <c r="O7">
        <f>G26*H26</f>
        <v>9.1999999999999993</v>
      </c>
      <c r="P7">
        <f>G27*H27</f>
        <v>229.99999999999997</v>
      </c>
      <c r="Q7" s="13">
        <f>G45*H45</f>
        <v>9.1999999999999993</v>
      </c>
      <c r="R7" s="13">
        <f>G46*H46</f>
        <v>229.99999999999997</v>
      </c>
    </row>
    <row r="8" spans="1:18" ht="18.75" x14ac:dyDescent="0.35">
      <c r="A8" s="1" t="s">
        <v>16</v>
      </c>
      <c r="B8">
        <f>0.00048</f>
        <v>4.8000000000000001E-4</v>
      </c>
      <c r="C8" t="s">
        <v>17</v>
      </c>
      <c r="D8">
        <v>0.25450834543542289</v>
      </c>
      <c r="E8" s="10" t="s">
        <v>14</v>
      </c>
      <c r="F8" t="s">
        <v>4</v>
      </c>
      <c r="G8">
        <f>B8*D8</f>
        <v>1.2216400580900298E-4</v>
      </c>
      <c r="H8" s="14">
        <v>100000</v>
      </c>
      <c r="L8" t="s">
        <v>23</v>
      </c>
      <c r="M8">
        <f>G4*H4</f>
        <v>5.4522787526827418E-2</v>
      </c>
      <c r="N8">
        <f>G5*H5</f>
        <v>0.13630696881706855</v>
      </c>
      <c r="O8">
        <f>G28*H28</f>
        <v>0.19082975634389598</v>
      </c>
      <c r="P8" s="13">
        <v>0</v>
      </c>
      <c r="Q8" s="13">
        <f>G47*H47</f>
        <v>5.4522787526827418E-2</v>
      </c>
      <c r="R8" s="13">
        <f>G48*H48</f>
        <v>0.2726139376341371</v>
      </c>
    </row>
    <row r="9" spans="1:18" ht="18.75" x14ac:dyDescent="0.35">
      <c r="A9" s="1" t="s">
        <v>16</v>
      </c>
      <c r="B9">
        <v>1.2000000000000001E-3</v>
      </c>
      <c r="C9" t="s">
        <v>17</v>
      </c>
      <c r="D9">
        <v>0.25450834543542289</v>
      </c>
      <c r="E9" s="11" t="s">
        <v>31</v>
      </c>
      <c r="F9" t="s">
        <v>4</v>
      </c>
      <c r="G9">
        <f>B9*D9</f>
        <v>3.0541001452250748E-4</v>
      </c>
      <c r="H9" s="14">
        <v>100000</v>
      </c>
      <c r="L9" t="s">
        <v>19</v>
      </c>
      <c r="M9">
        <f>G6*H6</f>
        <v>13.374871304133801</v>
      </c>
      <c r="N9">
        <f>G7*H7</f>
        <v>33.437178260334505</v>
      </c>
      <c r="O9">
        <f>G29*H29</f>
        <v>46.812049564468303</v>
      </c>
      <c r="P9" s="13">
        <v>0</v>
      </c>
      <c r="Q9" s="13">
        <f>G49*H49</f>
        <v>13.374871304133801</v>
      </c>
      <c r="R9" s="13">
        <f>G50*H50</f>
        <v>66.874356520669011</v>
      </c>
    </row>
    <row r="10" spans="1:18" ht="18.75" x14ac:dyDescent="0.35">
      <c r="A10" s="1" t="s">
        <v>24</v>
      </c>
      <c r="B10">
        <v>4.1799999999999997E-2</v>
      </c>
      <c r="C10" t="s">
        <v>25</v>
      </c>
      <c r="D10">
        <v>0.20660891014382601</v>
      </c>
      <c r="E10" s="10" t="s">
        <v>14</v>
      </c>
      <c r="F10" t="s">
        <v>4</v>
      </c>
      <c r="G10">
        <f>B10*D10</f>
        <v>8.6362524440119267E-3</v>
      </c>
      <c r="H10">
        <v>6700</v>
      </c>
      <c r="L10" t="s">
        <v>17</v>
      </c>
      <c r="M10">
        <f>G8*H8</f>
        <v>12.216400580900299</v>
      </c>
      <c r="N10">
        <f>G9*H9</f>
        <v>30.541001452250747</v>
      </c>
      <c r="O10">
        <f>G30*H30</f>
        <v>42.757402033151045</v>
      </c>
      <c r="P10" s="13">
        <v>0</v>
      </c>
      <c r="Q10" s="13">
        <f>G51*H51</f>
        <v>8.3987753993689562</v>
      </c>
      <c r="R10" s="13">
        <f>G52*H52</f>
        <v>41.993876996844776</v>
      </c>
    </row>
    <row r="11" spans="1:18" ht="18.75" x14ac:dyDescent="0.35">
      <c r="A11" s="1" t="s">
        <v>24</v>
      </c>
      <c r="B11">
        <v>0.1045</v>
      </c>
      <c r="C11" t="s">
        <v>25</v>
      </c>
      <c r="D11">
        <v>0.20660891014382601</v>
      </c>
      <c r="E11" s="11" t="s">
        <v>31</v>
      </c>
      <c r="F11" t="s">
        <v>4</v>
      </c>
      <c r="G11">
        <f>B11*D11</f>
        <v>2.1590631110029818E-2</v>
      </c>
      <c r="H11">
        <v>6700</v>
      </c>
      <c r="L11" t="s">
        <v>25</v>
      </c>
      <c r="M11">
        <f>G10*H10</f>
        <v>57.862891374879908</v>
      </c>
      <c r="N11">
        <f>G11*H11</f>
        <v>144.65722843719979</v>
      </c>
      <c r="O11">
        <f>G31*H31+G32*H32</f>
        <v>260.65986712655234</v>
      </c>
      <c r="P11" s="13">
        <v>0</v>
      </c>
      <c r="Q11" s="13">
        <f>G53*H53</f>
        <v>42.220530787890844</v>
      </c>
      <c r="R11" s="13">
        <f>G54*H54</f>
        <v>211.1026539394542</v>
      </c>
    </row>
    <row r="12" spans="1:18" ht="18.75" x14ac:dyDescent="0.35">
      <c r="A12" s="1" t="s">
        <v>9</v>
      </c>
      <c r="B12">
        <v>15.7</v>
      </c>
      <c r="C12" t="s">
        <v>10</v>
      </c>
      <c r="D12">
        <v>0.28699999999999998</v>
      </c>
      <c r="E12" s="10" t="s">
        <v>14</v>
      </c>
      <c r="F12" t="s">
        <v>4</v>
      </c>
      <c r="G12">
        <f>B12*D12</f>
        <v>4.5058999999999996</v>
      </c>
      <c r="H12" s="14">
        <v>100</v>
      </c>
      <c r="L12" t="s">
        <v>10</v>
      </c>
      <c r="M12">
        <f>G12*H12</f>
        <v>450.59</v>
      </c>
      <c r="N12">
        <v>0</v>
      </c>
      <c r="O12">
        <f>G33*H33</f>
        <v>450.59</v>
      </c>
      <c r="P12" s="13">
        <v>0</v>
      </c>
      <c r="Q12" s="13">
        <f>G55*H55</f>
        <v>430.5</v>
      </c>
      <c r="R12" s="13">
        <f>G56*H56</f>
        <v>430.5</v>
      </c>
    </row>
    <row r="13" spans="1:18" ht="18.75" x14ac:dyDescent="0.35">
      <c r="A13" s="1" t="s">
        <v>30</v>
      </c>
      <c r="B13">
        <v>0.49</v>
      </c>
      <c r="C13" t="s">
        <v>15</v>
      </c>
      <c r="D13">
        <v>9.8612343173713202E-2</v>
      </c>
      <c r="E13" s="10" t="s">
        <v>14</v>
      </c>
      <c r="F13" t="s">
        <v>4</v>
      </c>
      <c r="G13">
        <f>B13*D13</f>
        <v>4.832004815511947E-2</v>
      </c>
      <c r="H13" s="9">
        <v>285</v>
      </c>
      <c r="L13" t="s">
        <v>15</v>
      </c>
      <c r="M13">
        <f>G13*H13</f>
        <v>13.77121372420905</v>
      </c>
      <c r="N13">
        <f>G14*H14</f>
        <v>385.03189392176313</v>
      </c>
      <c r="O13">
        <f>G34*H34</f>
        <v>13.77121372420905</v>
      </c>
      <c r="P13">
        <f>G35*H35</f>
        <v>385.03189392176313</v>
      </c>
      <c r="Q13" s="13">
        <f>G57*H57</f>
        <v>13.77121372420905</v>
      </c>
      <c r="R13" s="13">
        <f>G58*H58</f>
        <v>385.03189392176313</v>
      </c>
    </row>
    <row r="14" spans="1:18" ht="18.75" x14ac:dyDescent="0.35">
      <c r="A14" s="1" t="s">
        <v>30</v>
      </c>
      <c r="B14">
        <v>13.7</v>
      </c>
      <c r="C14" t="s">
        <v>15</v>
      </c>
      <c r="D14">
        <v>9.8612343173713202E-2</v>
      </c>
      <c r="E14" s="11" t="s">
        <v>31</v>
      </c>
      <c r="F14" t="s">
        <v>4</v>
      </c>
      <c r="G14">
        <f>B14*D14</f>
        <v>1.3509891014798707</v>
      </c>
      <c r="H14" s="9">
        <v>285</v>
      </c>
      <c r="L14" t="s">
        <v>27</v>
      </c>
      <c r="M14">
        <f>G15*H15</f>
        <v>21.940902159043414</v>
      </c>
      <c r="N14">
        <f>G16*H16</f>
        <v>54.852255397608531</v>
      </c>
      <c r="O14">
        <f>G36*H36</f>
        <v>76.793157556651948</v>
      </c>
      <c r="P14" s="13">
        <v>0</v>
      </c>
      <c r="Q14" s="13">
        <f>G59*H59</f>
        <v>29.985899617359333</v>
      </c>
      <c r="R14" s="13">
        <f>G60*H60</f>
        <v>149.92949808679666</v>
      </c>
    </row>
    <row r="15" spans="1:18" ht="18.75" x14ac:dyDescent="0.35">
      <c r="A15" s="1" t="s">
        <v>26</v>
      </c>
      <c r="B15">
        <v>2.9999999999999997E-4</v>
      </c>
      <c r="C15" t="s">
        <v>27</v>
      </c>
      <c r="D15">
        <v>0.32505040235619875</v>
      </c>
      <c r="E15" s="10" t="s">
        <v>14</v>
      </c>
      <c r="F15" t="s">
        <v>4</v>
      </c>
      <c r="G15">
        <f>B15*D15</f>
        <v>9.7515120706859619E-5</v>
      </c>
      <c r="H15" s="9">
        <v>225000</v>
      </c>
      <c r="L15" t="s">
        <v>29</v>
      </c>
      <c r="M15">
        <f>G17*H17</f>
        <v>81.294975404919569</v>
      </c>
      <c r="N15">
        <f>G18*H18</f>
        <v>203.23743851229892</v>
      </c>
      <c r="O15">
        <f>G37*H37</f>
        <v>284.53241391721849</v>
      </c>
      <c r="P15" s="13">
        <v>0</v>
      </c>
      <c r="Q15" s="13">
        <f>G61*H61</f>
        <v>48.776985242951739</v>
      </c>
      <c r="R15" s="13">
        <f>G62*H62</f>
        <v>243.88492621475868</v>
      </c>
    </row>
    <row r="16" spans="1:18" ht="18.75" x14ac:dyDescent="0.35">
      <c r="A16" s="1" t="s">
        <v>26</v>
      </c>
      <c r="B16">
        <v>7.4999999999999991E-4</v>
      </c>
      <c r="C16" t="s">
        <v>27</v>
      </c>
      <c r="D16">
        <v>0.32505040235619875</v>
      </c>
      <c r="E16" s="11" t="s">
        <v>31</v>
      </c>
      <c r="F16" t="s">
        <v>4</v>
      </c>
      <c r="G16">
        <f>B16*D16</f>
        <v>2.4378780176714904E-4</v>
      </c>
      <c r="H16" s="8">
        <v>225000</v>
      </c>
      <c r="L16" t="s">
        <v>8</v>
      </c>
      <c r="M16">
        <f>G19*H19</f>
        <v>12.8896</v>
      </c>
      <c r="N16">
        <v>0</v>
      </c>
      <c r="O16">
        <f>G38*H38</f>
        <v>12.8896</v>
      </c>
      <c r="P16" s="13">
        <v>0</v>
      </c>
      <c r="Q16" s="13">
        <f>G63*H63</f>
        <v>16.96</v>
      </c>
      <c r="R16" s="13">
        <v>0</v>
      </c>
    </row>
    <row r="17" spans="1:18" ht="18.75" x14ac:dyDescent="0.35">
      <c r="A17" s="1" t="s">
        <v>28</v>
      </c>
      <c r="B17">
        <v>5.0000000000000001E-4</v>
      </c>
      <c r="C17" t="s">
        <v>29</v>
      </c>
      <c r="D17">
        <v>0.39656085563375398</v>
      </c>
      <c r="E17" s="10" t="s">
        <v>14</v>
      </c>
      <c r="F17" t="s">
        <v>4</v>
      </c>
      <c r="G17">
        <f>B17*D17</f>
        <v>1.9828042781687701E-4</v>
      </c>
      <c r="H17">
        <v>410000</v>
      </c>
      <c r="L17" t="s">
        <v>11</v>
      </c>
      <c r="M17">
        <f>G20*H20</f>
        <v>117.9235834614491</v>
      </c>
      <c r="N17">
        <v>0</v>
      </c>
      <c r="O17">
        <f>G39*H39</f>
        <v>117.9235834614491</v>
      </c>
      <c r="P17" s="13">
        <v>0</v>
      </c>
      <c r="Q17" s="13">
        <f>G64*H64</f>
        <v>112.66584407144821</v>
      </c>
      <c r="R17" s="13">
        <f>G65*H65</f>
        <v>112.66584407144821</v>
      </c>
    </row>
    <row r="18" spans="1:18" ht="18.75" x14ac:dyDescent="0.35">
      <c r="A18" s="1" t="s">
        <v>28</v>
      </c>
      <c r="B18">
        <v>1.25E-3</v>
      </c>
      <c r="C18" t="s">
        <v>29</v>
      </c>
      <c r="D18">
        <v>0.39656085563375398</v>
      </c>
      <c r="E18" s="11" t="s">
        <v>31</v>
      </c>
      <c r="F18" t="s">
        <v>4</v>
      </c>
      <c r="G18">
        <f>B18*D18</f>
        <v>4.9570106954219251E-4</v>
      </c>
      <c r="H18" s="9">
        <v>410000</v>
      </c>
      <c r="L18" t="s">
        <v>12</v>
      </c>
      <c r="M18">
        <f>G21*H21+G22*H22</f>
        <v>191.05474735278295</v>
      </c>
      <c r="N18">
        <f>G23*H23</f>
        <v>178.23273210842234</v>
      </c>
      <c r="O18">
        <f>G40*H40+G41*H41</f>
        <v>191.05474735278295</v>
      </c>
      <c r="P18">
        <f>G42*H42</f>
        <v>178.23273210842234</v>
      </c>
      <c r="Q18" s="13">
        <f>G66*H66+G67*H67</f>
        <v>249.37474735278295</v>
      </c>
      <c r="R18" s="13">
        <f>G68*H68</f>
        <v>178.23273210842234</v>
      </c>
    </row>
    <row r="19" spans="1:18" ht="18.75" x14ac:dyDescent="0.35">
      <c r="A19" s="1" t="s">
        <v>7</v>
      </c>
      <c r="B19">
        <v>7.6</v>
      </c>
      <c r="C19" t="s">
        <v>8</v>
      </c>
      <c r="D19">
        <v>0.21199999999999999</v>
      </c>
      <c r="E19" s="10" t="s">
        <v>14</v>
      </c>
      <c r="F19" t="s">
        <v>4</v>
      </c>
      <c r="G19">
        <f>B19*D19</f>
        <v>1.6112</v>
      </c>
      <c r="H19">
        <v>8</v>
      </c>
      <c r="L19" t="s">
        <v>21</v>
      </c>
      <c r="M19">
        <f>G24*H24</f>
        <v>3.4992701668148403</v>
      </c>
      <c r="N19">
        <f>G25*H25</f>
        <v>8.7481754170370998</v>
      </c>
      <c r="O19">
        <f>G43*H43+G44*H44</f>
        <v>154.81030423186394</v>
      </c>
      <c r="P19" s="13">
        <v>0</v>
      </c>
      <c r="Q19" s="13">
        <f>G69*H69</f>
        <v>40.824818612839806</v>
      </c>
      <c r="R19" s="13">
        <f>G70*H70</f>
        <v>204.124093064199</v>
      </c>
    </row>
    <row r="20" spans="1:18" ht="18.75" x14ac:dyDescent="0.35">
      <c r="A20" s="1" t="s">
        <v>9</v>
      </c>
      <c r="B20">
        <v>15.7</v>
      </c>
      <c r="C20" t="s">
        <v>11</v>
      </c>
      <c r="D20" s="4">
        <v>0.22760776580090544</v>
      </c>
      <c r="E20" s="10" t="s">
        <v>14</v>
      </c>
      <c r="F20" t="s">
        <v>4</v>
      </c>
      <c r="G20">
        <f>B20*D20</f>
        <v>3.5734419230742152</v>
      </c>
      <c r="H20" s="9">
        <v>33</v>
      </c>
      <c r="N20"/>
      <c r="O20"/>
      <c r="P20" s="6"/>
    </row>
    <row r="21" spans="1:18" ht="18.75" x14ac:dyDescent="0.35">
      <c r="A21" s="1" t="s">
        <v>30</v>
      </c>
      <c r="B21">
        <v>0.49</v>
      </c>
      <c r="C21" t="s">
        <v>12</v>
      </c>
      <c r="D21">
        <v>0.13009688475067324</v>
      </c>
      <c r="E21" s="10" t="s">
        <v>14</v>
      </c>
      <c r="F21" t="s">
        <v>4</v>
      </c>
      <c r="G21">
        <f>B21*D21</f>
        <v>6.374747352782989E-2</v>
      </c>
      <c r="H21" s="15">
        <v>100</v>
      </c>
      <c r="N21"/>
      <c r="O21"/>
      <c r="P21" s="6"/>
    </row>
    <row r="22" spans="1:18" ht="18.75" x14ac:dyDescent="0.35">
      <c r="A22" s="1" t="s">
        <v>7</v>
      </c>
      <c r="B22">
        <v>7.6</v>
      </c>
      <c r="C22" t="s">
        <v>12</v>
      </c>
      <c r="D22">
        <v>0.24299999999999999</v>
      </c>
      <c r="E22" s="10" t="s">
        <v>14</v>
      </c>
      <c r="F22" t="s">
        <v>4</v>
      </c>
      <c r="G22">
        <f>B22*D22</f>
        <v>1.8467999999999998</v>
      </c>
      <c r="H22">
        <v>100</v>
      </c>
      <c r="L22" t="s">
        <v>39</v>
      </c>
      <c r="M22" t="s">
        <v>41</v>
      </c>
      <c r="N22" t="s">
        <v>51</v>
      </c>
      <c r="O22" t="s">
        <v>40</v>
      </c>
      <c r="P22" s="6" t="s">
        <v>52</v>
      </c>
    </row>
    <row r="23" spans="1:18" ht="18.75" x14ac:dyDescent="0.35">
      <c r="A23" s="1" t="s">
        <v>30</v>
      </c>
      <c r="B23">
        <v>13.7</v>
      </c>
      <c r="C23" t="s">
        <v>12</v>
      </c>
      <c r="D23">
        <v>0.13009688475067324</v>
      </c>
      <c r="E23" s="11" t="s">
        <v>31</v>
      </c>
      <c r="F23" t="s">
        <v>4</v>
      </c>
      <c r="G23">
        <f>B23*D23</f>
        <v>1.7823273210842234</v>
      </c>
      <c r="H23">
        <v>100</v>
      </c>
      <c r="L23" t="s">
        <v>3</v>
      </c>
      <c r="M23" t="s">
        <v>4</v>
      </c>
      <c r="N23" s="6" t="s">
        <v>42</v>
      </c>
      <c r="O23" s="12">
        <f>P23/$P$23</f>
        <v>1</v>
      </c>
      <c r="P23" s="6">
        <v>9.1999999999999993</v>
      </c>
    </row>
    <row r="24" spans="1:18" ht="18.75" x14ac:dyDescent="0.35">
      <c r="A24" s="1" t="s">
        <v>20</v>
      </c>
      <c r="B24">
        <v>5.4000000000000001E-4</v>
      </c>
      <c r="C24" t="s">
        <v>21</v>
      </c>
      <c r="D24">
        <v>0.22737298029985967</v>
      </c>
      <c r="E24" s="10" t="s">
        <v>14</v>
      </c>
      <c r="F24" t="s">
        <v>4</v>
      </c>
      <c r="G24">
        <f>B24*D24</f>
        <v>1.2278140936192422E-4</v>
      </c>
      <c r="H24">
        <v>28500</v>
      </c>
      <c r="L24" t="s">
        <v>23</v>
      </c>
      <c r="M24" t="s">
        <v>4</v>
      </c>
      <c r="N24" s="6" t="s">
        <v>42</v>
      </c>
      <c r="O24" s="12">
        <f t="shared" ref="O24:O35" si="0">P24/$P$23</f>
        <v>5.9263899485681977E-3</v>
      </c>
      <c r="P24" s="6">
        <v>5.4522787526827418E-2</v>
      </c>
    </row>
    <row r="25" spans="1:18" ht="18.75" x14ac:dyDescent="0.35">
      <c r="A25" s="1" t="s">
        <v>20</v>
      </c>
      <c r="B25">
        <v>1.3500000000000001E-3</v>
      </c>
      <c r="C25" t="s">
        <v>21</v>
      </c>
      <c r="D25">
        <v>0.22737298029985967</v>
      </c>
      <c r="E25" s="11" t="s">
        <v>31</v>
      </c>
      <c r="F25" t="s">
        <v>4</v>
      </c>
      <c r="G25">
        <f>B25*D25</f>
        <v>3.0695352340481054E-4</v>
      </c>
      <c r="H25">
        <v>28500</v>
      </c>
      <c r="L25" t="s">
        <v>19</v>
      </c>
      <c r="M25" t="s">
        <v>4</v>
      </c>
      <c r="N25" s="6" t="s">
        <v>42</v>
      </c>
      <c r="O25" s="12">
        <f t="shared" si="0"/>
        <v>1.4537903591449786</v>
      </c>
      <c r="P25" s="6">
        <v>13.374871304133801</v>
      </c>
    </row>
    <row r="26" spans="1:18" ht="18" x14ac:dyDescent="0.35">
      <c r="A26" t="s">
        <v>35</v>
      </c>
      <c r="B26">
        <v>22</v>
      </c>
      <c r="C26" t="s">
        <v>3</v>
      </c>
      <c r="D26">
        <v>0.36399999999999999</v>
      </c>
      <c r="E26" s="10" t="s">
        <v>14</v>
      </c>
      <c r="F26" t="s">
        <v>32</v>
      </c>
      <c r="G26">
        <f>B26*D26</f>
        <v>8.0079999999999991</v>
      </c>
      <c r="H26" s="5">
        <f>$K$2*180/198/D26</f>
        <v>1.1488511488511488</v>
      </c>
      <c r="L26" t="s">
        <v>17</v>
      </c>
      <c r="M26" t="s">
        <v>4</v>
      </c>
      <c r="N26" s="6" t="s">
        <v>42</v>
      </c>
      <c r="O26" s="12">
        <f t="shared" si="0"/>
        <v>1.3278696283587281</v>
      </c>
      <c r="P26" s="6">
        <v>12.216400580900299</v>
      </c>
    </row>
    <row r="27" spans="1:18" ht="18" x14ac:dyDescent="0.35">
      <c r="A27" t="s">
        <v>35</v>
      </c>
      <c r="B27">
        <v>550</v>
      </c>
      <c r="C27" t="s">
        <v>3</v>
      </c>
      <c r="D27">
        <v>0.36399999999999999</v>
      </c>
      <c r="E27" s="11" t="s">
        <v>31</v>
      </c>
      <c r="F27" t="s">
        <v>32</v>
      </c>
      <c r="G27">
        <f>B27*D27</f>
        <v>200.2</v>
      </c>
      <c r="H27" s="7">
        <f>$K$2*180/198/D27</f>
        <v>1.1488511488511488</v>
      </c>
      <c r="L27" t="s">
        <v>25</v>
      </c>
      <c r="M27" t="s">
        <v>4</v>
      </c>
      <c r="N27" s="6" t="s">
        <v>42</v>
      </c>
      <c r="O27" s="12">
        <f t="shared" si="0"/>
        <v>6.2894447146608599</v>
      </c>
      <c r="P27" s="6">
        <v>57.862891374879908</v>
      </c>
    </row>
    <row r="28" spans="1:18" ht="18.75" x14ac:dyDescent="0.35">
      <c r="A28" s="1" t="s">
        <v>22</v>
      </c>
      <c r="B28">
        <v>7.0000000000000001E-3</v>
      </c>
      <c r="C28" t="s">
        <v>23</v>
      </c>
      <c r="D28">
        <v>0.2726139376341371</v>
      </c>
      <c r="E28" s="10" t="s">
        <v>14</v>
      </c>
      <c r="F28" t="s">
        <v>32</v>
      </c>
      <c r="G28">
        <f>B28*D28</f>
        <v>1.9082975634389598E-3</v>
      </c>
      <c r="H28">
        <v>100</v>
      </c>
      <c r="L28" t="s">
        <v>10</v>
      </c>
      <c r="M28" t="s">
        <v>4</v>
      </c>
      <c r="N28" s="6" t="s">
        <v>42</v>
      </c>
      <c r="O28" s="12">
        <f t="shared" si="0"/>
        <v>48.97717391304348</v>
      </c>
      <c r="P28" s="6">
        <v>450.59</v>
      </c>
    </row>
    <row r="29" spans="1:18" ht="18.75" x14ac:dyDescent="0.35">
      <c r="A29" s="1" t="s">
        <v>18</v>
      </c>
      <c r="B29">
        <v>1.89E-3</v>
      </c>
      <c r="C29" t="s">
        <v>19</v>
      </c>
      <c r="D29">
        <v>0.24768280192840372</v>
      </c>
      <c r="E29" s="10" t="s">
        <v>14</v>
      </c>
      <c r="F29" t="s">
        <v>32</v>
      </c>
      <c r="G29">
        <f>B29*D29</f>
        <v>4.6812049564468305E-4</v>
      </c>
      <c r="H29">
        <v>100000</v>
      </c>
      <c r="L29" t="s">
        <v>15</v>
      </c>
      <c r="M29" t="s">
        <v>4</v>
      </c>
      <c r="N29" s="6" t="s">
        <v>42</v>
      </c>
      <c r="O29" s="12">
        <f t="shared" si="0"/>
        <v>1.4968710569792447</v>
      </c>
      <c r="P29" s="6">
        <v>13.77121372420905</v>
      </c>
    </row>
    <row r="30" spans="1:18" ht="18.75" x14ac:dyDescent="0.35">
      <c r="A30" s="1" t="s">
        <v>16</v>
      </c>
      <c r="B30">
        <v>1.6800000000000001E-3</v>
      </c>
      <c r="C30" t="s">
        <v>17</v>
      </c>
      <c r="D30">
        <v>0.25450834543542289</v>
      </c>
      <c r="E30" s="10" t="s">
        <v>14</v>
      </c>
      <c r="F30" t="s">
        <v>32</v>
      </c>
      <c r="G30">
        <f>B30*D30</f>
        <v>4.2757402033151046E-4</v>
      </c>
      <c r="H30">
        <v>100000</v>
      </c>
      <c r="L30" t="s">
        <v>27</v>
      </c>
      <c r="M30" t="s">
        <v>4</v>
      </c>
      <c r="N30" s="6" t="s">
        <v>42</v>
      </c>
      <c r="O30" s="12">
        <f t="shared" si="0"/>
        <v>2.384880669461241</v>
      </c>
      <c r="P30" s="6">
        <v>21.940902159043414</v>
      </c>
    </row>
    <row r="31" spans="1:18" ht="18.75" x14ac:dyDescent="0.35">
      <c r="A31" s="1" t="s">
        <v>24</v>
      </c>
      <c r="B31" s="1">
        <v>4.2000000000000003E-2</v>
      </c>
      <c r="C31" t="s">
        <v>25</v>
      </c>
      <c r="D31">
        <v>0.20660891014382601</v>
      </c>
      <c r="E31" s="10" t="s">
        <v>14</v>
      </c>
      <c r="F31" t="s">
        <v>32</v>
      </c>
      <c r="G31">
        <f>B31*D31</f>
        <v>8.6775742260406935E-3</v>
      </c>
      <c r="H31">
        <v>6700</v>
      </c>
      <c r="L31" t="s">
        <v>29</v>
      </c>
      <c r="M31" t="s">
        <v>4</v>
      </c>
      <c r="N31" s="6" t="s">
        <v>42</v>
      </c>
      <c r="O31" s="12">
        <f t="shared" si="0"/>
        <v>8.8364103700999532</v>
      </c>
      <c r="P31" s="6">
        <v>81.294975404919569</v>
      </c>
    </row>
    <row r="32" spans="1:18" ht="18.75" x14ac:dyDescent="0.35">
      <c r="A32" s="1" t="s">
        <v>24</v>
      </c>
      <c r="B32">
        <v>0.14629999999999999</v>
      </c>
      <c r="C32" t="s">
        <v>25</v>
      </c>
      <c r="D32">
        <v>0.20660891014382601</v>
      </c>
      <c r="E32" s="10" t="s">
        <v>14</v>
      </c>
      <c r="F32" t="s">
        <v>32</v>
      </c>
      <c r="G32">
        <f>B32*D32</f>
        <v>3.0226883554041743E-2</v>
      </c>
      <c r="H32" s="9">
        <v>6700</v>
      </c>
      <c r="L32" t="s">
        <v>8</v>
      </c>
      <c r="M32" t="s">
        <v>4</v>
      </c>
      <c r="N32" s="6" t="s">
        <v>42</v>
      </c>
      <c r="O32" s="12">
        <f t="shared" si="0"/>
        <v>1.4010434782608696</v>
      </c>
      <c r="P32" s="6">
        <v>12.8896</v>
      </c>
    </row>
    <row r="33" spans="1:16" ht="18.75" x14ac:dyDescent="0.35">
      <c r="A33" s="1" t="s">
        <v>9</v>
      </c>
      <c r="B33">
        <v>15.7</v>
      </c>
      <c r="C33" t="s">
        <v>10</v>
      </c>
      <c r="D33">
        <v>0.28699999999999998</v>
      </c>
      <c r="E33" s="10" t="s">
        <v>14</v>
      </c>
      <c r="F33" t="s">
        <v>32</v>
      </c>
      <c r="G33">
        <f>B33*D33</f>
        <v>4.5058999999999996</v>
      </c>
      <c r="H33" s="9">
        <v>100</v>
      </c>
      <c r="L33" t="s">
        <v>11</v>
      </c>
      <c r="M33" t="s">
        <v>4</v>
      </c>
      <c r="N33" s="6" t="s">
        <v>42</v>
      </c>
      <c r="O33" s="12">
        <f t="shared" si="0"/>
        <v>12.817780811027077</v>
      </c>
      <c r="P33" s="6">
        <v>117.9235834614491</v>
      </c>
    </row>
    <row r="34" spans="1:16" ht="18.75" x14ac:dyDescent="0.35">
      <c r="A34" s="1" t="s">
        <v>30</v>
      </c>
      <c r="B34">
        <v>0.49</v>
      </c>
      <c r="C34" t="s">
        <v>15</v>
      </c>
      <c r="D34">
        <v>9.8612343173713202E-2</v>
      </c>
      <c r="E34" s="10" t="s">
        <v>14</v>
      </c>
      <c r="F34" t="s">
        <v>32</v>
      </c>
      <c r="G34">
        <f>B34*D34</f>
        <v>4.832004815511947E-2</v>
      </c>
      <c r="H34">
        <v>285</v>
      </c>
      <c r="L34" t="s">
        <v>12</v>
      </c>
      <c r="M34" t="s">
        <v>4</v>
      </c>
      <c r="N34" s="6" t="s">
        <v>42</v>
      </c>
      <c r="O34" s="12">
        <f t="shared" si="0"/>
        <v>20.766820364432931</v>
      </c>
      <c r="P34" s="6">
        <v>191.05474735278295</v>
      </c>
    </row>
    <row r="35" spans="1:16" ht="18.75" x14ac:dyDescent="0.35">
      <c r="A35" s="1" t="s">
        <v>30</v>
      </c>
      <c r="B35">
        <v>13.7</v>
      </c>
      <c r="C35" t="s">
        <v>15</v>
      </c>
      <c r="D35">
        <v>9.8612343173713202E-2</v>
      </c>
      <c r="E35" s="11" t="s">
        <v>31</v>
      </c>
      <c r="F35" t="s">
        <v>32</v>
      </c>
      <c r="G35">
        <f>B35*D35</f>
        <v>1.3509891014798707</v>
      </c>
      <c r="H35">
        <v>285</v>
      </c>
      <c r="L35" t="s">
        <v>21</v>
      </c>
      <c r="M35" t="s">
        <v>4</v>
      </c>
      <c r="N35" s="6" t="s">
        <v>42</v>
      </c>
      <c r="O35" s="12">
        <f t="shared" si="0"/>
        <v>0.38035545291465656</v>
      </c>
      <c r="P35" s="6">
        <v>3.4992701668148403</v>
      </c>
    </row>
    <row r="36" spans="1:16" ht="18.75" x14ac:dyDescent="0.35">
      <c r="A36" s="1" t="s">
        <v>26</v>
      </c>
      <c r="B36">
        <v>1.0499999999999999E-3</v>
      </c>
      <c r="C36" t="s">
        <v>27</v>
      </c>
      <c r="D36">
        <v>0.32505040235619875</v>
      </c>
      <c r="E36" s="10" t="s">
        <v>14</v>
      </c>
      <c r="F36" t="s">
        <v>32</v>
      </c>
      <c r="G36">
        <f>B36*D36</f>
        <v>3.4130292247400867E-4</v>
      </c>
      <c r="H36" s="9">
        <v>225000</v>
      </c>
      <c r="L36" t="s">
        <v>3</v>
      </c>
      <c r="M36" t="s">
        <v>32</v>
      </c>
      <c r="N36" s="6" t="s">
        <v>42</v>
      </c>
      <c r="O36" s="12">
        <f>P36/$P$36</f>
        <v>1</v>
      </c>
      <c r="P36" s="6">
        <v>9.1999999999999993</v>
      </c>
    </row>
    <row r="37" spans="1:16" ht="18.75" x14ac:dyDescent="0.35">
      <c r="A37" s="1" t="s">
        <v>28</v>
      </c>
      <c r="B37">
        <v>1.75E-3</v>
      </c>
      <c r="C37" t="s">
        <v>29</v>
      </c>
      <c r="D37">
        <v>0.39656085563375398</v>
      </c>
      <c r="E37" s="10" t="s">
        <v>14</v>
      </c>
      <c r="F37" t="s">
        <v>32</v>
      </c>
      <c r="G37">
        <f>B37*D37</f>
        <v>6.9398149735906949E-4</v>
      </c>
      <c r="H37" s="9">
        <v>410000</v>
      </c>
      <c r="L37" t="s">
        <v>23</v>
      </c>
      <c r="M37" t="s">
        <v>32</v>
      </c>
      <c r="N37" s="6" t="s">
        <v>42</v>
      </c>
      <c r="O37" s="12">
        <f t="shared" ref="O37:O48" si="1">P37/$P$36</f>
        <v>2.0742364819988694E-2</v>
      </c>
      <c r="P37" s="6">
        <v>0.19082975634389598</v>
      </c>
    </row>
    <row r="38" spans="1:16" ht="18.75" x14ac:dyDescent="0.35">
      <c r="A38" s="1" t="s">
        <v>7</v>
      </c>
      <c r="B38">
        <v>7.6</v>
      </c>
      <c r="C38" t="s">
        <v>8</v>
      </c>
      <c r="D38">
        <v>0.21199999999999999</v>
      </c>
      <c r="E38" s="10" t="s">
        <v>14</v>
      </c>
      <c r="F38" t="s">
        <v>32</v>
      </c>
      <c r="G38">
        <f>B38*D38</f>
        <v>1.6112</v>
      </c>
      <c r="H38" s="9">
        <v>8</v>
      </c>
      <c r="L38" t="s">
        <v>19</v>
      </c>
      <c r="M38" t="s">
        <v>32</v>
      </c>
      <c r="N38" s="6" t="s">
        <v>42</v>
      </c>
      <c r="O38" s="12">
        <f t="shared" si="1"/>
        <v>5.0882662570074251</v>
      </c>
      <c r="P38" s="6">
        <v>46.812049564468303</v>
      </c>
    </row>
    <row r="39" spans="1:16" ht="18.75" x14ac:dyDescent="0.35">
      <c r="A39" s="1" t="s">
        <v>9</v>
      </c>
      <c r="B39">
        <v>15.7</v>
      </c>
      <c r="C39" t="s">
        <v>11</v>
      </c>
      <c r="D39" s="4">
        <v>0.22760776580090544</v>
      </c>
      <c r="E39" s="10" t="s">
        <v>14</v>
      </c>
      <c r="F39" t="s">
        <v>32</v>
      </c>
      <c r="G39">
        <f>B39*D39</f>
        <v>3.5734419230742152</v>
      </c>
      <c r="H39">
        <v>33</v>
      </c>
      <c r="L39" t="s">
        <v>17</v>
      </c>
      <c r="M39" t="s">
        <v>32</v>
      </c>
      <c r="N39" s="6" t="s">
        <v>42</v>
      </c>
      <c r="O39" s="12">
        <f t="shared" si="1"/>
        <v>4.6475436992555483</v>
      </c>
      <c r="P39" s="6">
        <v>42.757402033151045</v>
      </c>
    </row>
    <row r="40" spans="1:16" ht="18.75" x14ac:dyDescent="0.35">
      <c r="A40" s="1" t="s">
        <v>30</v>
      </c>
      <c r="B40">
        <v>0.49</v>
      </c>
      <c r="C40" t="s">
        <v>12</v>
      </c>
      <c r="D40">
        <v>0.13009688475067324</v>
      </c>
      <c r="E40" s="10" t="s">
        <v>14</v>
      </c>
      <c r="F40" t="s">
        <v>32</v>
      </c>
      <c r="G40">
        <f>B40*D40</f>
        <v>6.374747352782989E-2</v>
      </c>
      <c r="H40" s="9">
        <v>100</v>
      </c>
      <c r="L40" t="s">
        <v>25</v>
      </c>
      <c r="M40" t="s">
        <v>32</v>
      </c>
      <c r="N40" s="6" t="s">
        <v>42</v>
      </c>
      <c r="O40" s="12">
        <f t="shared" si="1"/>
        <v>28.332594252886125</v>
      </c>
      <c r="P40" s="6">
        <v>260.65986712655234</v>
      </c>
    </row>
    <row r="41" spans="1:16" ht="18.75" x14ac:dyDescent="0.35">
      <c r="A41" s="1" t="s">
        <v>7</v>
      </c>
      <c r="B41">
        <v>7.6</v>
      </c>
      <c r="C41" t="s">
        <v>12</v>
      </c>
      <c r="D41">
        <v>0.24299999999999999</v>
      </c>
      <c r="E41" s="10" t="s">
        <v>14</v>
      </c>
      <c r="F41" t="s">
        <v>32</v>
      </c>
      <c r="G41">
        <f>B41*D41</f>
        <v>1.8467999999999998</v>
      </c>
      <c r="H41" s="9">
        <v>100</v>
      </c>
      <c r="L41" t="s">
        <v>10</v>
      </c>
      <c r="M41" t="s">
        <v>32</v>
      </c>
      <c r="N41" s="6" t="s">
        <v>42</v>
      </c>
      <c r="O41" s="12">
        <f t="shared" si="1"/>
        <v>48.97717391304348</v>
      </c>
      <c r="P41" s="6">
        <v>450.59</v>
      </c>
    </row>
    <row r="42" spans="1:16" ht="18.75" x14ac:dyDescent="0.35">
      <c r="A42" s="1" t="s">
        <v>30</v>
      </c>
      <c r="B42">
        <v>13.7</v>
      </c>
      <c r="C42" t="s">
        <v>12</v>
      </c>
      <c r="D42">
        <v>0.13009688475067324</v>
      </c>
      <c r="E42" s="11" t="s">
        <v>31</v>
      </c>
      <c r="F42" t="s">
        <v>32</v>
      </c>
      <c r="G42">
        <f>B42*D42</f>
        <v>1.7823273210842234</v>
      </c>
      <c r="H42" s="8">
        <v>100</v>
      </c>
      <c r="L42" t="s">
        <v>15</v>
      </c>
      <c r="M42" t="s">
        <v>32</v>
      </c>
      <c r="N42" s="6" t="s">
        <v>42</v>
      </c>
      <c r="O42" s="12">
        <f t="shared" si="1"/>
        <v>1.4968710569792447</v>
      </c>
      <c r="P42" s="6">
        <v>13.77121372420905</v>
      </c>
    </row>
    <row r="43" spans="1:16" ht="18.75" x14ac:dyDescent="0.35">
      <c r="A43" s="1" t="s">
        <v>20</v>
      </c>
      <c r="B43">
        <v>1.89E-3</v>
      </c>
      <c r="C43" t="s">
        <v>21</v>
      </c>
      <c r="D43">
        <v>0.22737298029985967</v>
      </c>
      <c r="E43" s="10" t="s">
        <v>14</v>
      </c>
      <c r="F43" t="s">
        <v>32</v>
      </c>
      <c r="G43">
        <f>B43*D43</f>
        <v>4.2973493276673476E-4</v>
      </c>
      <c r="H43">
        <v>28500</v>
      </c>
      <c r="L43" t="s">
        <v>27</v>
      </c>
      <c r="M43" t="s">
        <v>32</v>
      </c>
      <c r="N43" s="6" t="s">
        <v>42</v>
      </c>
      <c r="O43" s="12">
        <f t="shared" si="1"/>
        <v>8.3470823431143426</v>
      </c>
      <c r="P43" s="6">
        <v>76.793157556651948</v>
      </c>
    </row>
    <row r="44" spans="1:16" ht="18.75" x14ac:dyDescent="0.35">
      <c r="A44" s="1" t="s">
        <v>20</v>
      </c>
      <c r="B44" s="1">
        <v>2.1999999999999999E-2</v>
      </c>
      <c r="C44" t="s">
        <v>21</v>
      </c>
      <c r="D44">
        <v>0.22737298029985967</v>
      </c>
      <c r="E44" s="10" t="s">
        <v>14</v>
      </c>
      <c r="F44" t="s">
        <v>32</v>
      </c>
      <c r="G44">
        <f>B44*D44</f>
        <v>5.0022055665969126E-3</v>
      </c>
      <c r="H44">
        <v>28500</v>
      </c>
      <c r="L44" t="s">
        <v>29</v>
      </c>
      <c r="M44" t="s">
        <v>32</v>
      </c>
      <c r="N44" s="6" t="s">
        <v>42</v>
      </c>
      <c r="O44" s="12">
        <f t="shared" si="1"/>
        <v>30.927436295349839</v>
      </c>
      <c r="P44" s="6">
        <v>284.53241391721849</v>
      </c>
    </row>
    <row r="45" spans="1:16" ht="18" x14ac:dyDescent="0.35">
      <c r="A45" t="s">
        <v>35</v>
      </c>
      <c r="B45">
        <v>22</v>
      </c>
      <c r="C45" t="s">
        <v>3</v>
      </c>
      <c r="D45">
        <v>0.36399999999999999</v>
      </c>
      <c r="E45" s="10" t="s">
        <v>14</v>
      </c>
      <c r="F45" t="s">
        <v>33</v>
      </c>
      <c r="G45">
        <f>B45*D45</f>
        <v>8.0079999999999991</v>
      </c>
      <c r="H45" s="5">
        <f>$K$2*180/198/D45</f>
        <v>1.1488511488511488</v>
      </c>
      <c r="L45" t="s">
        <v>8</v>
      </c>
      <c r="M45" t="s">
        <v>32</v>
      </c>
      <c r="N45" s="6" t="s">
        <v>42</v>
      </c>
      <c r="O45" s="12">
        <f t="shared" si="1"/>
        <v>1.4010434782608696</v>
      </c>
      <c r="P45" s="6">
        <v>12.8896</v>
      </c>
    </row>
    <row r="46" spans="1:16" ht="18" x14ac:dyDescent="0.35">
      <c r="A46" t="s">
        <v>35</v>
      </c>
      <c r="B46">
        <v>550</v>
      </c>
      <c r="C46" t="s">
        <v>3</v>
      </c>
      <c r="D46">
        <v>0.36399999999999999</v>
      </c>
      <c r="E46" s="11" t="s">
        <v>31</v>
      </c>
      <c r="F46" t="s">
        <v>33</v>
      </c>
      <c r="G46">
        <f>B46*D46</f>
        <v>200.2</v>
      </c>
      <c r="H46" s="7">
        <f>$K$2*180/198/D46</f>
        <v>1.1488511488511488</v>
      </c>
      <c r="L46" t="s">
        <v>11</v>
      </c>
      <c r="M46" t="s">
        <v>32</v>
      </c>
      <c r="N46" s="6" t="s">
        <v>42</v>
      </c>
      <c r="O46" s="12">
        <f t="shared" si="1"/>
        <v>12.817780811027077</v>
      </c>
      <c r="P46" s="6">
        <v>117.9235834614491</v>
      </c>
    </row>
    <row r="47" spans="1:16" ht="18.75" x14ac:dyDescent="0.35">
      <c r="A47" s="1" t="s">
        <v>22</v>
      </c>
      <c r="B47">
        <v>2E-3</v>
      </c>
      <c r="C47" t="s">
        <v>23</v>
      </c>
      <c r="D47">
        <v>0.2726139376341371</v>
      </c>
      <c r="E47" s="10" t="s">
        <v>14</v>
      </c>
      <c r="F47" t="s">
        <v>33</v>
      </c>
      <c r="G47">
        <f>B47*D47</f>
        <v>5.4522787526827422E-4</v>
      </c>
      <c r="H47">
        <v>100</v>
      </c>
      <c r="L47" t="s">
        <v>12</v>
      </c>
      <c r="M47" t="s">
        <v>32</v>
      </c>
      <c r="N47" s="6" t="s">
        <v>42</v>
      </c>
      <c r="O47" s="12">
        <f t="shared" si="1"/>
        <v>20.766820364432931</v>
      </c>
      <c r="P47" s="6">
        <v>191.05474735278295</v>
      </c>
    </row>
    <row r="48" spans="1:16" ht="18.75" x14ac:dyDescent="0.35">
      <c r="A48" s="1" t="s">
        <v>22</v>
      </c>
      <c r="B48">
        <v>0.01</v>
      </c>
      <c r="C48" t="s">
        <v>23</v>
      </c>
      <c r="D48">
        <v>0.2726139376341371</v>
      </c>
      <c r="E48" s="11" t="s">
        <v>31</v>
      </c>
      <c r="F48" t="s">
        <v>33</v>
      </c>
      <c r="G48">
        <f>B48*D48</f>
        <v>2.7261393763413711E-3</v>
      </c>
      <c r="H48">
        <v>100</v>
      </c>
      <c r="L48" t="s">
        <v>21</v>
      </c>
      <c r="M48" t="s">
        <v>32</v>
      </c>
      <c r="N48" s="6" t="s">
        <v>42</v>
      </c>
      <c r="O48" s="12">
        <f t="shared" si="1"/>
        <v>16.827206981724341</v>
      </c>
      <c r="P48" s="6">
        <v>154.81030423186394</v>
      </c>
    </row>
    <row r="49" spans="1:16" ht="18.75" x14ac:dyDescent="0.35">
      <c r="A49" s="1" t="s">
        <v>18</v>
      </c>
      <c r="B49">
        <v>5.4000000000000001E-4</v>
      </c>
      <c r="C49" t="s">
        <v>19</v>
      </c>
      <c r="D49">
        <v>0.24768280192840372</v>
      </c>
      <c r="E49" s="10" t="s">
        <v>14</v>
      </c>
      <c r="F49" t="s">
        <v>33</v>
      </c>
      <c r="G49">
        <f>B49*D49</f>
        <v>1.3374871304133802E-4</v>
      </c>
      <c r="H49" s="9">
        <v>100000</v>
      </c>
      <c r="L49" t="s">
        <v>3</v>
      </c>
      <c r="M49" t="s">
        <v>33</v>
      </c>
      <c r="N49" s="6" t="s">
        <v>42</v>
      </c>
      <c r="O49" s="12">
        <f>P49/$P$49</f>
        <v>1</v>
      </c>
      <c r="P49" s="6">
        <v>9.1999999999999993</v>
      </c>
    </row>
    <row r="50" spans="1:16" ht="18.75" x14ac:dyDescent="0.35">
      <c r="A50" s="1" t="s">
        <v>18</v>
      </c>
      <c r="B50">
        <v>2.7000000000000001E-3</v>
      </c>
      <c r="C50" t="s">
        <v>19</v>
      </c>
      <c r="D50">
        <v>0.24768280192840372</v>
      </c>
      <c r="E50" s="11" t="s">
        <v>31</v>
      </c>
      <c r="F50" t="s">
        <v>33</v>
      </c>
      <c r="G50">
        <f>B50*D50</f>
        <v>6.6874356520669012E-4</v>
      </c>
      <c r="H50">
        <v>100000</v>
      </c>
      <c r="L50" t="s">
        <v>23</v>
      </c>
      <c r="M50" t="s">
        <v>33</v>
      </c>
      <c r="N50" s="6" t="s">
        <v>42</v>
      </c>
      <c r="O50" s="12">
        <f t="shared" ref="O50:O61" si="2">P50/$P$49</f>
        <v>5.9263899485681977E-3</v>
      </c>
      <c r="P50" s="6">
        <v>5.4522787526827418E-2</v>
      </c>
    </row>
    <row r="51" spans="1:16" ht="18.75" x14ac:dyDescent="0.35">
      <c r="A51" s="1" t="s">
        <v>16</v>
      </c>
      <c r="B51">
        <v>3.3E-4</v>
      </c>
      <c r="C51" t="s">
        <v>17</v>
      </c>
      <c r="D51">
        <v>0.25450834543542289</v>
      </c>
      <c r="E51" s="10" t="s">
        <v>14</v>
      </c>
      <c r="F51" t="s">
        <v>33</v>
      </c>
      <c r="G51">
        <f>B51*D51</f>
        <v>8.3987753993689554E-5</v>
      </c>
      <c r="H51" s="9">
        <v>100000</v>
      </c>
      <c r="L51" t="s">
        <v>19</v>
      </c>
      <c r="M51" t="s">
        <v>33</v>
      </c>
      <c r="N51" s="6" t="s">
        <v>42</v>
      </c>
      <c r="O51" s="12">
        <f t="shared" si="2"/>
        <v>1.4537903591449786</v>
      </c>
      <c r="P51" s="6">
        <v>13.374871304133801</v>
      </c>
    </row>
    <row r="52" spans="1:16" ht="18.75" x14ac:dyDescent="0.35">
      <c r="A52" s="1" t="s">
        <v>16</v>
      </c>
      <c r="B52">
        <v>1.65E-3</v>
      </c>
      <c r="C52" t="s">
        <v>17</v>
      </c>
      <c r="D52">
        <v>0.25450834543542289</v>
      </c>
      <c r="E52" s="11" t="s">
        <v>31</v>
      </c>
      <c r="F52" t="s">
        <v>33</v>
      </c>
      <c r="G52">
        <f>B52*D52</f>
        <v>4.1993876996844774E-4</v>
      </c>
      <c r="H52" s="9">
        <v>100000</v>
      </c>
      <c r="L52" t="s">
        <v>17</v>
      </c>
      <c r="M52" t="s">
        <v>33</v>
      </c>
      <c r="N52" s="6" t="s">
        <v>42</v>
      </c>
      <c r="O52" s="12">
        <f t="shared" si="2"/>
        <v>0.91291036949662574</v>
      </c>
      <c r="P52" s="6">
        <v>8.3987753993689562</v>
      </c>
    </row>
    <row r="53" spans="1:16" ht="18.75" x14ac:dyDescent="0.35">
      <c r="A53" s="1" t="s">
        <v>24</v>
      </c>
      <c r="B53">
        <v>3.0499999999999999E-2</v>
      </c>
      <c r="C53" t="s">
        <v>25</v>
      </c>
      <c r="D53">
        <v>0.20660891014382601</v>
      </c>
      <c r="E53" s="10" t="s">
        <v>14</v>
      </c>
      <c r="F53" t="s">
        <v>33</v>
      </c>
      <c r="G53">
        <f>B53*D53</f>
        <v>6.301571759386693E-3</v>
      </c>
      <c r="H53" s="9">
        <v>6700</v>
      </c>
      <c r="L53" t="s">
        <v>25</v>
      </c>
      <c r="M53" t="s">
        <v>33</v>
      </c>
      <c r="N53" s="6" t="s">
        <v>42</v>
      </c>
      <c r="O53" s="12">
        <f t="shared" si="2"/>
        <v>4.5891881291185701</v>
      </c>
      <c r="P53" s="6">
        <v>42.220530787890844</v>
      </c>
    </row>
    <row r="54" spans="1:16" ht="18.75" x14ac:dyDescent="0.35">
      <c r="A54" s="1" t="s">
        <v>24</v>
      </c>
      <c r="B54">
        <v>0.1525</v>
      </c>
      <c r="C54" t="s">
        <v>25</v>
      </c>
      <c r="D54">
        <v>0.20660891014382601</v>
      </c>
      <c r="E54" s="11" t="s">
        <v>31</v>
      </c>
      <c r="F54" t="s">
        <v>33</v>
      </c>
      <c r="G54">
        <f>B54*D54</f>
        <v>3.1507858796933463E-2</v>
      </c>
      <c r="H54">
        <v>6700</v>
      </c>
      <c r="L54" t="s">
        <v>10</v>
      </c>
      <c r="M54" t="s">
        <v>33</v>
      </c>
      <c r="N54" s="6" t="s">
        <v>42</v>
      </c>
      <c r="O54" s="12">
        <f t="shared" si="2"/>
        <v>46.79347826086957</v>
      </c>
      <c r="P54" s="6">
        <v>430.5</v>
      </c>
    </row>
    <row r="55" spans="1:16" ht="18.75" x14ac:dyDescent="0.35">
      <c r="A55" s="1" t="s">
        <v>9</v>
      </c>
      <c r="B55">
        <v>15</v>
      </c>
      <c r="C55" t="s">
        <v>10</v>
      </c>
      <c r="D55">
        <v>0.28699999999999998</v>
      </c>
      <c r="E55" s="10" t="s">
        <v>14</v>
      </c>
      <c r="F55" t="s">
        <v>33</v>
      </c>
      <c r="G55">
        <f>B55*D55</f>
        <v>4.3049999999999997</v>
      </c>
      <c r="H55">
        <v>100</v>
      </c>
      <c r="L55" t="s">
        <v>15</v>
      </c>
      <c r="M55" t="s">
        <v>33</v>
      </c>
      <c r="N55" s="6" t="s">
        <v>42</v>
      </c>
      <c r="O55" s="12">
        <f t="shared" si="2"/>
        <v>1.4968710569792447</v>
      </c>
      <c r="P55" s="6">
        <v>13.77121372420905</v>
      </c>
    </row>
    <row r="56" spans="1:16" ht="18.75" x14ac:dyDescent="0.35">
      <c r="A56" s="1" t="s">
        <v>9</v>
      </c>
      <c r="B56">
        <v>15</v>
      </c>
      <c r="C56" t="s">
        <v>10</v>
      </c>
      <c r="D56">
        <v>0.28699999999999998</v>
      </c>
      <c r="E56" s="11" t="s">
        <v>31</v>
      </c>
      <c r="F56" t="s">
        <v>33</v>
      </c>
      <c r="G56">
        <f>B56*D56</f>
        <v>4.3049999999999997</v>
      </c>
      <c r="H56">
        <v>100</v>
      </c>
      <c r="L56" t="s">
        <v>27</v>
      </c>
      <c r="M56" t="s">
        <v>33</v>
      </c>
      <c r="N56" s="6" t="s">
        <v>42</v>
      </c>
      <c r="O56" s="12">
        <f t="shared" si="2"/>
        <v>3.2593369149303624</v>
      </c>
      <c r="P56" s="6">
        <v>29.985899617359333</v>
      </c>
    </row>
    <row r="57" spans="1:16" ht="18.75" x14ac:dyDescent="0.35">
      <c r="A57" s="1" t="s">
        <v>30</v>
      </c>
      <c r="B57">
        <v>0.49</v>
      </c>
      <c r="C57" t="s">
        <v>15</v>
      </c>
      <c r="D57">
        <v>9.8612343173713202E-2</v>
      </c>
      <c r="E57" s="10" t="s">
        <v>14</v>
      </c>
      <c r="F57" t="s">
        <v>33</v>
      </c>
      <c r="G57">
        <f>B57*D57</f>
        <v>4.832004815511947E-2</v>
      </c>
      <c r="H57" s="9">
        <v>285</v>
      </c>
      <c r="L57" t="s">
        <v>29</v>
      </c>
      <c r="M57" t="s">
        <v>33</v>
      </c>
      <c r="N57" s="6" t="s">
        <v>42</v>
      </c>
      <c r="O57" s="12">
        <f t="shared" si="2"/>
        <v>5.3018462220599716</v>
      </c>
      <c r="P57" s="6">
        <v>48.776985242951739</v>
      </c>
    </row>
    <row r="58" spans="1:16" ht="18.75" x14ac:dyDescent="0.35">
      <c r="A58" s="1" t="s">
        <v>30</v>
      </c>
      <c r="B58">
        <v>13.7</v>
      </c>
      <c r="C58" t="s">
        <v>15</v>
      </c>
      <c r="D58">
        <v>9.8612343173713202E-2</v>
      </c>
      <c r="E58" s="11" t="s">
        <v>31</v>
      </c>
      <c r="F58" t="s">
        <v>33</v>
      </c>
      <c r="G58">
        <f>B58*D58</f>
        <v>1.3509891014798707</v>
      </c>
      <c r="H58">
        <v>285</v>
      </c>
      <c r="L58" t="s">
        <v>8</v>
      </c>
      <c r="M58" t="s">
        <v>33</v>
      </c>
      <c r="N58" s="6" t="s">
        <v>42</v>
      </c>
      <c r="O58" s="12">
        <f t="shared" si="2"/>
        <v>1.8434782608695655</v>
      </c>
      <c r="P58" s="6">
        <v>16.96</v>
      </c>
    </row>
    <row r="59" spans="1:16" ht="18.75" x14ac:dyDescent="0.35">
      <c r="A59" s="2" t="s">
        <v>26</v>
      </c>
      <c r="B59" s="3">
        <v>4.0999999999999999E-4</v>
      </c>
      <c r="C59" s="3" t="s">
        <v>27</v>
      </c>
      <c r="D59">
        <v>0.32505040235619875</v>
      </c>
      <c r="E59" s="10" t="s">
        <v>14</v>
      </c>
      <c r="F59" t="s">
        <v>33</v>
      </c>
      <c r="G59">
        <f>B59*D59</f>
        <v>1.3327066496604149E-4</v>
      </c>
      <c r="H59" s="8">
        <v>225000</v>
      </c>
      <c r="L59" t="s">
        <v>11</v>
      </c>
      <c r="M59" t="s">
        <v>33</v>
      </c>
      <c r="N59" s="6" t="s">
        <v>42</v>
      </c>
      <c r="O59" s="12">
        <f t="shared" si="2"/>
        <v>12.246287399070457</v>
      </c>
      <c r="P59" s="6">
        <v>112.66584407144821</v>
      </c>
    </row>
    <row r="60" spans="1:16" ht="18.75" x14ac:dyDescent="0.35">
      <c r="A60" s="1" t="s">
        <v>26</v>
      </c>
      <c r="B60">
        <v>2.0499999999999997E-3</v>
      </c>
      <c r="C60" t="s">
        <v>27</v>
      </c>
      <c r="D60">
        <v>0.32505040235619875</v>
      </c>
      <c r="E60" s="11" t="s">
        <v>31</v>
      </c>
      <c r="F60" t="s">
        <v>33</v>
      </c>
      <c r="G60">
        <f>B60*D60</f>
        <v>6.6635332483020739E-4</v>
      </c>
      <c r="H60">
        <v>225000</v>
      </c>
      <c r="L60" t="s">
        <v>12</v>
      </c>
      <c r="M60" t="s">
        <v>33</v>
      </c>
      <c r="N60" s="6" t="s">
        <v>42</v>
      </c>
      <c r="O60" s="12">
        <f t="shared" si="2"/>
        <v>27.105950799215538</v>
      </c>
      <c r="P60" s="6">
        <v>249.37474735278295</v>
      </c>
    </row>
    <row r="61" spans="1:16" ht="18.75" x14ac:dyDescent="0.35">
      <c r="A61" s="1" t="s">
        <v>28</v>
      </c>
      <c r="B61">
        <v>2.9999999999999997E-4</v>
      </c>
      <c r="C61" t="s">
        <v>29</v>
      </c>
      <c r="D61">
        <v>0.39656085563375398</v>
      </c>
      <c r="E61" s="10" t="s">
        <v>14</v>
      </c>
      <c r="F61" t="s">
        <v>33</v>
      </c>
      <c r="G61">
        <f>B61*D61</f>
        <v>1.1896825669012619E-4</v>
      </c>
      <c r="H61">
        <v>410000</v>
      </c>
      <c r="L61" t="s">
        <v>21</v>
      </c>
      <c r="M61" t="s">
        <v>33</v>
      </c>
      <c r="N61" s="6" t="s">
        <v>42</v>
      </c>
      <c r="O61" s="12">
        <f>P61/$P$49</f>
        <v>4.4374802840043275</v>
      </c>
      <c r="P61" s="6">
        <v>40.824818612839806</v>
      </c>
    </row>
    <row r="62" spans="1:16" ht="18.75" x14ac:dyDescent="0.35">
      <c r="A62" s="1" t="s">
        <v>28</v>
      </c>
      <c r="B62">
        <v>1.4999999999999998E-3</v>
      </c>
      <c r="C62" t="s">
        <v>29</v>
      </c>
      <c r="D62">
        <v>0.39656085563375398</v>
      </c>
      <c r="E62" s="11" t="s">
        <v>31</v>
      </c>
      <c r="F62" t="s">
        <v>33</v>
      </c>
      <c r="G62">
        <f>B62*D62</f>
        <v>5.9484128345063095E-4</v>
      </c>
      <c r="H62">
        <v>410000</v>
      </c>
      <c r="L62" t="s">
        <v>3</v>
      </c>
      <c r="M62" t="s">
        <v>4</v>
      </c>
      <c r="N62" s="6" t="s">
        <v>44</v>
      </c>
      <c r="O62" s="12">
        <f>P62/$P$62</f>
        <v>1</v>
      </c>
      <c r="P62" s="13">
        <f>M7*0.75+N7*0.25</f>
        <v>64.399999999999991</v>
      </c>
    </row>
    <row r="63" spans="1:16" ht="18.75" x14ac:dyDescent="0.35">
      <c r="A63" s="1" t="s">
        <v>7</v>
      </c>
      <c r="B63">
        <v>10</v>
      </c>
      <c r="C63" t="s">
        <v>8</v>
      </c>
      <c r="D63">
        <v>0.21199999999999999</v>
      </c>
      <c r="E63" s="10" t="s">
        <v>14</v>
      </c>
      <c r="F63" t="s">
        <v>33</v>
      </c>
      <c r="G63">
        <f>B63*D63</f>
        <v>2.12</v>
      </c>
      <c r="H63">
        <v>8</v>
      </c>
      <c r="L63" t="s">
        <v>23</v>
      </c>
      <c r="M63" t="s">
        <v>4</v>
      </c>
      <c r="N63" s="6" t="s">
        <v>44</v>
      </c>
      <c r="O63" s="12">
        <f t="shared" ref="O63:O74" si="3">P63/$P$62</f>
        <v>1.1641123113258962E-3</v>
      </c>
      <c r="P63" s="13">
        <f t="shared" ref="P63:P74" si="4">M8*0.75+N8*0.25</f>
        <v>7.4968832849387698E-2</v>
      </c>
    </row>
    <row r="64" spans="1:16" ht="18.75" x14ac:dyDescent="0.35">
      <c r="A64" s="1" t="s">
        <v>9</v>
      </c>
      <c r="B64">
        <v>15</v>
      </c>
      <c r="C64" t="s">
        <v>11</v>
      </c>
      <c r="D64" s="4">
        <v>0.22760776580090544</v>
      </c>
      <c r="E64" s="10" t="s">
        <v>14</v>
      </c>
      <c r="F64" t="s">
        <v>33</v>
      </c>
      <c r="G64">
        <f>B64*D64</f>
        <v>3.4141164870135818</v>
      </c>
      <c r="H64" s="9">
        <v>33</v>
      </c>
      <c r="L64" t="s">
        <v>19</v>
      </c>
      <c r="M64" t="s">
        <v>4</v>
      </c>
      <c r="N64" s="6" t="s">
        <v>44</v>
      </c>
      <c r="O64" s="12">
        <f t="shared" si="3"/>
        <v>0.28556596340347795</v>
      </c>
      <c r="P64" s="13">
        <f t="shared" si="4"/>
        <v>18.390448043183977</v>
      </c>
    </row>
    <row r="65" spans="1:16" ht="18.75" x14ac:dyDescent="0.35">
      <c r="A65" s="1" t="s">
        <v>9</v>
      </c>
      <c r="B65">
        <v>15</v>
      </c>
      <c r="C65" t="s">
        <v>11</v>
      </c>
      <c r="D65" s="4">
        <v>0.22760776580090544</v>
      </c>
      <c r="E65" s="11" t="s">
        <v>31</v>
      </c>
      <c r="F65" t="s">
        <v>33</v>
      </c>
      <c r="G65">
        <f>B65*D65</f>
        <v>3.4141164870135818</v>
      </c>
      <c r="H65">
        <v>33</v>
      </c>
      <c r="L65" t="s">
        <v>17</v>
      </c>
      <c r="M65" t="s">
        <v>4</v>
      </c>
      <c r="N65" s="6" t="s">
        <v>44</v>
      </c>
      <c r="O65" s="12">
        <f t="shared" si="3"/>
        <v>0.26083153414189303</v>
      </c>
      <c r="P65" s="13">
        <f t="shared" si="4"/>
        <v>16.797550798737909</v>
      </c>
    </row>
    <row r="66" spans="1:16" ht="18.75" x14ac:dyDescent="0.35">
      <c r="A66" s="1" t="s">
        <v>30</v>
      </c>
      <c r="B66">
        <v>0.49</v>
      </c>
      <c r="C66" t="s">
        <v>12</v>
      </c>
      <c r="D66">
        <v>0.13009688475067324</v>
      </c>
      <c r="E66" s="10" t="s">
        <v>14</v>
      </c>
      <c r="F66" t="s">
        <v>33</v>
      </c>
      <c r="G66">
        <f>B66*D66</f>
        <v>6.374747352782989E-2</v>
      </c>
      <c r="H66">
        <v>100</v>
      </c>
      <c r="L66" t="s">
        <v>25</v>
      </c>
      <c r="M66" t="s">
        <v>4</v>
      </c>
      <c r="N66" s="6" t="s">
        <v>44</v>
      </c>
      <c r="O66" s="12">
        <f t="shared" si="3"/>
        <v>1.2354266403798122</v>
      </c>
      <c r="P66" s="13">
        <f t="shared" si="4"/>
        <v>79.561475640459889</v>
      </c>
    </row>
    <row r="67" spans="1:16" ht="18.75" x14ac:dyDescent="0.35">
      <c r="A67" s="1" t="s">
        <v>7</v>
      </c>
      <c r="B67">
        <v>10</v>
      </c>
      <c r="C67" t="s">
        <v>12</v>
      </c>
      <c r="D67">
        <v>0.24299999999999999</v>
      </c>
      <c r="E67" s="10" t="s">
        <v>14</v>
      </c>
      <c r="F67" t="s">
        <v>33</v>
      </c>
      <c r="G67">
        <f>B67*D67</f>
        <v>2.4299999999999997</v>
      </c>
      <c r="H67">
        <v>100</v>
      </c>
      <c r="L67" t="s">
        <v>10</v>
      </c>
      <c r="M67" t="s">
        <v>4</v>
      </c>
      <c r="N67" s="6" t="s">
        <v>44</v>
      </c>
      <c r="O67" s="12">
        <f t="shared" si="3"/>
        <v>5.247554347826088</v>
      </c>
      <c r="P67" s="13">
        <f t="shared" si="4"/>
        <v>337.9425</v>
      </c>
    </row>
    <row r="68" spans="1:16" ht="18.75" x14ac:dyDescent="0.35">
      <c r="A68" s="1" t="s">
        <v>30</v>
      </c>
      <c r="B68">
        <v>13.7</v>
      </c>
      <c r="C68" t="s">
        <v>12</v>
      </c>
      <c r="D68">
        <v>0.13009688475067324</v>
      </c>
      <c r="E68" s="11" t="s">
        <v>31</v>
      </c>
      <c r="F68" t="s">
        <v>33</v>
      </c>
      <c r="G68">
        <f>B68*D68</f>
        <v>1.7823273210842234</v>
      </c>
      <c r="H68">
        <v>100</v>
      </c>
      <c r="L68" t="s">
        <v>15</v>
      </c>
      <c r="M68" t="s">
        <v>4</v>
      </c>
      <c r="N68" s="6" t="s">
        <v>44</v>
      </c>
      <c r="O68" s="12">
        <f t="shared" si="3"/>
        <v>1.6550680710185961</v>
      </c>
      <c r="P68" s="13">
        <f t="shared" si="4"/>
        <v>106.58638377359757</v>
      </c>
    </row>
    <row r="69" spans="1:16" ht="18.75" x14ac:dyDescent="0.35">
      <c r="A69" s="1" t="s">
        <v>20</v>
      </c>
      <c r="B69">
        <v>6.3E-3</v>
      </c>
      <c r="C69" t="s">
        <v>21</v>
      </c>
      <c r="D69">
        <v>0.22737298029985967</v>
      </c>
      <c r="E69" s="10" t="s">
        <v>14</v>
      </c>
      <c r="F69" t="s">
        <v>33</v>
      </c>
      <c r="G69">
        <f>B69*D69</f>
        <v>1.4324497758891159E-3</v>
      </c>
      <c r="H69" s="9">
        <v>28500</v>
      </c>
      <c r="L69" t="s">
        <v>27</v>
      </c>
      <c r="M69" t="s">
        <v>4</v>
      </c>
      <c r="N69" s="6" t="s">
        <v>44</v>
      </c>
      <c r="O69" s="12">
        <f t="shared" si="3"/>
        <v>0.46845870292988662</v>
      </c>
      <c r="P69" s="13">
        <f t="shared" si="4"/>
        <v>30.168740468684693</v>
      </c>
    </row>
    <row r="70" spans="1:16" ht="18.75" x14ac:dyDescent="0.35">
      <c r="A70" s="1" t="s">
        <v>20</v>
      </c>
      <c r="B70">
        <v>3.15E-2</v>
      </c>
      <c r="C70" t="s">
        <v>21</v>
      </c>
      <c r="D70">
        <v>0.22737298029985967</v>
      </c>
      <c r="E70" s="11" t="s">
        <v>31</v>
      </c>
      <c r="F70" t="s">
        <v>33</v>
      </c>
      <c r="G70">
        <f>B70*D70</f>
        <v>7.1622488794455793E-3</v>
      </c>
      <c r="H70">
        <v>28500</v>
      </c>
      <c r="L70" t="s">
        <v>29</v>
      </c>
      <c r="M70" t="s">
        <v>4</v>
      </c>
      <c r="N70" s="6" t="s">
        <v>44</v>
      </c>
      <c r="O70" s="12">
        <f t="shared" si="3"/>
        <v>1.7357234655553482</v>
      </c>
      <c r="P70" s="13">
        <f t="shared" si="4"/>
        <v>111.78059118176441</v>
      </c>
    </row>
    <row r="71" spans="1:16" x14ac:dyDescent="0.25">
      <c r="L71" t="s">
        <v>8</v>
      </c>
      <c r="M71" t="s">
        <v>4</v>
      </c>
      <c r="N71" s="6" t="s">
        <v>44</v>
      </c>
      <c r="O71" s="12">
        <f t="shared" si="3"/>
        <v>0.15011180124223603</v>
      </c>
      <c r="P71" s="13">
        <f t="shared" si="4"/>
        <v>9.6671999999999993</v>
      </c>
    </row>
    <row r="72" spans="1:16" x14ac:dyDescent="0.25">
      <c r="L72" t="s">
        <v>11</v>
      </c>
      <c r="M72" t="s">
        <v>4</v>
      </c>
      <c r="N72" s="6" t="s">
        <v>44</v>
      </c>
      <c r="O72" s="12">
        <f t="shared" si="3"/>
        <v>1.3733336583243299</v>
      </c>
      <c r="P72" s="13">
        <f t="shared" si="4"/>
        <v>88.442687596086827</v>
      </c>
    </row>
    <row r="73" spans="1:16" x14ac:dyDescent="0.25">
      <c r="L73" t="s">
        <v>12</v>
      </c>
      <c r="M73" t="s">
        <v>4</v>
      </c>
      <c r="N73" s="6" t="s">
        <v>44</v>
      </c>
      <c r="O73" s="12">
        <f t="shared" si="3"/>
        <v>2.9169137195915038</v>
      </c>
      <c r="P73" s="13">
        <f t="shared" si="4"/>
        <v>187.84924354169283</v>
      </c>
    </row>
    <row r="74" spans="1:16" x14ac:dyDescent="0.25">
      <c r="L74" t="s">
        <v>21</v>
      </c>
      <c r="M74" t="s">
        <v>4</v>
      </c>
      <c r="N74" s="6" t="s">
        <v>44</v>
      </c>
      <c r="O74" s="12">
        <f t="shared" si="3"/>
        <v>7.4712678251093248E-2</v>
      </c>
      <c r="P74" s="13">
        <f>M19*0.75+N19*0.25</f>
        <v>4.8114964793704047</v>
      </c>
    </row>
    <row r="75" spans="1:16" x14ac:dyDescent="0.25">
      <c r="L75" t="s">
        <v>3</v>
      </c>
      <c r="M75" t="s">
        <v>32</v>
      </c>
      <c r="N75" s="6" t="s">
        <v>44</v>
      </c>
      <c r="O75" s="12">
        <f>P75/$P$75</f>
        <v>1</v>
      </c>
      <c r="P75" s="13">
        <f>O7*0.75+P7*0.25</f>
        <v>64.399999999999991</v>
      </c>
    </row>
    <row r="76" spans="1:16" x14ac:dyDescent="0.25">
      <c r="L76" t="s">
        <v>23</v>
      </c>
      <c r="M76" t="s">
        <v>32</v>
      </c>
      <c r="N76" s="6" t="s">
        <v>44</v>
      </c>
      <c r="O76" s="12">
        <f t="shared" ref="O76:O87" si="5">P76/$P$75</f>
        <v>2.2223962307130747E-3</v>
      </c>
      <c r="P76" s="13">
        <f t="shared" ref="P76:P87" si="6">O8*0.75+P8*0.25</f>
        <v>0.14312231725792199</v>
      </c>
    </row>
    <row r="77" spans="1:16" x14ac:dyDescent="0.25">
      <c r="L77" t="s">
        <v>19</v>
      </c>
      <c r="M77" t="s">
        <v>32</v>
      </c>
      <c r="N77" s="6" t="s">
        <v>44</v>
      </c>
      <c r="O77" s="12">
        <f t="shared" si="5"/>
        <v>0.54517138467936688</v>
      </c>
      <c r="P77" s="13">
        <f t="shared" si="6"/>
        <v>35.109037173351226</v>
      </c>
    </row>
    <row r="78" spans="1:16" x14ac:dyDescent="0.25">
      <c r="L78" t="s">
        <v>17</v>
      </c>
      <c r="M78" t="s">
        <v>32</v>
      </c>
      <c r="N78" s="6" t="s">
        <v>44</v>
      </c>
      <c r="O78" s="12">
        <f t="shared" si="5"/>
        <v>0.49795111063452313</v>
      </c>
      <c r="P78" s="13">
        <f t="shared" si="6"/>
        <v>32.068051524863286</v>
      </c>
    </row>
    <row r="79" spans="1:16" x14ac:dyDescent="0.25">
      <c r="L79" t="s">
        <v>25</v>
      </c>
      <c r="M79" t="s">
        <v>32</v>
      </c>
      <c r="N79" s="6" t="s">
        <v>44</v>
      </c>
      <c r="O79" s="12">
        <f t="shared" si="5"/>
        <v>3.0356350985235134</v>
      </c>
      <c r="P79" s="13">
        <f t="shared" si="6"/>
        <v>195.49490034491424</v>
      </c>
    </row>
    <row r="80" spans="1:16" x14ac:dyDescent="0.25">
      <c r="L80" t="s">
        <v>10</v>
      </c>
      <c r="M80" t="s">
        <v>32</v>
      </c>
      <c r="N80" s="6" t="s">
        <v>44</v>
      </c>
      <c r="O80" s="12">
        <f t="shared" si="5"/>
        <v>5.247554347826088</v>
      </c>
      <c r="P80" s="13">
        <f t="shared" si="6"/>
        <v>337.9425</v>
      </c>
    </row>
    <row r="81" spans="12:16" x14ac:dyDescent="0.25">
      <c r="L81" t="s">
        <v>15</v>
      </c>
      <c r="M81" t="s">
        <v>32</v>
      </c>
      <c r="N81" s="6" t="s">
        <v>44</v>
      </c>
      <c r="O81" s="12">
        <f t="shared" si="5"/>
        <v>1.6550680710185961</v>
      </c>
      <c r="P81" s="13">
        <f t="shared" si="6"/>
        <v>106.58638377359757</v>
      </c>
    </row>
    <row r="82" spans="12:16" x14ac:dyDescent="0.25">
      <c r="L82" t="s">
        <v>27</v>
      </c>
      <c r="M82" t="s">
        <v>32</v>
      </c>
      <c r="N82" s="6" t="s">
        <v>44</v>
      </c>
      <c r="O82" s="12">
        <f t="shared" si="5"/>
        <v>0.89433025104796537</v>
      </c>
      <c r="P82" s="13">
        <f t="shared" si="6"/>
        <v>57.594868167488961</v>
      </c>
    </row>
    <row r="83" spans="12:16" x14ac:dyDescent="0.25">
      <c r="L83" t="s">
        <v>29</v>
      </c>
      <c r="M83" t="s">
        <v>32</v>
      </c>
      <c r="N83" s="6" t="s">
        <v>44</v>
      </c>
      <c r="O83" s="12">
        <f t="shared" si="5"/>
        <v>3.3136538887874827</v>
      </c>
      <c r="P83" s="13">
        <f t="shared" si="6"/>
        <v>213.39931043791387</v>
      </c>
    </row>
    <row r="84" spans="12:16" x14ac:dyDescent="0.25">
      <c r="L84" t="s">
        <v>8</v>
      </c>
      <c r="M84" t="s">
        <v>32</v>
      </c>
      <c r="N84" s="6" t="s">
        <v>44</v>
      </c>
      <c r="O84" s="12">
        <f t="shared" si="5"/>
        <v>0.15011180124223603</v>
      </c>
      <c r="P84" s="13">
        <f t="shared" si="6"/>
        <v>9.6671999999999993</v>
      </c>
    </row>
    <row r="85" spans="12:16" x14ac:dyDescent="0.25">
      <c r="L85" t="s">
        <v>11</v>
      </c>
      <c r="M85" t="s">
        <v>32</v>
      </c>
      <c r="N85" s="6" t="s">
        <v>44</v>
      </c>
      <c r="O85" s="12">
        <f t="shared" si="5"/>
        <v>1.3733336583243299</v>
      </c>
      <c r="P85" s="13">
        <f t="shared" si="6"/>
        <v>88.442687596086827</v>
      </c>
    </row>
    <row r="86" spans="12:16" x14ac:dyDescent="0.25">
      <c r="L86" t="s">
        <v>12</v>
      </c>
      <c r="M86" t="s">
        <v>32</v>
      </c>
      <c r="N86" s="6" t="s">
        <v>44</v>
      </c>
      <c r="O86" s="12">
        <f t="shared" si="5"/>
        <v>2.9169137195915038</v>
      </c>
      <c r="P86" s="13">
        <f t="shared" si="6"/>
        <v>187.84924354169283</v>
      </c>
    </row>
    <row r="87" spans="12:16" x14ac:dyDescent="0.25">
      <c r="L87" t="s">
        <v>21</v>
      </c>
      <c r="M87" t="s">
        <v>32</v>
      </c>
      <c r="N87" s="6" t="s">
        <v>44</v>
      </c>
      <c r="O87" s="12">
        <f t="shared" si="5"/>
        <v>1.8029150337561797</v>
      </c>
      <c r="P87" s="13">
        <f t="shared" si="6"/>
        <v>116.10772817389795</v>
      </c>
    </row>
    <row r="88" spans="12:16" x14ac:dyDescent="0.25">
      <c r="L88" t="s">
        <v>3</v>
      </c>
      <c r="M88" t="s">
        <v>33</v>
      </c>
      <c r="N88" s="6" t="s">
        <v>44</v>
      </c>
      <c r="O88" s="12">
        <f>P88/$P$88</f>
        <v>1</v>
      </c>
      <c r="P88" s="13">
        <f>Q7*0.75+R7*0.25</f>
        <v>64.399999999999991</v>
      </c>
    </row>
    <row r="89" spans="12:16" x14ac:dyDescent="0.25">
      <c r="L89" t="s">
        <v>23</v>
      </c>
      <c r="M89" t="s">
        <v>33</v>
      </c>
      <c r="N89" s="6" t="s">
        <v>44</v>
      </c>
      <c r="O89" s="12">
        <f t="shared" ref="O89:O100" si="7">P89/$P$88</f>
        <v>1.6932542710194852E-3</v>
      </c>
      <c r="P89" s="13">
        <f t="shared" ref="P89:P100" si="8">Q8*0.75+R8*0.25</f>
        <v>0.10904557505365484</v>
      </c>
    </row>
    <row r="90" spans="12:16" x14ac:dyDescent="0.25">
      <c r="L90" t="s">
        <v>19</v>
      </c>
      <c r="M90" t="s">
        <v>33</v>
      </c>
      <c r="N90" s="6" t="s">
        <v>44</v>
      </c>
      <c r="O90" s="12">
        <f t="shared" si="7"/>
        <v>0.41536867404142247</v>
      </c>
      <c r="P90" s="13">
        <f t="shared" si="8"/>
        <v>26.749742608267603</v>
      </c>
    </row>
    <row r="91" spans="12:16" x14ac:dyDescent="0.25">
      <c r="L91" t="s">
        <v>17</v>
      </c>
      <c r="M91" t="s">
        <v>33</v>
      </c>
      <c r="N91" s="6" t="s">
        <v>44</v>
      </c>
      <c r="O91" s="12">
        <f t="shared" si="7"/>
        <v>0.26083153414189303</v>
      </c>
      <c r="P91" s="13">
        <f t="shared" si="8"/>
        <v>16.797550798737909</v>
      </c>
    </row>
    <row r="92" spans="12:16" x14ac:dyDescent="0.25">
      <c r="L92" t="s">
        <v>25</v>
      </c>
      <c r="M92" t="s">
        <v>33</v>
      </c>
      <c r="N92" s="6" t="s">
        <v>44</v>
      </c>
      <c r="O92" s="12">
        <f t="shared" si="7"/>
        <v>1.3111966083195914</v>
      </c>
      <c r="P92" s="13">
        <f t="shared" si="8"/>
        <v>84.441061575781674</v>
      </c>
    </row>
    <row r="93" spans="12:16" x14ac:dyDescent="0.25">
      <c r="L93" t="s">
        <v>10</v>
      </c>
      <c r="M93" t="s">
        <v>33</v>
      </c>
      <c r="N93" s="6" t="s">
        <v>44</v>
      </c>
      <c r="O93" s="12">
        <f t="shared" si="7"/>
        <v>6.6847826086956532</v>
      </c>
      <c r="P93" s="13">
        <f t="shared" si="8"/>
        <v>430.5</v>
      </c>
    </row>
    <row r="94" spans="12:16" x14ac:dyDescent="0.25">
      <c r="L94" t="s">
        <v>15</v>
      </c>
      <c r="M94" t="s">
        <v>33</v>
      </c>
      <c r="N94" s="6" t="s">
        <v>44</v>
      </c>
      <c r="O94" s="12">
        <f t="shared" si="7"/>
        <v>1.6550680710185961</v>
      </c>
      <c r="P94" s="13">
        <f t="shared" si="8"/>
        <v>106.58638377359757</v>
      </c>
    </row>
    <row r="95" spans="12:16" x14ac:dyDescent="0.25">
      <c r="L95" t="s">
        <v>27</v>
      </c>
      <c r="M95" t="s">
        <v>33</v>
      </c>
      <c r="N95" s="6" t="s">
        <v>44</v>
      </c>
      <c r="O95" s="12">
        <f t="shared" si="7"/>
        <v>0.93123911855153207</v>
      </c>
      <c r="P95" s="13">
        <f t="shared" si="8"/>
        <v>59.971799234718659</v>
      </c>
    </row>
    <row r="96" spans="12:16" x14ac:dyDescent="0.25">
      <c r="L96" t="s">
        <v>29</v>
      </c>
      <c r="M96" t="s">
        <v>33</v>
      </c>
      <c r="N96" s="6" t="s">
        <v>44</v>
      </c>
      <c r="O96" s="12">
        <f t="shared" si="7"/>
        <v>1.5148132063028492</v>
      </c>
      <c r="P96" s="13">
        <f t="shared" si="8"/>
        <v>97.553970485903477</v>
      </c>
    </row>
    <row r="97" spans="12:16" x14ac:dyDescent="0.25">
      <c r="L97" t="s">
        <v>8</v>
      </c>
      <c r="M97" t="s">
        <v>33</v>
      </c>
      <c r="N97" s="6" t="s">
        <v>44</v>
      </c>
      <c r="O97" s="12">
        <f t="shared" si="7"/>
        <v>0.1975155279503106</v>
      </c>
      <c r="P97" s="13">
        <f t="shared" si="8"/>
        <v>12.72</v>
      </c>
    </row>
    <row r="98" spans="12:16" x14ac:dyDescent="0.25">
      <c r="L98" t="s">
        <v>11</v>
      </c>
      <c r="M98" t="s">
        <v>33</v>
      </c>
      <c r="N98" s="6" t="s">
        <v>44</v>
      </c>
      <c r="O98" s="12">
        <f t="shared" si="7"/>
        <v>1.7494696284386371</v>
      </c>
      <c r="P98" s="13">
        <f t="shared" si="8"/>
        <v>112.66584407144821</v>
      </c>
    </row>
    <row r="99" spans="12:16" x14ac:dyDescent="0.25">
      <c r="L99" t="s">
        <v>12</v>
      </c>
      <c r="M99" t="s">
        <v>33</v>
      </c>
      <c r="N99" s="6" t="s">
        <v>44</v>
      </c>
      <c r="O99" s="12">
        <f t="shared" si="7"/>
        <v>3.596106266175354</v>
      </c>
      <c r="P99" s="13">
        <f t="shared" si="8"/>
        <v>231.58924354169278</v>
      </c>
    </row>
    <row r="100" spans="12:16" x14ac:dyDescent="0.25">
      <c r="L100" t="s">
        <v>21</v>
      </c>
      <c r="M100" t="s">
        <v>33</v>
      </c>
      <c r="N100" s="6" t="s">
        <v>44</v>
      </c>
      <c r="O100" s="12">
        <f t="shared" si="7"/>
        <v>1.2678515097155221</v>
      </c>
      <c r="P100" s="13">
        <f t="shared" si="8"/>
        <v>81.649637225679612</v>
      </c>
    </row>
    <row r="101" spans="12:16" x14ac:dyDescent="0.25">
      <c r="L101" t="s">
        <v>3</v>
      </c>
      <c r="M101" t="s">
        <v>4</v>
      </c>
      <c r="N101" s="6" t="s">
        <v>43</v>
      </c>
      <c r="O101" s="12">
        <f>P101/$P$101</f>
        <v>1</v>
      </c>
      <c r="P101" s="13">
        <f>M7*2/3+N7*1/3</f>
        <v>82.799999999999983</v>
      </c>
    </row>
    <row r="102" spans="12:16" x14ac:dyDescent="0.25">
      <c r="L102" t="s">
        <v>23</v>
      </c>
      <c r="M102" t="s">
        <v>4</v>
      </c>
      <c r="N102" s="6" t="s">
        <v>43</v>
      </c>
      <c r="O102" s="12">
        <f t="shared" ref="O102:O113" si="9">P102/$P$101</f>
        <v>9.8773165809469977E-4</v>
      </c>
      <c r="P102" s="13">
        <f t="shared" ref="P102:P113" si="10">M8*2/3+N8*1/3</f>
        <v>8.178418129024112E-2</v>
      </c>
    </row>
    <row r="103" spans="12:16" x14ac:dyDescent="0.25">
      <c r="L103" t="s">
        <v>19</v>
      </c>
      <c r="M103" t="s">
        <v>4</v>
      </c>
      <c r="N103" s="6" t="s">
        <v>43</v>
      </c>
      <c r="O103" s="12">
        <f t="shared" si="9"/>
        <v>0.24229839319082977</v>
      </c>
      <c r="P103" s="13">
        <f t="shared" si="10"/>
        <v>20.0623069562007</v>
      </c>
    </row>
    <row r="104" spans="12:16" x14ac:dyDescent="0.25">
      <c r="L104" t="s">
        <v>17</v>
      </c>
      <c r="M104" t="s">
        <v>4</v>
      </c>
      <c r="N104" s="6" t="s">
        <v>43</v>
      </c>
      <c r="O104" s="12">
        <f t="shared" si="9"/>
        <v>0.22131160472645472</v>
      </c>
      <c r="P104" s="13">
        <f t="shared" si="10"/>
        <v>18.324600871350448</v>
      </c>
    </row>
    <row r="105" spans="12:16" x14ac:dyDescent="0.25">
      <c r="L105" t="s">
        <v>25</v>
      </c>
      <c r="M105" t="s">
        <v>4</v>
      </c>
      <c r="N105" s="6" t="s">
        <v>43</v>
      </c>
      <c r="O105" s="12">
        <f t="shared" si="9"/>
        <v>1.0482407857768101</v>
      </c>
      <c r="P105" s="13">
        <f t="shared" si="10"/>
        <v>86.794337062319869</v>
      </c>
    </row>
    <row r="106" spans="12:16" x14ac:dyDescent="0.25">
      <c r="L106" t="s">
        <v>10</v>
      </c>
      <c r="M106" t="s">
        <v>4</v>
      </c>
      <c r="N106" s="6" t="s">
        <v>43</v>
      </c>
      <c r="O106" s="12">
        <f t="shared" si="9"/>
        <v>3.6279388083735915</v>
      </c>
      <c r="P106" s="13">
        <f t="shared" si="10"/>
        <v>300.39333333333332</v>
      </c>
    </row>
    <row r="107" spans="12:16" x14ac:dyDescent="0.25">
      <c r="L107" t="s">
        <v>15</v>
      </c>
      <c r="M107" t="s">
        <v>4</v>
      </c>
      <c r="N107" s="6" t="s">
        <v>43</v>
      </c>
      <c r="O107" s="12">
        <f t="shared" si="9"/>
        <v>1.6609272196867202</v>
      </c>
      <c r="P107" s="13">
        <f t="shared" si="10"/>
        <v>137.52477379006041</v>
      </c>
    </row>
    <row r="108" spans="12:16" x14ac:dyDescent="0.25">
      <c r="L108" t="s">
        <v>27</v>
      </c>
      <c r="M108" t="s">
        <v>4</v>
      </c>
      <c r="N108" s="6" t="s">
        <v>43</v>
      </c>
      <c r="O108" s="12">
        <f t="shared" si="9"/>
        <v>0.39748011157687352</v>
      </c>
      <c r="P108" s="13">
        <f t="shared" si="10"/>
        <v>32.91135323856512</v>
      </c>
    </row>
    <row r="109" spans="12:16" x14ac:dyDescent="0.25">
      <c r="L109" t="s">
        <v>29</v>
      </c>
      <c r="M109" t="s">
        <v>4</v>
      </c>
      <c r="N109" s="6" t="s">
        <v>43</v>
      </c>
      <c r="O109" s="12">
        <f t="shared" si="9"/>
        <v>1.4727350616833259</v>
      </c>
      <c r="P109" s="13">
        <f t="shared" si="10"/>
        <v>121.94246310737935</v>
      </c>
    </row>
    <row r="110" spans="12:16" x14ac:dyDescent="0.25">
      <c r="L110" t="s">
        <v>8</v>
      </c>
      <c r="M110" t="s">
        <v>4</v>
      </c>
      <c r="N110" s="6" t="s">
        <v>43</v>
      </c>
      <c r="O110" s="12">
        <f t="shared" si="9"/>
        <v>0.10378099838969407</v>
      </c>
      <c r="P110" s="13">
        <f t="shared" si="10"/>
        <v>8.5930666666666671</v>
      </c>
    </row>
    <row r="111" spans="12:16" x14ac:dyDescent="0.25">
      <c r="L111" t="s">
        <v>11</v>
      </c>
      <c r="M111" t="s">
        <v>4</v>
      </c>
      <c r="N111" s="6" t="s">
        <v>43</v>
      </c>
      <c r="O111" s="12">
        <f t="shared" si="9"/>
        <v>0.94946524526126519</v>
      </c>
      <c r="P111" s="13">
        <f t="shared" si="10"/>
        <v>78.615722307632737</v>
      </c>
    </row>
    <row r="112" spans="12:16" x14ac:dyDescent="0.25">
      <c r="L112" t="s">
        <v>12</v>
      </c>
      <c r="M112" t="s">
        <v>4</v>
      </c>
      <c r="N112" s="6" t="s">
        <v>43</v>
      </c>
      <c r="O112" s="12">
        <f t="shared" si="9"/>
        <v>2.2558060660788581</v>
      </c>
      <c r="P112" s="13">
        <f t="shared" si="10"/>
        <v>186.78074227132942</v>
      </c>
    </row>
    <row r="113" spans="12:16" x14ac:dyDescent="0.25">
      <c r="L113" t="s">
        <v>21</v>
      </c>
      <c r="M113" t="s">
        <v>4</v>
      </c>
      <c r="N113" s="6" t="s">
        <v>43</v>
      </c>
      <c r="O113" s="12">
        <f t="shared" si="9"/>
        <v>6.3392575485776093E-2</v>
      </c>
      <c r="P113" s="13">
        <f t="shared" si="10"/>
        <v>5.2489052502222595</v>
      </c>
    </row>
    <row r="114" spans="12:16" x14ac:dyDescent="0.25">
      <c r="L114" t="s">
        <v>3</v>
      </c>
      <c r="M114" t="s">
        <v>32</v>
      </c>
      <c r="N114" s="6" t="s">
        <v>43</v>
      </c>
      <c r="O114" s="12">
        <f>P114/$P$114</f>
        <v>1</v>
      </c>
      <c r="P114" s="13">
        <f>O7*2/3+P7*1/3</f>
        <v>82.799999999999983</v>
      </c>
    </row>
    <row r="115" spans="12:16" x14ac:dyDescent="0.25">
      <c r="L115" t="s">
        <v>23</v>
      </c>
      <c r="M115" t="s">
        <v>32</v>
      </c>
      <c r="N115" s="6" t="s">
        <v>43</v>
      </c>
      <c r="O115" s="12">
        <f t="shared" ref="O115:O126" si="11">P115/$P$114</f>
        <v>1.536471468147311E-3</v>
      </c>
      <c r="P115" s="13">
        <f t="shared" ref="P115:P126" si="12">O8*2/3+P8*1/3</f>
        <v>0.12721983756259733</v>
      </c>
    </row>
    <row r="116" spans="12:16" x14ac:dyDescent="0.25">
      <c r="L116" t="s">
        <v>19</v>
      </c>
      <c r="M116" t="s">
        <v>32</v>
      </c>
      <c r="N116" s="6" t="s">
        <v>43</v>
      </c>
      <c r="O116" s="12">
        <f t="shared" si="11"/>
        <v>0.37690861163017964</v>
      </c>
      <c r="P116" s="13">
        <f t="shared" si="12"/>
        <v>31.208033042978869</v>
      </c>
    </row>
    <row r="117" spans="12:16" x14ac:dyDescent="0.25">
      <c r="L117" t="s">
        <v>17</v>
      </c>
      <c r="M117" t="s">
        <v>32</v>
      </c>
      <c r="N117" s="6" t="s">
        <v>43</v>
      </c>
      <c r="O117" s="12">
        <f t="shared" si="11"/>
        <v>0.34426249624115179</v>
      </c>
      <c r="P117" s="13">
        <f t="shared" si="12"/>
        <v>28.504934688767364</v>
      </c>
    </row>
    <row r="118" spans="12:16" x14ac:dyDescent="0.25">
      <c r="L118" t="s">
        <v>25</v>
      </c>
      <c r="M118" t="s">
        <v>32</v>
      </c>
      <c r="N118" s="6" t="s">
        <v>43</v>
      </c>
      <c r="O118" s="12">
        <f t="shared" si="11"/>
        <v>2.0987106853989728</v>
      </c>
      <c r="P118" s="13">
        <f t="shared" si="12"/>
        <v>173.77324475103489</v>
      </c>
    </row>
    <row r="119" spans="12:16" x14ac:dyDescent="0.25">
      <c r="L119" t="s">
        <v>10</v>
      </c>
      <c r="M119" t="s">
        <v>32</v>
      </c>
      <c r="N119" s="6" t="s">
        <v>43</v>
      </c>
      <c r="O119" s="12">
        <f t="shared" si="11"/>
        <v>3.6279388083735915</v>
      </c>
      <c r="P119" s="13">
        <f t="shared" si="12"/>
        <v>300.39333333333332</v>
      </c>
    </row>
    <row r="120" spans="12:16" x14ac:dyDescent="0.25">
      <c r="L120" t="s">
        <v>15</v>
      </c>
      <c r="M120" t="s">
        <v>32</v>
      </c>
      <c r="N120" s="6" t="s">
        <v>43</v>
      </c>
      <c r="O120" s="12">
        <f t="shared" si="11"/>
        <v>1.6609272196867202</v>
      </c>
      <c r="P120" s="13">
        <f t="shared" si="12"/>
        <v>137.52477379006041</v>
      </c>
    </row>
    <row r="121" spans="12:16" x14ac:dyDescent="0.25">
      <c r="L121" t="s">
        <v>27</v>
      </c>
      <c r="M121" t="s">
        <v>32</v>
      </c>
      <c r="N121" s="6" t="s">
        <v>43</v>
      </c>
      <c r="O121" s="12">
        <f t="shared" si="11"/>
        <v>0.61830239578624768</v>
      </c>
      <c r="P121" s="13">
        <f t="shared" si="12"/>
        <v>51.195438371101297</v>
      </c>
    </row>
    <row r="122" spans="12:16" x14ac:dyDescent="0.25">
      <c r="L122" t="s">
        <v>29</v>
      </c>
      <c r="M122" t="s">
        <v>32</v>
      </c>
      <c r="N122" s="6" t="s">
        <v>43</v>
      </c>
      <c r="O122" s="12">
        <f t="shared" si="11"/>
        <v>2.2909212070629512</v>
      </c>
      <c r="P122" s="13">
        <f t="shared" si="12"/>
        <v>189.68827594481232</v>
      </c>
    </row>
    <row r="123" spans="12:16" x14ac:dyDescent="0.25">
      <c r="L123" t="s">
        <v>8</v>
      </c>
      <c r="M123" t="s">
        <v>32</v>
      </c>
      <c r="N123" s="6" t="s">
        <v>43</v>
      </c>
      <c r="O123" s="12">
        <f t="shared" si="11"/>
        <v>0.10378099838969407</v>
      </c>
      <c r="P123" s="13">
        <f t="shared" si="12"/>
        <v>8.5930666666666671</v>
      </c>
    </row>
    <row r="124" spans="12:16" x14ac:dyDescent="0.25">
      <c r="L124" t="s">
        <v>11</v>
      </c>
      <c r="M124" t="s">
        <v>32</v>
      </c>
      <c r="N124" s="6" t="s">
        <v>43</v>
      </c>
      <c r="O124" s="12">
        <f t="shared" si="11"/>
        <v>0.94946524526126519</v>
      </c>
      <c r="P124" s="13">
        <f t="shared" si="12"/>
        <v>78.615722307632737</v>
      </c>
    </row>
    <row r="125" spans="12:16" x14ac:dyDescent="0.25">
      <c r="L125" t="s">
        <v>12</v>
      </c>
      <c r="M125" t="s">
        <v>32</v>
      </c>
      <c r="N125" s="6" t="s">
        <v>43</v>
      </c>
      <c r="O125" s="12">
        <f t="shared" si="11"/>
        <v>2.2558060660788581</v>
      </c>
      <c r="P125" s="13">
        <f t="shared" si="12"/>
        <v>186.78074227132942</v>
      </c>
    </row>
    <row r="126" spans="12:16" x14ac:dyDescent="0.25">
      <c r="L126" t="s">
        <v>21</v>
      </c>
      <c r="M126" t="s">
        <v>32</v>
      </c>
      <c r="N126" s="6" t="s">
        <v>43</v>
      </c>
      <c r="O126" s="12">
        <f t="shared" si="11"/>
        <v>1.2464597764240255</v>
      </c>
      <c r="P126" s="13">
        <f t="shared" si="12"/>
        <v>103.20686948790929</v>
      </c>
    </row>
    <row r="127" spans="12:16" x14ac:dyDescent="0.25">
      <c r="L127" t="s">
        <v>3</v>
      </c>
      <c r="M127" t="s">
        <v>33</v>
      </c>
      <c r="N127" s="6" t="s">
        <v>43</v>
      </c>
      <c r="O127" s="12">
        <f>P127/$P$127</f>
        <v>1</v>
      </c>
      <c r="P127" s="13">
        <f>Q7*2/3+R7*1/3</f>
        <v>82.799999999999983</v>
      </c>
    </row>
    <row r="128" spans="12:16" x14ac:dyDescent="0.25">
      <c r="L128" t="s">
        <v>23</v>
      </c>
      <c r="M128" t="s">
        <v>33</v>
      </c>
      <c r="N128" s="6" t="s">
        <v>43</v>
      </c>
      <c r="O128" s="12">
        <f t="shared" ref="O128:O139" si="13">P128/$P$127</f>
        <v>1.5364714681473108E-3</v>
      </c>
      <c r="P128" s="13">
        <f t="shared" ref="P128:P139" si="14">Q8*2/3+R8*1/3</f>
        <v>0.1272198375625973</v>
      </c>
    </row>
    <row r="129" spans="12:16" x14ac:dyDescent="0.25">
      <c r="L129" t="s">
        <v>19</v>
      </c>
      <c r="M129" t="s">
        <v>33</v>
      </c>
      <c r="N129" s="6" t="s">
        <v>43</v>
      </c>
      <c r="O129" s="12">
        <f t="shared" si="13"/>
        <v>0.37690861163017964</v>
      </c>
      <c r="P129" s="13">
        <f t="shared" si="14"/>
        <v>31.208033042978869</v>
      </c>
    </row>
    <row r="130" spans="12:16" x14ac:dyDescent="0.25">
      <c r="L130" t="s">
        <v>17</v>
      </c>
      <c r="M130" t="s">
        <v>33</v>
      </c>
      <c r="N130" s="6" t="s">
        <v>43</v>
      </c>
      <c r="O130" s="12">
        <f t="shared" si="13"/>
        <v>0.23668046616579186</v>
      </c>
      <c r="P130" s="13">
        <f t="shared" si="14"/>
        <v>19.597142598527562</v>
      </c>
    </row>
    <row r="131" spans="12:16" x14ac:dyDescent="0.25">
      <c r="L131" t="s">
        <v>25</v>
      </c>
      <c r="M131" t="s">
        <v>33</v>
      </c>
      <c r="N131" s="6" t="s">
        <v>43</v>
      </c>
      <c r="O131" s="12">
        <f t="shared" si="13"/>
        <v>1.1897895149566664</v>
      </c>
      <c r="P131" s="13">
        <f t="shared" si="14"/>
        <v>98.514571838411953</v>
      </c>
    </row>
    <row r="132" spans="12:16" x14ac:dyDescent="0.25">
      <c r="L132" t="s">
        <v>10</v>
      </c>
      <c r="M132" t="s">
        <v>33</v>
      </c>
      <c r="N132" s="6" t="s">
        <v>43</v>
      </c>
      <c r="O132" s="12">
        <f t="shared" si="13"/>
        <v>5.1992753623188417</v>
      </c>
      <c r="P132" s="13">
        <f t="shared" si="14"/>
        <v>430.5</v>
      </c>
    </row>
    <row r="133" spans="12:16" x14ac:dyDescent="0.25">
      <c r="L133" t="s">
        <v>15</v>
      </c>
      <c r="M133" t="s">
        <v>33</v>
      </c>
      <c r="N133" s="6" t="s">
        <v>43</v>
      </c>
      <c r="O133" s="12">
        <f t="shared" si="13"/>
        <v>1.6609272196867202</v>
      </c>
      <c r="P133" s="13">
        <f t="shared" si="14"/>
        <v>137.52477379006041</v>
      </c>
    </row>
    <row r="134" spans="12:16" x14ac:dyDescent="0.25">
      <c r="L134" t="s">
        <v>27</v>
      </c>
      <c r="M134" t="s">
        <v>33</v>
      </c>
      <c r="N134" s="6" t="s">
        <v>43</v>
      </c>
      <c r="O134" s="12">
        <f t="shared" si="13"/>
        <v>0.8450132742412052</v>
      </c>
      <c r="P134" s="13">
        <f t="shared" si="14"/>
        <v>69.967099107171776</v>
      </c>
    </row>
    <row r="135" spans="12:16" x14ac:dyDescent="0.25">
      <c r="L135" t="s">
        <v>29</v>
      </c>
      <c r="M135" t="s">
        <v>33</v>
      </c>
      <c r="N135" s="6" t="s">
        <v>43</v>
      </c>
      <c r="O135" s="12">
        <f t="shared" si="13"/>
        <v>1.3745527242377706</v>
      </c>
      <c r="P135" s="13">
        <f t="shared" si="14"/>
        <v>113.81296556688739</v>
      </c>
    </row>
    <row r="136" spans="12:16" x14ac:dyDescent="0.25">
      <c r="L136" t="s">
        <v>8</v>
      </c>
      <c r="M136" t="s">
        <v>33</v>
      </c>
      <c r="N136" s="6" t="s">
        <v>43</v>
      </c>
      <c r="O136" s="12">
        <f t="shared" si="13"/>
        <v>0.13655394524959746</v>
      </c>
      <c r="P136" s="13">
        <f t="shared" si="14"/>
        <v>11.306666666666667</v>
      </c>
    </row>
    <row r="137" spans="12:16" x14ac:dyDescent="0.25">
      <c r="L137" t="s">
        <v>11</v>
      </c>
      <c r="M137" t="s">
        <v>33</v>
      </c>
      <c r="N137" s="6" t="s">
        <v>43</v>
      </c>
      <c r="O137" s="12">
        <f t="shared" si="13"/>
        <v>1.3606985998967178</v>
      </c>
      <c r="P137" s="13">
        <f t="shared" si="14"/>
        <v>112.66584407144822</v>
      </c>
    </row>
    <row r="138" spans="12:16" x14ac:dyDescent="0.25">
      <c r="L138" t="s">
        <v>12</v>
      </c>
      <c r="M138" t="s">
        <v>33</v>
      </c>
      <c r="N138" s="6" t="s">
        <v>43</v>
      </c>
      <c r="O138" s="12">
        <f t="shared" si="13"/>
        <v>2.7253712834701624</v>
      </c>
      <c r="P138" s="13">
        <f t="shared" si="14"/>
        <v>225.66074227132941</v>
      </c>
    </row>
    <row r="139" spans="12:16" x14ac:dyDescent="0.25">
      <c r="L139" t="s">
        <v>21</v>
      </c>
      <c r="M139" t="s">
        <v>33</v>
      </c>
      <c r="N139" s="6" t="s">
        <v>43</v>
      </c>
      <c r="O139" s="12">
        <f t="shared" si="13"/>
        <v>1.1504578514085293</v>
      </c>
      <c r="P139" s="13">
        <f t="shared" si="14"/>
        <v>95.257910096626205</v>
      </c>
    </row>
  </sheetData>
  <autoFilter ref="A1:H70" xr:uid="{DD2D765D-CE0C-4335-BD63-0A14D81944F2}">
    <sortState xmlns:xlrd2="http://schemas.microsoft.com/office/spreadsheetml/2017/richdata2" ref="A2:H70">
      <sortCondition ref="F1:F70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DAEE-4414-4D79-98FB-97A0066ABA3D}">
  <dimension ref="A1:D118"/>
  <sheetViews>
    <sheetView workbookViewId="0">
      <selection activeCell="M30" sqref="M30"/>
    </sheetView>
  </sheetViews>
  <sheetFormatPr defaultRowHeight="15" x14ac:dyDescent="0.25"/>
  <sheetData>
    <row r="1" spans="1:4" x14ac:dyDescent="0.25">
      <c r="A1" t="s">
        <v>39</v>
      </c>
      <c r="B1" t="s">
        <v>41</v>
      </c>
      <c r="C1" t="s">
        <v>51</v>
      </c>
      <c r="D1" t="s">
        <v>40</v>
      </c>
    </row>
    <row r="2" spans="1:4" x14ac:dyDescent="0.25">
      <c r="A2" t="s">
        <v>3</v>
      </c>
      <c r="B2" t="s">
        <v>4</v>
      </c>
      <c r="C2" t="s">
        <v>42</v>
      </c>
      <c r="D2">
        <v>1</v>
      </c>
    </row>
    <row r="3" spans="1:4" x14ac:dyDescent="0.25">
      <c r="A3" t="s">
        <v>23</v>
      </c>
      <c r="B3" t="s">
        <v>4</v>
      </c>
      <c r="C3" t="s">
        <v>42</v>
      </c>
      <c r="D3">
        <v>5.9263899485681977E-3</v>
      </c>
    </row>
    <row r="4" spans="1:4" x14ac:dyDescent="0.25">
      <c r="A4" t="s">
        <v>19</v>
      </c>
      <c r="B4" t="s">
        <v>4</v>
      </c>
      <c r="C4" t="s">
        <v>42</v>
      </c>
      <c r="D4">
        <v>1.4537903591449786</v>
      </c>
    </row>
    <row r="5" spans="1:4" x14ac:dyDescent="0.25">
      <c r="A5" t="s">
        <v>17</v>
      </c>
      <c r="B5" t="s">
        <v>4</v>
      </c>
      <c r="C5" t="s">
        <v>42</v>
      </c>
      <c r="D5">
        <v>1.3278696283587281</v>
      </c>
    </row>
    <row r="6" spans="1:4" x14ac:dyDescent="0.25">
      <c r="A6" t="s">
        <v>25</v>
      </c>
      <c r="B6" t="s">
        <v>4</v>
      </c>
      <c r="C6" t="s">
        <v>42</v>
      </c>
      <c r="D6">
        <v>6.2894447146608599</v>
      </c>
    </row>
    <row r="7" spans="1:4" x14ac:dyDescent="0.25">
      <c r="A7" t="s">
        <v>10</v>
      </c>
      <c r="B7" t="s">
        <v>4</v>
      </c>
      <c r="C7" t="s">
        <v>42</v>
      </c>
      <c r="D7">
        <v>48.97717391304348</v>
      </c>
    </row>
    <row r="8" spans="1:4" x14ac:dyDescent="0.25">
      <c r="A8" t="s">
        <v>15</v>
      </c>
      <c r="B8" t="s">
        <v>4</v>
      </c>
      <c r="C8" t="s">
        <v>42</v>
      </c>
      <c r="D8">
        <v>1.4968710569792447</v>
      </c>
    </row>
    <row r="9" spans="1:4" x14ac:dyDescent="0.25">
      <c r="A9" t="s">
        <v>27</v>
      </c>
      <c r="B9" t="s">
        <v>4</v>
      </c>
      <c r="C9" t="s">
        <v>42</v>
      </c>
      <c r="D9">
        <v>2.384880669461241</v>
      </c>
    </row>
    <row r="10" spans="1:4" x14ac:dyDescent="0.25">
      <c r="A10" t="s">
        <v>29</v>
      </c>
      <c r="B10" t="s">
        <v>4</v>
      </c>
      <c r="C10" t="s">
        <v>42</v>
      </c>
      <c r="D10">
        <v>8.8364103700999532</v>
      </c>
    </row>
    <row r="11" spans="1:4" x14ac:dyDescent="0.25">
      <c r="A11" t="s">
        <v>8</v>
      </c>
      <c r="B11" t="s">
        <v>4</v>
      </c>
      <c r="C11" t="s">
        <v>42</v>
      </c>
      <c r="D11">
        <v>1.4010434782608696</v>
      </c>
    </row>
    <row r="12" spans="1:4" x14ac:dyDescent="0.25">
      <c r="A12" t="s">
        <v>11</v>
      </c>
      <c r="B12" t="s">
        <v>4</v>
      </c>
      <c r="C12" t="s">
        <v>42</v>
      </c>
      <c r="D12">
        <v>12.817780811027077</v>
      </c>
    </row>
    <row r="13" spans="1:4" x14ac:dyDescent="0.25">
      <c r="A13" t="s">
        <v>12</v>
      </c>
      <c r="B13" t="s">
        <v>4</v>
      </c>
      <c r="C13" t="s">
        <v>42</v>
      </c>
      <c r="D13">
        <v>20.766820364432931</v>
      </c>
    </row>
    <row r="14" spans="1:4" x14ac:dyDescent="0.25">
      <c r="A14" t="s">
        <v>21</v>
      </c>
      <c r="B14" t="s">
        <v>4</v>
      </c>
      <c r="C14" t="s">
        <v>42</v>
      </c>
      <c r="D14">
        <v>0.38035545291465656</v>
      </c>
    </row>
    <row r="15" spans="1:4" x14ac:dyDescent="0.25">
      <c r="A15" t="s">
        <v>3</v>
      </c>
      <c r="B15" t="s">
        <v>32</v>
      </c>
      <c r="C15" t="s">
        <v>42</v>
      </c>
      <c r="D15">
        <v>1</v>
      </c>
    </row>
    <row r="16" spans="1:4" x14ac:dyDescent="0.25">
      <c r="A16" t="s">
        <v>23</v>
      </c>
      <c r="B16" t="s">
        <v>32</v>
      </c>
      <c r="C16" t="s">
        <v>42</v>
      </c>
      <c r="D16">
        <v>2.0742364819988694E-2</v>
      </c>
    </row>
    <row r="17" spans="1:4" x14ac:dyDescent="0.25">
      <c r="A17" t="s">
        <v>19</v>
      </c>
      <c r="B17" t="s">
        <v>32</v>
      </c>
      <c r="C17" t="s">
        <v>42</v>
      </c>
      <c r="D17">
        <v>5.0882662570074251</v>
      </c>
    </row>
    <row r="18" spans="1:4" x14ac:dyDescent="0.25">
      <c r="A18" t="s">
        <v>17</v>
      </c>
      <c r="B18" t="s">
        <v>32</v>
      </c>
      <c r="C18" t="s">
        <v>42</v>
      </c>
      <c r="D18">
        <v>4.6475436992555483</v>
      </c>
    </row>
    <row r="19" spans="1:4" x14ac:dyDescent="0.25">
      <c r="A19" t="s">
        <v>25</v>
      </c>
      <c r="B19" t="s">
        <v>32</v>
      </c>
      <c r="C19" t="s">
        <v>42</v>
      </c>
      <c r="D19">
        <v>28.332594252886125</v>
      </c>
    </row>
    <row r="20" spans="1:4" x14ac:dyDescent="0.25">
      <c r="A20" t="s">
        <v>10</v>
      </c>
      <c r="B20" t="s">
        <v>32</v>
      </c>
      <c r="C20" t="s">
        <v>42</v>
      </c>
      <c r="D20">
        <v>48.97717391304348</v>
      </c>
    </row>
    <row r="21" spans="1:4" x14ac:dyDescent="0.25">
      <c r="A21" t="s">
        <v>15</v>
      </c>
      <c r="B21" t="s">
        <v>32</v>
      </c>
      <c r="C21" t="s">
        <v>42</v>
      </c>
      <c r="D21">
        <v>1.4968710569792447</v>
      </c>
    </row>
    <row r="22" spans="1:4" x14ac:dyDescent="0.25">
      <c r="A22" t="s">
        <v>27</v>
      </c>
      <c r="B22" t="s">
        <v>32</v>
      </c>
      <c r="C22" t="s">
        <v>42</v>
      </c>
      <c r="D22">
        <v>8.3470823431143426</v>
      </c>
    </row>
    <row r="23" spans="1:4" x14ac:dyDescent="0.25">
      <c r="A23" t="s">
        <v>29</v>
      </c>
      <c r="B23" t="s">
        <v>32</v>
      </c>
      <c r="C23" t="s">
        <v>42</v>
      </c>
      <c r="D23">
        <v>30.927436295349839</v>
      </c>
    </row>
    <row r="24" spans="1:4" x14ac:dyDescent="0.25">
      <c r="A24" t="s">
        <v>8</v>
      </c>
      <c r="B24" t="s">
        <v>32</v>
      </c>
      <c r="C24" t="s">
        <v>42</v>
      </c>
      <c r="D24">
        <v>1.4010434782608696</v>
      </c>
    </row>
    <row r="25" spans="1:4" x14ac:dyDescent="0.25">
      <c r="A25" t="s">
        <v>11</v>
      </c>
      <c r="B25" t="s">
        <v>32</v>
      </c>
      <c r="C25" t="s">
        <v>42</v>
      </c>
      <c r="D25">
        <v>12.817780811027077</v>
      </c>
    </row>
    <row r="26" spans="1:4" x14ac:dyDescent="0.25">
      <c r="A26" t="s">
        <v>12</v>
      </c>
      <c r="B26" t="s">
        <v>32</v>
      </c>
      <c r="C26" t="s">
        <v>42</v>
      </c>
      <c r="D26">
        <v>20.766820364432931</v>
      </c>
    </row>
    <row r="27" spans="1:4" x14ac:dyDescent="0.25">
      <c r="A27" t="s">
        <v>21</v>
      </c>
      <c r="B27" t="s">
        <v>32</v>
      </c>
      <c r="C27" t="s">
        <v>42</v>
      </c>
      <c r="D27">
        <v>16.827206981724341</v>
      </c>
    </row>
    <row r="28" spans="1:4" x14ac:dyDescent="0.25">
      <c r="A28" t="s">
        <v>3</v>
      </c>
      <c r="B28" t="s">
        <v>33</v>
      </c>
      <c r="C28" t="s">
        <v>42</v>
      </c>
      <c r="D28">
        <v>1</v>
      </c>
    </row>
    <row r="29" spans="1:4" x14ac:dyDescent="0.25">
      <c r="A29" t="s">
        <v>23</v>
      </c>
      <c r="B29" t="s">
        <v>33</v>
      </c>
      <c r="C29" t="s">
        <v>42</v>
      </c>
      <c r="D29">
        <v>5.9263899485681977E-3</v>
      </c>
    </row>
    <row r="30" spans="1:4" x14ac:dyDescent="0.25">
      <c r="A30" t="s">
        <v>19</v>
      </c>
      <c r="B30" t="s">
        <v>33</v>
      </c>
      <c r="C30" t="s">
        <v>42</v>
      </c>
      <c r="D30">
        <v>1.4537903591449786</v>
      </c>
    </row>
    <row r="31" spans="1:4" x14ac:dyDescent="0.25">
      <c r="A31" t="s">
        <v>17</v>
      </c>
      <c r="B31" t="s">
        <v>33</v>
      </c>
      <c r="C31" t="s">
        <v>42</v>
      </c>
      <c r="D31">
        <v>0.91291036949662574</v>
      </c>
    </row>
    <row r="32" spans="1:4" x14ac:dyDescent="0.25">
      <c r="A32" t="s">
        <v>25</v>
      </c>
      <c r="B32" t="s">
        <v>33</v>
      </c>
      <c r="C32" t="s">
        <v>42</v>
      </c>
      <c r="D32">
        <v>4.5891881291185701</v>
      </c>
    </row>
    <row r="33" spans="1:4" x14ac:dyDescent="0.25">
      <c r="A33" t="s">
        <v>10</v>
      </c>
      <c r="B33" t="s">
        <v>33</v>
      </c>
      <c r="C33" t="s">
        <v>42</v>
      </c>
      <c r="D33">
        <v>46.79347826086957</v>
      </c>
    </row>
    <row r="34" spans="1:4" x14ac:dyDescent="0.25">
      <c r="A34" t="s">
        <v>15</v>
      </c>
      <c r="B34" t="s">
        <v>33</v>
      </c>
      <c r="C34" t="s">
        <v>42</v>
      </c>
      <c r="D34">
        <v>1.4968710569792447</v>
      </c>
    </row>
    <row r="35" spans="1:4" x14ac:dyDescent="0.25">
      <c r="A35" t="s">
        <v>27</v>
      </c>
      <c r="B35" t="s">
        <v>33</v>
      </c>
      <c r="C35" t="s">
        <v>42</v>
      </c>
      <c r="D35">
        <v>3.2593369149303624</v>
      </c>
    </row>
    <row r="36" spans="1:4" x14ac:dyDescent="0.25">
      <c r="A36" t="s">
        <v>29</v>
      </c>
      <c r="B36" t="s">
        <v>33</v>
      </c>
      <c r="C36" t="s">
        <v>42</v>
      </c>
      <c r="D36">
        <v>5.3018462220599716</v>
      </c>
    </row>
    <row r="37" spans="1:4" x14ac:dyDescent="0.25">
      <c r="A37" t="s">
        <v>8</v>
      </c>
      <c r="B37" t="s">
        <v>33</v>
      </c>
      <c r="C37" t="s">
        <v>42</v>
      </c>
      <c r="D37">
        <v>1.8434782608695655</v>
      </c>
    </row>
    <row r="38" spans="1:4" x14ac:dyDescent="0.25">
      <c r="A38" t="s">
        <v>11</v>
      </c>
      <c r="B38" t="s">
        <v>33</v>
      </c>
      <c r="C38" t="s">
        <v>42</v>
      </c>
      <c r="D38">
        <v>12.246287399070457</v>
      </c>
    </row>
    <row r="39" spans="1:4" x14ac:dyDescent="0.25">
      <c r="A39" t="s">
        <v>12</v>
      </c>
      <c r="B39" t="s">
        <v>33</v>
      </c>
      <c r="C39" t="s">
        <v>42</v>
      </c>
      <c r="D39">
        <v>27.105950799215538</v>
      </c>
    </row>
    <row r="40" spans="1:4" x14ac:dyDescent="0.25">
      <c r="A40" t="s">
        <v>21</v>
      </c>
      <c r="B40" t="s">
        <v>33</v>
      </c>
      <c r="C40" t="s">
        <v>42</v>
      </c>
      <c r="D40">
        <v>4.4374802840043275</v>
      </c>
    </row>
    <row r="41" spans="1:4" x14ac:dyDescent="0.25">
      <c r="A41" t="s">
        <v>3</v>
      </c>
      <c r="B41" t="s">
        <v>4</v>
      </c>
      <c r="C41" t="s">
        <v>44</v>
      </c>
      <c r="D41">
        <v>1</v>
      </c>
    </row>
    <row r="42" spans="1:4" x14ac:dyDescent="0.25">
      <c r="A42" t="s">
        <v>23</v>
      </c>
      <c r="B42" t="s">
        <v>4</v>
      </c>
      <c r="C42" t="s">
        <v>44</v>
      </c>
      <c r="D42">
        <v>1.1641123113258962E-3</v>
      </c>
    </row>
    <row r="43" spans="1:4" x14ac:dyDescent="0.25">
      <c r="A43" t="s">
        <v>19</v>
      </c>
      <c r="B43" t="s">
        <v>4</v>
      </c>
      <c r="C43" t="s">
        <v>44</v>
      </c>
      <c r="D43">
        <v>0.28556596340347795</v>
      </c>
    </row>
    <row r="44" spans="1:4" x14ac:dyDescent="0.25">
      <c r="A44" t="s">
        <v>17</v>
      </c>
      <c r="B44" t="s">
        <v>4</v>
      </c>
      <c r="C44" t="s">
        <v>44</v>
      </c>
      <c r="D44">
        <v>0.26083153414189303</v>
      </c>
    </row>
    <row r="45" spans="1:4" x14ac:dyDescent="0.25">
      <c r="A45" t="s">
        <v>25</v>
      </c>
      <c r="B45" t="s">
        <v>4</v>
      </c>
      <c r="C45" t="s">
        <v>44</v>
      </c>
      <c r="D45">
        <v>1.2354266403798122</v>
      </c>
    </row>
    <row r="46" spans="1:4" x14ac:dyDescent="0.25">
      <c r="A46" t="s">
        <v>10</v>
      </c>
      <c r="B46" t="s">
        <v>4</v>
      </c>
      <c r="C46" t="s">
        <v>44</v>
      </c>
      <c r="D46">
        <v>5.247554347826088</v>
      </c>
    </row>
    <row r="47" spans="1:4" x14ac:dyDescent="0.25">
      <c r="A47" t="s">
        <v>15</v>
      </c>
      <c r="B47" t="s">
        <v>4</v>
      </c>
      <c r="C47" t="s">
        <v>44</v>
      </c>
      <c r="D47">
        <v>1.6550680710185961</v>
      </c>
    </row>
    <row r="48" spans="1:4" x14ac:dyDescent="0.25">
      <c r="A48" t="s">
        <v>27</v>
      </c>
      <c r="B48" t="s">
        <v>4</v>
      </c>
      <c r="C48" t="s">
        <v>44</v>
      </c>
      <c r="D48">
        <v>0.46845870292988662</v>
      </c>
    </row>
    <row r="49" spans="1:4" x14ac:dyDescent="0.25">
      <c r="A49" t="s">
        <v>29</v>
      </c>
      <c r="B49" t="s">
        <v>4</v>
      </c>
      <c r="C49" t="s">
        <v>44</v>
      </c>
      <c r="D49">
        <v>1.7357234655553482</v>
      </c>
    </row>
    <row r="50" spans="1:4" x14ac:dyDescent="0.25">
      <c r="A50" t="s">
        <v>8</v>
      </c>
      <c r="B50" t="s">
        <v>4</v>
      </c>
      <c r="C50" t="s">
        <v>44</v>
      </c>
      <c r="D50">
        <v>0.15011180124223603</v>
      </c>
    </row>
    <row r="51" spans="1:4" x14ac:dyDescent="0.25">
      <c r="A51" t="s">
        <v>11</v>
      </c>
      <c r="B51" t="s">
        <v>4</v>
      </c>
      <c r="C51" t="s">
        <v>44</v>
      </c>
      <c r="D51">
        <v>1.3733336583243299</v>
      </c>
    </row>
    <row r="52" spans="1:4" x14ac:dyDescent="0.25">
      <c r="A52" t="s">
        <v>12</v>
      </c>
      <c r="B52" t="s">
        <v>4</v>
      </c>
      <c r="C52" t="s">
        <v>44</v>
      </c>
      <c r="D52">
        <v>2.9169137195915038</v>
      </c>
    </row>
    <row r="53" spans="1:4" x14ac:dyDescent="0.25">
      <c r="A53" t="s">
        <v>21</v>
      </c>
      <c r="B53" t="s">
        <v>4</v>
      </c>
      <c r="C53" t="s">
        <v>44</v>
      </c>
      <c r="D53">
        <v>7.4712678251093248E-2</v>
      </c>
    </row>
    <row r="54" spans="1:4" x14ac:dyDescent="0.25">
      <c r="A54" t="s">
        <v>3</v>
      </c>
      <c r="B54" t="s">
        <v>32</v>
      </c>
      <c r="C54" t="s">
        <v>44</v>
      </c>
      <c r="D54">
        <v>1</v>
      </c>
    </row>
    <row r="55" spans="1:4" x14ac:dyDescent="0.25">
      <c r="A55" t="s">
        <v>23</v>
      </c>
      <c r="B55" t="s">
        <v>32</v>
      </c>
      <c r="C55" t="s">
        <v>44</v>
      </c>
      <c r="D55">
        <v>2.2223962307130747E-3</v>
      </c>
    </row>
    <row r="56" spans="1:4" x14ac:dyDescent="0.25">
      <c r="A56" t="s">
        <v>19</v>
      </c>
      <c r="B56" t="s">
        <v>32</v>
      </c>
      <c r="C56" t="s">
        <v>44</v>
      </c>
      <c r="D56">
        <v>0.54517138467936688</v>
      </c>
    </row>
    <row r="57" spans="1:4" x14ac:dyDescent="0.25">
      <c r="A57" t="s">
        <v>17</v>
      </c>
      <c r="B57" t="s">
        <v>32</v>
      </c>
      <c r="C57" t="s">
        <v>44</v>
      </c>
      <c r="D57">
        <v>0.49795111063452313</v>
      </c>
    </row>
    <row r="58" spans="1:4" x14ac:dyDescent="0.25">
      <c r="A58" t="s">
        <v>25</v>
      </c>
      <c r="B58" t="s">
        <v>32</v>
      </c>
      <c r="C58" t="s">
        <v>44</v>
      </c>
      <c r="D58">
        <v>3.0356350985235134</v>
      </c>
    </row>
    <row r="59" spans="1:4" x14ac:dyDescent="0.25">
      <c r="A59" t="s">
        <v>10</v>
      </c>
      <c r="B59" t="s">
        <v>32</v>
      </c>
      <c r="C59" t="s">
        <v>44</v>
      </c>
      <c r="D59">
        <v>5.247554347826088</v>
      </c>
    </row>
    <row r="60" spans="1:4" x14ac:dyDescent="0.25">
      <c r="A60" t="s">
        <v>15</v>
      </c>
      <c r="B60" t="s">
        <v>32</v>
      </c>
      <c r="C60" t="s">
        <v>44</v>
      </c>
      <c r="D60">
        <v>1.6550680710185961</v>
      </c>
    </row>
    <row r="61" spans="1:4" x14ac:dyDescent="0.25">
      <c r="A61" t="s">
        <v>27</v>
      </c>
      <c r="B61" t="s">
        <v>32</v>
      </c>
      <c r="C61" t="s">
        <v>44</v>
      </c>
      <c r="D61">
        <v>0.89433025104796537</v>
      </c>
    </row>
    <row r="62" spans="1:4" x14ac:dyDescent="0.25">
      <c r="A62" t="s">
        <v>29</v>
      </c>
      <c r="B62" t="s">
        <v>32</v>
      </c>
      <c r="C62" t="s">
        <v>44</v>
      </c>
      <c r="D62">
        <v>3.3136538887874827</v>
      </c>
    </row>
    <row r="63" spans="1:4" x14ac:dyDescent="0.25">
      <c r="A63" t="s">
        <v>8</v>
      </c>
      <c r="B63" t="s">
        <v>32</v>
      </c>
      <c r="C63" t="s">
        <v>44</v>
      </c>
      <c r="D63">
        <v>0.15011180124223603</v>
      </c>
    </row>
    <row r="64" spans="1:4" x14ac:dyDescent="0.25">
      <c r="A64" t="s">
        <v>11</v>
      </c>
      <c r="B64" t="s">
        <v>32</v>
      </c>
      <c r="C64" t="s">
        <v>44</v>
      </c>
      <c r="D64">
        <v>1.3733336583243299</v>
      </c>
    </row>
    <row r="65" spans="1:4" x14ac:dyDescent="0.25">
      <c r="A65" t="s">
        <v>12</v>
      </c>
      <c r="B65" t="s">
        <v>32</v>
      </c>
      <c r="C65" t="s">
        <v>44</v>
      </c>
      <c r="D65">
        <v>2.9169137195915038</v>
      </c>
    </row>
    <row r="66" spans="1:4" x14ac:dyDescent="0.25">
      <c r="A66" t="s">
        <v>21</v>
      </c>
      <c r="B66" t="s">
        <v>32</v>
      </c>
      <c r="C66" t="s">
        <v>44</v>
      </c>
      <c r="D66">
        <v>1.8029150337561797</v>
      </c>
    </row>
    <row r="67" spans="1:4" x14ac:dyDescent="0.25">
      <c r="A67" t="s">
        <v>3</v>
      </c>
      <c r="B67" t="s">
        <v>33</v>
      </c>
      <c r="C67" t="s">
        <v>44</v>
      </c>
      <c r="D67">
        <v>1</v>
      </c>
    </row>
    <row r="68" spans="1:4" x14ac:dyDescent="0.25">
      <c r="A68" t="s">
        <v>23</v>
      </c>
      <c r="B68" t="s">
        <v>33</v>
      </c>
      <c r="C68" t="s">
        <v>44</v>
      </c>
      <c r="D68">
        <v>1.6932542710194852E-3</v>
      </c>
    </row>
    <row r="69" spans="1:4" x14ac:dyDescent="0.25">
      <c r="A69" t="s">
        <v>19</v>
      </c>
      <c r="B69" t="s">
        <v>33</v>
      </c>
      <c r="C69" t="s">
        <v>44</v>
      </c>
      <c r="D69">
        <v>0.41536867404142247</v>
      </c>
    </row>
    <row r="70" spans="1:4" x14ac:dyDescent="0.25">
      <c r="A70" t="s">
        <v>17</v>
      </c>
      <c r="B70" t="s">
        <v>33</v>
      </c>
      <c r="C70" t="s">
        <v>44</v>
      </c>
      <c r="D70">
        <v>0.26083153414189303</v>
      </c>
    </row>
    <row r="71" spans="1:4" x14ac:dyDescent="0.25">
      <c r="A71" t="s">
        <v>25</v>
      </c>
      <c r="B71" t="s">
        <v>33</v>
      </c>
      <c r="C71" t="s">
        <v>44</v>
      </c>
      <c r="D71">
        <v>1.3111966083195914</v>
      </c>
    </row>
    <row r="72" spans="1:4" x14ac:dyDescent="0.25">
      <c r="A72" t="s">
        <v>10</v>
      </c>
      <c r="B72" t="s">
        <v>33</v>
      </c>
      <c r="C72" t="s">
        <v>44</v>
      </c>
      <c r="D72">
        <v>6.6847826086956532</v>
      </c>
    </row>
    <row r="73" spans="1:4" x14ac:dyDescent="0.25">
      <c r="A73" t="s">
        <v>15</v>
      </c>
      <c r="B73" t="s">
        <v>33</v>
      </c>
      <c r="C73" t="s">
        <v>44</v>
      </c>
      <c r="D73">
        <v>1.6550680710185961</v>
      </c>
    </row>
    <row r="74" spans="1:4" x14ac:dyDescent="0.25">
      <c r="A74" t="s">
        <v>27</v>
      </c>
      <c r="B74" t="s">
        <v>33</v>
      </c>
      <c r="C74" t="s">
        <v>44</v>
      </c>
      <c r="D74">
        <v>0.93123911855153207</v>
      </c>
    </row>
    <row r="75" spans="1:4" x14ac:dyDescent="0.25">
      <c r="A75" t="s">
        <v>29</v>
      </c>
      <c r="B75" t="s">
        <v>33</v>
      </c>
      <c r="C75" t="s">
        <v>44</v>
      </c>
      <c r="D75">
        <v>1.5148132063028492</v>
      </c>
    </row>
    <row r="76" spans="1:4" x14ac:dyDescent="0.25">
      <c r="A76" t="s">
        <v>8</v>
      </c>
      <c r="B76" t="s">
        <v>33</v>
      </c>
      <c r="C76" t="s">
        <v>44</v>
      </c>
      <c r="D76">
        <v>0.1975155279503106</v>
      </c>
    </row>
    <row r="77" spans="1:4" x14ac:dyDescent="0.25">
      <c r="A77" t="s">
        <v>11</v>
      </c>
      <c r="B77" t="s">
        <v>33</v>
      </c>
      <c r="C77" t="s">
        <v>44</v>
      </c>
      <c r="D77">
        <v>1.7494696284386371</v>
      </c>
    </row>
    <row r="78" spans="1:4" x14ac:dyDescent="0.25">
      <c r="A78" t="s">
        <v>12</v>
      </c>
      <c r="B78" t="s">
        <v>33</v>
      </c>
      <c r="C78" t="s">
        <v>44</v>
      </c>
      <c r="D78">
        <v>3.596106266175354</v>
      </c>
    </row>
    <row r="79" spans="1:4" x14ac:dyDescent="0.25">
      <c r="A79" t="s">
        <v>21</v>
      </c>
      <c r="B79" t="s">
        <v>33</v>
      </c>
      <c r="C79" t="s">
        <v>44</v>
      </c>
      <c r="D79">
        <v>1.2678515097155221</v>
      </c>
    </row>
    <row r="80" spans="1:4" x14ac:dyDescent="0.25">
      <c r="A80" t="s">
        <v>3</v>
      </c>
      <c r="B80" t="s">
        <v>4</v>
      </c>
      <c r="C80" t="s">
        <v>43</v>
      </c>
      <c r="D80">
        <v>1</v>
      </c>
    </row>
    <row r="81" spans="1:4" x14ac:dyDescent="0.25">
      <c r="A81" t="s">
        <v>23</v>
      </c>
      <c r="B81" t="s">
        <v>4</v>
      </c>
      <c r="C81" t="s">
        <v>43</v>
      </c>
      <c r="D81">
        <v>9.8773165809469977E-4</v>
      </c>
    </row>
    <row r="82" spans="1:4" x14ac:dyDescent="0.25">
      <c r="A82" t="s">
        <v>19</v>
      </c>
      <c r="B82" t="s">
        <v>4</v>
      </c>
      <c r="C82" t="s">
        <v>43</v>
      </c>
      <c r="D82">
        <v>0.24229839319082977</v>
      </c>
    </row>
    <row r="83" spans="1:4" x14ac:dyDescent="0.25">
      <c r="A83" t="s">
        <v>17</v>
      </c>
      <c r="B83" t="s">
        <v>4</v>
      </c>
      <c r="C83" t="s">
        <v>43</v>
      </c>
      <c r="D83">
        <v>0.22131160472645472</v>
      </c>
    </row>
    <row r="84" spans="1:4" x14ac:dyDescent="0.25">
      <c r="A84" t="s">
        <v>25</v>
      </c>
      <c r="B84" t="s">
        <v>4</v>
      </c>
      <c r="C84" t="s">
        <v>43</v>
      </c>
      <c r="D84">
        <v>1.0482407857768101</v>
      </c>
    </row>
    <row r="85" spans="1:4" x14ac:dyDescent="0.25">
      <c r="A85" t="s">
        <v>10</v>
      </c>
      <c r="B85" t="s">
        <v>4</v>
      </c>
      <c r="C85" t="s">
        <v>43</v>
      </c>
      <c r="D85">
        <v>3.6279388083735915</v>
      </c>
    </row>
    <row r="86" spans="1:4" x14ac:dyDescent="0.25">
      <c r="A86" t="s">
        <v>15</v>
      </c>
      <c r="B86" t="s">
        <v>4</v>
      </c>
      <c r="C86" t="s">
        <v>43</v>
      </c>
      <c r="D86">
        <v>1.6609272196867202</v>
      </c>
    </row>
    <row r="87" spans="1:4" x14ac:dyDescent="0.25">
      <c r="A87" t="s">
        <v>27</v>
      </c>
      <c r="B87" t="s">
        <v>4</v>
      </c>
      <c r="C87" t="s">
        <v>43</v>
      </c>
      <c r="D87">
        <v>0.39748011157687352</v>
      </c>
    </row>
    <row r="88" spans="1:4" x14ac:dyDescent="0.25">
      <c r="A88" t="s">
        <v>29</v>
      </c>
      <c r="B88" t="s">
        <v>4</v>
      </c>
      <c r="C88" t="s">
        <v>43</v>
      </c>
      <c r="D88">
        <v>1.4727350616833259</v>
      </c>
    </row>
    <row r="89" spans="1:4" x14ac:dyDescent="0.25">
      <c r="A89" t="s">
        <v>8</v>
      </c>
      <c r="B89" t="s">
        <v>4</v>
      </c>
      <c r="C89" t="s">
        <v>43</v>
      </c>
      <c r="D89">
        <v>0.10378099838969407</v>
      </c>
    </row>
    <row r="90" spans="1:4" x14ac:dyDescent="0.25">
      <c r="A90" t="s">
        <v>11</v>
      </c>
      <c r="B90" t="s">
        <v>4</v>
      </c>
      <c r="C90" t="s">
        <v>43</v>
      </c>
      <c r="D90">
        <v>0.94946524526126519</v>
      </c>
    </row>
    <row r="91" spans="1:4" x14ac:dyDescent="0.25">
      <c r="A91" t="s">
        <v>12</v>
      </c>
      <c r="B91" t="s">
        <v>4</v>
      </c>
      <c r="C91" t="s">
        <v>43</v>
      </c>
      <c r="D91">
        <v>2.2558060660788581</v>
      </c>
    </row>
    <row r="92" spans="1:4" x14ac:dyDescent="0.25">
      <c r="A92" t="s">
        <v>21</v>
      </c>
      <c r="B92" t="s">
        <v>4</v>
      </c>
      <c r="C92" t="s">
        <v>43</v>
      </c>
      <c r="D92">
        <v>6.3392575485776093E-2</v>
      </c>
    </row>
    <row r="93" spans="1:4" x14ac:dyDescent="0.25">
      <c r="A93" t="s">
        <v>3</v>
      </c>
      <c r="B93" t="s">
        <v>32</v>
      </c>
      <c r="C93" t="s">
        <v>43</v>
      </c>
      <c r="D93">
        <v>1</v>
      </c>
    </row>
    <row r="94" spans="1:4" x14ac:dyDescent="0.25">
      <c r="A94" t="s">
        <v>23</v>
      </c>
      <c r="B94" t="s">
        <v>32</v>
      </c>
      <c r="C94" t="s">
        <v>43</v>
      </c>
      <c r="D94">
        <v>1.536471468147311E-3</v>
      </c>
    </row>
    <row r="95" spans="1:4" x14ac:dyDescent="0.25">
      <c r="A95" t="s">
        <v>19</v>
      </c>
      <c r="B95" t="s">
        <v>32</v>
      </c>
      <c r="C95" t="s">
        <v>43</v>
      </c>
      <c r="D95">
        <v>0.37690861163017964</v>
      </c>
    </row>
    <row r="96" spans="1:4" x14ac:dyDescent="0.25">
      <c r="A96" t="s">
        <v>17</v>
      </c>
      <c r="B96" t="s">
        <v>32</v>
      </c>
      <c r="C96" t="s">
        <v>43</v>
      </c>
      <c r="D96">
        <v>0.34426249624115179</v>
      </c>
    </row>
    <row r="97" spans="1:4" x14ac:dyDescent="0.25">
      <c r="A97" t="s">
        <v>25</v>
      </c>
      <c r="B97" t="s">
        <v>32</v>
      </c>
      <c r="C97" t="s">
        <v>43</v>
      </c>
      <c r="D97">
        <v>2.0987106853989728</v>
      </c>
    </row>
    <row r="98" spans="1:4" x14ac:dyDescent="0.25">
      <c r="A98" t="s">
        <v>10</v>
      </c>
      <c r="B98" t="s">
        <v>32</v>
      </c>
      <c r="C98" t="s">
        <v>43</v>
      </c>
      <c r="D98">
        <v>3.6279388083735915</v>
      </c>
    </row>
    <row r="99" spans="1:4" x14ac:dyDescent="0.25">
      <c r="A99" t="s">
        <v>15</v>
      </c>
      <c r="B99" t="s">
        <v>32</v>
      </c>
      <c r="C99" t="s">
        <v>43</v>
      </c>
      <c r="D99">
        <v>1.6609272196867202</v>
      </c>
    </row>
    <row r="100" spans="1:4" x14ac:dyDescent="0.25">
      <c r="A100" t="s">
        <v>27</v>
      </c>
      <c r="B100" t="s">
        <v>32</v>
      </c>
      <c r="C100" t="s">
        <v>43</v>
      </c>
      <c r="D100">
        <v>0.61830239578624768</v>
      </c>
    </row>
    <row r="101" spans="1:4" x14ac:dyDescent="0.25">
      <c r="A101" t="s">
        <v>29</v>
      </c>
      <c r="B101" t="s">
        <v>32</v>
      </c>
      <c r="C101" t="s">
        <v>43</v>
      </c>
      <c r="D101">
        <v>2.2909212070629512</v>
      </c>
    </row>
    <row r="102" spans="1:4" x14ac:dyDescent="0.25">
      <c r="A102" t="s">
        <v>8</v>
      </c>
      <c r="B102" t="s">
        <v>32</v>
      </c>
      <c r="C102" t="s">
        <v>43</v>
      </c>
      <c r="D102">
        <v>0.10378099838969407</v>
      </c>
    </row>
    <row r="103" spans="1:4" x14ac:dyDescent="0.25">
      <c r="A103" t="s">
        <v>11</v>
      </c>
      <c r="B103" t="s">
        <v>32</v>
      </c>
      <c r="C103" t="s">
        <v>43</v>
      </c>
      <c r="D103">
        <v>0.94946524526126519</v>
      </c>
    </row>
    <row r="104" spans="1:4" x14ac:dyDescent="0.25">
      <c r="A104" t="s">
        <v>12</v>
      </c>
      <c r="B104" t="s">
        <v>32</v>
      </c>
      <c r="C104" t="s">
        <v>43</v>
      </c>
      <c r="D104">
        <v>2.2558060660788581</v>
      </c>
    </row>
    <row r="105" spans="1:4" x14ac:dyDescent="0.25">
      <c r="A105" t="s">
        <v>21</v>
      </c>
      <c r="B105" t="s">
        <v>32</v>
      </c>
      <c r="C105" t="s">
        <v>43</v>
      </c>
      <c r="D105">
        <v>1.2464597764240255</v>
      </c>
    </row>
    <row r="106" spans="1:4" x14ac:dyDescent="0.25">
      <c r="A106" t="s">
        <v>3</v>
      </c>
      <c r="B106" t="s">
        <v>33</v>
      </c>
      <c r="C106" t="s">
        <v>43</v>
      </c>
      <c r="D106">
        <v>1</v>
      </c>
    </row>
    <row r="107" spans="1:4" x14ac:dyDescent="0.25">
      <c r="A107" t="s">
        <v>23</v>
      </c>
      <c r="B107" t="s">
        <v>33</v>
      </c>
      <c r="C107" t="s">
        <v>43</v>
      </c>
      <c r="D107">
        <v>1.5364714681473108E-3</v>
      </c>
    </row>
    <row r="108" spans="1:4" x14ac:dyDescent="0.25">
      <c r="A108" t="s">
        <v>19</v>
      </c>
      <c r="B108" t="s">
        <v>33</v>
      </c>
      <c r="C108" t="s">
        <v>43</v>
      </c>
      <c r="D108">
        <v>0.37690861163017964</v>
      </c>
    </row>
    <row r="109" spans="1:4" x14ac:dyDescent="0.25">
      <c r="A109" t="s">
        <v>17</v>
      </c>
      <c r="B109" t="s">
        <v>33</v>
      </c>
      <c r="C109" t="s">
        <v>43</v>
      </c>
      <c r="D109">
        <v>0.23668046616579186</v>
      </c>
    </row>
    <row r="110" spans="1:4" x14ac:dyDescent="0.25">
      <c r="A110" t="s">
        <v>25</v>
      </c>
      <c r="B110" t="s">
        <v>33</v>
      </c>
      <c r="C110" t="s">
        <v>43</v>
      </c>
      <c r="D110">
        <v>1.1897895149566664</v>
      </c>
    </row>
    <row r="111" spans="1:4" x14ac:dyDescent="0.25">
      <c r="A111" t="s">
        <v>10</v>
      </c>
      <c r="B111" t="s">
        <v>33</v>
      </c>
      <c r="C111" t="s">
        <v>43</v>
      </c>
      <c r="D111">
        <v>5.1992753623188417</v>
      </c>
    </row>
    <row r="112" spans="1:4" x14ac:dyDescent="0.25">
      <c r="A112" t="s">
        <v>15</v>
      </c>
      <c r="B112" t="s">
        <v>33</v>
      </c>
      <c r="C112" t="s">
        <v>43</v>
      </c>
      <c r="D112">
        <v>1.6609272196867202</v>
      </c>
    </row>
    <row r="113" spans="1:4" x14ac:dyDescent="0.25">
      <c r="A113" t="s">
        <v>27</v>
      </c>
      <c r="B113" t="s">
        <v>33</v>
      </c>
      <c r="C113" t="s">
        <v>43</v>
      </c>
      <c r="D113">
        <v>0.8450132742412052</v>
      </c>
    </row>
    <row r="114" spans="1:4" x14ac:dyDescent="0.25">
      <c r="A114" t="s">
        <v>29</v>
      </c>
      <c r="B114" t="s">
        <v>33</v>
      </c>
      <c r="C114" t="s">
        <v>43</v>
      </c>
      <c r="D114">
        <v>1.3745527242377706</v>
      </c>
    </row>
    <row r="115" spans="1:4" x14ac:dyDescent="0.25">
      <c r="A115" t="s">
        <v>8</v>
      </c>
      <c r="B115" t="s">
        <v>33</v>
      </c>
      <c r="C115" t="s">
        <v>43</v>
      </c>
      <c r="D115">
        <v>0.13655394524959746</v>
      </c>
    </row>
    <row r="116" spans="1:4" x14ac:dyDescent="0.25">
      <c r="A116" t="s">
        <v>11</v>
      </c>
      <c r="B116" t="s">
        <v>33</v>
      </c>
      <c r="C116" t="s">
        <v>43</v>
      </c>
      <c r="D116">
        <v>1.3606985998967178</v>
      </c>
    </row>
    <row r="117" spans="1:4" x14ac:dyDescent="0.25">
      <c r="A117" t="s">
        <v>12</v>
      </c>
      <c r="B117" t="s">
        <v>33</v>
      </c>
      <c r="C117" t="s">
        <v>43</v>
      </c>
      <c r="D117">
        <v>2.7253712834701624</v>
      </c>
    </row>
    <row r="118" spans="1:4" x14ac:dyDescent="0.25">
      <c r="A118" t="s">
        <v>21</v>
      </c>
      <c r="B118" t="s">
        <v>33</v>
      </c>
      <c r="C118" t="s">
        <v>43</v>
      </c>
      <c r="D118">
        <v>1.1504578514085293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</cp:lastModifiedBy>
  <dcterms:created xsi:type="dcterms:W3CDTF">2024-02-05T15:59:25Z</dcterms:created>
  <dcterms:modified xsi:type="dcterms:W3CDTF">2024-02-05T21:45:49Z</dcterms:modified>
</cp:coreProperties>
</file>