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null\git\python\input\"/>
    </mc:Choice>
  </mc:AlternateContent>
  <xr:revisionPtr revIDLastSave="0" documentId="13_ncr:1_{2169D20A-3C5F-45F2-AE4F-F81200D67F97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nfo" sheetId="2" r:id="rId1"/>
    <sheet name="ref1" sheetId="1" r:id="rId2"/>
    <sheet name="industry demand" sheetId="3" r:id="rId3"/>
  </sheets>
  <definedNames>
    <definedName name="_xlnm._FilterDatabase" localSheetId="1" hidden="1">'ref1'!$A$1:$C$54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3" l="1"/>
  <c r="C21" i="3"/>
  <c r="C20" i="3"/>
  <c r="C19" i="3"/>
  <c r="C18" i="3"/>
  <c r="C17" i="3"/>
  <c r="J4" i="3"/>
  <c r="J5" i="3"/>
  <c r="J6" i="3"/>
  <c r="J7" i="3"/>
  <c r="J8" i="3"/>
  <c r="J3" i="3"/>
  <c r="AH8" i="3"/>
  <c r="AH7" i="3"/>
  <c r="AH6" i="3"/>
  <c r="AH5" i="3"/>
  <c r="AH4" i="3"/>
  <c r="AH3" i="3"/>
  <c r="R4" i="3"/>
  <c r="R5" i="3"/>
  <c r="R6" i="3"/>
  <c r="R7" i="3"/>
  <c r="R8" i="3"/>
  <c r="R3" i="3"/>
  <c r="AD18" i="3"/>
  <c r="AE18" i="3" s="1"/>
  <c r="AD15" i="3"/>
  <c r="AE15" i="3" s="1"/>
  <c r="AD12" i="3"/>
  <c r="AE12" i="3" s="1"/>
  <c r="AD9" i="3"/>
  <c r="AE9" i="3" s="1"/>
  <c r="AD6" i="3"/>
  <c r="AE6" i="3" s="1"/>
  <c r="AD3" i="3"/>
  <c r="AE3" i="3" s="1"/>
  <c r="X18" i="3"/>
  <c r="X15" i="3"/>
  <c r="X12" i="3"/>
  <c r="X9" i="3"/>
  <c r="X6" i="3"/>
  <c r="X3" i="3"/>
  <c r="H4" i="3"/>
  <c r="H5" i="3"/>
  <c r="H6" i="3"/>
  <c r="H7" i="3"/>
  <c r="G4" i="3"/>
  <c r="G5" i="3"/>
  <c r="G6" i="3"/>
  <c r="G7" i="3"/>
  <c r="G3" i="3"/>
  <c r="H3" i="3" s="1"/>
  <c r="E4" i="3"/>
  <c r="E5" i="3"/>
  <c r="E6" i="3"/>
  <c r="E7" i="3"/>
  <c r="E8" i="3"/>
  <c r="G8" i="3" s="1"/>
  <c r="H8" i="3" s="1"/>
  <c r="E3" i="3"/>
</calcChain>
</file>

<file path=xl/sharedStrings.xml><?xml version="1.0" encoding="utf-8"?>
<sst xmlns="http://schemas.openxmlformats.org/spreadsheetml/2006/main" count="228" uniqueCount="40">
  <si>
    <t>PVPA1</t>
  </si>
  <si>
    <t>DE_N</t>
  </si>
  <si>
    <t>DE_S</t>
  </si>
  <si>
    <t>PVR1</t>
  </si>
  <si>
    <t>WONA2</t>
  </si>
  <si>
    <t>WOFF3</t>
  </si>
  <si>
    <t>WOFF2</t>
  </si>
  <si>
    <t>SE_S</t>
  </si>
  <si>
    <t>WONA4</t>
  </si>
  <si>
    <t>WONA5</t>
  </si>
  <si>
    <t>FI</t>
  </si>
  <si>
    <t>SE_NO_N</t>
  </si>
  <si>
    <t>WONA3</t>
  </si>
  <si>
    <t>NO_S</t>
  </si>
  <si>
    <t>WONA1</t>
  </si>
  <si>
    <t>WOFF1</t>
  </si>
  <si>
    <t>ref1</t>
  </si>
  <si>
    <t>tab</t>
  </si>
  <si>
    <t>notes</t>
  </si>
  <si>
    <t>tech</t>
  </si>
  <si>
    <t>I_reg</t>
  </si>
  <si>
    <t>capacity</t>
  </si>
  <si>
    <t>WOFF4</t>
  </si>
  <si>
    <t>case with all extra loads except heat, 3h resolution, numerical errors, noFC, highFlex</t>
  </si>
  <si>
    <t>el GWh/h</t>
  </si>
  <si>
    <t>h2 GWh/h</t>
  </si>
  <si>
    <t>eta_electrolyzer</t>
  </si>
  <si>
    <t>&lt;- converted</t>
  </si>
  <si>
    <t>total GWh el/hr</t>
  </si>
  <si>
    <t>/yr</t>
  </si>
  <si>
    <t>demand_EV</t>
  </si>
  <si>
    <t>demand_H2</t>
  </si>
  <si>
    <t>LT</t>
  </si>
  <si>
    <t>HT</t>
  </si>
  <si>
    <t>Bus</t>
  </si>
  <si>
    <t>truckbus_demand_electric</t>
  </si>
  <si>
    <t>truckbus_demand_h2</t>
  </si>
  <si>
    <t>Truckbus total</t>
  </si>
  <si>
    <t>industry</t>
  </si>
  <si>
    <t>industry+transport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</si>
</sst>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2" borderId="0" xfId="0" applyFill="1"/>
    <xf numFmtId="167" fontId="0" fillId="2" borderId="0" xfId="1" applyNumberFormat="1" applyFont="1" applyFill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B909-F5C3-4573-BEC2-B8E4C4ECE5DB}">
  <dimension ref="A1:B2"/>
  <sheetViews>
    <sheetView workbookViewId="0">
      <selection activeCell="H4" sqref="H4"/>
    </sheetView>
  </sheetViews>
  <sheetFormatPr defaultRowHeight="15" x14ac:dyDescent="0.25"/>
  <sheetData>
    <row r="1" spans="1:2" x14ac:dyDescent="0.25">
      <c r="A1" s="1" t="s">
        <v>17</v>
      </c>
      <c r="B1" s="1" t="s">
        <v>18</v>
      </c>
    </row>
    <row r="2" spans="1:2" x14ac:dyDescent="0.25">
      <c r="A2" t="s">
        <v>16</v>
      </c>
      <c r="B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opLeftCell="A10" workbookViewId="0">
      <selection activeCell="F29" sqref="F29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 t="s">
        <v>1</v>
      </c>
      <c r="C2">
        <v>86.992999999999995</v>
      </c>
    </row>
    <row r="3" spans="1:3" x14ac:dyDescent="0.25">
      <c r="A3" t="s">
        <v>0</v>
      </c>
      <c r="B3" t="s">
        <v>2</v>
      </c>
      <c r="C3">
        <v>84.144000000000005</v>
      </c>
    </row>
    <row r="4" spans="1:3" x14ac:dyDescent="0.25">
      <c r="A4" t="s">
        <v>0</v>
      </c>
      <c r="B4" t="s">
        <v>7</v>
      </c>
      <c r="C4">
        <v>16.623899999999999</v>
      </c>
    </row>
    <row r="5" spans="1:3" x14ac:dyDescent="0.25">
      <c r="A5" t="s">
        <v>0</v>
      </c>
      <c r="B5" t="s">
        <v>10</v>
      </c>
      <c r="C5">
        <v>11.0687</v>
      </c>
    </row>
    <row r="6" spans="1:3" x14ac:dyDescent="0.25">
      <c r="A6" t="s">
        <v>0</v>
      </c>
      <c r="B6" t="s">
        <v>11</v>
      </c>
      <c r="C6">
        <v>6.2928600000000001E-2</v>
      </c>
    </row>
    <row r="7" spans="1:3" x14ac:dyDescent="0.25">
      <c r="A7" t="s">
        <v>0</v>
      </c>
      <c r="B7" t="s">
        <v>13</v>
      </c>
      <c r="C7">
        <v>3.3253100000000001E-2</v>
      </c>
    </row>
    <row r="8" spans="1:3" x14ac:dyDescent="0.25">
      <c r="A8" t="s">
        <v>3</v>
      </c>
      <c r="B8" t="s">
        <v>2</v>
      </c>
      <c r="C8">
        <v>47.9465</v>
      </c>
    </row>
    <row r="9" spans="1:3" x14ac:dyDescent="0.25">
      <c r="A9" t="s">
        <v>3</v>
      </c>
      <c r="B9" t="s">
        <v>1</v>
      </c>
      <c r="C9">
        <v>8.8229000000000002E-2</v>
      </c>
    </row>
    <row r="10" spans="1:3" x14ac:dyDescent="0.25">
      <c r="A10" t="s">
        <v>3</v>
      </c>
      <c r="B10" t="s">
        <v>7</v>
      </c>
      <c r="C10">
        <v>2.7882000000000001E-2</v>
      </c>
    </row>
    <row r="11" spans="1:3" x14ac:dyDescent="0.25">
      <c r="A11" t="s">
        <v>3</v>
      </c>
      <c r="B11" t="s">
        <v>10</v>
      </c>
      <c r="C11">
        <v>2.3861E-2</v>
      </c>
    </row>
    <row r="12" spans="1:3" x14ac:dyDescent="0.25">
      <c r="A12" t="s">
        <v>3</v>
      </c>
      <c r="B12" t="s">
        <v>13</v>
      </c>
      <c r="C12">
        <v>1.50496E-2</v>
      </c>
    </row>
    <row r="13" spans="1:3" x14ac:dyDescent="0.25">
      <c r="A13" t="s">
        <v>15</v>
      </c>
      <c r="B13" t="s">
        <v>10</v>
      </c>
      <c r="C13">
        <v>2.7820299999999999E-2</v>
      </c>
    </row>
    <row r="14" spans="1:3" x14ac:dyDescent="0.25">
      <c r="A14" t="s">
        <v>15</v>
      </c>
      <c r="B14" t="s">
        <v>7</v>
      </c>
      <c r="C14">
        <v>1.7967799999999999E-2</v>
      </c>
    </row>
    <row r="15" spans="1:3" x14ac:dyDescent="0.25">
      <c r="A15" t="s">
        <v>15</v>
      </c>
      <c r="B15" t="s">
        <v>11</v>
      </c>
      <c r="C15">
        <v>1.26871E-2</v>
      </c>
    </row>
    <row r="16" spans="1:3" x14ac:dyDescent="0.25">
      <c r="A16" t="s">
        <v>15</v>
      </c>
      <c r="B16" t="s">
        <v>13</v>
      </c>
      <c r="C16">
        <v>9.2611499999999992E-3</v>
      </c>
    </row>
    <row r="17" spans="1:3" x14ac:dyDescent="0.25">
      <c r="A17" t="s">
        <v>15</v>
      </c>
      <c r="B17" t="s">
        <v>2</v>
      </c>
      <c r="C17">
        <v>8.0101900000000004E-3</v>
      </c>
    </row>
    <row r="18" spans="1:3" x14ac:dyDescent="0.25">
      <c r="A18" t="s">
        <v>6</v>
      </c>
      <c r="B18" t="s">
        <v>1</v>
      </c>
      <c r="C18">
        <v>42.581000000000003</v>
      </c>
    </row>
    <row r="19" spans="1:3" x14ac:dyDescent="0.25">
      <c r="A19" t="s">
        <v>6</v>
      </c>
      <c r="B19" t="s">
        <v>7</v>
      </c>
      <c r="C19">
        <v>4.2532699999999997</v>
      </c>
    </row>
    <row r="20" spans="1:3" x14ac:dyDescent="0.25">
      <c r="A20" t="s">
        <v>6</v>
      </c>
      <c r="B20" t="s">
        <v>10</v>
      </c>
      <c r="C20">
        <v>1.14255</v>
      </c>
    </row>
    <row r="21" spans="1:3" x14ac:dyDescent="0.25">
      <c r="A21" t="s">
        <v>6</v>
      </c>
      <c r="B21" t="s">
        <v>11</v>
      </c>
      <c r="C21">
        <v>1.87954E-2</v>
      </c>
    </row>
    <row r="22" spans="1:3" x14ac:dyDescent="0.25">
      <c r="A22" t="s">
        <v>6</v>
      </c>
      <c r="B22" t="s">
        <v>13</v>
      </c>
      <c r="C22">
        <v>1.30306E-2</v>
      </c>
    </row>
    <row r="23" spans="1:3" x14ac:dyDescent="0.25">
      <c r="A23" t="s">
        <v>5</v>
      </c>
      <c r="B23" t="s">
        <v>1</v>
      </c>
      <c r="C23">
        <v>43.982999999999997</v>
      </c>
    </row>
    <row r="24" spans="1:3" x14ac:dyDescent="0.25">
      <c r="A24" t="s">
        <v>5</v>
      </c>
      <c r="B24" t="s">
        <v>13</v>
      </c>
      <c r="C24">
        <v>1.46806E-2</v>
      </c>
    </row>
    <row r="25" spans="1:3" x14ac:dyDescent="0.25">
      <c r="A25" t="s">
        <v>22</v>
      </c>
      <c r="B25" t="s">
        <v>11</v>
      </c>
      <c r="C25">
        <v>30</v>
      </c>
    </row>
    <row r="26" spans="1:3" x14ac:dyDescent="0.25">
      <c r="A26" t="s">
        <v>22</v>
      </c>
      <c r="B26" t="s">
        <v>7</v>
      </c>
      <c r="C26">
        <v>50</v>
      </c>
    </row>
    <row r="27" spans="1:3" x14ac:dyDescent="0.25">
      <c r="A27" t="s">
        <v>14</v>
      </c>
      <c r="B27" t="s">
        <v>2</v>
      </c>
      <c r="C27">
        <v>3.0557899999999999E-2</v>
      </c>
    </row>
    <row r="28" spans="1:3" x14ac:dyDescent="0.25">
      <c r="A28" t="s">
        <v>14</v>
      </c>
      <c r="B28" t="s">
        <v>7</v>
      </c>
      <c r="C28">
        <v>1.5582500000000001E-2</v>
      </c>
    </row>
    <row r="29" spans="1:3" x14ac:dyDescent="0.25">
      <c r="A29" t="s">
        <v>14</v>
      </c>
      <c r="B29" t="s">
        <v>11</v>
      </c>
      <c r="C29">
        <v>1.46695E-2</v>
      </c>
    </row>
    <row r="30" spans="1:3" x14ac:dyDescent="0.25">
      <c r="A30" t="s">
        <v>14</v>
      </c>
      <c r="B30" t="s">
        <v>13</v>
      </c>
      <c r="C30">
        <v>1.413E-2</v>
      </c>
    </row>
    <row r="31" spans="1:3" x14ac:dyDescent="0.25">
      <c r="A31" t="s">
        <v>4</v>
      </c>
      <c r="B31" t="s">
        <v>2</v>
      </c>
      <c r="C31">
        <v>44.029800000000002</v>
      </c>
    </row>
    <row r="32" spans="1:3" x14ac:dyDescent="0.25">
      <c r="A32" t="s">
        <v>4</v>
      </c>
      <c r="B32" t="s">
        <v>10</v>
      </c>
      <c r="C32">
        <v>3.8832800000000001E-2</v>
      </c>
    </row>
    <row r="33" spans="1:3" x14ac:dyDescent="0.25">
      <c r="A33" t="s">
        <v>4</v>
      </c>
      <c r="B33" t="s">
        <v>7</v>
      </c>
      <c r="C33">
        <v>2.78388E-2</v>
      </c>
    </row>
    <row r="34" spans="1:3" x14ac:dyDescent="0.25">
      <c r="A34" t="s">
        <v>4</v>
      </c>
      <c r="B34" t="s">
        <v>1</v>
      </c>
      <c r="C34">
        <v>2.3442999999999999E-2</v>
      </c>
    </row>
    <row r="35" spans="1:3" x14ac:dyDescent="0.25">
      <c r="A35" t="s">
        <v>4</v>
      </c>
      <c r="B35" t="s">
        <v>11</v>
      </c>
      <c r="C35">
        <v>2.0154700000000001E-2</v>
      </c>
    </row>
    <row r="36" spans="1:3" x14ac:dyDescent="0.25">
      <c r="A36" t="s">
        <v>4</v>
      </c>
      <c r="B36" t="s">
        <v>13</v>
      </c>
      <c r="C36">
        <v>1.8050099999999999E-2</v>
      </c>
    </row>
    <row r="37" spans="1:3" x14ac:dyDescent="0.25">
      <c r="A37" t="s">
        <v>12</v>
      </c>
      <c r="B37" t="s">
        <v>10</v>
      </c>
      <c r="C37">
        <v>7.7390100000000004</v>
      </c>
    </row>
    <row r="38" spans="1:3" x14ac:dyDescent="0.25">
      <c r="A38" t="s">
        <v>12</v>
      </c>
      <c r="B38" t="s">
        <v>2</v>
      </c>
      <c r="C38">
        <v>6.1333500000000001</v>
      </c>
    </row>
    <row r="39" spans="1:3" x14ac:dyDescent="0.25">
      <c r="A39" t="s">
        <v>12</v>
      </c>
      <c r="B39" t="s">
        <v>7</v>
      </c>
      <c r="C39">
        <v>8.7624199999999999E-2</v>
      </c>
    </row>
    <row r="40" spans="1:3" x14ac:dyDescent="0.25">
      <c r="A40" t="s">
        <v>12</v>
      </c>
      <c r="B40" t="s">
        <v>1</v>
      </c>
      <c r="C40">
        <v>5.45519E-2</v>
      </c>
    </row>
    <row r="41" spans="1:3" x14ac:dyDescent="0.25">
      <c r="A41" t="s">
        <v>12</v>
      </c>
      <c r="B41" t="s">
        <v>11</v>
      </c>
      <c r="C41">
        <v>3.1117800000000001E-2</v>
      </c>
    </row>
    <row r="42" spans="1:3" x14ac:dyDescent="0.25">
      <c r="A42" t="s">
        <v>12</v>
      </c>
      <c r="B42" t="s">
        <v>13</v>
      </c>
      <c r="C42">
        <v>2.3715199999999999E-2</v>
      </c>
    </row>
    <row r="43" spans="1:3" x14ac:dyDescent="0.25">
      <c r="A43" t="s">
        <v>8</v>
      </c>
      <c r="B43" t="s">
        <v>1</v>
      </c>
      <c r="C43">
        <v>14.9712</v>
      </c>
    </row>
    <row r="44" spans="1:3" x14ac:dyDescent="0.25">
      <c r="A44" t="s">
        <v>8</v>
      </c>
      <c r="B44" t="s">
        <v>2</v>
      </c>
      <c r="C44">
        <v>13.3568</v>
      </c>
    </row>
    <row r="45" spans="1:3" x14ac:dyDescent="0.25">
      <c r="A45" t="s">
        <v>8</v>
      </c>
      <c r="B45" t="s">
        <v>7</v>
      </c>
      <c r="C45">
        <v>9.43553</v>
      </c>
    </row>
    <row r="46" spans="1:3" x14ac:dyDescent="0.25">
      <c r="A46" t="s">
        <v>8</v>
      </c>
      <c r="B46" t="s">
        <v>11</v>
      </c>
      <c r="C46">
        <v>9.0630799999999994</v>
      </c>
    </row>
    <row r="47" spans="1:3" x14ac:dyDescent="0.25">
      <c r="A47" t="s">
        <v>8</v>
      </c>
      <c r="B47" t="s">
        <v>10</v>
      </c>
      <c r="C47">
        <v>6.3381499999999997</v>
      </c>
    </row>
    <row r="48" spans="1:3" x14ac:dyDescent="0.25">
      <c r="A48" t="s">
        <v>8</v>
      </c>
      <c r="B48" t="s">
        <v>13</v>
      </c>
      <c r="C48">
        <v>3.6289500000000002E-2</v>
      </c>
    </row>
    <row r="49" spans="1:3" x14ac:dyDescent="0.25">
      <c r="A49" t="s">
        <v>9</v>
      </c>
      <c r="B49" t="s">
        <v>1</v>
      </c>
      <c r="C49">
        <v>14.368</v>
      </c>
    </row>
    <row r="50" spans="1:3" x14ac:dyDescent="0.25">
      <c r="A50" t="s">
        <v>9</v>
      </c>
      <c r="B50" t="s">
        <v>11</v>
      </c>
      <c r="C50">
        <v>8.7375299999999996</v>
      </c>
    </row>
    <row r="51" spans="1:3" x14ac:dyDescent="0.25">
      <c r="A51" t="s">
        <v>9</v>
      </c>
      <c r="B51" t="s">
        <v>13</v>
      </c>
      <c r="C51">
        <v>6.4403199999999998</v>
      </c>
    </row>
    <row r="52" spans="1:3" x14ac:dyDescent="0.25">
      <c r="A52" t="s">
        <v>9</v>
      </c>
      <c r="B52" t="s">
        <v>7</v>
      </c>
      <c r="C52">
        <v>4.5675999999999997</v>
      </c>
    </row>
    <row r="53" spans="1:3" x14ac:dyDescent="0.25">
      <c r="A53" t="s">
        <v>9</v>
      </c>
      <c r="B53" t="s">
        <v>10</v>
      </c>
      <c r="C53">
        <v>1.0448599999999999</v>
      </c>
    </row>
    <row r="54" spans="1:3" x14ac:dyDescent="0.25">
      <c r="A54" t="s">
        <v>9</v>
      </c>
      <c r="B54" t="s">
        <v>2</v>
      </c>
      <c r="C54">
        <v>0.80930999999999997</v>
      </c>
    </row>
  </sheetData>
  <autoFilter ref="A1:C54" xr:uid="{00000000-0001-0000-0000-000000000000}">
    <sortState xmlns:xlrd2="http://schemas.microsoft.com/office/spreadsheetml/2017/richdata2" ref="A2:C5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411A-E567-4633-B559-3E25C52FBADE}">
  <dimension ref="A1:AH23"/>
  <sheetViews>
    <sheetView tabSelected="1" workbookViewId="0">
      <selection activeCell="C13" sqref="C13"/>
    </sheetView>
  </sheetViews>
  <sheetFormatPr defaultRowHeight="15" x14ac:dyDescent="0.25"/>
  <cols>
    <col min="10" max="10" width="13.140625" customWidth="1"/>
  </cols>
  <sheetData>
    <row r="1" spans="1:34" x14ac:dyDescent="0.25">
      <c r="I1" s="4"/>
      <c r="J1" s="4"/>
      <c r="L1" t="s">
        <v>30</v>
      </c>
      <c r="P1" t="s">
        <v>31</v>
      </c>
      <c r="U1" t="s">
        <v>35</v>
      </c>
      <c r="AA1" t="s">
        <v>36</v>
      </c>
      <c r="AG1" t="s">
        <v>37</v>
      </c>
    </row>
    <row r="2" spans="1:34" x14ac:dyDescent="0.25">
      <c r="B2" t="s">
        <v>24</v>
      </c>
      <c r="D2" t="s">
        <v>25</v>
      </c>
      <c r="E2" t="s">
        <v>27</v>
      </c>
      <c r="G2" t="s">
        <v>28</v>
      </c>
      <c r="H2" t="s">
        <v>29</v>
      </c>
      <c r="I2" s="4"/>
      <c r="J2" s="4"/>
    </row>
    <row r="3" spans="1:34" x14ac:dyDescent="0.25">
      <c r="A3" t="s">
        <v>7</v>
      </c>
      <c r="B3">
        <v>0.52944800000000003</v>
      </c>
      <c r="D3">
        <v>0.32896999999999998</v>
      </c>
      <c r="E3">
        <f>D3*$B$12</f>
        <v>0.25988630000000001</v>
      </c>
      <c r="G3">
        <f>E3+B3</f>
        <v>0.78933430000000004</v>
      </c>
      <c r="H3" s="2">
        <f>G3*8760</f>
        <v>6914.5684680000004</v>
      </c>
      <c r="I3" s="4"/>
      <c r="J3" s="5">
        <f>(M3+R3+AH3)/1000</f>
        <v>19848.256039367086</v>
      </c>
      <c r="K3" t="s">
        <v>7</v>
      </c>
      <c r="L3">
        <v>2050</v>
      </c>
      <c r="M3" s="3">
        <v>14541700</v>
      </c>
      <c r="O3" t="s">
        <v>7</v>
      </c>
      <c r="P3">
        <v>2050</v>
      </c>
      <c r="Q3" s="3">
        <v>4170590</v>
      </c>
      <c r="R3" s="3">
        <f>Q3/$B$12</f>
        <v>5279227.8481012657</v>
      </c>
      <c r="T3" t="s">
        <v>7</v>
      </c>
      <c r="U3" t="s">
        <v>32</v>
      </c>
      <c r="V3">
        <v>2050</v>
      </c>
      <c r="W3">
        <v>3346.34</v>
      </c>
      <c r="X3">
        <f>W3+W4+W5</f>
        <v>14791.29</v>
      </c>
      <c r="Z3" t="s">
        <v>7</v>
      </c>
      <c r="AA3" t="s">
        <v>32</v>
      </c>
      <c r="AB3">
        <v>2050</v>
      </c>
      <c r="AC3">
        <v>1538.3</v>
      </c>
      <c r="AD3">
        <f>AC3+AC4+AC5</f>
        <v>9904.152</v>
      </c>
      <c r="AE3">
        <f>AD3/$B$12</f>
        <v>12536.901265822784</v>
      </c>
      <c r="AG3" t="s">
        <v>7</v>
      </c>
      <c r="AH3">
        <f>AE3+X3</f>
        <v>27328.191265822785</v>
      </c>
    </row>
    <row r="4" spans="1:34" x14ac:dyDescent="0.25">
      <c r="A4" t="s">
        <v>1</v>
      </c>
      <c r="B4">
        <v>2.5248499999999998</v>
      </c>
      <c r="D4">
        <v>2.6511100000000001</v>
      </c>
      <c r="E4">
        <f t="shared" ref="E4:E8" si="0">D4*$B$12</f>
        <v>2.0943769000000003</v>
      </c>
      <c r="G4">
        <f t="shared" ref="G4:G8" si="1">E4+B4</f>
        <v>4.6192269000000001</v>
      </c>
      <c r="H4" s="2">
        <f t="shared" ref="H4:H8" si="2">G4*8760</f>
        <v>40464.427644000003</v>
      </c>
      <c r="I4" s="4"/>
      <c r="J4" s="5">
        <f t="shared" ref="J4:J8" si="3">(M4+R4+AH4)/1000</f>
        <v>77554.076388860762</v>
      </c>
      <c r="K4" t="s">
        <v>1</v>
      </c>
      <c r="L4">
        <v>2050</v>
      </c>
      <c r="M4" s="3">
        <v>56848800</v>
      </c>
      <c r="O4" t="s">
        <v>1</v>
      </c>
      <c r="P4">
        <v>2050</v>
      </c>
      <c r="Q4" s="3">
        <v>16304400</v>
      </c>
      <c r="R4" s="3">
        <f t="shared" ref="R4:R8" si="4">Q4/$B$12</f>
        <v>20638481.012658227</v>
      </c>
      <c r="T4" t="s">
        <v>7</v>
      </c>
      <c r="U4" t="s">
        <v>33</v>
      </c>
      <c r="V4">
        <v>2050</v>
      </c>
      <c r="W4">
        <v>10114.200000000001</v>
      </c>
      <c r="Z4" t="s">
        <v>7</v>
      </c>
      <c r="AA4" t="s">
        <v>33</v>
      </c>
      <c r="AB4">
        <v>2050</v>
      </c>
      <c r="AC4">
        <v>7440.96</v>
      </c>
      <c r="AG4" t="s">
        <v>1</v>
      </c>
      <c r="AH4">
        <f>AE6+X6</f>
        <v>66795.376202531639</v>
      </c>
    </row>
    <row r="5" spans="1:34" x14ac:dyDescent="0.25">
      <c r="A5" t="s">
        <v>2</v>
      </c>
      <c r="B5">
        <v>5.1104599999999998</v>
      </c>
      <c r="D5">
        <v>4.4043299999999999</v>
      </c>
      <c r="E5">
        <f t="shared" si="0"/>
        <v>3.4794206999999999</v>
      </c>
      <c r="G5">
        <f t="shared" si="1"/>
        <v>8.5898807000000001</v>
      </c>
      <c r="H5" s="2">
        <f t="shared" si="2"/>
        <v>75247.354932000002</v>
      </c>
      <c r="I5" s="4"/>
      <c r="J5" s="5">
        <f t="shared" si="3"/>
        <v>128645.95302810126</v>
      </c>
      <c r="K5" t="s">
        <v>2</v>
      </c>
      <c r="L5">
        <v>2050</v>
      </c>
      <c r="M5" s="3">
        <v>94297900</v>
      </c>
      <c r="O5" t="s">
        <v>2</v>
      </c>
      <c r="P5">
        <v>2050</v>
      </c>
      <c r="Q5" s="3">
        <v>27044900</v>
      </c>
      <c r="R5" s="3">
        <f t="shared" si="4"/>
        <v>34234050.632911392</v>
      </c>
      <c r="T5" t="s">
        <v>7</v>
      </c>
      <c r="U5" t="s">
        <v>34</v>
      </c>
      <c r="V5">
        <v>2050</v>
      </c>
      <c r="W5">
        <v>1330.75</v>
      </c>
      <c r="Z5" t="s">
        <v>7</v>
      </c>
      <c r="AA5" t="s">
        <v>34</v>
      </c>
      <c r="AB5">
        <v>2050</v>
      </c>
      <c r="AC5">
        <v>924.89200000000005</v>
      </c>
      <c r="AG5" t="s">
        <v>2</v>
      </c>
      <c r="AH5">
        <f>AE9+X9</f>
        <v>114002.39518987341</v>
      </c>
    </row>
    <row r="6" spans="1:34" x14ac:dyDescent="0.25">
      <c r="A6" t="s">
        <v>13</v>
      </c>
      <c r="B6">
        <v>0.131133</v>
      </c>
      <c r="E6">
        <f t="shared" si="0"/>
        <v>0</v>
      </c>
      <c r="G6">
        <f t="shared" si="1"/>
        <v>0.131133</v>
      </c>
      <c r="H6" s="2">
        <f t="shared" si="2"/>
        <v>1148.7250799999999</v>
      </c>
      <c r="I6" s="4"/>
      <c r="J6" s="5">
        <f t="shared" si="3"/>
        <v>6617.6968787341766</v>
      </c>
      <c r="K6" t="s">
        <v>13</v>
      </c>
      <c r="L6">
        <v>2050</v>
      </c>
      <c r="M6" s="3">
        <v>4840560</v>
      </c>
      <c r="O6" t="s">
        <v>13</v>
      </c>
      <c r="P6">
        <v>2050</v>
      </c>
      <c r="Q6" s="3">
        <v>1388290</v>
      </c>
      <c r="R6" s="3">
        <f t="shared" si="4"/>
        <v>1757329.1139240505</v>
      </c>
      <c r="T6" t="s">
        <v>1</v>
      </c>
      <c r="U6" t="s">
        <v>32</v>
      </c>
      <c r="V6">
        <v>2050</v>
      </c>
      <c r="W6">
        <v>8503.33</v>
      </c>
      <c r="X6">
        <f>W6+W7+W8</f>
        <v>36191.68</v>
      </c>
      <c r="Z6" t="s">
        <v>1</v>
      </c>
      <c r="AA6" t="s">
        <v>32</v>
      </c>
      <c r="AB6">
        <v>2050</v>
      </c>
      <c r="AC6">
        <v>3908.93</v>
      </c>
      <c r="AD6">
        <f>AC6+AC7+AC8</f>
        <v>24176.92</v>
      </c>
      <c r="AE6">
        <f>AD6/$B$12</f>
        <v>30603.696202531642</v>
      </c>
      <c r="AG6" t="s">
        <v>13</v>
      </c>
      <c r="AH6">
        <f>AE12+X12</f>
        <v>19807.76481012658</v>
      </c>
    </row>
    <row r="7" spans="1:34" x14ac:dyDescent="0.25">
      <c r="A7" t="s">
        <v>11</v>
      </c>
      <c r="B7">
        <v>0.33548099999999997</v>
      </c>
      <c r="D7">
        <v>0.42572599999999999</v>
      </c>
      <c r="E7">
        <f t="shared" si="0"/>
        <v>0.33632354000000003</v>
      </c>
      <c r="G7">
        <f t="shared" si="1"/>
        <v>0.67180454000000001</v>
      </c>
      <c r="H7" s="2">
        <f t="shared" si="2"/>
        <v>5885.0077704000005</v>
      </c>
      <c r="I7" s="4"/>
      <c r="J7" s="5">
        <f t="shared" si="3"/>
        <v>2748.4607161012659</v>
      </c>
      <c r="K7" t="s">
        <v>11</v>
      </c>
      <c r="L7">
        <v>2050</v>
      </c>
      <c r="M7" s="3">
        <v>2012170</v>
      </c>
      <c r="O7" t="s">
        <v>11</v>
      </c>
      <c r="P7">
        <v>2050</v>
      </c>
      <c r="Q7">
        <v>577095</v>
      </c>
      <c r="R7" s="3">
        <f t="shared" si="4"/>
        <v>730500</v>
      </c>
      <c r="T7" t="s">
        <v>1</v>
      </c>
      <c r="U7" t="s">
        <v>33</v>
      </c>
      <c r="V7">
        <v>2050</v>
      </c>
      <c r="W7">
        <v>25174.9</v>
      </c>
      <c r="Z7" t="s">
        <v>1</v>
      </c>
      <c r="AA7" t="s">
        <v>33</v>
      </c>
      <c r="AB7">
        <v>2050</v>
      </c>
      <c r="AC7">
        <v>18521.099999999999</v>
      </c>
      <c r="AG7" t="s">
        <v>11</v>
      </c>
      <c r="AH7">
        <f>AE15+X15</f>
        <v>5790.7161012658216</v>
      </c>
    </row>
    <row r="8" spans="1:34" x14ac:dyDescent="0.25">
      <c r="A8" t="s">
        <v>10</v>
      </c>
      <c r="B8">
        <v>0.41088200000000002</v>
      </c>
      <c r="D8">
        <v>0.50312999999999997</v>
      </c>
      <c r="E8">
        <f t="shared" si="0"/>
        <v>0.39747270000000001</v>
      </c>
      <c r="G8">
        <f t="shared" si="1"/>
        <v>0.80835469999999998</v>
      </c>
      <c r="H8" s="2">
        <f t="shared" si="2"/>
        <v>7081.1871719999999</v>
      </c>
      <c r="I8" s="4"/>
      <c r="J8" s="5">
        <f t="shared" si="3"/>
        <v>12167.82233886076</v>
      </c>
      <c r="K8" t="s">
        <v>10</v>
      </c>
      <c r="L8">
        <v>2050</v>
      </c>
      <c r="M8" s="3">
        <v>8899480</v>
      </c>
      <c r="O8" t="s">
        <v>10</v>
      </c>
      <c r="P8">
        <v>2050</v>
      </c>
      <c r="Q8" s="3">
        <v>2552390</v>
      </c>
      <c r="R8" s="3">
        <f t="shared" si="4"/>
        <v>3230873.4177215188</v>
      </c>
      <c r="T8" t="s">
        <v>1</v>
      </c>
      <c r="U8" t="s">
        <v>34</v>
      </c>
      <c r="V8">
        <v>2050</v>
      </c>
      <c r="W8">
        <v>2513.4499999999998</v>
      </c>
      <c r="Z8" t="s">
        <v>1</v>
      </c>
      <c r="AA8" t="s">
        <v>34</v>
      </c>
      <c r="AB8">
        <v>2050</v>
      </c>
      <c r="AC8">
        <v>1746.89</v>
      </c>
      <c r="AG8" t="s">
        <v>10</v>
      </c>
      <c r="AH8">
        <f>AE18+X18</f>
        <v>37468.921139240512</v>
      </c>
    </row>
    <row r="9" spans="1:34" x14ac:dyDescent="0.25">
      <c r="I9" s="4"/>
      <c r="J9" s="4"/>
      <c r="T9" t="s">
        <v>2</v>
      </c>
      <c r="U9" t="s">
        <v>32</v>
      </c>
      <c r="V9">
        <v>2050</v>
      </c>
      <c r="W9">
        <v>8708.6</v>
      </c>
      <c r="X9">
        <f>W9+W10+W11</f>
        <v>60714.18</v>
      </c>
      <c r="Z9" t="s">
        <v>2</v>
      </c>
      <c r="AA9" t="s">
        <v>32</v>
      </c>
      <c r="AB9">
        <v>2050</v>
      </c>
      <c r="AC9">
        <v>4003.3</v>
      </c>
      <c r="AD9">
        <f>AC9+AC10+AC11</f>
        <v>42097.69</v>
      </c>
      <c r="AE9">
        <f>AD9/$B$12</f>
        <v>53288.215189873416</v>
      </c>
    </row>
    <row r="10" spans="1:34" x14ac:dyDescent="0.25">
      <c r="I10" s="4"/>
      <c r="J10" s="4"/>
      <c r="T10" t="s">
        <v>2</v>
      </c>
      <c r="U10" t="s">
        <v>33</v>
      </c>
      <c r="V10">
        <v>2050</v>
      </c>
      <c r="W10">
        <v>47928</v>
      </c>
      <c r="Z10" t="s">
        <v>2</v>
      </c>
      <c r="AA10" t="s">
        <v>33</v>
      </c>
      <c r="AB10">
        <v>2050</v>
      </c>
      <c r="AC10">
        <v>35260.400000000001</v>
      </c>
    </row>
    <row r="11" spans="1:34" x14ac:dyDescent="0.25">
      <c r="I11" s="4"/>
      <c r="J11" s="4"/>
      <c r="T11" t="s">
        <v>2</v>
      </c>
      <c r="U11" t="s">
        <v>34</v>
      </c>
      <c r="V11">
        <v>2050</v>
      </c>
      <c r="W11">
        <v>4077.58</v>
      </c>
      <c r="Z11" t="s">
        <v>2</v>
      </c>
      <c r="AA11" t="s">
        <v>34</v>
      </c>
      <c r="AB11">
        <v>2050</v>
      </c>
      <c r="AC11">
        <v>2833.99</v>
      </c>
    </row>
    <row r="12" spans="1:34" x14ac:dyDescent="0.25">
      <c r="A12" t="s">
        <v>26</v>
      </c>
      <c r="B12">
        <v>0.79</v>
      </c>
      <c r="I12" s="4"/>
      <c r="J12" s="4"/>
      <c r="T12" t="s">
        <v>13</v>
      </c>
      <c r="U12" t="s">
        <v>32</v>
      </c>
      <c r="V12">
        <v>2050</v>
      </c>
      <c r="W12">
        <v>2116.0300000000002</v>
      </c>
      <c r="X12">
        <f>W12+W13+W14</f>
        <v>10665.18</v>
      </c>
      <c r="Z12" t="s">
        <v>13</v>
      </c>
      <c r="AA12" t="s">
        <v>32</v>
      </c>
      <c r="AB12">
        <v>2050</v>
      </c>
      <c r="AC12">
        <v>972.72799999999995</v>
      </c>
      <c r="AD12">
        <f>AC12+AC13+AC14</f>
        <v>7222.6419999999998</v>
      </c>
      <c r="AE12">
        <f>AD12/$B$12</f>
        <v>9142.5848101265819</v>
      </c>
    </row>
    <row r="13" spans="1:34" x14ac:dyDescent="0.25">
      <c r="I13" s="4"/>
      <c r="J13" s="4"/>
      <c r="T13" t="s">
        <v>13</v>
      </c>
      <c r="U13" t="s">
        <v>33</v>
      </c>
      <c r="V13">
        <v>2050</v>
      </c>
      <c r="W13">
        <v>7574.29</v>
      </c>
      <c r="Z13" t="s">
        <v>13</v>
      </c>
      <c r="AA13" t="s">
        <v>33</v>
      </c>
      <c r="AB13">
        <v>2050</v>
      </c>
      <c r="AC13">
        <v>5572.37</v>
      </c>
    </row>
    <row r="14" spans="1:34" x14ac:dyDescent="0.25">
      <c r="I14" s="4"/>
      <c r="J14" s="4"/>
      <c r="T14" t="s">
        <v>13</v>
      </c>
      <c r="U14" t="s">
        <v>34</v>
      </c>
      <c r="V14">
        <v>2050</v>
      </c>
      <c r="W14">
        <v>974.86</v>
      </c>
      <c r="Z14" t="s">
        <v>13</v>
      </c>
      <c r="AA14" t="s">
        <v>34</v>
      </c>
      <c r="AB14">
        <v>2050</v>
      </c>
      <c r="AC14">
        <v>677.54399999999998</v>
      </c>
    </row>
    <row r="15" spans="1:34" x14ac:dyDescent="0.25">
      <c r="I15" s="4"/>
      <c r="J15" s="4"/>
      <c r="T15" t="s">
        <v>11</v>
      </c>
      <c r="U15" t="s">
        <v>32</v>
      </c>
      <c r="V15">
        <v>2050</v>
      </c>
      <c r="W15">
        <v>617.69799999999998</v>
      </c>
      <c r="X15">
        <f>W15+W16+W17</f>
        <v>3117.2679999999996</v>
      </c>
      <c r="Z15" t="s">
        <v>11</v>
      </c>
      <c r="AA15" t="s">
        <v>32</v>
      </c>
      <c r="AB15">
        <v>2050</v>
      </c>
      <c r="AC15">
        <v>283.95299999999997</v>
      </c>
      <c r="AD15">
        <f>AC15+AC16+AC17</f>
        <v>2112.0239999999999</v>
      </c>
      <c r="AE15">
        <f>AD15/$B$12</f>
        <v>2673.4481012658225</v>
      </c>
    </row>
    <row r="16" spans="1:34" x14ac:dyDescent="0.25">
      <c r="B16" t="s">
        <v>38</v>
      </c>
      <c r="C16" t="s">
        <v>39</v>
      </c>
      <c r="I16" s="4"/>
      <c r="J16" s="4"/>
      <c r="T16" t="s">
        <v>11</v>
      </c>
      <c r="U16" t="s">
        <v>33</v>
      </c>
      <c r="V16">
        <v>2050</v>
      </c>
      <c r="W16">
        <v>2232.9699999999998</v>
      </c>
      <c r="Z16" t="s">
        <v>11</v>
      </c>
      <c r="AA16" t="s">
        <v>33</v>
      </c>
      <c r="AB16">
        <v>2050</v>
      </c>
      <c r="AC16">
        <v>1642.78</v>
      </c>
    </row>
    <row r="17" spans="1:31" x14ac:dyDescent="0.25">
      <c r="A17" t="s">
        <v>11</v>
      </c>
      <c r="B17" s="2">
        <v>5885.0077704000005</v>
      </c>
      <c r="C17" s="6">
        <f>B17+J7</f>
        <v>8633.4684865012659</v>
      </c>
      <c r="I17" s="4"/>
      <c r="J17" s="4"/>
      <c r="T17" t="s">
        <v>11</v>
      </c>
      <c r="U17" t="s">
        <v>34</v>
      </c>
      <c r="V17">
        <v>2050</v>
      </c>
      <c r="W17">
        <v>266.60000000000002</v>
      </c>
      <c r="Z17" t="s">
        <v>11</v>
      </c>
      <c r="AA17" t="s">
        <v>34</v>
      </c>
      <c r="AB17">
        <v>2050</v>
      </c>
      <c r="AC17">
        <v>185.291</v>
      </c>
    </row>
    <row r="18" spans="1:31" x14ac:dyDescent="0.25">
      <c r="A18" t="s">
        <v>7</v>
      </c>
      <c r="B18" s="2">
        <v>6914.5684680000004</v>
      </c>
      <c r="C18" s="6">
        <f>B18+J3</f>
        <v>26762.824507367088</v>
      </c>
      <c r="I18" s="4"/>
      <c r="J18" s="4"/>
      <c r="T18" t="s">
        <v>10</v>
      </c>
      <c r="U18" t="s">
        <v>32</v>
      </c>
      <c r="V18">
        <v>2050</v>
      </c>
      <c r="W18">
        <v>2260.9899999999998</v>
      </c>
      <c r="X18">
        <f>W18+W19+W20</f>
        <v>19841.330000000002</v>
      </c>
      <c r="Z18" t="s">
        <v>10</v>
      </c>
      <c r="AA18" t="s">
        <v>32</v>
      </c>
      <c r="AB18">
        <v>2050</v>
      </c>
      <c r="AC18">
        <v>1039.3699999999999</v>
      </c>
      <c r="AD18">
        <f>AC18+AC19+AC20</f>
        <v>13925.797</v>
      </c>
      <c r="AE18">
        <f>AD18/$B$12</f>
        <v>17627.591139240507</v>
      </c>
    </row>
    <row r="19" spans="1:31" x14ac:dyDescent="0.25">
      <c r="A19" t="s">
        <v>13</v>
      </c>
      <c r="B19" s="2">
        <v>1148.7250799999999</v>
      </c>
      <c r="C19" s="6">
        <f>B19+J6</f>
        <v>7766.4219587341768</v>
      </c>
      <c r="I19" s="4"/>
      <c r="J19" s="4"/>
      <c r="T19" t="s">
        <v>10</v>
      </c>
      <c r="U19" t="s">
        <v>33</v>
      </c>
      <c r="V19">
        <v>2050</v>
      </c>
      <c r="W19">
        <v>16416.3</v>
      </c>
      <c r="Z19" t="s">
        <v>10</v>
      </c>
      <c r="AA19" t="s">
        <v>33</v>
      </c>
      <c r="AB19">
        <v>2050</v>
      </c>
      <c r="AC19">
        <v>12077.4</v>
      </c>
    </row>
    <row r="20" spans="1:31" x14ac:dyDescent="0.25">
      <c r="A20" t="s">
        <v>10</v>
      </c>
      <c r="B20" s="2">
        <v>7081.1871719999999</v>
      </c>
      <c r="C20" s="6">
        <f>B20+J8</f>
        <v>19249.00951086076</v>
      </c>
      <c r="I20" s="4"/>
      <c r="J20" s="4"/>
      <c r="T20" t="s">
        <v>10</v>
      </c>
      <c r="U20" t="s">
        <v>34</v>
      </c>
      <c r="V20">
        <v>2050</v>
      </c>
      <c r="W20">
        <v>1164.04</v>
      </c>
      <c r="Z20" t="s">
        <v>10</v>
      </c>
      <c r="AA20" t="s">
        <v>34</v>
      </c>
      <c r="AB20">
        <v>2050</v>
      </c>
      <c r="AC20">
        <v>809.02700000000004</v>
      </c>
    </row>
    <row r="21" spans="1:31" x14ac:dyDescent="0.25">
      <c r="A21" t="s">
        <v>1</v>
      </c>
      <c r="B21" s="2">
        <v>40464.427644000003</v>
      </c>
      <c r="C21" s="6">
        <f>B21+J4</f>
        <v>118018.50403286077</v>
      </c>
      <c r="I21" s="4"/>
      <c r="J21" s="4"/>
    </row>
    <row r="22" spans="1:31" x14ac:dyDescent="0.25">
      <c r="A22" t="s">
        <v>2</v>
      </c>
      <c r="B22" s="2">
        <v>75247.354932000002</v>
      </c>
      <c r="C22" s="6">
        <f>B22+J5</f>
        <v>203893.30796010126</v>
      </c>
      <c r="I22" s="4"/>
      <c r="J22" s="4"/>
    </row>
    <row r="23" spans="1:31" x14ac:dyDescent="0.25">
      <c r="I23" s="4"/>
      <c r="J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ref1</vt:lpstr>
      <vt:lpstr>industry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Ullmark</cp:lastModifiedBy>
  <dcterms:created xsi:type="dcterms:W3CDTF">2015-06-05T18:17:20Z</dcterms:created>
  <dcterms:modified xsi:type="dcterms:W3CDTF">2023-04-04T15:15:40Z</dcterms:modified>
</cp:coreProperties>
</file>