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null\git\python\input\"/>
    </mc:Choice>
  </mc:AlternateContent>
  <xr:revisionPtr revIDLastSave="0" documentId="13_ncr:1_{6ECE1EF7-25B7-43AB-A09E-1A4D539018F4}" xr6:coauthVersionLast="47" xr6:coauthVersionMax="47" xr10:uidLastSave="{00000000-0000-0000-0000-000000000000}"/>
  <bookViews>
    <workbookView xWindow="-13080" yWindow="8145" windowWidth="12855" windowHeight="18720" xr2:uid="{00000000-000D-0000-FFFF-FFFF00000000}"/>
  </bookViews>
  <sheets>
    <sheet name="info" sheetId="2" r:id="rId1"/>
    <sheet name="ref1" sheetId="1" r:id="rId2"/>
    <sheet name="ref2" sheetId="5" r:id="rId3"/>
    <sheet name="industry demand" sheetId="3" r:id="rId4"/>
    <sheet name="Sheet1" sheetId="4" r:id="rId5"/>
  </sheets>
  <definedNames>
    <definedName name="_xlnm._FilterDatabase" localSheetId="1" hidden="1">'ref1'!$A$1:$C$54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3" i="3"/>
  <c r="AD18" i="3"/>
  <c r="AE18" i="3" s="1"/>
  <c r="AH8" i="3" s="1"/>
  <c r="J8" i="3" s="1"/>
  <c r="AD15" i="3"/>
  <c r="AE15" i="3" s="1"/>
  <c r="AH7" i="3" s="1"/>
  <c r="AD12" i="3"/>
  <c r="AE12" i="3" s="1"/>
  <c r="AH6" i="3" s="1"/>
  <c r="AD9" i="3"/>
  <c r="AE9" i="3" s="1"/>
  <c r="AH5" i="3" s="1"/>
  <c r="AD6" i="3"/>
  <c r="AE6" i="3" s="1"/>
  <c r="AH4" i="3" s="1"/>
  <c r="AD3" i="3"/>
  <c r="AE3" i="3" s="1"/>
  <c r="AH3" i="3" s="1"/>
  <c r="J3" i="3" s="1"/>
  <c r="X18" i="3"/>
  <c r="X15" i="3"/>
  <c r="X12" i="3"/>
  <c r="X9" i="3"/>
  <c r="X6" i="3"/>
  <c r="X3" i="3"/>
  <c r="E4" i="3"/>
  <c r="G4" i="3" s="1"/>
  <c r="H4" i="3" s="1"/>
  <c r="B21" i="3" s="1"/>
  <c r="E5" i="3"/>
  <c r="G5" i="3" s="1"/>
  <c r="H5" i="3" s="1"/>
  <c r="B22" i="3" s="1"/>
  <c r="E6" i="3"/>
  <c r="G6" i="3" s="1"/>
  <c r="H6" i="3" s="1"/>
  <c r="B19" i="3" s="1"/>
  <c r="E7" i="3"/>
  <c r="G7" i="3" s="1"/>
  <c r="H7" i="3" s="1"/>
  <c r="B17" i="3" s="1"/>
  <c r="E8" i="3"/>
  <c r="G8" i="3" s="1"/>
  <c r="H8" i="3" s="1"/>
  <c r="B20" i="3" s="1"/>
  <c r="E3" i="3"/>
  <c r="G3" i="3" s="1"/>
  <c r="H3" i="3" s="1"/>
  <c r="B18" i="3" s="1"/>
  <c r="C20" i="3" l="1"/>
  <c r="C18" i="3"/>
  <c r="J7" i="3"/>
  <c r="C17" i="3" s="1"/>
  <c r="J6" i="3"/>
  <c r="C19" i="3" s="1"/>
  <c r="J5" i="3"/>
  <c r="C22" i="3" s="1"/>
  <c r="J4" i="3"/>
  <c r="C21" i="3" s="1"/>
</calcChain>
</file>

<file path=xl/sharedStrings.xml><?xml version="1.0" encoding="utf-8"?>
<sst xmlns="http://schemas.openxmlformats.org/spreadsheetml/2006/main" count="396" uniqueCount="116">
  <si>
    <t>PVPA1</t>
  </si>
  <si>
    <t>DE_N</t>
  </si>
  <si>
    <t>DE_S</t>
  </si>
  <si>
    <t>PVR1</t>
  </si>
  <si>
    <t>WONA2</t>
  </si>
  <si>
    <t>WOFF3</t>
  </si>
  <si>
    <t>WOFF2</t>
  </si>
  <si>
    <t>SE_S</t>
  </si>
  <si>
    <t>WONA4</t>
  </si>
  <si>
    <t>WONA5</t>
  </si>
  <si>
    <t>FI</t>
  </si>
  <si>
    <t>SE_NO_N</t>
  </si>
  <si>
    <t>WONA3</t>
  </si>
  <si>
    <t>NO_S</t>
  </si>
  <si>
    <t>WONA1</t>
  </si>
  <si>
    <t>WOFF1</t>
  </si>
  <si>
    <t>ref1</t>
  </si>
  <si>
    <t>tab</t>
  </si>
  <si>
    <t>notes</t>
  </si>
  <si>
    <t>tech</t>
  </si>
  <si>
    <t>I_reg</t>
  </si>
  <si>
    <t>capacity</t>
  </si>
  <si>
    <t>WOFF4</t>
  </si>
  <si>
    <t>case with all extra loads except heat, 3h resolution, numerical errors, noFC, highFlex</t>
  </si>
  <si>
    <t>el GWh/h</t>
  </si>
  <si>
    <t>h2 GWh/h</t>
  </si>
  <si>
    <t>eta_electrolyzer</t>
  </si>
  <si>
    <t>&lt;- converted</t>
  </si>
  <si>
    <t>total GWh el/hr</t>
  </si>
  <si>
    <t>/yr</t>
  </si>
  <si>
    <t>demand_EV</t>
  </si>
  <si>
    <t>demand_H2</t>
  </si>
  <si>
    <t>LT</t>
  </si>
  <si>
    <t>HT</t>
  </si>
  <si>
    <t>Bus</t>
  </si>
  <si>
    <t>truckbus_demand_electric</t>
  </si>
  <si>
    <t>truckbus_demand_h2</t>
  </si>
  <si>
    <t>Truckbus total</t>
  </si>
  <si>
    <t>industry</t>
  </si>
  <si>
    <t>industry+transport</t>
  </si>
  <si>
    <t>ammonia</t>
  </si>
  <si>
    <t>Austria</t>
  </si>
  <si>
    <t>Belgium</t>
  </si>
  <si>
    <t>Bulgaria</t>
  </si>
  <si>
    <t>Czech_Republic</t>
  </si>
  <si>
    <t>Germany</t>
  </si>
  <si>
    <t>Estonia</t>
  </si>
  <si>
    <t>France</t>
  </si>
  <si>
    <t>Greece</t>
  </si>
  <si>
    <t>Hungary</t>
  </si>
  <si>
    <t>Italy</t>
  </si>
  <si>
    <t>Lithuania</t>
  </si>
  <si>
    <t>Netherlands</t>
  </si>
  <si>
    <t>Norway</t>
  </si>
  <si>
    <t>Poland</t>
  </si>
  <si>
    <t>Romania</t>
  </si>
  <si>
    <t>Slovakia</t>
  </si>
  <si>
    <t>Spain</t>
  </si>
  <si>
    <t>UK</t>
  </si>
  <si>
    <t>AT</t>
  </si>
  <si>
    <t>BE</t>
  </si>
  <si>
    <t>BO</t>
  </si>
  <si>
    <t>BG</t>
  </si>
  <si>
    <t>CR</t>
  </si>
  <si>
    <t>CY</t>
  </si>
  <si>
    <t>CZ</t>
  </si>
  <si>
    <t>DE1</t>
  </si>
  <si>
    <t>DE2</t>
  </si>
  <si>
    <t>DE3</t>
  </si>
  <si>
    <t>DE4</t>
  </si>
  <si>
    <t>DK2</t>
  </si>
  <si>
    <t>EE</t>
  </si>
  <si>
    <t>FR1</t>
  </si>
  <si>
    <t>FR3</t>
  </si>
  <si>
    <t>FR4</t>
  </si>
  <si>
    <t>FR5</t>
  </si>
  <si>
    <t>GR</t>
  </si>
  <si>
    <t>HU</t>
  </si>
  <si>
    <t>IS</t>
  </si>
  <si>
    <t>IE</t>
  </si>
  <si>
    <t>IT1</t>
  </si>
  <si>
    <t>IT2</t>
  </si>
  <si>
    <t>IT3</t>
  </si>
  <si>
    <t>LV</t>
  </si>
  <si>
    <t>LU</t>
  </si>
  <si>
    <t>MC</t>
  </si>
  <si>
    <t>NL</t>
  </si>
  <si>
    <t>NO1</t>
  </si>
  <si>
    <t>NO3</t>
  </si>
  <si>
    <t>PO1</t>
  </si>
  <si>
    <t>PO2</t>
  </si>
  <si>
    <t>PO3</t>
  </si>
  <si>
    <t>PT</t>
  </si>
  <si>
    <t>RO</t>
  </si>
  <si>
    <t>SK</t>
  </si>
  <si>
    <t>SI</t>
  </si>
  <si>
    <t>ES1</t>
  </si>
  <si>
    <t>ES2</t>
  </si>
  <si>
    <t>ES3</t>
  </si>
  <si>
    <t>ES4</t>
  </si>
  <si>
    <t>SE2</t>
  </si>
  <si>
    <t>CH</t>
  </si>
  <si>
    <t>UK1</t>
  </si>
  <si>
    <t>UK2</t>
  </si>
  <si>
    <t>UK3</t>
  </si>
  <si>
    <t>cement</t>
  </si>
  <si>
    <t>DE5</t>
  </si>
  <si>
    <t>SE4</t>
  </si>
  <si>
    <t>steel</t>
  </si>
  <si>
    <t>bat factories</t>
  </si>
  <si>
    <t>H2 sponge iron</t>
  </si>
  <si>
    <t>PVPA2</t>
  </si>
  <si>
    <t>ref2</t>
  </si>
  <si>
    <t>WOFF5</t>
  </si>
  <si>
    <t>PVR2</t>
  </si>
  <si>
    <t>case with all extra loads, 3h resolution, highFlex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</si>
</sst>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909-F5C3-4573-BEC2-B8E4C4ECE5DB}">
  <dimension ref="A1:B3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 s="1" t="s">
        <v>17</v>
      </c>
      <c r="B1" s="1" t="s">
        <v>18</v>
      </c>
    </row>
    <row r="2" spans="1:2" x14ac:dyDescent="0.25">
      <c r="A2" t="s">
        <v>16</v>
      </c>
      <c r="B2" t="s">
        <v>23</v>
      </c>
    </row>
    <row r="3" spans="1:2" x14ac:dyDescent="0.25">
      <c r="A3" t="s">
        <v>112</v>
      </c>
      <c r="B3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0</v>
      </c>
      <c r="B2" t="s">
        <v>1</v>
      </c>
      <c r="C2">
        <v>86.992999999999995</v>
      </c>
    </row>
    <row r="3" spans="1:3" x14ac:dyDescent="0.25">
      <c r="A3" t="s">
        <v>0</v>
      </c>
      <c r="B3" t="s">
        <v>2</v>
      </c>
      <c r="C3">
        <v>84.144000000000005</v>
      </c>
    </row>
    <row r="4" spans="1:3" x14ac:dyDescent="0.25">
      <c r="A4" t="s">
        <v>0</v>
      </c>
      <c r="B4" t="s">
        <v>7</v>
      </c>
      <c r="C4">
        <v>16.623899999999999</v>
      </c>
    </row>
    <row r="5" spans="1:3" x14ac:dyDescent="0.25">
      <c r="A5" t="s">
        <v>0</v>
      </c>
      <c r="B5" t="s">
        <v>10</v>
      </c>
      <c r="C5">
        <v>11.0687</v>
      </c>
    </row>
    <row r="6" spans="1:3" x14ac:dyDescent="0.25">
      <c r="A6" t="s">
        <v>0</v>
      </c>
      <c r="B6" t="s">
        <v>11</v>
      </c>
      <c r="C6">
        <v>6.2928600000000001E-2</v>
      </c>
    </row>
    <row r="7" spans="1:3" x14ac:dyDescent="0.25">
      <c r="A7" t="s">
        <v>0</v>
      </c>
      <c r="B7" t="s">
        <v>13</v>
      </c>
      <c r="C7">
        <v>3.3253100000000001E-2</v>
      </c>
    </row>
    <row r="8" spans="1:3" x14ac:dyDescent="0.25">
      <c r="A8" t="s">
        <v>3</v>
      </c>
      <c r="B8" t="s">
        <v>2</v>
      </c>
      <c r="C8">
        <v>47.9465</v>
      </c>
    </row>
    <row r="9" spans="1:3" x14ac:dyDescent="0.25">
      <c r="A9" t="s">
        <v>3</v>
      </c>
      <c r="B9" t="s">
        <v>1</v>
      </c>
      <c r="C9">
        <v>8.8229000000000002E-2</v>
      </c>
    </row>
    <row r="10" spans="1:3" x14ac:dyDescent="0.25">
      <c r="A10" t="s">
        <v>3</v>
      </c>
      <c r="B10" t="s">
        <v>7</v>
      </c>
      <c r="C10">
        <v>2.7882000000000001E-2</v>
      </c>
    </row>
    <row r="11" spans="1:3" x14ac:dyDescent="0.25">
      <c r="A11" t="s">
        <v>3</v>
      </c>
      <c r="B11" t="s">
        <v>10</v>
      </c>
      <c r="C11">
        <v>2.3861E-2</v>
      </c>
    </row>
    <row r="12" spans="1:3" x14ac:dyDescent="0.25">
      <c r="A12" t="s">
        <v>3</v>
      </c>
      <c r="B12" t="s">
        <v>13</v>
      </c>
      <c r="C12">
        <v>1.50496E-2</v>
      </c>
    </row>
    <row r="13" spans="1:3" x14ac:dyDescent="0.25">
      <c r="A13" t="s">
        <v>15</v>
      </c>
      <c r="B13" t="s">
        <v>10</v>
      </c>
      <c r="C13">
        <v>2.7820299999999999E-2</v>
      </c>
    </row>
    <row r="14" spans="1:3" x14ac:dyDescent="0.25">
      <c r="A14" t="s">
        <v>15</v>
      </c>
      <c r="B14" t="s">
        <v>7</v>
      </c>
      <c r="C14">
        <v>1.7967799999999999E-2</v>
      </c>
    </row>
    <row r="15" spans="1:3" x14ac:dyDescent="0.25">
      <c r="A15" t="s">
        <v>15</v>
      </c>
      <c r="B15" t="s">
        <v>11</v>
      </c>
      <c r="C15">
        <v>1.26871E-2</v>
      </c>
    </row>
    <row r="16" spans="1:3" x14ac:dyDescent="0.25">
      <c r="A16" t="s">
        <v>15</v>
      </c>
      <c r="B16" t="s">
        <v>13</v>
      </c>
      <c r="C16">
        <v>9.2611499999999992E-3</v>
      </c>
    </row>
    <row r="17" spans="1:3" x14ac:dyDescent="0.25">
      <c r="A17" t="s">
        <v>15</v>
      </c>
      <c r="B17" t="s">
        <v>2</v>
      </c>
      <c r="C17">
        <v>8.0101900000000004E-3</v>
      </c>
    </row>
    <row r="18" spans="1:3" x14ac:dyDescent="0.25">
      <c r="A18" t="s">
        <v>6</v>
      </c>
      <c r="B18" t="s">
        <v>1</v>
      </c>
      <c r="C18">
        <v>42.581000000000003</v>
      </c>
    </row>
    <row r="19" spans="1:3" x14ac:dyDescent="0.25">
      <c r="A19" t="s">
        <v>6</v>
      </c>
      <c r="B19" t="s">
        <v>7</v>
      </c>
      <c r="C19">
        <v>4.2532699999999997</v>
      </c>
    </row>
    <row r="20" spans="1:3" x14ac:dyDescent="0.25">
      <c r="A20" t="s">
        <v>6</v>
      </c>
      <c r="B20" t="s">
        <v>10</v>
      </c>
      <c r="C20">
        <v>1.14255</v>
      </c>
    </row>
    <row r="21" spans="1:3" x14ac:dyDescent="0.25">
      <c r="A21" t="s">
        <v>6</v>
      </c>
      <c r="B21" t="s">
        <v>11</v>
      </c>
      <c r="C21">
        <v>1.87954E-2</v>
      </c>
    </row>
    <row r="22" spans="1:3" x14ac:dyDescent="0.25">
      <c r="A22" t="s">
        <v>6</v>
      </c>
      <c r="B22" t="s">
        <v>13</v>
      </c>
      <c r="C22">
        <v>1.30306E-2</v>
      </c>
    </row>
    <row r="23" spans="1:3" x14ac:dyDescent="0.25">
      <c r="A23" t="s">
        <v>5</v>
      </c>
      <c r="B23" t="s">
        <v>1</v>
      </c>
      <c r="C23">
        <v>43.982999999999997</v>
      </c>
    </row>
    <row r="24" spans="1:3" x14ac:dyDescent="0.25">
      <c r="A24" t="s">
        <v>5</v>
      </c>
      <c r="B24" t="s">
        <v>13</v>
      </c>
      <c r="C24">
        <v>1.46806E-2</v>
      </c>
    </row>
    <row r="25" spans="1:3" x14ac:dyDescent="0.25">
      <c r="A25" t="s">
        <v>22</v>
      </c>
      <c r="B25" t="s">
        <v>7</v>
      </c>
      <c r="C25">
        <v>50</v>
      </c>
    </row>
    <row r="26" spans="1:3" x14ac:dyDescent="0.25">
      <c r="A26" t="s">
        <v>22</v>
      </c>
      <c r="B26" t="s">
        <v>11</v>
      </c>
      <c r="C26">
        <v>30</v>
      </c>
    </row>
    <row r="27" spans="1:3" x14ac:dyDescent="0.25">
      <c r="A27" t="s">
        <v>14</v>
      </c>
      <c r="B27" t="s">
        <v>2</v>
      </c>
      <c r="C27">
        <v>3.0557899999999999E-2</v>
      </c>
    </row>
    <row r="28" spans="1:3" x14ac:dyDescent="0.25">
      <c r="A28" t="s">
        <v>14</v>
      </c>
      <c r="B28" t="s">
        <v>7</v>
      </c>
      <c r="C28">
        <v>1.5582500000000001E-2</v>
      </c>
    </row>
    <row r="29" spans="1:3" x14ac:dyDescent="0.25">
      <c r="A29" t="s">
        <v>14</v>
      </c>
      <c r="B29" t="s">
        <v>11</v>
      </c>
      <c r="C29">
        <v>1.46695E-2</v>
      </c>
    </row>
    <row r="30" spans="1:3" x14ac:dyDescent="0.25">
      <c r="A30" t="s">
        <v>14</v>
      </c>
      <c r="B30" t="s">
        <v>13</v>
      </c>
      <c r="C30">
        <v>1.413E-2</v>
      </c>
    </row>
    <row r="31" spans="1:3" x14ac:dyDescent="0.25">
      <c r="A31" t="s">
        <v>4</v>
      </c>
      <c r="B31" t="s">
        <v>2</v>
      </c>
      <c r="C31">
        <v>44.029800000000002</v>
      </c>
    </row>
    <row r="32" spans="1:3" x14ac:dyDescent="0.25">
      <c r="A32" t="s">
        <v>4</v>
      </c>
      <c r="B32" t="s">
        <v>10</v>
      </c>
      <c r="C32">
        <v>3.8832800000000001E-2</v>
      </c>
    </row>
    <row r="33" spans="1:3" x14ac:dyDescent="0.25">
      <c r="A33" t="s">
        <v>4</v>
      </c>
      <c r="B33" t="s">
        <v>7</v>
      </c>
      <c r="C33">
        <v>2.78388E-2</v>
      </c>
    </row>
    <row r="34" spans="1:3" x14ac:dyDescent="0.25">
      <c r="A34" t="s">
        <v>4</v>
      </c>
      <c r="B34" t="s">
        <v>1</v>
      </c>
      <c r="C34">
        <v>2.3442999999999999E-2</v>
      </c>
    </row>
    <row r="35" spans="1:3" x14ac:dyDescent="0.25">
      <c r="A35" t="s">
        <v>4</v>
      </c>
      <c r="B35" t="s">
        <v>11</v>
      </c>
      <c r="C35">
        <v>2.0154700000000001E-2</v>
      </c>
    </row>
    <row r="36" spans="1:3" x14ac:dyDescent="0.25">
      <c r="A36" t="s">
        <v>4</v>
      </c>
      <c r="B36" t="s">
        <v>13</v>
      </c>
      <c r="C36">
        <v>1.8050099999999999E-2</v>
      </c>
    </row>
    <row r="37" spans="1:3" x14ac:dyDescent="0.25">
      <c r="A37" t="s">
        <v>12</v>
      </c>
      <c r="B37" t="s">
        <v>10</v>
      </c>
      <c r="C37">
        <v>7.7390100000000004</v>
      </c>
    </row>
    <row r="38" spans="1:3" x14ac:dyDescent="0.25">
      <c r="A38" t="s">
        <v>12</v>
      </c>
      <c r="B38" t="s">
        <v>2</v>
      </c>
      <c r="C38">
        <v>6.1333500000000001</v>
      </c>
    </row>
    <row r="39" spans="1:3" x14ac:dyDescent="0.25">
      <c r="A39" t="s">
        <v>12</v>
      </c>
      <c r="B39" t="s">
        <v>7</v>
      </c>
      <c r="C39">
        <v>8.7624199999999999E-2</v>
      </c>
    </row>
    <row r="40" spans="1:3" x14ac:dyDescent="0.25">
      <c r="A40" t="s">
        <v>12</v>
      </c>
      <c r="B40" t="s">
        <v>1</v>
      </c>
      <c r="C40">
        <v>5.45519E-2</v>
      </c>
    </row>
    <row r="41" spans="1:3" x14ac:dyDescent="0.25">
      <c r="A41" t="s">
        <v>12</v>
      </c>
      <c r="B41" t="s">
        <v>11</v>
      </c>
      <c r="C41">
        <v>3.1117800000000001E-2</v>
      </c>
    </row>
    <row r="42" spans="1:3" x14ac:dyDescent="0.25">
      <c r="A42" t="s">
        <v>12</v>
      </c>
      <c r="B42" t="s">
        <v>13</v>
      </c>
      <c r="C42">
        <v>2.3715199999999999E-2</v>
      </c>
    </row>
    <row r="43" spans="1:3" x14ac:dyDescent="0.25">
      <c r="A43" t="s">
        <v>8</v>
      </c>
      <c r="B43" t="s">
        <v>1</v>
      </c>
      <c r="C43">
        <v>14.9712</v>
      </c>
    </row>
    <row r="44" spans="1:3" x14ac:dyDescent="0.25">
      <c r="A44" t="s">
        <v>8</v>
      </c>
      <c r="B44" t="s">
        <v>2</v>
      </c>
      <c r="C44">
        <v>13.3568</v>
      </c>
    </row>
    <row r="45" spans="1:3" x14ac:dyDescent="0.25">
      <c r="A45" t="s">
        <v>8</v>
      </c>
      <c r="B45" t="s">
        <v>7</v>
      </c>
      <c r="C45">
        <v>9.43553</v>
      </c>
    </row>
    <row r="46" spans="1:3" x14ac:dyDescent="0.25">
      <c r="A46" t="s">
        <v>8</v>
      </c>
      <c r="B46" t="s">
        <v>11</v>
      </c>
      <c r="C46">
        <v>9.0630799999999994</v>
      </c>
    </row>
    <row r="47" spans="1:3" x14ac:dyDescent="0.25">
      <c r="A47" t="s">
        <v>8</v>
      </c>
      <c r="B47" t="s">
        <v>10</v>
      </c>
      <c r="C47">
        <v>6.3381499999999997</v>
      </c>
    </row>
    <row r="48" spans="1:3" x14ac:dyDescent="0.25">
      <c r="A48" t="s">
        <v>8</v>
      </c>
      <c r="B48" t="s">
        <v>13</v>
      </c>
      <c r="C48">
        <v>3.6289500000000002E-2</v>
      </c>
    </row>
    <row r="49" spans="1:3" x14ac:dyDescent="0.25">
      <c r="A49" t="s">
        <v>9</v>
      </c>
      <c r="B49" t="s">
        <v>1</v>
      </c>
      <c r="C49">
        <v>14.368</v>
      </c>
    </row>
    <row r="50" spans="1:3" x14ac:dyDescent="0.25">
      <c r="A50" t="s">
        <v>9</v>
      </c>
      <c r="B50" t="s">
        <v>11</v>
      </c>
      <c r="C50">
        <v>8.7375299999999996</v>
      </c>
    </row>
    <row r="51" spans="1:3" x14ac:dyDescent="0.25">
      <c r="A51" t="s">
        <v>9</v>
      </c>
      <c r="B51" t="s">
        <v>13</v>
      </c>
      <c r="C51">
        <v>6.4403199999999998</v>
      </c>
    </row>
    <row r="52" spans="1:3" x14ac:dyDescent="0.25">
      <c r="A52" t="s">
        <v>9</v>
      </c>
      <c r="B52" t="s">
        <v>7</v>
      </c>
      <c r="C52">
        <v>4.5675999999999997</v>
      </c>
    </row>
    <row r="53" spans="1:3" x14ac:dyDescent="0.25">
      <c r="A53" t="s">
        <v>9</v>
      </c>
      <c r="B53" t="s">
        <v>10</v>
      </c>
      <c r="C53">
        <v>1.0448599999999999</v>
      </c>
    </row>
    <row r="54" spans="1:3" x14ac:dyDescent="0.25">
      <c r="A54" t="s">
        <v>9</v>
      </c>
      <c r="B54" t="s">
        <v>2</v>
      </c>
      <c r="C54">
        <v>0.80930999999999997</v>
      </c>
    </row>
  </sheetData>
  <autoFilter ref="A1:C54" xr:uid="{00000000-0001-0000-0000-000000000000}">
    <sortState xmlns:xlrd2="http://schemas.microsoft.com/office/spreadsheetml/2017/richdata2" ref="A2:C54">
      <sortCondition ref="A1:A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8068-3F40-467B-BE73-A5962ED41BC9}">
  <dimension ref="A1:C35"/>
  <sheetViews>
    <sheetView workbookViewId="0">
      <selection activeCell="H5" sqref="H5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111</v>
      </c>
      <c r="B2" t="s">
        <v>2</v>
      </c>
      <c r="C2">
        <v>184.44</v>
      </c>
    </row>
    <row r="3" spans="1:3" x14ac:dyDescent="0.25">
      <c r="A3" t="s">
        <v>113</v>
      </c>
      <c r="B3" t="s">
        <v>1</v>
      </c>
      <c r="C3">
        <v>127.2</v>
      </c>
    </row>
    <row r="4" spans="1:3" x14ac:dyDescent="0.25">
      <c r="A4" t="s">
        <v>114</v>
      </c>
      <c r="B4" t="s">
        <v>2</v>
      </c>
      <c r="C4">
        <v>99.015900000000002</v>
      </c>
    </row>
    <row r="5" spans="1:3" x14ac:dyDescent="0.25">
      <c r="A5" t="s">
        <v>0</v>
      </c>
      <c r="B5" t="s">
        <v>2</v>
      </c>
      <c r="C5">
        <v>36.845199999999998</v>
      </c>
    </row>
    <row r="6" spans="1:3" x14ac:dyDescent="0.25">
      <c r="A6" t="s">
        <v>111</v>
      </c>
      <c r="B6" t="s">
        <v>1</v>
      </c>
      <c r="C6">
        <v>36.057499999999997</v>
      </c>
    </row>
    <row r="7" spans="1:3" x14ac:dyDescent="0.25">
      <c r="A7" t="s">
        <v>111</v>
      </c>
      <c r="B7" t="s">
        <v>7</v>
      </c>
      <c r="C7">
        <v>30.692699999999999</v>
      </c>
    </row>
    <row r="8" spans="1:3" x14ac:dyDescent="0.25">
      <c r="A8" t="s">
        <v>0</v>
      </c>
      <c r="B8" t="s">
        <v>1</v>
      </c>
      <c r="C8">
        <v>19.652699999999999</v>
      </c>
    </row>
    <row r="9" spans="1:3" x14ac:dyDescent="0.25">
      <c r="A9" t="s">
        <v>113</v>
      </c>
      <c r="B9" t="s">
        <v>7</v>
      </c>
      <c r="C9">
        <v>16.564599999999999</v>
      </c>
    </row>
    <row r="10" spans="1:3" x14ac:dyDescent="0.25">
      <c r="A10" t="s">
        <v>9</v>
      </c>
      <c r="B10" t="s">
        <v>1</v>
      </c>
      <c r="C10">
        <v>14.6853</v>
      </c>
    </row>
    <row r="11" spans="1:3" x14ac:dyDescent="0.25">
      <c r="A11" t="s">
        <v>8</v>
      </c>
      <c r="B11" t="s">
        <v>1</v>
      </c>
      <c r="C11">
        <v>13.562799999999999</v>
      </c>
    </row>
    <row r="12" spans="1:3" x14ac:dyDescent="0.25">
      <c r="A12" t="s">
        <v>8</v>
      </c>
      <c r="B12" t="s">
        <v>2</v>
      </c>
      <c r="C12">
        <v>13.3568</v>
      </c>
    </row>
    <row r="13" spans="1:3" x14ac:dyDescent="0.25">
      <c r="A13" t="s">
        <v>12</v>
      </c>
      <c r="B13" t="s">
        <v>2</v>
      </c>
      <c r="C13">
        <v>13.2666</v>
      </c>
    </row>
    <row r="14" spans="1:3" x14ac:dyDescent="0.25">
      <c r="A14" t="s">
        <v>9</v>
      </c>
      <c r="B14" t="s">
        <v>11</v>
      </c>
      <c r="C14">
        <v>12.6731</v>
      </c>
    </row>
    <row r="15" spans="1:3" x14ac:dyDescent="0.25">
      <c r="A15" t="s">
        <v>113</v>
      </c>
      <c r="B15" t="s">
        <v>10</v>
      </c>
      <c r="C15">
        <v>11.2301</v>
      </c>
    </row>
    <row r="16" spans="1:3" x14ac:dyDescent="0.25">
      <c r="A16" t="s">
        <v>8</v>
      </c>
      <c r="B16" t="s">
        <v>7</v>
      </c>
      <c r="C16">
        <v>10.3642</v>
      </c>
    </row>
    <row r="17" spans="1:3" x14ac:dyDescent="0.25">
      <c r="A17" t="s">
        <v>4</v>
      </c>
      <c r="B17" t="s">
        <v>2</v>
      </c>
      <c r="C17">
        <v>10.1889</v>
      </c>
    </row>
    <row r="18" spans="1:3" x14ac:dyDescent="0.25">
      <c r="A18" t="s">
        <v>6</v>
      </c>
      <c r="B18" t="s">
        <v>1</v>
      </c>
      <c r="C18">
        <v>9.1933799999999994</v>
      </c>
    </row>
    <row r="19" spans="1:3" x14ac:dyDescent="0.25">
      <c r="A19" t="s">
        <v>8</v>
      </c>
      <c r="B19" t="s">
        <v>11</v>
      </c>
      <c r="C19">
        <v>8.0507100000000005</v>
      </c>
    </row>
    <row r="20" spans="1:3" x14ac:dyDescent="0.25">
      <c r="A20" t="s">
        <v>12</v>
      </c>
      <c r="B20" t="s">
        <v>10</v>
      </c>
      <c r="C20">
        <v>5.3834200000000001</v>
      </c>
    </row>
    <row r="21" spans="1:3" x14ac:dyDescent="0.25">
      <c r="A21" t="s">
        <v>8</v>
      </c>
      <c r="B21" t="s">
        <v>13</v>
      </c>
      <c r="C21">
        <v>5.0516500000000004</v>
      </c>
    </row>
    <row r="22" spans="1:3" x14ac:dyDescent="0.25">
      <c r="A22" t="s">
        <v>9</v>
      </c>
      <c r="B22" t="s">
        <v>13</v>
      </c>
      <c r="C22">
        <v>4.7458900000000002</v>
      </c>
    </row>
    <row r="23" spans="1:3" x14ac:dyDescent="0.25">
      <c r="A23" t="s">
        <v>8</v>
      </c>
      <c r="B23" t="s">
        <v>10</v>
      </c>
      <c r="C23">
        <v>4.7434200000000004</v>
      </c>
    </row>
    <row r="24" spans="1:3" x14ac:dyDescent="0.25">
      <c r="A24" t="s">
        <v>9</v>
      </c>
      <c r="B24" t="s">
        <v>7</v>
      </c>
      <c r="C24">
        <v>4.5675999999999997</v>
      </c>
    </row>
    <row r="25" spans="1:3" x14ac:dyDescent="0.25">
      <c r="A25" t="s">
        <v>5</v>
      </c>
      <c r="B25" t="s">
        <v>1</v>
      </c>
      <c r="C25">
        <v>3.8136199999999998</v>
      </c>
    </row>
    <row r="26" spans="1:3" x14ac:dyDescent="0.25">
      <c r="A26" t="s">
        <v>0</v>
      </c>
      <c r="B26" t="s">
        <v>10</v>
      </c>
      <c r="C26">
        <v>3.6593399999999998</v>
      </c>
    </row>
    <row r="27" spans="1:3" x14ac:dyDescent="0.25">
      <c r="A27" t="s">
        <v>111</v>
      </c>
      <c r="B27" t="s">
        <v>13</v>
      </c>
      <c r="C27">
        <v>2.5464699999999998</v>
      </c>
    </row>
    <row r="28" spans="1:3" x14ac:dyDescent="0.25">
      <c r="A28" t="s">
        <v>113</v>
      </c>
      <c r="B28" t="s">
        <v>13</v>
      </c>
      <c r="C28">
        <v>2.4811700000000001</v>
      </c>
    </row>
    <row r="29" spans="1:3" x14ac:dyDescent="0.25">
      <c r="A29" t="s">
        <v>14</v>
      </c>
      <c r="B29" t="s">
        <v>2</v>
      </c>
      <c r="C29">
        <v>2.0426899999999999</v>
      </c>
    </row>
    <row r="30" spans="1:3" x14ac:dyDescent="0.25">
      <c r="A30" t="s">
        <v>111</v>
      </c>
      <c r="B30" t="s">
        <v>10</v>
      </c>
      <c r="C30">
        <v>1.3288599999999999</v>
      </c>
    </row>
    <row r="31" spans="1:3" x14ac:dyDescent="0.25">
      <c r="A31" t="s">
        <v>0</v>
      </c>
      <c r="B31" t="s">
        <v>7</v>
      </c>
      <c r="C31">
        <v>1.1571800000000001</v>
      </c>
    </row>
    <row r="32" spans="1:3" x14ac:dyDescent="0.25">
      <c r="A32" t="s">
        <v>9</v>
      </c>
      <c r="B32" t="s">
        <v>10</v>
      </c>
      <c r="C32">
        <v>1.0078400000000001</v>
      </c>
    </row>
    <row r="33" spans="1:3" x14ac:dyDescent="0.25">
      <c r="A33" t="s">
        <v>9</v>
      </c>
      <c r="B33" t="s">
        <v>2</v>
      </c>
      <c r="C33">
        <v>0.80930999999999997</v>
      </c>
    </row>
    <row r="34" spans="1:3" x14ac:dyDescent="0.25">
      <c r="A34" t="s">
        <v>6</v>
      </c>
      <c r="B34" t="s">
        <v>7</v>
      </c>
      <c r="C34">
        <v>0.17469000000000001</v>
      </c>
    </row>
    <row r="35" spans="1:3" x14ac:dyDescent="0.25">
      <c r="A35" t="s">
        <v>6</v>
      </c>
      <c r="B35" t="s">
        <v>10</v>
      </c>
      <c r="C35">
        <v>7.0999999999999994E-2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411A-E567-4633-B559-3E25C52FBADE}">
  <dimension ref="A1:AH74"/>
  <sheetViews>
    <sheetView workbookViewId="0">
      <selection activeCell="O24" sqref="O24"/>
    </sheetView>
  </sheetViews>
  <sheetFormatPr defaultRowHeight="15" x14ac:dyDescent="0.25"/>
  <cols>
    <col min="6" max="6" width="4.5703125" customWidth="1"/>
    <col min="9" max="9" width="4.5703125" customWidth="1"/>
    <col min="10" max="10" width="10.85546875" customWidth="1"/>
    <col min="12" max="12" width="8.140625" customWidth="1"/>
    <col min="14" max="14" width="6" bestFit="1" customWidth="1"/>
  </cols>
  <sheetData>
    <row r="1" spans="1:34" x14ac:dyDescent="0.25">
      <c r="I1" s="4"/>
      <c r="J1" s="4"/>
      <c r="L1" t="s">
        <v>30</v>
      </c>
      <c r="P1" t="s">
        <v>31</v>
      </c>
      <c r="U1" t="s">
        <v>35</v>
      </c>
      <c r="AA1" t="s">
        <v>36</v>
      </c>
      <c r="AG1" t="s">
        <v>37</v>
      </c>
    </row>
    <row r="2" spans="1:34" x14ac:dyDescent="0.25">
      <c r="B2" t="s">
        <v>24</v>
      </c>
      <c r="D2" t="s">
        <v>25</v>
      </c>
      <c r="E2" t="s">
        <v>27</v>
      </c>
      <c r="G2" t="s">
        <v>28</v>
      </c>
      <c r="H2" t="s">
        <v>29</v>
      </c>
      <c r="I2" s="4"/>
      <c r="J2" s="4"/>
    </row>
    <row r="3" spans="1:34" x14ac:dyDescent="0.25">
      <c r="A3" t="s">
        <v>7</v>
      </c>
      <c r="B3">
        <v>0.79825800000000002</v>
      </c>
      <c r="D3">
        <v>1.9226000000000001</v>
      </c>
      <c r="E3">
        <f>D3*$B$12</f>
        <v>1.5188540000000001</v>
      </c>
      <c r="G3">
        <f>E3+B3</f>
        <v>2.3171120000000003</v>
      </c>
      <c r="H3" s="2">
        <f>G3*8760</f>
        <v>20297.901120000002</v>
      </c>
      <c r="I3" s="4"/>
      <c r="J3" s="5">
        <f>(M3+R3+AH3)/1000</f>
        <v>19848.256039367086</v>
      </c>
      <c r="K3" t="s">
        <v>7</v>
      </c>
      <c r="L3">
        <v>2050</v>
      </c>
      <c r="M3" s="3">
        <v>14541700</v>
      </c>
      <c r="O3" t="s">
        <v>7</v>
      </c>
      <c r="P3">
        <v>2050</v>
      </c>
      <c r="Q3" s="3">
        <v>4170590</v>
      </c>
      <c r="R3" s="3">
        <f>Q3/$B$12</f>
        <v>5279227.8481012657</v>
      </c>
      <c r="T3" t="s">
        <v>7</v>
      </c>
      <c r="U3" t="s">
        <v>32</v>
      </c>
      <c r="V3">
        <v>2050</v>
      </c>
      <c r="W3">
        <v>3346.34</v>
      </c>
      <c r="X3">
        <f>W3+W4+W5</f>
        <v>14791.29</v>
      </c>
      <c r="Z3" t="s">
        <v>7</v>
      </c>
      <c r="AA3" t="s">
        <v>32</v>
      </c>
      <c r="AB3">
        <v>2050</v>
      </c>
      <c r="AC3">
        <v>1538.3</v>
      </c>
      <c r="AD3">
        <f>AC3+AC4+AC5</f>
        <v>9904.152</v>
      </c>
      <c r="AE3">
        <f>AD3/$B$12</f>
        <v>12536.901265822784</v>
      </c>
      <c r="AG3" t="s">
        <v>7</v>
      </c>
      <c r="AH3">
        <f>AE3+X3</f>
        <v>27328.191265822785</v>
      </c>
    </row>
    <row r="4" spans="1:34" x14ac:dyDescent="0.25">
      <c r="A4" t="s">
        <v>1</v>
      </c>
      <c r="B4">
        <v>2.7093799999999999</v>
      </c>
      <c r="D4">
        <v>5.08127</v>
      </c>
      <c r="E4">
        <f t="shared" ref="E4:E8" si="0">D4*$B$12</f>
        <v>4.0142033000000001</v>
      </c>
      <c r="G4">
        <f t="shared" ref="G4:G8" si="1">E4+B4</f>
        <v>6.7235832999999996</v>
      </c>
      <c r="H4" s="2">
        <f t="shared" ref="H4:H8" si="2">G4*8760</f>
        <v>58898.589708</v>
      </c>
      <c r="I4" s="4"/>
      <c r="J4" s="5">
        <f t="shared" ref="J4:J8" si="3">(M4+R4+AH4)/1000</f>
        <v>77554.076388860762</v>
      </c>
      <c r="K4" t="s">
        <v>1</v>
      </c>
      <c r="L4">
        <v>2050</v>
      </c>
      <c r="M4" s="3">
        <v>56848800</v>
      </c>
      <c r="O4" t="s">
        <v>1</v>
      </c>
      <c r="P4">
        <v>2050</v>
      </c>
      <c r="Q4" s="3">
        <v>16304400</v>
      </c>
      <c r="R4" s="3">
        <f t="shared" ref="R4:R8" si="4">Q4/$B$12</f>
        <v>20638481.012658227</v>
      </c>
      <c r="T4" t="s">
        <v>7</v>
      </c>
      <c r="U4" t="s">
        <v>33</v>
      </c>
      <c r="V4">
        <v>2050</v>
      </c>
      <c r="W4">
        <v>10114.200000000001</v>
      </c>
      <c r="Z4" t="s">
        <v>7</v>
      </c>
      <c r="AA4" t="s">
        <v>33</v>
      </c>
      <c r="AB4">
        <v>2050</v>
      </c>
      <c r="AC4">
        <v>7440.96</v>
      </c>
      <c r="AG4" t="s">
        <v>1</v>
      </c>
      <c r="AH4">
        <f>AE6+X6</f>
        <v>66795.376202531639</v>
      </c>
    </row>
    <row r="5" spans="1:34" x14ac:dyDescent="0.25">
      <c r="A5" t="s">
        <v>2</v>
      </c>
      <c r="B5">
        <v>5.2440100000000003</v>
      </c>
      <c r="D5">
        <v>6.1632100000000003</v>
      </c>
      <c r="E5">
        <f t="shared" si="0"/>
        <v>4.8689359000000003</v>
      </c>
      <c r="G5">
        <f t="shared" si="1"/>
        <v>10.1129459</v>
      </c>
      <c r="H5" s="2">
        <f t="shared" si="2"/>
        <v>88589.406084000002</v>
      </c>
      <c r="I5" s="4"/>
      <c r="J5" s="5">
        <f t="shared" si="3"/>
        <v>128645.95302810126</v>
      </c>
      <c r="K5" t="s">
        <v>2</v>
      </c>
      <c r="L5">
        <v>2050</v>
      </c>
      <c r="M5" s="3">
        <v>94297900</v>
      </c>
      <c r="O5" t="s">
        <v>2</v>
      </c>
      <c r="P5">
        <v>2050</v>
      </c>
      <c r="Q5" s="3">
        <v>27044900</v>
      </c>
      <c r="R5" s="3">
        <f t="shared" si="4"/>
        <v>34234050.632911392</v>
      </c>
      <c r="T5" t="s">
        <v>7</v>
      </c>
      <c r="U5" t="s">
        <v>34</v>
      </c>
      <c r="V5">
        <v>2050</v>
      </c>
      <c r="W5">
        <v>1330.75</v>
      </c>
      <c r="Z5" t="s">
        <v>7</v>
      </c>
      <c r="AA5" t="s">
        <v>34</v>
      </c>
      <c r="AB5">
        <v>2050</v>
      </c>
      <c r="AC5">
        <v>924.89200000000005</v>
      </c>
      <c r="AG5" t="s">
        <v>2</v>
      </c>
      <c r="AH5">
        <f>AE9+X9</f>
        <v>114002.39518987341</v>
      </c>
    </row>
    <row r="6" spans="1:34" x14ac:dyDescent="0.25">
      <c r="A6" t="s">
        <v>13</v>
      </c>
      <c r="B6">
        <v>0.77058599999999999</v>
      </c>
      <c r="D6">
        <v>0.28745300000000001</v>
      </c>
      <c r="E6">
        <f t="shared" si="0"/>
        <v>0.22708787000000002</v>
      </c>
      <c r="G6">
        <f t="shared" si="1"/>
        <v>0.99767387000000007</v>
      </c>
      <c r="H6" s="2">
        <f t="shared" si="2"/>
        <v>8739.6231012000007</v>
      </c>
      <c r="I6" s="4"/>
      <c r="J6" s="5">
        <f t="shared" si="3"/>
        <v>6617.6968787341766</v>
      </c>
      <c r="K6" t="s">
        <v>13</v>
      </c>
      <c r="L6">
        <v>2050</v>
      </c>
      <c r="M6" s="3">
        <v>4840560</v>
      </c>
      <c r="O6" t="s">
        <v>13</v>
      </c>
      <c r="P6">
        <v>2050</v>
      </c>
      <c r="Q6" s="3">
        <v>1388290</v>
      </c>
      <c r="R6" s="3">
        <f t="shared" si="4"/>
        <v>1757329.1139240505</v>
      </c>
      <c r="T6" t="s">
        <v>1</v>
      </c>
      <c r="U6" t="s">
        <v>32</v>
      </c>
      <c r="V6">
        <v>2050</v>
      </c>
      <c r="W6">
        <v>8503.33</v>
      </c>
      <c r="X6">
        <f>W6+W7+W8</f>
        <v>36191.68</v>
      </c>
      <c r="Z6" t="s">
        <v>1</v>
      </c>
      <c r="AA6" t="s">
        <v>32</v>
      </c>
      <c r="AB6">
        <v>2050</v>
      </c>
      <c r="AC6">
        <v>3908.93</v>
      </c>
      <c r="AD6">
        <f>AC6+AC7+AC8</f>
        <v>24176.92</v>
      </c>
      <c r="AE6">
        <f>AD6/$B$12</f>
        <v>30603.696202531642</v>
      </c>
      <c r="AG6" t="s">
        <v>13</v>
      </c>
      <c r="AH6">
        <f>AE12+X12</f>
        <v>19807.76481012658</v>
      </c>
    </row>
    <row r="7" spans="1:34" x14ac:dyDescent="0.25">
      <c r="A7" t="s">
        <v>11</v>
      </c>
      <c r="B7">
        <v>0.77560399999999996</v>
      </c>
      <c r="D7">
        <v>3.6658200000000001</v>
      </c>
      <c r="E7">
        <f t="shared" si="0"/>
        <v>2.8959978000000004</v>
      </c>
      <c r="G7">
        <f t="shared" si="1"/>
        <v>3.6716018000000004</v>
      </c>
      <c r="H7" s="2">
        <f t="shared" si="2"/>
        <v>32163.231768000001</v>
      </c>
      <c r="I7" s="4"/>
      <c r="J7" s="5">
        <f t="shared" si="3"/>
        <v>2748.4607161012659</v>
      </c>
      <c r="K7" t="s">
        <v>11</v>
      </c>
      <c r="L7">
        <v>2050</v>
      </c>
      <c r="M7" s="3">
        <v>2012170</v>
      </c>
      <c r="O7" t="s">
        <v>11</v>
      </c>
      <c r="P7">
        <v>2050</v>
      </c>
      <c r="Q7">
        <v>577095</v>
      </c>
      <c r="R7" s="3">
        <f t="shared" si="4"/>
        <v>730500</v>
      </c>
      <c r="T7" t="s">
        <v>1</v>
      </c>
      <c r="U7" t="s">
        <v>33</v>
      </c>
      <c r="V7">
        <v>2050</v>
      </c>
      <c r="W7">
        <v>25174.9</v>
      </c>
      <c r="Z7" t="s">
        <v>1</v>
      </c>
      <c r="AA7" t="s">
        <v>33</v>
      </c>
      <c r="AB7">
        <v>2050</v>
      </c>
      <c r="AC7">
        <v>18521.099999999999</v>
      </c>
      <c r="AG7" t="s">
        <v>11</v>
      </c>
      <c r="AH7">
        <f>AE15+X15</f>
        <v>5790.7161012658216</v>
      </c>
    </row>
    <row r="8" spans="1:34" x14ac:dyDescent="0.25">
      <c r="A8" t="s">
        <v>10</v>
      </c>
      <c r="B8">
        <v>0.62593100000000002</v>
      </c>
      <c r="D8">
        <v>0.50312999999999997</v>
      </c>
      <c r="E8">
        <f t="shared" si="0"/>
        <v>0.39747270000000001</v>
      </c>
      <c r="G8">
        <f t="shared" si="1"/>
        <v>1.0234037</v>
      </c>
      <c r="H8" s="2">
        <f t="shared" si="2"/>
        <v>8965.0164120000009</v>
      </c>
      <c r="I8" s="4"/>
      <c r="J8" s="5">
        <f t="shared" si="3"/>
        <v>12167.82233886076</v>
      </c>
      <c r="K8" t="s">
        <v>10</v>
      </c>
      <c r="L8">
        <v>2050</v>
      </c>
      <c r="M8" s="3">
        <v>8899480</v>
      </c>
      <c r="O8" t="s">
        <v>10</v>
      </c>
      <c r="P8">
        <v>2050</v>
      </c>
      <c r="Q8" s="3">
        <v>2552390</v>
      </c>
      <c r="R8" s="3">
        <f t="shared" si="4"/>
        <v>3230873.4177215188</v>
      </c>
      <c r="T8" t="s">
        <v>1</v>
      </c>
      <c r="U8" t="s">
        <v>34</v>
      </c>
      <c r="V8">
        <v>2050</v>
      </c>
      <c r="W8">
        <v>2513.4499999999998</v>
      </c>
      <c r="Z8" t="s">
        <v>1</v>
      </c>
      <c r="AA8" t="s">
        <v>34</v>
      </c>
      <c r="AB8">
        <v>2050</v>
      </c>
      <c r="AC8">
        <v>1746.89</v>
      </c>
      <c r="AG8" t="s">
        <v>10</v>
      </c>
      <c r="AH8">
        <f>AE18+X18</f>
        <v>37468.921139240512</v>
      </c>
    </row>
    <row r="9" spans="1:34" x14ac:dyDescent="0.25">
      <c r="I9" s="4"/>
      <c r="J9" s="4"/>
      <c r="T9" t="s">
        <v>2</v>
      </c>
      <c r="U9" t="s">
        <v>32</v>
      </c>
      <c r="V9">
        <v>2050</v>
      </c>
      <c r="W9">
        <v>8708.6</v>
      </c>
      <c r="X9">
        <f>W9+W10+W11</f>
        <v>60714.18</v>
      </c>
      <c r="Z9" t="s">
        <v>2</v>
      </c>
      <c r="AA9" t="s">
        <v>32</v>
      </c>
      <c r="AB9">
        <v>2050</v>
      </c>
      <c r="AC9">
        <v>4003.3</v>
      </c>
      <c r="AD9">
        <f>AC9+AC10+AC11</f>
        <v>42097.69</v>
      </c>
      <c r="AE9">
        <f>AD9/$B$12</f>
        <v>53288.215189873416</v>
      </c>
    </row>
    <row r="10" spans="1:34" x14ac:dyDescent="0.25">
      <c r="I10" s="4"/>
      <c r="J10" s="4"/>
      <c r="T10" t="s">
        <v>2</v>
      </c>
      <c r="U10" t="s">
        <v>33</v>
      </c>
      <c r="V10">
        <v>2050</v>
      </c>
      <c r="W10">
        <v>47928</v>
      </c>
      <c r="Z10" t="s">
        <v>2</v>
      </c>
      <c r="AA10" t="s">
        <v>33</v>
      </c>
      <c r="AB10">
        <v>2050</v>
      </c>
      <c r="AC10">
        <v>35260.400000000001</v>
      </c>
    </row>
    <row r="11" spans="1:34" x14ac:dyDescent="0.25">
      <c r="I11" s="4"/>
      <c r="J11" s="4"/>
      <c r="T11" t="s">
        <v>2</v>
      </c>
      <c r="U11" t="s">
        <v>34</v>
      </c>
      <c r="V11">
        <v>2050</v>
      </c>
      <c r="W11">
        <v>4077.58</v>
      </c>
      <c r="Z11" t="s">
        <v>2</v>
      </c>
      <c r="AA11" t="s">
        <v>34</v>
      </c>
      <c r="AB11">
        <v>2050</v>
      </c>
      <c r="AC11">
        <v>2833.99</v>
      </c>
    </row>
    <row r="12" spans="1:34" x14ac:dyDescent="0.25">
      <c r="A12" t="s">
        <v>26</v>
      </c>
      <c r="B12">
        <v>0.79</v>
      </c>
      <c r="T12" t="s">
        <v>13</v>
      </c>
      <c r="U12" t="s">
        <v>32</v>
      </c>
      <c r="V12">
        <v>2050</v>
      </c>
      <c r="W12">
        <v>2116.0300000000002</v>
      </c>
      <c r="X12">
        <f>W12+W13+W14</f>
        <v>10665.18</v>
      </c>
      <c r="Z12" t="s">
        <v>13</v>
      </c>
      <c r="AA12" t="s">
        <v>32</v>
      </c>
      <c r="AB12">
        <v>2050</v>
      </c>
      <c r="AC12">
        <v>972.72799999999995</v>
      </c>
      <c r="AD12">
        <f>AC12+AC13+AC14</f>
        <v>7222.6419999999998</v>
      </c>
      <c r="AE12">
        <f>AD12/$B$12</f>
        <v>9142.5848101265819</v>
      </c>
    </row>
    <row r="13" spans="1:34" x14ac:dyDescent="0.25">
      <c r="T13" t="s">
        <v>13</v>
      </c>
      <c r="U13" t="s">
        <v>33</v>
      </c>
      <c r="V13">
        <v>2050</v>
      </c>
      <c r="W13">
        <v>7574.29</v>
      </c>
      <c r="Z13" t="s">
        <v>13</v>
      </c>
      <c r="AA13" t="s">
        <v>33</v>
      </c>
      <c r="AB13">
        <v>2050</v>
      </c>
      <c r="AC13">
        <v>5572.37</v>
      </c>
    </row>
    <row r="14" spans="1:34" x14ac:dyDescent="0.25">
      <c r="T14" t="s">
        <v>13</v>
      </c>
      <c r="U14" t="s">
        <v>34</v>
      </c>
      <c r="V14">
        <v>2050</v>
      </c>
      <c r="W14">
        <v>974.86</v>
      </c>
      <c r="Z14" t="s">
        <v>13</v>
      </c>
      <c r="AA14" t="s">
        <v>34</v>
      </c>
      <c r="AB14">
        <v>2050</v>
      </c>
      <c r="AC14">
        <v>677.54399999999998</v>
      </c>
    </row>
    <row r="15" spans="1:34" x14ac:dyDescent="0.25">
      <c r="T15" t="s">
        <v>11</v>
      </c>
      <c r="U15" t="s">
        <v>32</v>
      </c>
      <c r="V15">
        <v>2050</v>
      </c>
      <c r="W15">
        <v>617.69799999999998</v>
      </c>
      <c r="X15">
        <f>W15+W16+W17</f>
        <v>3117.2679999999996</v>
      </c>
      <c r="Z15" t="s">
        <v>11</v>
      </c>
      <c r="AA15" t="s">
        <v>32</v>
      </c>
      <c r="AB15">
        <v>2050</v>
      </c>
      <c r="AC15">
        <v>283.95299999999997</v>
      </c>
      <c r="AD15">
        <f>AC15+AC16+AC17</f>
        <v>2112.0239999999999</v>
      </c>
      <c r="AE15">
        <f>AD15/$B$12</f>
        <v>2673.4481012658225</v>
      </c>
    </row>
    <row r="16" spans="1:34" x14ac:dyDescent="0.25">
      <c r="B16" t="s">
        <v>38</v>
      </c>
      <c r="C16" t="s">
        <v>39</v>
      </c>
      <c r="T16" t="s">
        <v>11</v>
      </c>
      <c r="U16" t="s">
        <v>33</v>
      </c>
      <c r="V16">
        <v>2050</v>
      </c>
      <c r="W16">
        <v>2232.9699999999998</v>
      </c>
      <c r="Z16" t="s">
        <v>11</v>
      </c>
      <c r="AA16" t="s">
        <v>33</v>
      </c>
      <c r="AB16">
        <v>2050</v>
      </c>
      <c r="AC16">
        <v>1642.78</v>
      </c>
    </row>
    <row r="17" spans="1:31" x14ac:dyDescent="0.25">
      <c r="A17" t="s">
        <v>11</v>
      </c>
      <c r="B17" s="2">
        <f>H7</f>
        <v>32163.231768000001</v>
      </c>
      <c r="C17" s="6">
        <f>B17+J7</f>
        <v>34911.692484101266</v>
      </c>
      <c r="T17" t="s">
        <v>11</v>
      </c>
      <c r="U17" t="s">
        <v>34</v>
      </c>
      <c r="V17">
        <v>2050</v>
      </c>
      <c r="W17">
        <v>266.60000000000002</v>
      </c>
      <c r="Z17" t="s">
        <v>11</v>
      </c>
      <c r="AA17" t="s">
        <v>34</v>
      </c>
      <c r="AB17">
        <v>2050</v>
      </c>
      <c r="AC17">
        <v>185.291</v>
      </c>
    </row>
    <row r="18" spans="1:31" x14ac:dyDescent="0.25">
      <c r="A18" t="s">
        <v>7</v>
      </c>
      <c r="B18" s="2">
        <f>H3</f>
        <v>20297.901120000002</v>
      </c>
      <c r="C18" s="6">
        <f>B18+J3</f>
        <v>40146.157159367089</v>
      </c>
      <c r="T18" t="s">
        <v>10</v>
      </c>
      <c r="U18" t="s">
        <v>32</v>
      </c>
      <c r="V18">
        <v>2050</v>
      </c>
      <c r="W18">
        <v>2260.9899999999998</v>
      </c>
      <c r="X18">
        <f>W18+W19+W20</f>
        <v>19841.330000000002</v>
      </c>
      <c r="Z18" t="s">
        <v>10</v>
      </c>
      <c r="AA18" t="s">
        <v>32</v>
      </c>
      <c r="AB18">
        <v>2050</v>
      </c>
      <c r="AC18">
        <v>1039.3699999999999</v>
      </c>
      <c r="AD18">
        <f>AC18+AC19+AC20</f>
        <v>13925.797</v>
      </c>
      <c r="AE18">
        <f>AD18/$B$12</f>
        <v>17627.591139240507</v>
      </c>
    </row>
    <row r="19" spans="1:31" x14ac:dyDescent="0.25">
      <c r="A19" t="s">
        <v>13</v>
      </c>
      <c r="B19" s="2">
        <f>H6</f>
        <v>8739.6231012000007</v>
      </c>
      <c r="C19" s="6">
        <f>B19+J6</f>
        <v>15357.319979934178</v>
      </c>
      <c r="T19" t="s">
        <v>10</v>
      </c>
      <c r="U19" t="s">
        <v>33</v>
      </c>
      <c r="V19">
        <v>2050</v>
      </c>
      <c r="W19">
        <v>16416.3</v>
      </c>
      <c r="Z19" t="s">
        <v>10</v>
      </c>
      <c r="AA19" t="s">
        <v>33</v>
      </c>
      <c r="AB19">
        <v>2050</v>
      </c>
      <c r="AC19">
        <v>12077.4</v>
      </c>
    </row>
    <row r="20" spans="1:31" x14ac:dyDescent="0.25">
      <c r="A20" t="s">
        <v>10</v>
      </c>
      <c r="B20" s="2">
        <f>H8</f>
        <v>8965.0164120000009</v>
      </c>
      <c r="C20" s="6">
        <f>B20+J8</f>
        <v>21132.838750860763</v>
      </c>
      <c r="T20" t="s">
        <v>10</v>
      </c>
      <c r="U20" t="s">
        <v>34</v>
      </c>
      <c r="V20">
        <v>2050</v>
      </c>
      <c r="W20">
        <v>1164.04</v>
      </c>
      <c r="Z20" t="s">
        <v>10</v>
      </c>
      <c r="AA20" t="s">
        <v>34</v>
      </c>
      <c r="AB20">
        <v>2050</v>
      </c>
      <c r="AC20">
        <v>809.02700000000004</v>
      </c>
    </row>
    <row r="21" spans="1:31" x14ac:dyDescent="0.25">
      <c r="A21" t="s">
        <v>1</v>
      </c>
      <c r="B21" s="2">
        <f>H4</f>
        <v>58898.589708</v>
      </c>
      <c r="C21" s="6">
        <f>B21+J4</f>
        <v>136452.66609686078</v>
      </c>
    </row>
    <row r="22" spans="1:31" x14ac:dyDescent="0.25">
      <c r="A22" t="s">
        <v>2</v>
      </c>
      <c r="B22" s="2">
        <f>H5</f>
        <v>88589.406084000002</v>
      </c>
      <c r="C22" s="6">
        <f>B22+J5</f>
        <v>217235.35911210126</v>
      </c>
    </row>
    <row r="26" spans="1:31" x14ac:dyDescent="0.25">
      <c r="A26" t="s">
        <v>40</v>
      </c>
      <c r="D26" t="s">
        <v>105</v>
      </c>
      <c r="G26" t="s">
        <v>108</v>
      </c>
      <c r="J26" t="s">
        <v>109</v>
      </c>
      <c r="M26" t="s">
        <v>110</v>
      </c>
    </row>
    <row r="27" spans="1:31" x14ac:dyDescent="0.25">
      <c r="A27" t="s">
        <v>41</v>
      </c>
      <c r="B27">
        <v>485</v>
      </c>
      <c r="D27" t="s">
        <v>59</v>
      </c>
      <c r="E27">
        <v>5520</v>
      </c>
      <c r="G27" t="s">
        <v>59</v>
      </c>
      <c r="H27">
        <v>7570</v>
      </c>
      <c r="J27" t="s">
        <v>100</v>
      </c>
      <c r="K27">
        <v>2000</v>
      </c>
      <c r="M27" t="s">
        <v>100</v>
      </c>
      <c r="N27">
        <v>14000</v>
      </c>
    </row>
    <row r="28" spans="1:31" x14ac:dyDescent="0.25">
      <c r="A28" t="s">
        <v>42</v>
      </c>
      <c r="B28">
        <v>1020</v>
      </c>
      <c r="D28" t="s">
        <v>60</v>
      </c>
      <c r="E28">
        <v>6520</v>
      </c>
      <c r="G28" t="s">
        <v>60</v>
      </c>
      <c r="H28">
        <v>5000</v>
      </c>
      <c r="J28" t="s">
        <v>107</v>
      </c>
      <c r="K28">
        <v>4000</v>
      </c>
      <c r="M28" t="s">
        <v>107</v>
      </c>
      <c r="N28">
        <v>28000</v>
      </c>
    </row>
    <row r="29" spans="1:31" x14ac:dyDescent="0.25">
      <c r="A29" t="s">
        <v>43</v>
      </c>
      <c r="B29">
        <v>1118</v>
      </c>
      <c r="D29" t="s">
        <v>61</v>
      </c>
      <c r="E29">
        <v>1570</v>
      </c>
      <c r="G29" t="s">
        <v>65</v>
      </c>
      <c r="H29">
        <v>2400</v>
      </c>
    </row>
    <row r="30" spans="1:31" x14ac:dyDescent="0.25">
      <c r="A30" t="s">
        <v>44</v>
      </c>
      <c r="B30">
        <v>350</v>
      </c>
      <c r="D30" t="s">
        <v>62</v>
      </c>
      <c r="E30">
        <v>6030</v>
      </c>
      <c r="G30" t="s">
        <v>10</v>
      </c>
      <c r="H30">
        <v>2600</v>
      </c>
    </row>
    <row r="31" spans="1:31" x14ac:dyDescent="0.25">
      <c r="A31" t="s">
        <v>45</v>
      </c>
      <c r="B31">
        <v>3438</v>
      </c>
      <c r="D31" t="s">
        <v>63</v>
      </c>
      <c r="E31">
        <v>2970</v>
      </c>
      <c r="G31" t="s">
        <v>72</v>
      </c>
      <c r="H31">
        <v>5100</v>
      </c>
    </row>
    <row r="32" spans="1:31" x14ac:dyDescent="0.25">
      <c r="A32" t="s">
        <v>46</v>
      </c>
      <c r="B32">
        <v>200</v>
      </c>
      <c r="D32" t="s">
        <v>64</v>
      </c>
      <c r="E32">
        <v>2890</v>
      </c>
      <c r="G32" t="s">
        <v>75</v>
      </c>
      <c r="H32">
        <v>6750</v>
      </c>
    </row>
    <row r="33" spans="1:8" x14ac:dyDescent="0.25">
      <c r="A33" t="s">
        <v>47</v>
      </c>
      <c r="B33">
        <v>1495</v>
      </c>
      <c r="D33" t="s">
        <v>65</v>
      </c>
      <c r="E33">
        <v>5000</v>
      </c>
      <c r="G33" t="s">
        <v>67</v>
      </c>
      <c r="H33">
        <v>6000</v>
      </c>
    </row>
    <row r="34" spans="1:8" x14ac:dyDescent="0.25">
      <c r="A34" t="s">
        <v>48</v>
      </c>
      <c r="B34">
        <v>165</v>
      </c>
      <c r="D34" t="s">
        <v>66</v>
      </c>
      <c r="E34">
        <v>10500</v>
      </c>
      <c r="G34" t="s">
        <v>68</v>
      </c>
      <c r="H34">
        <v>16760</v>
      </c>
    </row>
    <row r="35" spans="1:8" x14ac:dyDescent="0.25">
      <c r="A35" t="s">
        <v>49</v>
      </c>
      <c r="B35">
        <v>383</v>
      </c>
      <c r="D35" t="s">
        <v>67</v>
      </c>
      <c r="E35">
        <v>950</v>
      </c>
      <c r="G35" t="s">
        <v>69</v>
      </c>
      <c r="H35">
        <v>2400</v>
      </c>
    </row>
    <row r="36" spans="1:8" x14ac:dyDescent="0.25">
      <c r="A36" t="s">
        <v>50</v>
      </c>
      <c r="B36">
        <v>600</v>
      </c>
      <c r="D36" t="s">
        <v>68</v>
      </c>
      <c r="E36">
        <v>15970</v>
      </c>
      <c r="G36" t="s">
        <v>106</v>
      </c>
      <c r="H36">
        <v>3800</v>
      </c>
    </row>
    <row r="37" spans="1:8" x14ac:dyDescent="0.25">
      <c r="A37" t="s">
        <v>51</v>
      </c>
      <c r="B37">
        <v>1118</v>
      </c>
      <c r="D37" t="s">
        <v>69</v>
      </c>
      <c r="E37">
        <v>7560</v>
      </c>
      <c r="G37" t="s">
        <v>77</v>
      </c>
      <c r="H37">
        <v>1650</v>
      </c>
    </row>
    <row r="38" spans="1:8" x14ac:dyDescent="0.25">
      <c r="A38" t="s">
        <v>52</v>
      </c>
      <c r="B38">
        <v>2717</v>
      </c>
      <c r="D38" t="s">
        <v>70</v>
      </c>
      <c r="E38">
        <v>2100</v>
      </c>
      <c r="G38" t="s">
        <v>82</v>
      </c>
      <c r="H38">
        <v>11500</v>
      </c>
    </row>
    <row r="39" spans="1:8" x14ac:dyDescent="0.25">
      <c r="A39" t="s">
        <v>53</v>
      </c>
      <c r="B39">
        <v>500</v>
      </c>
      <c r="D39" t="s">
        <v>71</v>
      </c>
      <c r="E39">
        <v>750</v>
      </c>
      <c r="G39" t="s">
        <v>86</v>
      </c>
      <c r="H39">
        <v>7500</v>
      </c>
    </row>
    <row r="40" spans="1:8" x14ac:dyDescent="0.25">
      <c r="A40" t="s">
        <v>54</v>
      </c>
      <c r="B40">
        <v>3210</v>
      </c>
      <c r="D40" t="s">
        <v>10</v>
      </c>
      <c r="E40">
        <v>1550</v>
      </c>
      <c r="G40" t="s">
        <v>89</v>
      </c>
      <c r="H40">
        <v>7600</v>
      </c>
    </row>
    <row r="41" spans="1:8" x14ac:dyDescent="0.25">
      <c r="A41" t="s">
        <v>55</v>
      </c>
      <c r="B41">
        <v>2176</v>
      </c>
      <c r="D41" t="s">
        <v>72</v>
      </c>
      <c r="E41">
        <v>4100</v>
      </c>
      <c r="G41" t="s">
        <v>93</v>
      </c>
      <c r="H41">
        <v>3200</v>
      </c>
    </row>
    <row r="42" spans="1:8" x14ac:dyDescent="0.25">
      <c r="A42" t="s">
        <v>56</v>
      </c>
      <c r="B42">
        <v>429</v>
      </c>
      <c r="D42" t="s">
        <v>73</v>
      </c>
      <c r="E42">
        <v>4680</v>
      </c>
      <c r="G42" t="s">
        <v>94</v>
      </c>
      <c r="H42">
        <v>4500</v>
      </c>
    </row>
    <row r="43" spans="1:8" x14ac:dyDescent="0.25">
      <c r="A43" t="s">
        <v>57</v>
      </c>
      <c r="B43">
        <v>609</v>
      </c>
      <c r="D43" t="s">
        <v>74</v>
      </c>
      <c r="E43">
        <v>3110</v>
      </c>
      <c r="G43" t="s">
        <v>96</v>
      </c>
      <c r="H43">
        <v>5400</v>
      </c>
    </row>
    <row r="44" spans="1:8" x14ac:dyDescent="0.25">
      <c r="A44" t="s">
        <v>58</v>
      </c>
      <c r="B44">
        <v>1100</v>
      </c>
      <c r="D44" t="s">
        <v>75</v>
      </c>
      <c r="E44">
        <v>11950</v>
      </c>
      <c r="G44" s="7" t="s">
        <v>100</v>
      </c>
      <c r="H44" s="7">
        <v>1700</v>
      </c>
    </row>
    <row r="45" spans="1:8" x14ac:dyDescent="0.25">
      <c r="D45" t="s">
        <v>76</v>
      </c>
      <c r="E45">
        <v>14280</v>
      </c>
      <c r="G45" s="7" t="s">
        <v>107</v>
      </c>
      <c r="H45" s="7">
        <v>2200</v>
      </c>
    </row>
    <row r="46" spans="1:8" x14ac:dyDescent="0.25">
      <c r="D46" t="s">
        <v>77</v>
      </c>
      <c r="E46">
        <v>5250</v>
      </c>
      <c r="G46" t="s">
        <v>102</v>
      </c>
      <c r="H46">
        <v>8100</v>
      </c>
    </row>
    <row r="47" spans="1:8" x14ac:dyDescent="0.25">
      <c r="D47" t="s">
        <v>78</v>
      </c>
      <c r="E47">
        <v>110</v>
      </c>
    </row>
    <row r="48" spans="1:8" x14ac:dyDescent="0.25">
      <c r="D48" t="s">
        <v>79</v>
      </c>
      <c r="E48">
        <v>6300</v>
      </c>
    </row>
    <row r="49" spans="4:5" x14ac:dyDescent="0.25">
      <c r="D49" t="s">
        <v>80</v>
      </c>
      <c r="E49">
        <v>16430</v>
      </c>
    </row>
    <row r="50" spans="4:5" x14ac:dyDescent="0.25">
      <c r="D50" t="s">
        <v>81</v>
      </c>
      <c r="E50">
        <v>12240</v>
      </c>
    </row>
    <row r="51" spans="4:5" x14ac:dyDescent="0.25">
      <c r="D51" t="s">
        <v>82</v>
      </c>
      <c r="E51">
        <v>15640</v>
      </c>
    </row>
    <row r="52" spans="4:5" x14ac:dyDescent="0.25">
      <c r="D52" t="s">
        <v>83</v>
      </c>
      <c r="E52">
        <v>1950</v>
      </c>
    </row>
    <row r="53" spans="4:5" x14ac:dyDescent="0.25">
      <c r="D53" t="s">
        <v>32</v>
      </c>
      <c r="E53">
        <v>1500</v>
      </c>
    </row>
    <row r="54" spans="4:5" x14ac:dyDescent="0.25">
      <c r="D54" t="s">
        <v>84</v>
      </c>
      <c r="E54">
        <v>1000</v>
      </c>
    </row>
    <row r="55" spans="4:5" x14ac:dyDescent="0.25">
      <c r="D55" t="s">
        <v>85</v>
      </c>
      <c r="E55">
        <v>1400</v>
      </c>
    </row>
    <row r="56" spans="4:5" x14ac:dyDescent="0.25">
      <c r="D56" t="s">
        <v>86</v>
      </c>
      <c r="E56">
        <v>1800</v>
      </c>
    </row>
    <row r="57" spans="4:5" x14ac:dyDescent="0.25">
      <c r="D57" t="s">
        <v>87</v>
      </c>
      <c r="E57">
        <v>1200</v>
      </c>
    </row>
    <row r="58" spans="4:5" x14ac:dyDescent="0.25">
      <c r="D58" t="s">
        <v>88</v>
      </c>
      <c r="E58">
        <v>1200</v>
      </c>
    </row>
    <row r="59" spans="4:5" x14ac:dyDescent="0.25">
      <c r="D59" t="s">
        <v>89</v>
      </c>
      <c r="E59">
        <v>10600</v>
      </c>
    </row>
    <row r="60" spans="4:5" x14ac:dyDescent="0.25">
      <c r="D60" t="s">
        <v>90</v>
      </c>
      <c r="E60">
        <v>5900</v>
      </c>
    </row>
    <row r="61" spans="4:5" x14ac:dyDescent="0.25">
      <c r="D61" t="s">
        <v>91</v>
      </c>
      <c r="E61">
        <v>2000</v>
      </c>
    </row>
    <row r="62" spans="4:5" x14ac:dyDescent="0.25">
      <c r="D62" t="s">
        <v>92</v>
      </c>
      <c r="E62">
        <v>11580</v>
      </c>
    </row>
    <row r="63" spans="4:5" x14ac:dyDescent="0.25">
      <c r="D63" t="s">
        <v>93</v>
      </c>
      <c r="E63">
        <v>13750</v>
      </c>
    </row>
    <row r="64" spans="4:5" x14ac:dyDescent="0.25">
      <c r="D64" t="s">
        <v>94</v>
      </c>
      <c r="E64">
        <v>3970</v>
      </c>
    </row>
    <row r="65" spans="4:5" x14ac:dyDescent="0.25">
      <c r="D65" t="s">
        <v>95</v>
      </c>
      <c r="E65">
        <v>1520</v>
      </c>
    </row>
    <row r="66" spans="4:5" x14ac:dyDescent="0.25">
      <c r="D66" t="s">
        <v>96</v>
      </c>
      <c r="E66">
        <v>4300</v>
      </c>
    </row>
    <row r="67" spans="4:5" x14ac:dyDescent="0.25">
      <c r="D67" t="s">
        <v>97</v>
      </c>
      <c r="E67">
        <v>20530</v>
      </c>
    </row>
    <row r="68" spans="4:5" x14ac:dyDescent="0.25">
      <c r="D68" t="s">
        <v>98</v>
      </c>
      <c r="E68">
        <v>10910</v>
      </c>
    </row>
    <row r="69" spans="4:5" x14ac:dyDescent="0.25">
      <c r="D69" t="s">
        <v>99</v>
      </c>
      <c r="E69">
        <v>8830</v>
      </c>
    </row>
    <row r="70" spans="4:5" x14ac:dyDescent="0.25">
      <c r="D70" s="7" t="s">
        <v>100</v>
      </c>
      <c r="E70" s="7">
        <v>3400</v>
      </c>
    </row>
    <row r="71" spans="4:5" x14ac:dyDescent="0.25">
      <c r="D71" t="s">
        <v>101</v>
      </c>
      <c r="E71">
        <v>3800</v>
      </c>
    </row>
    <row r="72" spans="4:5" x14ac:dyDescent="0.25">
      <c r="D72" t="s">
        <v>102</v>
      </c>
      <c r="E72">
        <v>8650</v>
      </c>
    </row>
    <row r="73" spans="4:5" x14ac:dyDescent="0.25">
      <c r="D73" t="s">
        <v>103</v>
      </c>
      <c r="E73">
        <v>1000</v>
      </c>
    </row>
    <row r="74" spans="4:5" x14ac:dyDescent="0.25">
      <c r="D74" t="s">
        <v>104</v>
      </c>
      <c r="E7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4F48-FEE4-453F-97D8-938E1E2FDB23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ref1</vt:lpstr>
      <vt:lpstr>ref2</vt:lpstr>
      <vt:lpstr>industry 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Ullmark</cp:lastModifiedBy>
  <dcterms:created xsi:type="dcterms:W3CDTF">2015-06-05T18:17:20Z</dcterms:created>
  <dcterms:modified xsi:type="dcterms:W3CDTF">2023-04-18T11:03:10Z</dcterms:modified>
</cp:coreProperties>
</file>