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project-piscator\preprocessing\"/>
    </mc:Choice>
  </mc:AlternateContent>
  <xr:revisionPtr revIDLastSave="0" documentId="8_{69158212-F27C-4294-A8EF-9FBEE5F7948E}" xr6:coauthVersionLast="45" xr6:coauthVersionMax="45" xr10:uidLastSave="{00000000-0000-0000-0000-000000000000}"/>
  <bookViews>
    <workbookView xWindow="28680" yWindow="-120" windowWidth="29040" windowHeight="15840" activeTab="1" xr2:uid="{96F4E3D8-3F5E-4126-898D-9C5F89A5C28C}"/>
  </bookViews>
  <sheets>
    <sheet name="PhishingForestV2" sheetId="1" r:id="rId1"/>
    <sheet name="PhishingForestV2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G18" i="2"/>
  <c r="L17" i="2"/>
  <c r="G17" i="2"/>
  <c r="L16" i="2"/>
  <c r="G16" i="2"/>
  <c r="B16" i="2"/>
  <c r="L15" i="2"/>
  <c r="G15" i="2"/>
  <c r="L14" i="2"/>
  <c r="G14" i="2"/>
  <c r="G20" i="2" s="1"/>
  <c r="L10" i="2"/>
  <c r="L8" i="2"/>
  <c r="G8" i="2"/>
  <c r="B8" i="2"/>
  <c r="L7" i="2"/>
  <c r="G7" i="2"/>
  <c r="L6" i="2"/>
  <c r="G6" i="2"/>
  <c r="L5" i="2"/>
  <c r="G5" i="2"/>
  <c r="L4" i="2"/>
  <c r="G4" i="2"/>
  <c r="G10" i="2" s="1"/>
  <c r="L18" i="1"/>
  <c r="L17" i="1"/>
  <c r="L16" i="1"/>
  <c r="L15" i="1"/>
  <c r="L14" i="1"/>
  <c r="L8" i="1"/>
  <c r="L7" i="1"/>
  <c r="L6" i="1"/>
  <c r="L5" i="1"/>
  <c r="L4" i="1"/>
  <c r="G18" i="1"/>
  <c r="G17" i="1"/>
  <c r="G16" i="1"/>
  <c r="G15" i="1"/>
  <c r="G14" i="1"/>
  <c r="G20" i="1" s="1"/>
  <c r="G4" i="1"/>
  <c r="G10" i="1" s="1"/>
  <c r="G5" i="1"/>
  <c r="G6" i="1"/>
  <c r="G7" i="1"/>
  <c r="G8" i="1"/>
  <c r="B16" i="1"/>
  <c r="B8" i="1"/>
  <c r="B18" i="1" s="1"/>
  <c r="L20" i="2" l="1"/>
  <c r="B22" i="2" s="1"/>
  <c r="B18" i="2"/>
  <c r="L10" i="1"/>
  <c r="L20" i="1"/>
  <c r="B22" i="1" l="1"/>
</calcChain>
</file>

<file path=xl/sharedStrings.xml><?xml version="1.0" encoding="utf-8"?>
<sst xmlns="http://schemas.openxmlformats.org/spreadsheetml/2006/main" count="88" uniqueCount="35">
  <si>
    <t>Jonathan_Mailbox</t>
  </si>
  <si>
    <t>Isaac_Mailbox</t>
  </si>
  <si>
    <t>Joy_Mailbox</t>
  </si>
  <si>
    <t>arnold-j/all_doc</t>
  </si>
  <si>
    <t>allen-p/all_doc</t>
  </si>
  <si>
    <t>Non Phish</t>
  </si>
  <si>
    <t>Phish</t>
  </si>
  <si>
    <t>phishing0</t>
  </si>
  <si>
    <t>phishing1</t>
  </si>
  <si>
    <t>phishing2</t>
  </si>
  <si>
    <t>phishing3</t>
  </si>
  <si>
    <t>Non Phish Total</t>
  </si>
  <si>
    <t>Phish Total</t>
  </si>
  <si>
    <t>Grand Total</t>
  </si>
  <si>
    <t>Tests</t>
  </si>
  <si>
    <t>Modern Day Ham</t>
  </si>
  <si>
    <t>S/N</t>
  </si>
  <si>
    <t>Detection Count</t>
  </si>
  <si>
    <t>Sample Size</t>
  </si>
  <si>
    <t>Accuracy</t>
  </si>
  <si>
    <t>Average Accuracy</t>
  </si>
  <si>
    <t>Modern Day Phish</t>
  </si>
  <si>
    <t>Olden Day Ham</t>
  </si>
  <si>
    <t>Olden Day Phish</t>
  </si>
  <si>
    <t>Model Name</t>
  </si>
  <si>
    <t>Overall Average Accuracy</t>
  </si>
  <si>
    <t>Training Data Name</t>
  </si>
  <si>
    <t>PhishingForestV2</t>
  </si>
  <si>
    <t>Conclusion</t>
  </si>
  <si>
    <t>Model works at about 88.6%, needs larger modern day samples to increase accuracy</t>
  </si>
  <si>
    <t>dsv2.csv</t>
  </si>
  <si>
    <t>IndividualTestMails</t>
  </si>
  <si>
    <t>dsv3.csv</t>
  </si>
  <si>
    <t>UNTRAINED</t>
  </si>
  <si>
    <t>disregard olden day data - current model only trained with modern day data. With a super small sample and test size of modern day phish it seems fairly accurate, and no ham have been identified wrongly so far. Probably need more data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</si>
</sst>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2" fillId="8" borderId="1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4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82A52D-BA7C-4E45-A2C5-7336D7E4750C}" name="Table4" displayName="Table4" ref="D3:G8" totalsRowShown="0" headerRowDxfId="27" dataDxfId="43">
  <autoFilter ref="D3:G8" xr:uid="{D5B7493D-A0BD-41C2-902B-27DEECDC3668}"/>
  <tableColumns count="4">
    <tableColumn id="1" xr3:uid="{C2E9D64F-51EC-4E67-A51C-F48A2432CF93}" name="S/N" dataDxfId="47"/>
    <tableColumn id="2" xr3:uid="{CD28229E-530F-4DB0-A6C5-7BB5F4EC1DB3}" name="Detection Count" dataDxfId="46"/>
    <tableColumn id="3" xr3:uid="{239F8F4B-5ED1-45A4-9AC7-42A8725D2C64}" name="Sample Size" dataDxfId="45"/>
    <tableColumn id="4" xr3:uid="{4BC37E26-77BF-4D4D-8897-79CA92DB118A}" name="Accuracy" dataDxfId="44">
      <calculatedColumnFormula>(E4/F4)*100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3D0D6-09B7-4E53-951C-1BC4BA64E6A9}" name="Table46" displayName="Table46" ref="D13:G18" totalsRowShown="0" headerRowDxfId="26" dataDxfId="42">
  <autoFilter ref="D13:G18" xr:uid="{7C1C5C4A-0633-4E95-B9F6-596D8846A469}"/>
  <tableColumns count="4">
    <tableColumn id="1" xr3:uid="{57046574-AE69-4A16-AEFE-1BBDADE8D259}" name="S/N" dataDxfId="41"/>
    <tableColumn id="2" xr3:uid="{8F88C883-E59A-4E69-8893-1152E6025CE8}" name="Detection Count" dataDxfId="40"/>
    <tableColumn id="3" xr3:uid="{9020313D-2282-4852-8B4A-C1B95EE895A7}" name="Sample Size" dataDxfId="39"/>
    <tableColumn id="4" xr3:uid="{B1DE2132-B81E-4BEE-9525-4E18279ABECB}" name="Accuracy" dataDxfId="38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CEDF0-9288-4F0B-A7E8-F294251CC1B6}" name="Table49" displayName="Table49" ref="I3:L8" totalsRowShown="0" headerRowDxfId="24" dataDxfId="37">
  <autoFilter ref="I3:L8" xr:uid="{A97E878C-96CA-4F6E-A5E0-B8DBAC528D86}"/>
  <tableColumns count="4">
    <tableColumn id="1" xr3:uid="{ECDFB2A7-0F37-40DD-8DFC-F8D7E01FC52C}" name="S/N" dataDxfId="36"/>
    <tableColumn id="2" xr3:uid="{013A58E9-6519-4A78-891F-AFB88B570A03}" name="Detection Count" dataDxfId="35"/>
    <tableColumn id="3" xr3:uid="{C06B5641-FB89-4B0A-8000-995538E2ABA4}" name="Sample Size" dataDxfId="34"/>
    <tableColumn id="4" xr3:uid="{757D148F-7916-4722-8308-0654D4FBA40A}" name="Accuracy" dataDxfId="33">
      <calculatedColumnFormula>(J4/K4)*100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6771A-EBDD-4008-8FB2-E0BE0CB8557D}" name="Table4610" displayName="Table4610" ref="I13:L18" totalsRowShown="0" headerRowDxfId="25" dataDxfId="32">
  <autoFilter ref="I13:L18" xr:uid="{6578F40A-A8AE-4F7B-910D-2A8B15427FFA}"/>
  <tableColumns count="4">
    <tableColumn id="1" xr3:uid="{4B5E3E3B-362F-4267-828C-37512C450A50}" name="S/N" dataDxfId="31"/>
    <tableColumn id="2" xr3:uid="{DDCF4B24-A327-4F23-BC57-F5BE50FBA07C}" name="Detection Count" dataDxfId="30"/>
    <tableColumn id="3" xr3:uid="{17F1A410-59F1-4F19-B6A1-5DD90AD63BB0}" name="Sample Size" dataDxfId="29"/>
    <tableColumn id="4" xr3:uid="{6826E5FA-8453-4CCB-8948-5F7BA63E070C}" name="Accuracy" dataDxfId="28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07014E-6619-4C16-9664-C5427FE7802E}" name="Table411" displayName="Table411" ref="D3:G8" totalsRowShown="0" headerRowDxfId="23" dataDxfId="22">
  <autoFilter ref="D3:G8" xr:uid="{D5B7493D-A0BD-41C2-902B-27DEECDC3668}"/>
  <tableColumns count="4">
    <tableColumn id="1" xr3:uid="{CE372C01-97F5-4077-98CB-EC0EFE0DBE79}" name="S/N" dataDxfId="21"/>
    <tableColumn id="2" xr3:uid="{A2C4A0F1-B439-46C7-9877-AFF911A5B63A}" name="Detection Count" dataDxfId="20"/>
    <tableColumn id="3" xr3:uid="{E3781A71-81B1-47F8-A7CD-8EC5545A9AAA}" name="Sample Size" dataDxfId="19"/>
    <tableColumn id="4" xr3:uid="{C625D681-079D-4710-ADCF-98E8D12305D0}" name="Accuracy" dataDxfId="18">
      <calculatedColumnFormula>(E4/F4)*100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850FC4-8FCF-4DDD-966A-1B2305A895C6}" name="Table4612" displayName="Table4612" ref="D13:G18" totalsRowShown="0" headerRowDxfId="17" dataDxfId="16">
  <autoFilter ref="D13:G18" xr:uid="{7C1C5C4A-0633-4E95-B9F6-596D8846A469}"/>
  <tableColumns count="4">
    <tableColumn id="1" xr3:uid="{016C8EFE-BAC8-4478-8EA1-AB1CFC23A6DF}" name="S/N" dataDxfId="15"/>
    <tableColumn id="2" xr3:uid="{C3FC55FD-739B-42E0-9549-E41AA1A3DB56}" name="Detection Count" dataDxfId="14"/>
    <tableColumn id="3" xr3:uid="{F045AFE3-3E32-4E61-925B-CB13BAEDFEA3}" name="Sample Size" dataDxfId="13"/>
    <tableColumn id="4" xr3:uid="{525F6BF9-037E-4BFF-8A51-FAB740F3EA4E}" name="Accuracy" dataDxfId="12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577A01-A7DC-4A68-AE11-C5DE64850EF3}" name="Table4913" displayName="Table4913" ref="I3:L8" totalsRowShown="0" headerRowDxfId="11" dataDxfId="10">
  <autoFilter ref="I3:L8" xr:uid="{A97E878C-96CA-4F6E-A5E0-B8DBAC528D86}"/>
  <tableColumns count="4">
    <tableColumn id="1" xr3:uid="{AEAD603D-3D34-4A5F-82A4-7AFEE048278F}" name="S/N" dataDxfId="9"/>
    <tableColumn id="2" xr3:uid="{C003332F-B1CD-4C00-951B-B7A884B23231}" name="Detection Count" dataDxfId="8"/>
    <tableColumn id="3" xr3:uid="{78BCF4D9-9CC4-406B-AF86-B827AB6DF422}" name="Sample Size" dataDxfId="7"/>
    <tableColumn id="4" xr3:uid="{1774E740-C43E-4E40-B1C7-9FCC7437BCD8}" name="Accuracy" dataDxfId="6">
      <calculatedColumnFormula>(J4/K4)*100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289705-7896-494E-BB8D-AF6A27419594}" name="Table461014" displayName="Table461014" ref="I13:L18" totalsRowShown="0" headerRowDxfId="5" dataDxfId="4">
  <autoFilter ref="I13:L18" xr:uid="{6578F40A-A8AE-4F7B-910D-2A8B15427FFA}"/>
  <tableColumns count="4">
    <tableColumn id="1" xr3:uid="{3CC8EDC0-D921-4075-85EB-E1F8B9372262}" name="S/N" dataDxfId="3"/>
    <tableColumn id="2" xr3:uid="{A639B1F3-E7FD-4775-8E50-442FE8DA5BA6}" name="Detection Count" dataDxfId="2"/>
    <tableColumn id="3" xr3:uid="{E6B5163A-143C-489B-826A-EE4EF8313C37}" name="Sample Size" dataDxfId="1"/>
    <tableColumn id="4" xr3:uid="{0F95D32D-CEAA-4734-86A9-968C63DF8ECC}" name="Accuracy" dataDxfId="0">
      <calculatedColumnFormula>(J14/K14)*100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AD79-F2FB-4D2B-B6A5-738842A9E776}">
  <dimension ref="A1:L25"/>
  <sheetViews>
    <sheetView workbookViewId="0">
      <selection activeCell="B21" sqref="B21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118</v>
      </c>
      <c r="F4" s="10">
        <v>132</v>
      </c>
      <c r="G4" s="10">
        <f t="shared" ref="G4:G8" si="0">(E4/F4)*100</f>
        <v>89.393939393939391</v>
      </c>
      <c r="I4" s="10">
        <v>1</v>
      </c>
      <c r="J4" s="10">
        <v>268</v>
      </c>
      <c r="K4" s="10">
        <v>299</v>
      </c>
      <c r="L4" s="10">
        <f t="shared" ref="L4:L8" si="1">(J4/K4)*100</f>
        <v>89.632107023411365</v>
      </c>
    </row>
    <row r="5" spans="1:12" x14ac:dyDescent="0.25">
      <c r="A5" s="2" t="s">
        <v>4</v>
      </c>
      <c r="B5" s="2">
        <v>628</v>
      </c>
      <c r="D5" s="10">
        <v>2</v>
      </c>
      <c r="E5" s="10">
        <v>115</v>
      </c>
      <c r="F5" s="10">
        <v>132</v>
      </c>
      <c r="G5" s="10">
        <f t="shared" si="0"/>
        <v>87.121212121212125</v>
      </c>
      <c r="I5" s="10">
        <v>2</v>
      </c>
      <c r="J5" s="10">
        <v>268</v>
      </c>
      <c r="K5" s="10">
        <v>299</v>
      </c>
      <c r="L5" s="10">
        <f t="shared" si="1"/>
        <v>89.632107023411365</v>
      </c>
    </row>
    <row r="6" spans="1:12" x14ac:dyDescent="0.25">
      <c r="A6" s="2" t="s">
        <v>3</v>
      </c>
      <c r="B6" s="2">
        <v>1047</v>
      </c>
      <c r="D6" s="10">
        <v>3</v>
      </c>
      <c r="E6" s="10">
        <v>113</v>
      </c>
      <c r="F6" s="10">
        <v>132</v>
      </c>
      <c r="G6" s="10">
        <f t="shared" si="0"/>
        <v>85.606060606060609</v>
      </c>
      <c r="I6" s="10">
        <v>3</v>
      </c>
      <c r="J6" s="10">
        <v>268</v>
      </c>
      <c r="K6" s="10">
        <v>299</v>
      </c>
      <c r="L6" s="10">
        <f t="shared" si="1"/>
        <v>89.632107023411365</v>
      </c>
    </row>
    <row r="7" spans="1:12" x14ac:dyDescent="0.25">
      <c r="A7" s="2"/>
      <c r="B7" s="2"/>
      <c r="D7" s="10">
        <v>4</v>
      </c>
      <c r="E7" s="10">
        <v>116</v>
      </c>
      <c r="F7" s="10">
        <v>132</v>
      </c>
      <c r="G7" s="10">
        <f t="shared" si="0"/>
        <v>87.878787878787875</v>
      </c>
      <c r="I7" s="10">
        <v>4</v>
      </c>
      <c r="J7" s="10">
        <v>241</v>
      </c>
      <c r="K7" s="10">
        <v>299</v>
      </c>
      <c r="L7" s="10">
        <f t="shared" si="1"/>
        <v>80.602006688963215</v>
      </c>
    </row>
    <row r="8" spans="1:12" x14ac:dyDescent="0.25">
      <c r="A8" s="7" t="s">
        <v>11</v>
      </c>
      <c r="B8" s="7">
        <f>SUM(B2:B6)</f>
        <v>2873</v>
      </c>
      <c r="D8" s="10">
        <v>5</v>
      </c>
      <c r="E8" s="10">
        <v>113</v>
      </c>
      <c r="F8" s="10">
        <v>132</v>
      </c>
      <c r="G8" s="10">
        <f t="shared" si="0"/>
        <v>85.606060606060609</v>
      </c>
      <c r="I8" s="10">
        <v>5</v>
      </c>
      <c r="J8" s="10">
        <v>268</v>
      </c>
      <c r="K8" s="10">
        <v>299</v>
      </c>
      <c r="L8" s="10">
        <f t="shared" si="1"/>
        <v>89.632107023411365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87.121212121212125</v>
      </c>
      <c r="K10" s="8" t="s">
        <v>20</v>
      </c>
      <c r="L10" s="8">
        <f>AVERAGE(L4:L8)</f>
        <v>87.826086956521735</v>
      </c>
    </row>
    <row r="11" spans="1:12" x14ac:dyDescent="0.25">
      <c r="A11" s="3" t="s">
        <v>7</v>
      </c>
      <c r="B11" s="3">
        <v>410</v>
      </c>
    </row>
    <row r="12" spans="1:12" x14ac:dyDescent="0.25">
      <c r="A12" s="3" t="s">
        <v>8</v>
      </c>
      <c r="B12" s="3">
        <v>423</v>
      </c>
      <c r="D12" s="9" t="s">
        <v>21</v>
      </c>
      <c r="I12" s="9" t="s">
        <v>23</v>
      </c>
    </row>
    <row r="13" spans="1:12" x14ac:dyDescent="0.25">
      <c r="A13" s="3" t="s">
        <v>9</v>
      </c>
      <c r="B13" s="3">
        <v>1412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 t="s">
        <v>10</v>
      </c>
      <c r="B14" s="3">
        <v>1300</v>
      </c>
      <c r="D14" s="10">
        <v>1</v>
      </c>
      <c r="E14" s="10">
        <v>27</v>
      </c>
      <c r="F14" s="10">
        <v>32</v>
      </c>
      <c r="G14" s="10">
        <f t="shared" ref="G14:G18" si="2">(E14/F14)*100</f>
        <v>84.375</v>
      </c>
      <c r="I14" s="10">
        <v>1</v>
      </c>
      <c r="J14" s="10">
        <v>277</v>
      </c>
      <c r="K14" s="10">
        <v>299</v>
      </c>
      <c r="L14" s="10">
        <f t="shared" ref="L14:L18" si="3">(J14/K14)*100</f>
        <v>92.642140468227424</v>
      </c>
    </row>
    <row r="15" spans="1:12" x14ac:dyDescent="0.25">
      <c r="A15" s="3"/>
      <c r="B15" s="3"/>
      <c r="D15" s="10">
        <v>2</v>
      </c>
      <c r="E15" s="10">
        <v>30</v>
      </c>
      <c r="F15" s="10">
        <v>32</v>
      </c>
      <c r="G15" s="10">
        <f t="shared" si="2"/>
        <v>93.75</v>
      </c>
      <c r="I15" s="10">
        <v>2</v>
      </c>
      <c r="J15" s="10">
        <v>262</v>
      </c>
      <c r="K15" s="10">
        <v>299</v>
      </c>
      <c r="L15" s="10">
        <f t="shared" si="3"/>
        <v>87.625418060200673</v>
      </c>
    </row>
    <row r="16" spans="1:12" x14ac:dyDescent="0.25">
      <c r="A16" s="5" t="s">
        <v>12</v>
      </c>
      <c r="B16" s="5">
        <f>SUM(B11:B14)</f>
        <v>3545</v>
      </c>
      <c r="D16" s="10">
        <v>3</v>
      </c>
      <c r="E16" s="10">
        <v>30</v>
      </c>
      <c r="F16" s="10">
        <v>32</v>
      </c>
      <c r="G16" s="10">
        <f t="shared" si="2"/>
        <v>93.75</v>
      </c>
      <c r="I16" s="10">
        <v>3</v>
      </c>
      <c r="J16" s="10">
        <v>271</v>
      </c>
      <c r="K16" s="10">
        <v>299</v>
      </c>
      <c r="L16" s="10">
        <f t="shared" si="3"/>
        <v>90.635451505016718</v>
      </c>
    </row>
    <row r="17" spans="1:12" x14ac:dyDescent="0.25">
      <c r="A17" s="3"/>
      <c r="B17" s="3"/>
      <c r="D17" s="10">
        <v>4</v>
      </c>
      <c r="E17" s="10">
        <v>26</v>
      </c>
      <c r="F17" s="10">
        <v>32</v>
      </c>
      <c r="G17" s="10">
        <f t="shared" si="2"/>
        <v>81.25</v>
      </c>
      <c r="I17" s="10">
        <v>4</v>
      </c>
      <c r="J17" s="10">
        <v>281</v>
      </c>
      <c r="K17" s="10">
        <v>299</v>
      </c>
      <c r="L17" s="10">
        <f t="shared" si="3"/>
        <v>93.979933110367895</v>
      </c>
    </row>
    <row r="18" spans="1:12" x14ac:dyDescent="0.25">
      <c r="A18" s="6" t="s">
        <v>13</v>
      </c>
      <c r="B18" s="6">
        <f>B8+B16</f>
        <v>6418</v>
      </c>
      <c r="D18" s="10">
        <v>5</v>
      </c>
      <c r="E18" s="10">
        <v>27</v>
      </c>
      <c r="F18" s="10">
        <v>32</v>
      </c>
      <c r="G18" s="10">
        <f t="shared" si="2"/>
        <v>84.375</v>
      </c>
      <c r="I18" s="10">
        <v>5</v>
      </c>
      <c r="J18" s="10">
        <v>282</v>
      </c>
      <c r="K18" s="10">
        <v>299</v>
      </c>
      <c r="L18" s="10">
        <f t="shared" si="3"/>
        <v>94.314381270903013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87.5</v>
      </c>
      <c r="K20" s="8" t="s">
        <v>20</v>
      </c>
      <c r="L20" s="8">
        <f>AVERAGE(L14:L18)</f>
        <v>91.839464882943133</v>
      </c>
    </row>
    <row r="21" spans="1:12" x14ac:dyDescent="0.25">
      <c r="A21" s="13" t="s">
        <v>26</v>
      </c>
      <c r="B21" s="13" t="s">
        <v>30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88.571690990169259</v>
      </c>
    </row>
    <row r="24" spans="1:12" x14ac:dyDescent="0.25">
      <c r="A24" s="14" t="s">
        <v>28</v>
      </c>
    </row>
    <row r="25" spans="1:12" ht="45" x14ac:dyDescent="0.25">
      <c r="A25" s="16" t="s">
        <v>29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342-217B-46FA-804C-B78B10A22114}">
  <dimension ref="A1:L25"/>
  <sheetViews>
    <sheetView tabSelected="1" workbookViewId="0">
      <selection activeCell="C22" sqref="C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19" t="s">
        <v>33</v>
      </c>
      <c r="J1" s="18"/>
      <c r="K1" s="18"/>
      <c r="L1" s="18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1198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25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7</v>
      </c>
      <c r="G14" s="10">
        <f t="shared" ref="G14:G18" si="2">(E14/F14)*100</f>
        <v>85.714285714285708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6</v>
      </c>
      <c r="F15" s="10">
        <v>7</v>
      </c>
      <c r="G15" s="10">
        <f t="shared" si="2"/>
        <v>85.714285714285708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25</v>
      </c>
      <c r="D16" s="10">
        <v>3</v>
      </c>
      <c r="E16" s="10">
        <v>6</v>
      </c>
      <c r="F16" s="10">
        <v>7</v>
      </c>
      <c r="G16" s="10">
        <f t="shared" si="2"/>
        <v>85.714285714285708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6</v>
      </c>
      <c r="F17" s="10">
        <v>7</v>
      </c>
      <c r="G17" s="10">
        <f t="shared" si="2"/>
        <v>85.714285714285708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1223</v>
      </c>
      <c r="D18" s="10">
        <v>5</v>
      </c>
      <c r="E18" s="10">
        <v>6</v>
      </c>
      <c r="F18" s="10">
        <v>7</v>
      </c>
      <c r="G18" s="10">
        <f t="shared" si="2"/>
        <v>85.714285714285708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85.714285714285708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32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73.853320592451041</v>
      </c>
    </row>
    <row r="24" spans="1:12" x14ac:dyDescent="0.25">
      <c r="A24" s="14" t="s">
        <v>28</v>
      </c>
    </row>
    <row r="25" spans="1:12" ht="120" x14ac:dyDescent="0.25">
      <c r="A25" s="16" t="s">
        <v>34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PhishingForestV2</vt:lpstr>
      <vt:lpstr>PhishingForestV2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2020-12-26T15:14:38Z</dcterms:created>
  <dcterms:modified xsi:type="dcterms:W3CDTF">2020-12-26T15:47:01Z</dcterms:modified>
</cp:coreProperties>
</file>