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1D3FD150-1C01-487D-BDE5-74F48447DD18}" xr6:coauthVersionLast="47" xr6:coauthVersionMax="47" xr10:uidLastSave="{00000000-0000-0000-0000-000000000000}"/>
  <bookViews>
    <workbookView xWindow="-98" yWindow="-98" windowWidth="21795" windowHeight="12975" xr2:uid="{00000000-000D-0000-FFFF-FFFF00000000}"/>
  </bookViews>
  <sheets>
    <sheet name="프로젝트 일정(v2.0)" sheetId="13" r:id="rId1"/>
    <sheet name="프로젝트 일정(원본)" sheetId="11" r:id="rId2"/>
  </sheets>
  <definedNames>
    <definedName name="Display_Week" localSheetId="0">'프로젝트 일정(v2.0)'!$P$2</definedName>
    <definedName name="Display_Week">'프로젝트 일정(원본)'!$P$2</definedName>
    <definedName name="_xlnm.Print_Titles" localSheetId="0">'프로젝트 일정(v2.0)'!$4:$6</definedName>
    <definedName name="_xlnm.Print_Titles" localSheetId="1">'프로젝트 일정(원본)'!$4:$6</definedName>
    <definedName name="Project_Start" localSheetId="0">'프로젝트 일정(v2.0)'!$P$1</definedName>
    <definedName name="Project_Start">'프로젝트 일정(원본)'!$P$1</definedName>
    <definedName name="task_end" localSheetId="0">'프로젝트 일정(v2.0)'!$E1</definedName>
    <definedName name="task_end" localSheetId="1">'프로젝트 일정(원본)'!$E1</definedName>
    <definedName name="task_progress" localSheetId="0">'프로젝트 일정(v2.0)'!$C1</definedName>
    <definedName name="task_progress" localSheetId="1">'프로젝트 일정(원본)'!$C1</definedName>
    <definedName name="task_start" localSheetId="0">'프로젝트 일정(v2.0)'!$D1</definedName>
    <definedName name="task_start" localSheetId="1">'프로젝트 일정(원본)'!$D1</definedName>
    <definedName name="today" localSheetId="0">TODAY()</definedName>
    <definedName name="today" localSheetId="1">TODAY()</definedName>
    <definedName name="ㅁ1" localSheetId="0">'프로젝트 일정(v2.0)'!$B:$B</definedName>
    <definedName name="ㅁ1">'프로젝트 일정(원본)'!$B:$B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3" l="1"/>
  <c r="D17" i="13"/>
  <c r="E17" i="13" s="1"/>
  <c r="G47" i="13"/>
  <c r="G39" i="13"/>
  <c r="G35" i="13"/>
  <c r="G31" i="13"/>
  <c r="G18" i="13"/>
  <c r="G12" i="13"/>
  <c r="G8" i="13"/>
  <c r="G7" i="13"/>
  <c r="G38" i="11"/>
  <c r="G34" i="11"/>
  <c r="G30" i="11"/>
  <c r="G46" i="11"/>
  <c r="G7" i="11"/>
  <c r="D9" i="13" l="1"/>
  <c r="H5" i="13"/>
  <c r="I5" i="13" l="1"/>
  <c r="H6" i="13"/>
  <c r="H4" i="13"/>
  <c r="E9" i="13"/>
  <c r="D10" i="13" s="1"/>
  <c r="D9" i="11"/>
  <c r="E9" i="11" s="1"/>
  <c r="H5" i="11"/>
  <c r="G17" i="11"/>
  <c r="G12" i="11"/>
  <c r="G8" i="11"/>
  <c r="G9" i="13" l="1"/>
  <c r="E10" i="13"/>
  <c r="D11" i="13" s="1"/>
  <c r="J5" i="13"/>
  <c r="I6" i="13"/>
  <c r="D10" i="11"/>
  <c r="H6" i="11"/>
  <c r="J6" i="13" l="1"/>
  <c r="K5" i="13"/>
  <c r="E11" i="13"/>
  <c r="D13" i="13" s="1"/>
  <c r="G10" i="13"/>
  <c r="E10" i="11"/>
  <c r="G9" i="11"/>
  <c r="I5" i="11"/>
  <c r="J5" i="11" s="1"/>
  <c r="K5" i="11" s="1"/>
  <c r="L5" i="11" s="1"/>
  <c r="M5" i="11" s="1"/>
  <c r="N5" i="11" s="1"/>
  <c r="O5" i="11" s="1"/>
  <c r="H4" i="11"/>
  <c r="G11" i="13" l="1"/>
  <c r="E13" i="13"/>
  <c r="D14" i="13" s="1"/>
  <c r="K6" i="13"/>
  <c r="L5" i="13"/>
  <c r="G10" i="11"/>
  <c r="D11" i="11"/>
  <c r="E11" i="11" s="1"/>
  <c r="D13" i="11" s="1"/>
  <c r="E13" i="11" s="1"/>
  <c r="O4" i="11"/>
  <c r="P5" i="11"/>
  <c r="Q5" i="11" s="1"/>
  <c r="R5" i="11" s="1"/>
  <c r="S5" i="11" s="1"/>
  <c r="T5" i="11" s="1"/>
  <c r="U5" i="11" s="1"/>
  <c r="V5" i="11" s="1"/>
  <c r="I6" i="11"/>
  <c r="L6" i="13" l="1"/>
  <c r="M5" i="13"/>
  <c r="E14" i="13"/>
  <c r="D15" i="13" s="1"/>
  <c r="G13" i="13"/>
  <c r="D14" i="11"/>
  <c r="E14" i="11" s="1"/>
  <c r="G11" i="11"/>
  <c r="V4" i="11"/>
  <c r="W5" i="11"/>
  <c r="X5" i="11" s="1"/>
  <c r="Y5" i="11" s="1"/>
  <c r="Z5" i="11" s="1"/>
  <c r="AA5" i="11" s="1"/>
  <c r="AB5" i="11" s="1"/>
  <c r="AC5" i="11" s="1"/>
  <c r="J6" i="11"/>
  <c r="E15" i="13" l="1"/>
  <c r="D16" i="13" s="1"/>
  <c r="G14" i="13"/>
  <c r="M6" i="13"/>
  <c r="N5" i="13"/>
  <c r="D15" i="11"/>
  <c r="E15" i="11" s="1"/>
  <c r="G13" i="11"/>
  <c r="AD5" i="11"/>
  <c r="AE5" i="11" s="1"/>
  <c r="AF5" i="11" s="1"/>
  <c r="AG5" i="11" s="1"/>
  <c r="AH5" i="11" s="1"/>
  <c r="AI5" i="11" s="1"/>
  <c r="AC4" i="11"/>
  <c r="K6" i="11"/>
  <c r="N6" i="13" l="1"/>
  <c r="O5" i="13"/>
  <c r="E16" i="13"/>
  <c r="G15" i="13"/>
  <c r="D16" i="11"/>
  <c r="E16" i="11" s="1"/>
  <c r="D18" i="11" s="1"/>
  <c r="G14" i="11"/>
  <c r="AJ5" i="11"/>
  <c r="AK5" i="11" s="1"/>
  <c r="AL5" i="11" s="1"/>
  <c r="AM5" i="11" s="1"/>
  <c r="AN5" i="11" s="1"/>
  <c r="AO5" i="11" s="1"/>
  <c r="AP5" i="11" s="1"/>
  <c r="L6" i="11"/>
  <c r="D22" i="13" l="1"/>
  <c r="E19" i="13"/>
  <c r="D20" i="13" s="1"/>
  <c r="G16" i="13"/>
  <c r="O6" i="13"/>
  <c r="P5" i="13"/>
  <c r="O4" i="13"/>
  <c r="E18" i="11"/>
  <c r="D19" i="11" s="1"/>
  <c r="D21" i="11"/>
  <c r="E21" i="11" s="1"/>
  <c r="AQ5" i="11"/>
  <c r="AR5" i="11" s="1"/>
  <c r="AJ4" i="11"/>
  <c r="M6" i="11"/>
  <c r="P6" i="13" l="1"/>
  <c r="Q5" i="13"/>
  <c r="E20" i="13"/>
  <c r="D21" i="13" s="1"/>
  <c r="G19" i="13"/>
  <c r="E22" i="13"/>
  <c r="D24" i="13" s="1"/>
  <c r="E24" i="13" s="1"/>
  <c r="D25" i="13" s="1"/>
  <c r="E25" i="13" s="1"/>
  <c r="D26" i="13" s="1"/>
  <c r="E26" i="13" s="1"/>
  <c r="D27" i="13" s="1"/>
  <c r="E27" i="13" s="1"/>
  <c r="D28" i="13" s="1"/>
  <c r="E28" i="13" s="1"/>
  <c r="D29" i="13" s="1"/>
  <c r="E29" i="13" s="1"/>
  <c r="D30" i="13" s="1"/>
  <c r="D23" i="11"/>
  <c r="E19" i="11"/>
  <c r="G16" i="11"/>
  <c r="G15" i="11"/>
  <c r="AS5" i="11"/>
  <c r="AR6" i="11"/>
  <c r="AQ4" i="11"/>
  <c r="N6" i="11"/>
  <c r="G20" i="13" l="1"/>
  <c r="E30" i="13"/>
  <c r="D32" i="13" s="1"/>
  <c r="G22" i="13"/>
  <c r="E21" i="13"/>
  <c r="G21" i="13" s="1"/>
  <c r="R5" i="13"/>
  <c r="Q6" i="13"/>
  <c r="E23" i="11"/>
  <c r="D20" i="11"/>
  <c r="E20" i="11" s="1"/>
  <c r="G18" i="11"/>
  <c r="AT5" i="11"/>
  <c r="AS6" i="11"/>
  <c r="S5" i="13" l="1"/>
  <c r="R6" i="13"/>
  <c r="E32" i="13"/>
  <c r="D33" i="13" s="1"/>
  <c r="G30" i="13"/>
  <c r="D24" i="11"/>
  <c r="E24" i="11" s="1"/>
  <c r="D25" i="11" s="1"/>
  <c r="G19" i="11"/>
  <c r="AU5" i="11"/>
  <c r="AT6" i="11"/>
  <c r="O6" i="11"/>
  <c r="P6" i="11"/>
  <c r="G32" i="13" l="1"/>
  <c r="T5" i="13"/>
  <c r="S6" i="13"/>
  <c r="E33" i="13"/>
  <c r="D34" i="13" s="1"/>
  <c r="G33" i="13"/>
  <c r="E25" i="11"/>
  <c r="D26" i="11" s="1"/>
  <c r="G20" i="11"/>
  <c r="AV5" i="11"/>
  <c r="AU6" i="11"/>
  <c r="Q6" i="11"/>
  <c r="E34" i="13" l="1"/>
  <c r="D36" i="13" s="1"/>
  <c r="U5" i="13"/>
  <c r="T6" i="13"/>
  <c r="E26" i="11"/>
  <c r="D27" i="11" s="1"/>
  <c r="G21" i="11"/>
  <c r="AW5" i="11"/>
  <c r="AX5" i="11" s="1"/>
  <c r="AV6" i="11"/>
  <c r="R6" i="11"/>
  <c r="U6" i="13" l="1"/>
  <c r="V5" i="13"/>
  <c r="E36" i="13"/>
  <c r="D37" i="13" s="1"/>
  <c r="G34" i="13"/>
  <c r="AX4" i="11"/>
  <c r="AY5" i="11"/>
  <c r="AX6" i="11"/>
  <c r="E27" i="11"/>
  <c r="D28" i="11" s="1"/>
  <c r="E28" i="11" s="1"/>
  <c r="D29" i="11" s="1"/>
  <c r="AW6" i="11"/>
  <c r="S6" i="11"/>
  <c r="G36" i="13" l="1"/>
  <c r="V6" i="13"/>
  <c r="V4" i="13"/>
  <c r="W5" i="13"/>
  <c r="E37" i="13"/>
  <c r="D38" i="13" s="1"/>
  <c r="AY6" i="11"/>
  <c r="AZ5" i="11"/>
  <c r="E29" i="11"/>
  <c r="D31" i="11" s="1"/>
  <c r="E31" i="11" s="1"/>
  <c r="D32" i="11" s="1"/>
  <c r="T6" i="11"/>
  <c r="W6" i="13" l="1"/>
  <c r="X5" i="13"/>
  <c r="E38" i="13"/>
  <c r="D40" i="13" s="1"/>
  <c r="G37" i="13"/>
  <c r="AZ6" i="11"/>
  <c r="BA5" i="11"/>
  <c r="E32" i="11"/>
  <c r="D33" i="11" s="1"/>
  <c r="G29" i="11"/>
  <c r="U6" i="11"/>
  <c r="G38" i="13" l="1"/>
  <c r="X6" i="13"/>
  <c r="Y5" i="13"/>
  <c r="E40" i="13"/>
  <c r="D41" i="13" s="1"/>
  <c r="BA6" i="11"/>
  <c r="BB5" i="11"/>
  <c r="E33" i="11"/>
  <c r="D35" i="11" s="1"/>
  <c r="V6" i="11"/>
  <c r="G40" i="13" l="1"/>
  <c r="Y6" i="13"/>
  <c r="Z5" i="13"/>
  <c r="E41" i="13"/>
  <c r="D42" i="13" s="1"/>
  <c r="BC5" i="11"/>
  <c r="BB6" i="11"/>
  <c r="E35" i="11"/>
  <c r="D36" i="11" s="1"/>
  <c r="G31" i="11"/>
  <c r="G33" i="11"/>
  <c r="G32" i="11"/>
  <c r="W6" i="11"/>
  <c r="G41" i="13" l="1"/>
  <c r="AA5" i="13"/>
  <c r="Z6" i="13"/>
  <c r="E42" i="13"/>
  <c r="D43" i="13" s="1"/>
  <c r="BC6" i="11"/>
  <c r="BD5" i="11"/>
  <c r="BD6" i="11" s="1"/>
  <c r="G35" i="11"/>
  <c r="E36" i="11"/>
  <c r="G36" i="11" s="1"/>
  <c r="X6" i="11"/>
  <c r="G42" i="13" l="1"/>
  <c r="E43" i="13"/>
  <c r="D44" i="13" s="1"/>
  <c r="G43" i="13"/>
  <c r="AB5" i="13"/>
  <c r="AA6" i="13"/>
  <c r="D37" i="11"/>
  <c r="E37" i="11" s="1"/>
  <c r="D39" i="11" s="1"/>
  <c r="E39" i="11" s="1"/>
  <c r="D40" i="11" s="1"/>
  <c r="Y6" i="11"/>
  <c r="AB6" i="13" l="1"/>
  <c r="AC5" i="13"/>
  <c r="E44" i="13"/>
  <c r="D45" i="13" s="1"/>
  <c r="E40" i="11"/>
  <c r="D41" i="11" s="1"/>
  <c r="G37" i="11"/>
  <c r="Z6" i="11"/>
  <c r="G44" i="13" l="1"/>
  <c r="E45" i="13"/>
  <c r="G45" i="13" s="1"/>
  <c r="AC6" i="13"/>
  <c r="AD5" i="13"/>
  <c r="AC4" i="13"/>
  <c r="E41" i="11"/>
  <c r="D42" i="11" s="1"/>
  <c r="E42" i="11" s="1"/>
  <c r="G39" i="11"/>
  <c r="AA6" i="11"/>
  <c r="AD6" i="13" l="1"/>
  <c r="AE5" i="13"/>
  <c r="D43" i="11"/>
  <c r="E43" i="11" s="1"/>
  <c r="G40" i="11"/>
  <c r="AB6" i="11"/>
  <c r="AE6" i="13" l="1"/>
  <c r="AF5" i="13"/>
  <c r="D44" i="11"/>
  <c r="E44" i="11" s="1"/>
  <c r="G42" i="11"/>
  <c r="G41" i="11"/>
  <c r="AC6" i="11"/>
  <c r="AG5" i="13" l="1"/>
  <c r="AF6" i="13"/>
  <c r="G44" i="11"/>
  <c r="G43" i="11"/>
  <c r="AD6" i="11"/>
  <c r="AH5" i="13" l="1"/>
  <c r="AG6" i="13"/>
  <c r="AE6" i="11"/>
  <c r="AI5" i="13" l="1"/>
  <c r="AH6" i="13"/>
  <c r="AF6" i="11"/>
  <c r="AJ5" i="13" l="1"/>
  <c r="AI6" i="13"/>
  <c r="AG6" i="11"/>
  <c r="AJ6" i="13" l="1"/>
  <c r="AJ4" i="13"/>
  <c r="AK5" i="13"/>
  <c r="AH6" i="11"/>
  <c r="AK6" i="13" l="1"/>
  <c r="AL5" i="13"/>
  <c r="AI6" i="11"/>
  <c r="AL6" i="13" l="1"/>
  <c r="AM5" i="13"/>
  <c r="AJ6" i="11"/>
  <c r="AN5" i="13" l="1"/>
  <c r="AM6" i="13"/>
  <c r="AK6" i="11"/>
  <c r="AO5" i="13" l="1"/>
  <c r="AN6" i="13"/>
  <c r="AL6" i="11"/>
  <c r="AP5" i="13" l="1"/>
  <c r="AO6" i="13"/>
  <c r="AM6" i="11"/>
  <c r="AQ5" i="13" l="1"/>
  <c r="AP6" i="13"/>
  <c r="AN6" i="11"/>
  <c r="AQ4" i="13" l="1"/>
  <c r="AR5" i="13"/>
  <c r="AQ6" i="13"/>
  <c r="AO6" i="11"/>
  <c r="AR6" i="13" l="1"/>
  <c r="AS5" i="13"/>
  <c r="AP6" i="11"/>
  <c r="AS6" i="13" l="1"/>
  <c r="AT5" i="13"/>
  <c r="AQ6" i="11"/>
  <c r="AT6" i="13" l="1"/>
  <c r="AU5" i="13"/>
  <c r="AU6" i="13" l="1"/>
  <c r="AV5" i="13"/>
  <c r="AV6" i="13" l="1"/>
  <c r="AW5" i="13"/>
  <c r="AW6" i="13" l="1"/>
  <c r="AX5" i="13"/>
  <c r="AX6" i="13" l="1"/>
  <c r="AY5" i="13"/>
  <c r="AX4" i="13"/>
  <c r="AZ5" i="13" l="1"/>
  <c r="AY6" i="13"/>
  <c r="BA5" i="13" l="1"/>
  <c r="AZ6" i="13"/>
  <c r="BB5" i="13" l="1"/>
  <c r="BA6" i="13"/>
  <c r="BB6" i="13" l="1"/>
  <c r="BC5" i="13"/>
  <c r="BC6" i="13" l="1"/>
  <c r="BD5" i="13"/>
  <c r="BD6" i="13" s="1"/>
</calcChain>
</file>

<file path=xl/sharedStrings.xml><?xml version="1.0" encoding="utf-8"?>
<sst xmlns="http://schemas.openxmlformats.org/spreadsheetml/2006/main" count="109" uniqueCount="53">
  <si>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</si>
  <si>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</si>
  <si>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</si>
  <si>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</si>
  <si>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</si>
  <si>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</si>
  <si>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</si>
  <si>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</si>
  <si>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</si>
  <si>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</si>
  <si>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</si>
  <si>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</si>
  <si>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</si>
  <si>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</si>
  <si>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</si>
  <si>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</si>
  <si>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</si>
  <si>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</si>
  <si>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</si>
  <si>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</si>
  <si>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</si>
  <si>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</si>
  <si>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</si>
  <si>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</si>
  <si>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</si>
  <si>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</si>
  <si>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</si>
  <si>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</si>
  <si>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</si>
  <si>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</si>
  <si>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</si>
  <si>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</si>
  <si>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</si>
  <si>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</si>
  <si>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</si>
  <si>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</si>
  <si>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</si>
  <si>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</si>
  <si>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</si>
  <si>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</si>
  <si>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</si>
  <si>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</si>
  <si>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</si>
  <si>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</si>
  <si>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</si>
  <si>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</si>
  <si>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</si>
  <si>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</si>
  <si>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</si>
  <si>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</si>
  <si>
    <t>변경사항</t>
    <phoneticPr fontId="22" type="noConversion"/>
  </si>
  <si>
    <t>DB 구조 설계</t>
    <phoneticPr fontId="22" type="noConversion"/>
  </si>
  <si>
    <t>자격증 시험 벼락치기하느라고 과제 못 해서 밀림.
DB 구조 설계 추가</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</si>
</sst>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4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
      <sz val="11"/>
      <color theme="1"/>
      <name val="맑은 고딕"/>
      <family val="2"/>
      <charset val="129"/>
    </font>
    <font>
      <b/>
      <sz val="13"/>
      <color theme="1"/>
      <name val="맑은 고딕"/>
      <family val="3"/>
      <charset val="129"/>
    </font>
    <font>
      <b/>
      <sz val="10"/>
      <color rgb="FFFF0000"/>
      <name val="맑은 고딕"/>
      <family val="3"/>
      <charset val="129"/>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3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0" fillId="0" borderId="20" xfId="0" applyBorder="1"/>
    <xf numFmtId="0" fontId="4" fillId="0" borderId="21" xfId="0" applyFont="1" applyBorder="1"/>
    <xf numFmtId="0" fontId="4" fillId="0" borderId="21" xfId="0" applyFont="1" applyBorder="1" applyAlignment="1">
      <alignment vertical="center"/>
    </xf>
    <xf numFmtId="0" fontId="0" fillId="0" borderId="22" xfId="0" applyBorder="1"/>
    <xf numFmtId="0" fontId="4" fillId="0" borderId="23" xfId="0" applyFont="1" applyBorder="1" applyAlignment="1">
      <alignment vertical="center"/>
    </xf>
    <xf numFmtId="0" fontId="45" fillId="4" borderId="0" xfId="12" applyFont="1" applyFill="1" applyBorder="1">
      <alignment horizontal="left" vertical="center" indent="2"/>
    </xf>
    <xf numFmtId="0" fontId="43" fillId="0" borderId="25" xfId="0" applyFont="1" applyBorder="1" applyAlignment="1">
      <alignment horizontal="left" vertical="center" wrapText="1"/>
    </xf>
    <xf numFmtId="0" fontId="43" fillId="0" borderId="24" xfId="0" applyFont="1" applyBorder="1" applyAlignment="1">
      <alignment horizontal="left" vertical="center" wrapText="1"/>
    </xf>
    <xf numFmtId="14" fontId="0" fillId="0" borderId="26" xfId="0" applyNumberFormat="1" applyBorder="1" applyAlignment="1">
      <alignment horizontal="center" vertical="center"/>
    </xf>
    <xf numFmtId="14" fontId="0" fillId="0" borderId="27" xfId="0" applyNumberFormat="1" applyBorder="1" applyAlignment="1">
      <alignment horizontal="center" vertical="center"/>
    </xf>
    <xf numFmtId="0" fontId="44" fillId="0" borderId="28" xfId="0" applyFont="1" applyBorder="1" applyAlignment="1">
      <alignment horizontal="center" vertical="center"/>
    </xf>
    <xf numFmtId="0" fontId="44" fillId="0" borderId="29" xfId="0" applyFont="1" applyBorder="1" applyAlignment="1">
      <alignment horizontal="center" vertical="center"/>
    </xf>
    <xf numFmtId="179" fontId="12" fillId="2" borderId="12" xfId="0" applyNumberFormat="1" applyFont="1" applyFill="1" applyBorder="1" applyAlignment="1">
      <alignment horizontal="center" vertical="center" wrapTex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xf numFmtId="0" fontId="19" fillId="0" borderId="0" xfId="8" applyFont="1" applyAlignment="1">
      <alignment horizontal="left"/>
    </xf>
    <xf numFmtId="0" fontId="4" fillId="0" borderId="0" xfId="0" applyFont="1"/>
    <xf numFmtId="178" fontId="20" fillId="0" borderId="0" xfId="9" applyFont="1" applyBorder="1" applyAlignment="1">
      <alignment horizontal="left"/>
    </xf>
    <xf numFmtId="0" fontId="21" fillId="0" borderId="0" xfId="0" applyFont="1"/>
    <xf numFmtId="0" fontId="20" fillId="0" borderId="0" xfId="0" applyFont="1" applyAlignment="1">
      <alignment horizontal="left"/>
    </xf>
    <xf numFmtId="179" fontId="12" fillId="2" borderId="16" xfId="0" applyNumberFormat="1" applyFont="1" applyFill="1" applyBorder="1" applyAlignment="1">
      <alignment horizontal="center" vertical="center" wrapTex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69">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D6EE-FCBC-409B-A9A8-393362BE94DB}">
  <sheetPr>
    <pageSetUpPr fitToPage="1"/>
  </sheetPr>
  <dimension ref="A1:BK49"/>
  <sheetViews>
    <sheetView showGridLines="0" tabSelected="1" showRuler="0" zoomScale="55" zoomScaleNormal="55" zoomScalePageLayoutView="70" workbookViewId="0">
      <selection activeCell="BK18" sqref="BK18"/>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3" ht="55.05" customHeight="1" x14ac:dyDescent="1.45">
      <c r="A1" s="7"/>
      <c r="B1" s="59" t="s">
        <v>8</v>
      </c>
      <c r="C1" s="10"/>
      <c r="D1" s="11"/>
      <c r="E1" s="12"/>
      <c r="G1" s="1"/>
      <c r="H1" s="101" t="s">
        <v>6</v>
      </c>
      <c r="I1" s="102"/>
      <c r="J1" s="102"/>
      <c r="K1" s="102"/>
      <c r="L1" s="102"/>
      <c r="M1" s="102"/>
      <c r="N1" s="102"/>
      <c r="O1" s="15"/>
      <c r="P1" s="103">
        <v>45789</v>
      </c>
      <c r="Q1" s="104"/>
      <c r="R1" s="104"/>
      <c r="S1" s="104"/>
      <c r="T1" s="104"/>
      <c r="U1" s="104"/>
      <c r="V1" s="104"/>
      <c r="W1" s="104"/>
      <c r="X1" s="104"/>
      <c r="Y1" s="104"/>
    </row>
    <row r="2" spans="1:63" ht="30" customHeight="1" x14ac:dyDescent="0.9">
      <c r="B2" s="82" t="s">
        <v>9</v>
      </c>
      <c r="C2" s="13"/>
      <c r="D2" s="14"/>
      <c r="E2" s="13"/>
      <c r="H2" s="101" t="s">
        <v>7</v>
      </c>
      <c r="I2" s="102"/>
      <c r="J2" s="102"/>
      <c r="K2" s="102"/>
      <c r="L2" s="102"/>
      <c r="M2" s="102"/>
      <c r="N2" s="102"/>
      <c r="O2" s="15"/>
      <c r="P2" s="105">
        <v>1</v>
      </c>
      <c r="Q2" s="104"/>
      <c r="R2" s="104"/>
      <c r="S2" s="104"/>
      <c r="T2" s="104"/>
      <c r="U2" s="104"/>
      <c r="V2" s="104"/>
      <c r="W2" s="104"/>
      <c r="X2" s="104"/>
      <c r="Y2" s="104"/>
    </row>
    <row r="3" spans="1:63" s="17" customFormat="1" ht="30" customHeight="1" thickBot="1" x14ac:dyDescent="0.45">
      <c r="A3" s="6"/>
      <c r="B3" s="16"/>
      <c r="C3" s="18"/>
      <c r="D3" s="19"/>
      <c r="BE3"/>
      <c r="BF3"/>
      <c r="BG3"/>
      <c r="BH3"/>
      <c r="BI3"/>
      <c r="BJ3"/>
    </row>
    <row r="4" spans="1:63" s="17" customFormat="1" ht="30" customHeight="1" x14ac:dyDescent="0.35">
      <c r="A4" s="7"/>
      <c r="B4" s="20"/>
      <c r="D4" s="21"/>
      <c r="H4" s="106">
        <f>H5</f>
        <v>45789</v>
      </c>
      <c r="I4" s="95"/>
      <c r="J4" s="95"/>
      <c r="K4" s="95"/>
      <c r="L4" s="95"/>
      <c r="M4" s="95"/>
      <c r="N4" s="95"/>
      <c r="O4" s="95">
        <f>O5</f>
        <v>45796</v>
      </c>
      <c r="P4" s="95"/>
      <c r="Q4" s="95"/>
      <c r="R4" s="95"/>
      <c r="S4" s="95"/>
      <c r="T4" s="95"/>
      <c r="U4" s="95"/>
      <c r="V4" s="95">
        <f>V5</f>
        <v>45803</v>
      </c>
      <c r="W4" s="95"/>
      <c r="X4" s="95"/>
      <c r="Y4" s="95"/>
      <c r="Z4" s="95"/>
      <c r="AA4" s="95"/>
      <c r="AB4" s="95"/>
      <c r="AC4" s="95">
        <f>AC5</f>
        <v>45810</v>
      </c>
      <c r="AD4" s="95"/>
      <c r="AE4" s="95"/>
      <c r="AF4" s="95"/>
      <c r="AG4" s="95"/>
      <c r="AH4" s="95"/>
      <c r="AI4" s="95"/>
      <c r="AJ4" s="95">
        <f>AJ5</f>
        <v>45817</v>
      </c>
      <c r="AK4" s="95"/>
      <c r="AL4" s="95"/>
      <c r="AM4" s="95"/>
      <c r="AN4" s="95"/>
      <c r="AO4" s="95"/>
      <c r="AP4" s="95"/>
      <c r="AQ4" s="95">
        <f>AQ5</f>
        <v>45824</v>
      </c>
      <c r="AR4" s="95"/>
      <c r="AS4" s="95"/>
      <c r="AT4" s="95"/>
      <c r="AU4" s="95"/>
      <c r="AV4" s="95"/>
      <c r="AW4" s="95"/>
      <c r="AX4" s="95">
        <f>AX5</f>
        <v>45831</v>
      </c>
      <c r="AY4" s="95"/>
      <c r="AZ4" s="95"/>
      <c r="BA4" s="95"/>
      <c r="BB4" s="95"/>
      <c r="BC4" s="95"/>
      <c r="BD4" s="95"/>
      <c r="BE4"/>
      <c r="BF4"/>
      <c r="BG4"/>
      <c r="BH4"/>
      <c r="BI4"/>
      <c r="BJ4" s="93" t="s">
        <v>50</v>
      </c>
      <c r="BK4" s="94"/>
    </row>
    <row r="5" spans="1:63" s="17" customFormat="1" ht="15" customHeight="1" x14ac:dyDescent="0.35">
      <c r="A5" s="96"/>
      <c r="B5" s="97" t="s">
        <v>4</v>
      </c>
      <c r="C5" s="99" t="s">
        <v>1</v>
      </c>
      <c r="D5" s="99" t="s">
        <v>2</v>
      </c>
      <c r="E5" s="99"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s="91">
        <v>45803</v>
      </c>
      <c r="BK5" s="89" t="s">
        <v>52</v>
      </c>
    </row>
    <row r="6" spans="1:63" s="17" customFormat="1" ht="15" customHeight="1" thickBot="1" x14ac:dyDescent="0.4">
      <c r="A6" s="96"/>
      <c r="B6" s="98"/>
      <c r="C6" s="100"/>
      <c r="D6" s="100"/>
      <c r="E6" s="100"/>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s="92"/>
      <c r="BK6" s="90"/>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s="83"/>
      <c r="BK7" s="84"/>
    </row>
    <row r="8" spans="1:63" s="33" customFormat="1" ht="30" customHeight="1" thickBot="1" x14ac:dyDescent="0.4">
      <c r="A8" s="7"/>
      <c r="B8" s="76" t="s">
        <v>34</v>
      </c>
      <c r="C8" s="29"/>
      <c r="D8" s="30"/>
      <c r="E8" s="31"/>
      <c r="F8" s="9"/>
      <c r="G8" s="4" t="str">
        <f t="shared" ref="G8:G47"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s="83"/>
      <c r="BK8" s="85"/>
    </row>
    <row r="9" spans="1:63"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s="83"/>
      <c r="BK9" s="85"/>
    </row>
    <row r="10" spans="1:63"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s="86"/>
      <c r="BK10" s="87"/>
    </row>
    <row r="11" spans="1:63"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row>
    <row r="12" spans="1:63"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3"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3"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3" s="33" customFormat="1" ht="30" customHeight="1" thickBot="1" x14ac:dyDescent="0.4">
      <c r="A15" s="6"/>
      <c r="B15" s="62" t="s">
        <v>15</v>
      </c>
      <c r="C15" s="44">
        <v>1</v>
      </c>
      <c r="D15" s="45">
        <f>E14+1</f>
        <v>45793</v>
      </c>
      <c r="E15" s="45">
        <f>D15+2</f>
        <v>45795</v>
      </c>
      <c r="F15" s="9"/>
      <c r="G15" s="4">
        <f t="shared" si="3"/>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3" s="33" customFormat="1" ht="30" customHeight="1" thickBot="1" x14ac:dyDescent="0.4">
      <c r="A16" s="6"/>
      <c r="B16" s="64" t="s">
        <v>16</v>
      </c>
      <c r="C16" s="44">
        <v>0</v>
      </c>
      <c r="D16" s="45">
        <f>E15+1</f>
        <v>45796</v>
      </c>
      <c r="E16" s="45">
        <f>D16+0</f>
        <v>45796</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8" t="s">
        <v>51</v>
      </c>
      <c r="C17" s="44">
        <v>0</v>
      </c>
      <c r="D17" s="45">
        <f>E16+1</f>
        <v>45797</v>
      </c>
      <c r="E17" s="45">
        <f>D17+0</f>
        <v>45797</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0</v>
      </c>
      <c r="D19" s="51">
        <f>E17</f>
        <v>45797</v>
      </c>
      <c r="E19" s="51">
        <f>D19+0</f>
        <v>45797</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0</v>
      </c>
      <c r="D20" s="51">
        <f>E19</f>
        <v>45797</v>
      </c>
      <c r="E20" s="51">
        <f>D20+0</f>
        <v>45797</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0</v>
      </c>
      <c r="D21" s="51">
        <f>E20</f>
        <v>45797</v>
      </c>
      <c r="E21" s="51">
        <f>D21+0</f>
        <v>45797</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0</v>
      </c>
      <c r="D22" s="51">
        <f>D19+0</f>
        <v>45797</v>
      </c>
      <c r="E22" s="51">
        <f>D22+0</f>
        <v>45797</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41</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47</v>
      </c>
      <c r="C24" s="34">
        <v>0</v>
      </c>
      <c r="D24" s="35">
        <f>E22+1</f>
        <v>45798</v>
      </c>
      <c r="E24" s="35">
        <f>D24+6</f>
        <v>45804</v>
      </c>
      <c r="F24" s="9"/>
      <c r="G24" s="4"/>
      <c r="H24" s="36"/>
      <c r="I24" s="36"/>
      <c r="J24" s="36"/>
      <c r="K24" s="36"/>
      <c r="L24" s="36"/>
      <c r="M24" s="36"/>
      <c r="N24" s="36"/>
      <c r="O24" s="36"/>
      <c r="P24" s="36"/>
      <c r="Q24" s="36"/>
      <c r="R24" s="36"/>
      <c r="S24" s="36"/>
      <c r="T24" s="36"/>
      <c r="U24" s="36"/>
      <c r="V24" s="80" t="s">
        <v>48</v>
      </c>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40</v>
      </c>
      <c r="C25" s="34"/>
      <c r="D25" s="35">
        <f>E24+1</f>
        <v>45805</v>
      </c>
      <c r="E25" s="35">
        <f>D25+3</f>
        <v>45808</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45809</v>
      </c>
      <c r="E26" s="35">
        <f>D26+2</f>
        <v>45811</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69" t="s">
        <v>43</v>
      </c>
      <c r="C27" s="34">
        <v>0</v>
      </c>
      <c r="D27" s="35">
        <f>E26+1</f>
        <v>45812</v>
      </c>
      <c r="E27" s="35">
        <f>D27+1</f>
        <v>45813</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44</v>
      </c>
      <c r="C28" s="34">
        <v>0</v>
      </c>
      <c r="D28" s="35">
        <f>E27+1</f>
        <v>45814</v>
      </c>
      <c r="E28" s="35">
        <f>D28+1</f>
        <v>45815</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73" t="s">
        <v>45</v>
      </c>
      <c r="C29" s="34">
        <v>0</v>
      </c>
      <c r="D29" s="35">
        <f t="shared" ref="D29:D30" si="4">E28+1</f>
        <v>45816</v>
      </c>
      <c r="E29" s="35">
        <f t="shared" ref="E29" si="5">D29+1</f>
        <v>45817</v>
      </c>
      <c r="F29" s="9"/>
      <c r="G29" s="4"/>
      <c r="H29" s="36"/>
      <c r="I29" s="36"/>
      <c r="J29" s="36"/>
      <c r="K29" s="36"/>
      <c r="L29" s="36"/>
      <c r="M29" s="36"/>
      <c r="N29" s="36"/>
      <c r="O29" s="36"/>
      <c r="P29" s="36"/>
      <c r="Q29" s="36"/>
      <c r="R29" s="36"/>
      <c r="S29" s="36"/>
      <c r="T29" s="39"/>
      <c r="U29" s="39"/>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46</v>
      </c>
      <c r="C30" s="34">
        <v>0</v>
      </c>
      <c r="D30" s="35">
        <f t="shared" si="4"/>
        <v>45818</v>
      </c>
      <c r="E30" s="35">
        <f>D30</f>
        <v>45818</v>
      </c>
      <c r="F30" s="9"/>
      <c r="G30" s="4">
        <f t="shared" si="3"/>
        <v>1</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80" t="s">
        <v>48</v>
      </c>
      <c r="AK30" s="36"/>
      <c r="AL30" s="36"/>
      <c r="AM30" s="36"/>
      <c r="AN30" s="36"/>
      <c r="AO30" s="36"/>
      <c r="AP30" s="36"/>
      <c r="AQ30" s="36"/>
      <c r="AR30" s="36"/>
      <c r="AS30" s="36"/>
      <c r="AT30" s="36"/>
      <c r="AU30" s="36"/>
      <c r="AV30" s="36"/>
      <c r="AW30" s="36"/>
      <c r="AX30" s="36"/>
      <c r="AY30" s="36"/>
      <c r="AZ30" s="36"/>
      <c r="BA30" s="36"/>
      <c r="BB30" s="36"/>
      <c r="BC30" s="36"/>
      <c r="BD30" s="36"/>
      <c r="BE30"/>
      <c r="BF30"/>
      <c r="BG30"/>
      <c r="BH30"/>
      <c r="BI30"/>
      <c r="BJ30"/>
    </row>
    <row r="31" spans="1:62" s="33" customFormat="1" ht="30" customHeight="1" thickBot="1" x14ac:dyDescent="0.4">
      <c r="A31" s="6"/>
      <c r="B31" s="70" t="s">
        <v>37</v>
      </c>
      <c r="C31" s="40"/>
      <c r="D31" s="41"/>
      <c r="E31" s="42"/>
      <c r="F31" s="9"/>
      <c r="G31" s="4" t="str">
        <f t="shared" si="3"/>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c r="BF31"/>
      <c r="BG31"/>
      <c r="BH31"/>
      <c r="BI31"/>
      <c r="BJ31"/>
    </row>
    <row r="32" spans="1:62" s="33" customFormat="1" ht="30" customHeight="1" thickBot="1" x14ac:dyDescent="0.4">
      <c r="A32" s="6"/>
      <c r="B32" s="63" t="s">
        <v>21</v>
      </c>
      <c r="C32" s="44">
        <v>0</v>
      </c>
      <c r="D32" s="45">
        <f>E30+1</f>
        <v>45819</v>
      </c>
      <c r="E32" s="45">
        <f>D32</f>
        <v>45819</v>
      </c>
      <c r="F32" s="9"/>
      <c r="G32" s="4">
        <f t="shared" si="3"/>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row>
    <row r="33" spans="1:62" s="33" customFormat="1" ht="30" customHeight="1" thickBot="1" x14ac:dyDescent="0.4">
      <c r="A33" s="6"/>
      <c r="B33" s="62" t="s">
        <v>22</v>
      </c>
      <c r="C33" s="44">
        <v>0</v>
      </c>
      <c r="D33" s="45">
        <f>E32+1</f>
        <v>45820</v>
      </c>
      <c r="E33" s="45">
        <f>D33</f>
        <v>45820</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23</v>
      </c>
      <c r="C34" s="44">
        <v>0</v>
      </c>
      <c r="D34" s="45">
        <f>E33+1</f>
        <v>45821</v>
      </c>
      <c r="E34" s="45">
        <f>D34</f>
        <v>45821</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71" t="s">
        <v>38</v>
      </c>
      <c r="C35" s="46"/>
      <c r="D35" s="47"/>
      <c r="E35" s="48"/>
      <c r="F35" s="9"/>
      <c r="G35" s="4" t="str">
        <f t="shared" si="3"/>
        <v/>
      </c>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c r="BF35"/>
      <c r="BG35"/>
      <c r="BH35"/>
      <c r="BI35"/>
      <c r="BJ35"/>
    </row>
    <row r="36" spans="1:62" s="33" customFormat="1" ht="30" customHeight="1" thickBot="1" x14ac:dyDescent="0.4">
      <c r="A36" s="6"/>
      <c r="B36" s="78" t="s">
        <v>24</v>
      </c>
      <c r="C36" s="50">
        <v>0</v>
      </c>
      <c r="D36" s="51">
        <f>E34+1</f>
        <v>45822</v>
      </c>
      <c r="E36" s="51">
        <f>D36</f>
        <v>45822</v>
      </c>
      <c r="F36" s="9"/>
      <c r="G36" s="4">
        <f t="shared" si="3"/>
        <v>1</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row>
    <row r="37" spans="1:62" s="33" customFormat="1" ht="30" customHeight="1" thickBot="1" x14ac:dyDescent="0.4">
      <c r="A37" s="6"/>
      <c r="B37" s="78" t="s">
        <v>25</v>
      </c>
      <c r="C37" s="50">
        <v>0</v>
      </c>
      <c r="D37" s="51">
        <f>E36+1</f>
        <v>45823</v>
      </c>
      <c r="E37" s="51">
        <f>D37+1</f>
        <v>45824</v>
      </c>
      <c r="F37" s="9"/>
      <c r="G37" s="4">
        <f t="shared" si="3"/>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26</v>
      </c>
      <c r="C38" s="50">
        <v>0</v>
      </c>
      <c r="D38" s="51">
        <f>E37</f>
        <v>45824</v>
      </c>
      <c r="E38" s="51">
        <f>D38+1</f>
        <v>45825</v>
      </c>
      <c r="F38" s="9"/>
      <c r="G38" s="4">
        <f t="shared" si="3"/>
        <v>2</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80" t="s">
        <v>39</v>
      </c>
      <c r="AR38" s="36"/>
      <c r="AS38" s="36"/>
      <c r="AT38" s="36"/>
      <c r="AU38" s="36"/>
      <c r="AV38" s="36"/>
      <c r="AW38" s="36"/>
      <c r="AY38" s="36"/>
      <c r="AZ38" s="36"/>
      <c r="BA38" s="36"/>
      <c r="BB38" s="36"/>
      <c r="BC38" s="36"/>
      <c r="BD38" s="36"/>
      <c r="BE38"/>
      <c r="BF38"/>
      <c r="BG38"/>
      <c r="BH38"/>
      <c r="BI38"/>
      <c r="BJ38"/>
    </row>
    <row r="39" spans="1:62" s="33" customFormat="1" ht="30" customHeight="1" thickBot="1" x14ac:dyDescent="0.4">
      <c r="A39" s="6"/>
      <c r="B39" s="81" t="s">
        <v>49</v>
      </c>
      <c r="C39" s="29"/>
      <c r="D39" s="30"/>
      <c r="E39" s="31"/>
      <c r="F39" s="9"/>
      <c r="G39" s="4" t="str">
        <f t="shared" si="3"/>
        <v/>
      </c>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c r="BF39"/>
      <c r="BG39"/>
      <c r="BH39"/>
      <c r="BI39"/>
      <c r="BJ39"/>
    </row>
    <row r="40" spans="1:62" s="33" customFormat="1" ht="30" customHeight="1" thickBot="1" x14ac:dyDescent="0.4">
      <c r="A40" s="6"/>
      <c r="B40" s="73" t="s">
        <v>28</v>
      </c>
      <c r="C40" s="34">
        <v>0</v>
      </c>
      <c r="D40" s="35">
        <f>E38+1</f>
        <v>45826</v>
      </c>
      <c r="E40" s="35">
        <f>D40</f>
        <v>45826</v>
      </c>
      <c r="F40" s="9"/>
      <c r="G40" s="4">
        <f t="shared" si="3"/>
        <v>1</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row>
    <row r="41" spans="1:62" s="33" customFormat="1" ht="30" customHeight="1" thickBot="1" x14ac:dyDescent="0.65">
      <c r="A41" s="72" t="s">
        <v>27</v>
      </c>
      <c r="B41" s="74" t="s">
        <v>29</v>
      </c>
      <c r="C41" s="37">
        <v>0</v>
      </c>
      <c r="D41" s="38">
        <f>E40+1</f>
        <v>45827</v>
      </c>
      <c r="E41" s="38">
        <f>D41</f>
        <v>45827</v>
      </c>
      <c r="F41" s="9"/>
      <c r="G41" s="4">
        <f t="shared" si="3"/>
        <v>1</v>
      </c>
      <c r="H41" s="36"/>
      <c r="I41" s="36"/>
      <c r="J41" s="36"/>
      <c r="K41" s="36"/>
      <c r="L41" s="36"/>
      <c r="M41" s="36"/>
      <c r="N41" s="36"/>
      <c r="O41" s="36"/>
      <c r="P41" s="36"/>
      <c r="Q41" s="36"/>
      <c r="R41" s="36"/>
      <c r="S41" s="36"/>
      <c r="T41" s="39"/>
      <c r="U41" s="39"/>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row>
    <row r="42" spans="1:62" s="33" customFormat="1" ht="30" customHeight="1" thickBot="1" x14ac:dyDescent="0.4">
      <c r="A42" s="6"/>
      <c r="B42" s="74" t="s">
        <v>30</v>
      </c>
      <c r="C42" s="37">
        <v>0</v>
      </c>
      <c r="D42" s="38">
        <f>E41+1</f>
        <v>45828</v>
      </c>
      <c r="E42" s="38">
        <f>D42</f>
        <v>45828</v>
      </c>
      <c r="F42" s="9"/>
      <c r="G42" s="4">
        <f t="shared" si="3"/>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3" t="s">
        <v>31</v>
      </c>
      <c r="C43" s="34">
        <v>0</v>
      </c>
      <c r="D43" s="38">
        <f>E42+1</f>
        <v>45829</v>
      </c>
      <c r="E43" s="38">
        <f>D43</f>
        <v>45829</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5" t="s">
        <v>32</v>
      </c>
      <c r="C44" s="37">
        <v>0</v>
      </c>
      <c r="D44" s="38">
        <f t="shared" ref="D44:D45" si="6">E43</f>
        <v>45829</v>
      </c>
      <c r="E44" s="38">
        <f>D44</f>
        <v>45829</v>
      </c>
      <c r="F44" s="9"/>
      <c r="G44" s="4">
        <f t="shared" si="3"/>
        <v>1</v>
      </c>
      <c r="H44" s="36"/>
      <c r="I44" s="36"/>
      <c r="J44" s="36"/>
      <c r="K44" s="36"/>
      <c r="L44" s="36"/>
      <c r="M44" s="36"/>
      <c r="N44" s="36"/>
      <c r="O44" s="36"/>
      <c r="P44" s="36"/>
      <c r="Q44" s="36"/>
      <c r="R44" s="36"/>
      <c r="S44" s="36"/>
      <c r="T44" s="39"/>
      <c r="U44" s="39"/>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4" t="s">
        <v>33</v>
      </c>
      <c r="C45" s="37">
        <v>0</v>
      </c>
      <c r="D45" s="38">
        <f t="shared" si="6"/>
        <v>45829</v>
      </c>
      <c r="E45" s="38">
        <f>D45+9</f>
        <v>45838</v>
      </c>
      <c r="F45" s="9"/>
      <c r="G45" s="4">
        <f t="shared" si="3"/>
        <v>10</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80" t="s">
        <v>39</v>
      </c>
      <c r="AV45" s="36"/>
      <c r="AW45" s="36"/>
      <c r="AX45" s="36"/>
      <c r="AY45" s="36"/>
      <c r="AZ45" s="36"/>
      <c r="BA45" s="36"/>
      <c r="BB45" s="36"/>
      <c r="BC45" s="36"/>
      <c r="BD45" s="36"/>
      <c r="BE45"/>
      <c r="BF45"/>
      <c r="BG45"/>
      <c r="BH45"/>
      <c r="BI45"/>
      <c r="BJ45"/>
    </row>
    <row r="46" spans="1:62" s="33" customFormat="1" ht="30" customHeight="1" thickBot="1" x14ac:dyDescent="0.4">
      <c r="A46" s="6"/>
      <c r="B46"/>
      <c r="C46" s="52"/>
      <c r="D46" s="53"/>
      <c r="E46" s="53"/>
      <c r="F46" s="9"/>
      <c r="G46" s="4"/>
      <c r="BE46"/>
      <c r="BF46"/>
      <c r="BG46"/>
      <c r="BH46"/>
      <c r="BI46"/>
      <c r="BJ46"/>
    </row>
    <row r="47" spans="1:62" s="33" customFormat="1" ht="30" customHeight="1" thickBot="1" x14ac:dyDescent="0.4">
      <c r="A47" s="7"/>
      <c r="B47" s="54" t="s">
        <v>0</v>
      </c>
      <c r="C47" s="55"/>
      <c r="D47" s="56"/>
      <c r="E47" s="57"/>
      <c r="F47" s="9"/>
      <c r="G47" s="5" t="str">
        <f t="shared" si="3"/>
        <v/>
      </c>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c r="BF47"/>
      <c r="BG47"/>
      <c r="BH47"/>
      <c r="BI47"/>
      <c r="BJ47"/>
    </row>
    <row r="48" spans="1:62" ht="30" customHeight="1" x14ac:dyDescent="0.35">
      <c r="F48" s="3"/>
    </row>
    <row r="49" spans="5:5" ht="30" customHeight="1" x14ac:dyDescent="0.35">
      <c r="E49" s="8"/>
    </row>
  </sheetData>
  <mergeCells count="19">
    <mergeCell ref="H1:N1"/>
    <mergeCell ref="P1:Y1"/>
    <mergeCell ref="H2:N2"/>
    <mergeCell ref="P2:Y2"/>
    <mergeCell ref="H4:N4"/>
    <mergeCell ref="O4:U4"/>
    <mergeCell ref="V4:AB4"/>
    <mergeCell ref="A5:A6"/>
    <mergeCell ref="B5:B6"/>
    <mergeCell ref="C5:C6"/>
    <mergeCell ref="D5:D6"/>
    <mergeCell ref="E5:E6"/>
    <mergeCell ref="BK5:BK6"/>
    <mergeCell ref="BJ5:BJ6"/>
    <mergeCell ref="BJ4:BK4"/>
    <mergeCell ref="AC4:AI4"/>
    <mergeCell ref="AJ4:AP4"/>
    <mergeCell ref="AQ4:AW4"/>
    <mergeCell ref="AX4:BD4"/>
  </mergeCells>
  <phoneticPr fontId="22" type="noConversion"/>
  <conditionalFormatting sqref="C7:C47">
    <cfRule type="dataBar" priority="25">
      <dataBar>
        <cfvo type="num" val="0"/>
        <cfvo type="num" val="1"/>
        <color theme="0"/>
      </dataBar>
      <extLst>
        <ext xmlns:x14="http://schemas.microsoft.com/office/spreadsheetml/2009/9/main" uri="{B025F937-C7B1-47D3-B67F-A62EFF666E3E}">
          <x14:id>{B48D017E-D034-476A-A705-6D694DBC7826}</x14:id>
        </ext>
      </extLst>
    </cfRule>
  </conditionalFormatting>
  <conditionalFormatting sqref="H24:K28">
    <cfRule type="expression" dxfId="59" priority="19">
      <formula>AND(task_start&lt;=H$5,ROUNDDOWN((task_end-task_start+1)*task_progress,0)+task_start-1&gt;=H$5)</formula>
    </cfRule>
    <cfRule type="expression" dxfId="58" priority="20" stopIfTrue="1">
      <formula>AND(task_end&gt;=H$5,task_start&lt;I$5)</formula>
    </cfRule>
  </conditionalFormatting>
  <conditionalFormatting sqref="H13:M13 O13:AW13 AX13:BD17 H14:AW17">
    <cfRule type="expression" dxfId="57" priority="22">
      <formula>AND(task_start&lt;=H$5,ROUNDDOWN((task_end-task_start+1)*task_progress,0)+task_start-1&gt;=H$5)</formula>
    </cfRule>
    <cfRule type="expression" dxfId="56" priority="23" stopIfTrue="1">
      <formula>AND(task_end&gt;=H$5,task_start&lt;I$5)</formula>
    </cfRule>
  </conditionalFormatting>
  <conditionalFormatting sqref="H9:AW11">
    <cfRule type="expression" dxfId="55" priority="24" stopIfTrue="1">
      <formula>AND(task_end&gt;=H$5,task_start&lt;I$5)</formula>
    </cfRule>
  </conditionalFormatting>
  <conditionalFormatting sqref="H14:AW30 AX8:BD30 H4:AW11 P12:AW12 H12:M13 O13:AW13 AY38:BD38">
    <cfRule type="expression" dxfId="54" priority="21">
      <formula>AND(TODAY()&gt;=H$5, TODAY()&lt;I$5)</formula>
    </cfRule>
  </conditionalFormatting>
  <conditionalFormatting sqref="H19:AW30 AX36:BD37 AY38:BD38">
    <cfRule type="expression" dxfId="53" priority="27" stopIfTrue="1">
      <formula>AND(task_end&gt;=H$5,task_start&lt;I$5)</formula>
    </cfRule>
  </conditionalFormatting>
  <conditionalFormatting sqref="H19:AW30 AY38:BD38 AX36:BD37">
    <cfRule type="expression" dxfId="52" priority="26">
      <formula>AND(task_start&lt;=H$5,ROUNDDOWN((task_end-task_start+1)*task_progress,0)+task_start-1&gt;=H$5)</formula>
    </cfRule>
  </conditionalFormatting>
  <conditionalFormatting sqref="H31:AW45">
    <cfRule type="expression" dxfId="51" priority="14">
      <formula>AND(TODAY()&gt;=H$5, TODAY()&lt;I$5)</formula>
    </cfRule>
  </conditionalFormatting>
  <conditionalFormatting sqref="H32:AW34">
    <cfRule type="expression" dxfId="50" priority="18" stopIfTrue="1">
      <formula>AND(task_end&gt;=H$5,task_start&lt;I$5)</formula>
    </cfRule>
  </conditionalFormatting>
  <conditionalFormatting sqref="H36:AW38">
    <cfRule type="expression" dxfId="49" priority="16">
      <formula>AND(task_start&lt;=H$5,ROUNDDOWN((task_end-task_start+1)*task_progress,0)+task_start-1&gt;=H$5)</formula>
    </cfRule>
    <cfRule type="expression" dxfId="48" priority="17" stopIfTrue="1">
      <formula>AND(task_end&gt;=H$5,task_start&lt;I$5)</formula>
    </cfRule>
  </conditionalFormatting>
  <conditionalFormatting sqref="H40:AW45">
    <cfRule type="expression" dxfId="47" priority="15" stopIfTrue="1">
      <formula>AND(task_end&gt;=H$5,task_start&lt;I$5)</formula>
    </cfRule>
  </conditionalFormatting>
  <conditionalFormatting sqref="H9:BD11">
    <cfRule type="expression" dxfId="46" priority="9">
      <formula>AND(task_start&lt;=H$5,ROUNDDOWN((task_end-task_start+1)*task_progress,0)+task_start-1&gt;=H$5)</formula>
    </cfRule>
  </conditionalFormatting>
  <conditionalFormatting sqref="H24:BD30">
    <cfRule type="expression" dxfId="45" priority="7">
      <formula>AND(task_start&lt;=H$5,ROUNDDOWN((task_end-task_start+1)*task_progress,0)+task_start-1&gt;=H$5)</formula>
    </cfRule>
    <cfRule type="expression" dxfId="44" priority="8" stopIfTrue="1">
      <formula>AND(task_end&gt;=H$5,task_start&lt;I$5)</formula>
    </cfRule>
  </conditionalFormatting>
  <conditionalFormatting sqref="H32:BD34">
    <cfRule type="expression" dxfId="43" priority="5">
      <formula>AND(task_start&lt;=H$5,ROUNDDOWN((task_end-task_start+1)*task_progress,0)+task_start-1&gt;=H$5)</formula>
    </cfRule>
  </conditionalFormatting>
  <conditionalFormatting sqref="H40:BD45">
    <cfRule type="expression" dxfId="42" priority="2">
      <formula>AND(task_start&lt;=H$5,ROUNDDOWN((task_end-task_start+1)*task_progress,0)+task_start-1&gt;=H$5)</formula>
    </cfRule>
  </conditionalFormatting>
  <conditionalFormatting sqref="N12:N13">
    <cfRule type="expression" dxfId="41" priority="28">
      <formula>AND(TODAY()&gt;=O$5, TODAY()&lt;P$5)</formula>
    </cfRule>
  </conditionalFormatting>
  <conditionalFormatting sqref="AU45">
    <cfRule type="expression" dxfId="40" priority="29">
      <formula>AND(TODAY()&gt;=AX$5, TODAY()&lt;AY$5)</formula>
    </cfRule>
    <cfRule type="expression" dxfId="39" priority="30">
      <formula>AND(task_start&lt;=AX$5,ROUNDDOWN((task_end-task_start+1)*task_progress,0)+task_start-1&gt;=AX$5)</formula>
    </cfRule>
    <cfRule type="expression" dxfId="38" priority="31" stopIfTrue="1">
      <formula>AND(task_end&gt;=AX$5,task_start&lt;AY$5)</formula>
    </cfRule>
  </conditionalFormatting>
  <conditionalFormatting sqref="AX4:BD6">
    <cfRule type="expression" dxfId="37" priority="13">
      <formula>AND(TODAY()&gt;=AX$5, TODAY()&lt;AY$5)</formula>
    </cfRule>
  </conditionalFormatting>
  <conditionalFormatting sqref="AX9:BD11">
    <cfRule type="expression" dxfId="36" priority="10" stopIfTrue="1">
      <formula>AND(task_end&gt;=AX$5,task_start&lt;AY$5)</formula>
    </cfRule>
  </conditionalFormatting>
  <conditionalFormatting sqref="AX19:BD30">
    <cfRule type="expression" dxfId="35" priority="11">
      <formula>AND(task_start&lt;=AX$5,ROUNDDOWN((task_end-task_start+1)*task_progress,0)+task_start-1&gt;=AX$5)</formula>
    </cfRule>
    <cfRule type="expression" dxfId="34" priority="12" stopIfTrue="1">
      <formula>AND(task_end&gt;=AX$5,task_start&lt;AY$5)</formula>
    </cfRule>
  </conditionalFormatting>
  <conditionalFormatting sqref="AX31:BD37">
    <cfRule type="expression" dxfId="33" priority="4">
      <formula>AND(TODAY()&gt;=AX$5, TODAY()&lt;AY$5)</formula>
    </cfRule>
  </conditionalFormatting>
  <conditionalFormatting sqref="AX32:BD34">
    <cfRule type="expression" dxfId="32" priority="6" stopIfTrue="1">
      <formula>AND(task_end&gt;=AX$5,task_start&lt;AY$5)</formula>
    </cfRule>
  </conditionalFormatting>
  <conditionalFormatting sqref="AX39:BD45">
    <cfRule type="expression" dxfId="31" priority="1">
      <formula>AND(TODAY()&gt;=AX$5, TODAY()&lt;AY$5)</formula>
    </cfRule>
  </conditionalFormatting>
  <conditionalFormatting sqref="AX40:BD45">
    <cfRule type="expression" dxfId="30" priority="3" stopIfTrue="1">
      <formula>AND(task_end&gt;=AX$5,task_start&lt;AY$5)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47" xr:uid="{120E8D11-D308-4487-9B74-2CCFB88E612D}"/>
    <dataValidation allowBlank="1" showInputMessage="1" showErrorMessage="1" prompt="Phase 4's sample block starts in cell B26." sqref="A18" xr:uid="{EA5FC299-A4C3-475D-A2AA-B35967F58308}"/>
    <dataValidation allowBlank="1" showInputMessage="1" showErrorMessage="1" prompt="Phase 3's sample block starts in cell B20." sqref="A12" xr:uid="{7D471A29-A11E-4076-8B28-08C079B8D18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93EA667-029A-4AB3-B688-EA7C67B3225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7E214E01-4AD5-427C-8335-AF149800B872}"/>
    <dataValidation allowBlank="1" showInputMessage="1" showErrorMessage="1" prompt="Cell B8 contains the Phase 1 sample title. Enter a new title in cell B8._x000a_To delete the phase and work only from tasks, simply delete this row." sqref="A8" xr:uid="{1DE55573-61CB-48BF-B67E-DE8337BDB39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246BB061-6A8F-4D2B-86D6-628981BC4EC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79E47429-13B6-4A99-B59C-9903965A8D07}"/>
    <dataValidation allowBlank="1" showInputMessage="1" showErrorMessage="1" prompt="Enter the name of the Project Lead in cell C3. Enter the Project Start date in cell Q1. Project Start: label is in cell I1." sqref="A3" xr:uid="{BB963AF2-E0D6-415F-BCDD-BCE47BFFBBB4}"/>
    <dataValidation allowBlank="1" showInputMessage="1" showErrorMessage="1" prompt="Enter Company name in cel B2." sqref="A2" xr:uid="{D1DF53D7-7D7C-4E39-845B-948B0669DC7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A0E632E-E003-436E-BB5C-553D8BB90F6E}"/>
    <dataValidation type="whole" operator="greaterThanOrEqual" allowBlank="1" showInputMessage="1" promptTitle="Display Week" prompt="Changing this number will scroll the Gantt Chart view." sqref="P2" xr:uid="{9A55594E-33C4-4789-8EAF-A3B7F6E763C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8D017E-D034-476A-A705-6D694DBC7826}">
            <x14:dataBar minLength="0" maxLength="100" gradient="0">
              <x14:cfvo type="num">
                <xm:f>0</xm:f>
              </x14:cfvo>
              <x14:cfvo type="num">
                <xm:f>1</xm:f>
              </x14:cfvo>
              <x14:negativeFillColor rgb="FFFF0000"/>
              <x14:axisColor rgb="FF000000"/>
            </x14:dataBar>
          </x14:cfRule>
          <xm:sqref>C7:C47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showRuler="0" zoomScale="55" zoomScaleNormal="55" zoomScalePageLayoutView="70" workbookViewId="0">
      <selection activeCell="AE21" sqref="AE21"/>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101" t="s">
        <v>6</v>
      </c>
      <c r="I1" s="102"/>
      <c r="J1" s="102"/>
      <c r="K1" s="102"/>
      <c r="L1" s="102"/>
      <c r="M1" s="102"/>
      <c r="N1" s="102"/>
      <c r="O1" s="15"/>
      <c r="P1" s="103">
        <v>45789</v>
      </c>
      <c r="Q1" s="104"/>
      <c r="R1" s="104"/>
      <c r="S1" s="104"/>
      <c r="T1" s="104"/>
      <c r="U1" s="104"/>
      <c r="V1" s="104"/>
      <c r="W1" s="104"/>
      <c r="X1" s="104"/>
      <c r="Y1" s="104"/>
    </row>
    <row r="2" spans="1:63" ht="30" customHeight="1" x14ac:dyDescent="0.9">
      <c r="B2" s="82" t="s">
        <v>9</v>
      </c>
      <c r="C2" s="13"/>
      <c r="D2" s="14"/>
      <c r="E2" s="13"/>
      <c r="H2" s="101" t="s">
        <v>7</v>
      </c>
      <c r="I2" s="102"/>
      <c r="J2" s="102"/>
      <c r="K2" s="102"/>
      <c r="L2" s="102"/>
      <c r="M2" s="102"/>
      <c r="N2" s="102"/>
      <c r="O2" s="15"/>
      <c r="P2" s="105">
        <v>1</v>
      </c>
      <c r="Q2" s="104"/>
      <c r="R2" s="104"/>
      <c r="S2" s="104"/>
      <c r="T2" s="104"/>
      <c r="U2" s="104"/>
      <c r="V2" s="104"/>
      <c r="W2" s="104"/>
      <c r="X2" s="104"/>
      <c r="Y2" s="104"/>
    </row>
    <row r="3" spans="1:63" s="17" customFormat="1" ht="30" customHeight="1" x14ac:dyDescent="0.4">
      <c r="A3" s="6"/>
      <c r="B3" s="16"/>
      <c r="C3" s="18"/>
      <c r="D3" s="19"/>
      <c r="BE3"/>
      <c r="BF3"/>
      <c r="BG3"/>
      <c r="BH3"/>
      <c r="BI3"/>
      <c r="BJ3"/>
      <c r="BK3"/>
    </row>
    <row r="4" spans="1:63" s="17" customFormat="1" ht="30" customHeight="1" x14ac:dyDescent="0.35">
      <c r="A4" s="7"/>
      <c r="B4" s="20"/>
      <c r="D4" s="21"/>
      <c r="H4" s="106">
        <f>H5</f>
        <v>45789</v>
      </c>
      <c r="I4" s="95"/>
      <c r="J4" s="95"/>
      <c r="K4" s="95"/>
      <c r="L4" s="95"/>
      <c r="M4" s="95"/>
      <c r="N4" s="95"/>
      <c r="O4" s="95">
        <f>O5</f>
        <v>45796</v>
      </c>
      <c r="P4" s="95"/>
      <c r="Q4" s="95"/>
      <c r="R4" s="95"/>
      <c r="S4" s="95"/>
      <c r="T4" s="95"/>
      <c r="U4" s="95"/>
      <c r="V4" s="95">
        <f>V5</f>
        <v>45803</v>
      </c>
      <c r="W4" s="95"/>
      <c r="X4" s="95"/>
      <c r="Y4" s="95"/>
      <c r="Z4" s="95"/>
      <c r="AA4" s="95"/>
      <c r="AB4" s="95"/>
      <c r="AC4" s="95">
        <f>AC5</f>
        <v>45810</v>
      </c>
      <c r="AD4" s="95"/>
      <c r="AE4" s="95"/>
      <c r="AF4" s="95"/>
      <c r="AG4" s="95"/>
      <c r="AH4" s="95"/>
      <c r="AI4" s="95"/>
      <c r="AJ4" s="95">
        <f>AJ5</f>
        <v>45817</v>
      </c>
      <c r="AK4" s="95"/>
      <c r="AL4" s="95"/>
      <c r="AM4" s="95"/>
      <c r="AN4" s="95"/>
      <c r="AO4" s="95"/>
      <c r="AP4" s="95"/>
      <c r="AQ4" s="95">
        <f>AQ5</f>
        <v>45824</v>
      </c>
      <c r="AR4" s="95"/>
      <c r="AS4" s="95"/>
      <c r="AT4" s="95"/>
      <c r="AU4" s="95"/>
      <c r="AV4" s="95"/>
      <c r="AW4" s="95"/>
      <c r="AX4" s="95">
        <f>AX5</f>
        <v>45831</v>
      </c>
      <c r="AY4" s="95"/>
      <c r="AZ4" s="95"/>
      <c r="BA4" s="95"/>
      <c r="BB4" s="95"/>
      <c r="BC4" s="95"/>
      <c r="BD4" s="95"/>
      <c r="BE4"/>
      <c r="BF4"/>
      <c r="BG4"/>
      <c r="BH4"/>
      <c r="BI4"/>
      <c r="BJ4"/>
      <c r="BK4"/>
    </row>
    <row r="5" spans="1:63" s="17" customFormat="1" ht="15" customHeight="1" x14ac:dyDescent="0.35">
      <c r="A5" s="96"/>
      <c r="B5" s="97" t="s">
        <v>4</v>
      </c>
      <c r="C5" s="99" t="s">
        <v>1</v>
      </c>
      <c r="D5" s="99" t="s">
        <v>2</v>
      </c>
      <c r="E5" s="99"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 si="1">AY5+1</f>
        <v>45833</v>
      </c>
      <c r="BA5" s="22">
        <f t="shared" ref="BA5" si="2">AZ5+1</f>
        <v>45834</v>
      </c>
      <c r="BB5" s="22">
        <f t="shared" ref="BB5" si="3">BA5+1</f>
        <v>45835</v>
      </c>
      <c r="BC5" s="22">
        <f t="shared" ref="BC5" si="4">BB5+1</f>
        <v>45836</v>
      </c>
      <c r="BD5" s="23">
        <f t="shared" ref="BD5" si="5">BC5+1</f>
        <v>45837</v>
      </c>
      <c r="BE5"/>
      <c r="BF5"/>
      <c r="BG5"/>
      <c r="BH5"/>
      <c r="BI5"/>
      <c r="BJ5"/>
      <c r="BK5"/>
    </row>
    <row r="6" spans="1:63" s="17" customFormat="1" ht="15" customHeight="1" thickBot="1" x14ac:dyDescent="0.4">
      <c r="A6" s="96"/>
      <c r="B6" s="98"/>
      <c r="C6" s="100"/>
      <c r="D6" s="100"/>
      <c r="E6" s="100"/>
      <c r="H6" s="25" t="str">
        <f t="shared" ref="H6:AM6" si="6">LEFT(TEXT(H5,"ddd"),1)</f>
        <v>M</v>
      </c>
      <c r="I6" s="26" t="str">
        <f t="shared" si="6"/>
        <v>T</v>
      </c>
      <c r="J6" s="26" t="str">
        <f t="shared" si="6"/>
        <v>W</v>
      </c>
      <c r="K6" s="26" t="str">
        <f t="shared" si="6"/>
        <v>T</v>
      </c>
      <c r="L6" s="26" t="str">
        <f t="shared" si="6"/>
        <v>F</v>
      </c>
      <c r="M6" s="26" t="str">
        <f t="shared" si="6"/>
        <v>S</v>
      </c>
      <c r="N6" s="26" t="str">
        <f t="shared" si="6"/>
        <v>S</v>
      </c>
      <c r="O6" s="26" t="str">
        <f t="shared" si="6"/>
        <v>M</v>
      </c>
      <c r="P6" s="26" t="str">
        <f t="shared" si="6"/>
        <v>T</v>
      </c>
      <c r="Q6" s="26" t="str">
        <f t="shared" si="6"/>
        <v>W</v>
      </c>
      <c r="R6" s="26" t="str">
        <f t="shared" si="6"/>
        <v>T</v>
      </c>
      <c r="S6" s="26" t="str">
        <f t="shared" si="6"/>
        <v>F</v>
      </c>
      <c r="T6" s="26" t="str">
        <f t="shared" si="6"/>
        <v>S</v>
      </c>
      <c r="U6" s="26" t="str">
        <f t="shared" si="6"/>
        <v>S</v>
      </c>
      <c r="V6" s="26" t="str">
        <f t="shared" si="6"/>
        <v>M</v>
      </c>
      <c r="W6" s="26" t="str">
        <f t="shared" si="6"/>
        <v>T</v>
      </c>
      <c r="X6" s="26" t="str">
        <f t="shared" si="6"/>
        <v>W</v>
      </c>
      <c r="Y6" s="26" t="str">
        <f t="shared" si="6"/>
        <v>T</v>
      </c>
      <c r="Z6" s="26" t="str">
        <f t="shared" si="6"/>
        <v>F</v>
      </c>
      <c r="AA6" s="26" t="str">
        <f t="shared" si="6"/>
        <v>S</v>
      </c>
      <c r="AB6" s="26" t="str">
        <f t="shared" si="6"/>
        <v>S</v>
      </c>
      <c r="AC6" s="26" t="str">
        <f t="shared" si="6"/>
        <v>M</v>
      </c>
      <c r="AD6" s="26" t="str">
        <f t="shared" si="6"/>
        <v>T</v>
      </c>
      <c r="AE6" s="26" t="str">
        <f t="shared" si="6"/>
        <v>W</v>
      </c>
      <c r="AF6" s="26" t="str">
        <f t="shared" si="6"/>
        <v>T</v>
      </c>
      <c r="AG6" s="26" t="str">
        <f t="shared" si="6"/>
        <v>F</v>
      </c>
      <c r="AH6" s="26" t="str">
        <f t="shared" si="6"/>
        <v>S</v>
      </c>
      <c r="AI6" s="26" t="str">
        <f t="shared" si="6"/>
        <v>S</v>
      </c>
      <c r="AJ6" s="26" t="str">
        <f t="shared" si="6"/>
        <v>M</v>
      </c>
      <c r="AK6" s="26" t="str">
        <f t="shared" si="6"/>
        <v>T</v>
      </c>
      <c r="AL6" s="26" t="str">
        <f t="shared" si="6"/>
        <v>W</v>
      </c>
      <c r="AM6" s="26" t="str">
        <f t="shared" si="6"/>
        <v>T</v>
      </c>
      <c r="AN6" s="26" t="str">
        <f t="shared" ref="AN6:AW6" si="7">LEFT(TEXT(AN5,"ddd"),1)</f>
        <v>F</v>
      </c>
      <c r="AO6" s="26" t="str">
        <f t="shared" si="7"/>
        <v>S</v>
      </c>
      <c r="AP6" s="26" t="str">
        <f t="shared" si="7"/>
        <v>S</v>
      </c>
      <c r="AQ6" s="26" t="str">
        <f t="shared" si="7"/>
        <v>M</v>
      </c>
      <c r="AR6" s="26" t="str">
        <f t="shared" si="7"/>
        <v>T</v>
      </c>
      <c r="AS6" s="26" t="str">
        <f t="shared" si="7"/>
        <v>W</v>
      </c>
      <c r="AT6" s="26" t="str">
        <f t="shared" si="7"/>
        <v>T</v>
      </c>
      <c r="AU6" s="26" t="str">
        <f t="shared" si="7"/>
        <v>F</v>
      </c>
      <c r="AV6" s="26" t="str">
        <f t="shared" si="7"/>
        <v>S</v>
      </c>
      <c r="AW6" s="26" t="str">
        <f t="shared" si="7"/>
        <v>S</v>
      </c>
      <c r="AX6" s="26" t="str">
        <f t="shared" ref="AX6:BD6" si="8">LEFT(TEXT(AX5,"ddd"),1)</f>
        <v>M</v>
      </c>
      <c r="AY6" s="26" t="str">
        <f t="shared" si="8"/>
        <v>T</v>
      </c>
      <c r="AZ6" s="26" t="str">
        <f t="shared" si="8"/>
        <v>W</v>
      </c>
      <c r="BA6" s="26" t="str">
        <f t="shared" si="8"/>
        <v>T</v>
      </c>
      <c r="BB6" s="26" t="str">
        <f t="shared" si="8"/>
        <v>F</v>
      </c>
      <c r="BC6" s="26" t="str">
        <f t="shared" si="8"/>
        <v>S</v>
      </c>
      <c r="BD6" s="26" t="str">
        <f t="shared"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Project_Start</f>
        <v>45789</v>
      </c>
      <c r="E9" s="35">
        <f>D9+0</f>
        <v>45789</v>
      </c>
      <c r="F9" s="9"/>
      <c r="G9" s="4">
        <f t="shared"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E9</f>
        <v>45789</v>
      </c>
      <c r="E10" s="38">
        <f>D10+0</f>
        <v>45789</v>
      </c>
      <c r="F10" s="9"/>
      <c r="G10" s="4">
        <f t="shared"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E10</f>
        <v>45789</v>
      </c>
      <c r="E11" s="38">
        <f>D11+0</f>
        <v>45789</v>
      </c>
      <c r="F11" s="9"/>
      <c r="G11" s="4">
        <f t="shared"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E11</f>
        <v>45789</v>
      </c>
      <c r="E13" s="45">
        <f>D13+1</f>
        <v>45790</v>
      </c>
      <c r="F13" s="9"/>
      <c r="G13" s="4">
        <f t="shared"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E13+1</f>
        <v>45791</v>
      </c>
      <c r="E14" s="45">
        <f>D14+1</f>
        <v>45792</v>
      </c>
      <c r="F14" s="9"/>
      <c r="G14" s="4">
        <f t="shared"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E14+1</f>
        <v>45793</v>
      </c>
      <c r="E15" s="45">
        <f>D15+2</f>
        <v>45795</v>
      </c>
      <c r="F15" s="9"/>
      <c r="G15" s="4">
        <f t="shared"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E15+1</f>
        <v>45796</v>
      </c>
      <c r="E16" s="45">
        <f>D16+0</f>
        <v>45796</v>
      </c>
      <c r="F16" s="9"/>
      <c r="G16" s="4">
        <f t="shared"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E16</f>
        <v>45796</v>
      </c>
      <c r="E18" s="51">
        <f>D18+0</f>
        <v>45796</v>
      </c>
      <c r="F18" s="9"/>
      <c r="G18" s="4">
        <f t="shared"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E18</f>
        <v>45796</v>
      </c>
      <c r="E19" s="51">
        <f>D19+0</f>
        <v>45796</v>
      </c>
      <c r="F19" s="9"/>
      <c r="G19" s="4">
        <f t="shared"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E19</f>
        <v>45796</v>
      </c>
      <c r="E20" s="51">
        <f>D20+0</f>
        <v>45796</v>
      </c>
      <c r="F20" s="9"/>
      <c r="G20" s="4">
        <f t="shared"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D18+0</f>
        <v>45796</v>
      </c>
      <c r="E21" s="51">
        <f>D21+0</f>
        <v>45796</v>
      </c>
      <c r="F21" s="9"/>
      <c r="G21" s="4">
        <f t="shared"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E21+1</f>
        <v>45797</v>
      </c>
      <c r="E23" s="35">
        <f>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E23+1</f>
        <v>45804</v>
      </c>
      <c r="E24" s="35">
        <f>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E24+1</f>
        <v>45808</v>
      </c>
      <c r="E25" s="35">
        <f>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E25+1</f>
        <v>45811</v>
      </c>
      <c r="E26" s="35">
        <f>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E26+1</f>
        <v>45813</v>
      </c>
      <c r="E27" s="35">
        <f>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si="10">E27+1</f>
        <v>45815</v>
      </c>
      <c r="E28" s="35">
        <f t="shared" ref="E28"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si="10"/>
        <v>45817</v>
      </c>
      <c r="E29" s="35">
        <f>D29</f>
        <v>45817</v>
      </c>
      <c r="F29" s="9"/>
      <c r="G29" s="4">
        <f t="shared"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E29+1</f>
        <v>45818</v>
      </c>
      <c r="E31" s="45">
        <f>D31</f>
        <v>45818</v>
      </c>
      <c r="F31" s="9"/>
      <c r="G31" s="4">
        <f t="shared"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E31+1</f>
        <v>45819</v>
      </c>
      <c r="E32" s="45">
        <f>D32</f>
        <v>45819</v>
      </c>
      <c r="F32" s="9"/>
      <c r="G32" s="4">
        <f t="shared"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E32+1</f>
        <v>45820</v>
      </c>
      <c r="E33" s="45">
        <f>D33</f>
        <v>45820</v>
      </c>
      <c r="F33" s="9"/>
      <c r="G33" s="4">
        <f t="shared"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E33+1</f>
        <v>45821</v>
      </c>
      <c r="E35" s="51">
        <f>D35</f>
        <v>45821</v>
      </c>
      <c r="F35" s="9"/>
      <c r="G35" s="4">
        <f t="shared"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E35+1</f>
        <v>45822</v>
      </c>
      <c r="E36" s="51">
        <f>D36+1</f>
        <v>45823</v>
      </c>
      <c r="F36" s="9"/>
      <c r="G36" s="4">
        <f t="shared"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E36</f>
        <v>45823</v>
      </c>
      <c r="E37" s="51">
        <f>D37+1</f>
        <v>45824</v>
      </c>
      <c r="F37" s="9"/>
      <c r="G37" s="4">
        <f t="shared"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E37+1</f>
        <v>45825</v>
      </c>
      <c r="E39" s="35">
        <f>D39</f>
        <v>45825</v>
      </c>
      <c r="F39" s="9"/>
      <c r="G39" s="4">
        <f t="shared"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E39+1</f>
        <v>45826</v>
      </c>
      <c r="E40" s="38">
        <f>D40</f>
        <v>45826</v>
      </c>
      <c r="F40" s="9"/>
      <c r="G40" s="4">
        <f t="shared"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E40+1</f>
        <v>45827</v>
      </c>
      <c r="E41" s="38">
        <f>D41</f>
        <v>45827</v>
      </c>
      <c r="F41" s="9"/>
      <c r="G41" s="4">
        <f t="shared"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E41+1</f>
        <v>45828</v>
      </c>
      <c r="E42" s="38">
        <f>D42</f>
        <v>45828</v>
      </c>
      <c r="F42" s="9"/>
      <c r="G42" s="4">
        <f t="shared"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si="12">E42</f>
        <v>45828</v>
      </c>
      <c r="E43" s="38">
        <f>D43</f>
        <v>45828</v>
      </c>
      <c r="F43" s="9"/>
      <c r="G43" s="4">
        <f t="shared"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si="12"/>
        <v>45828</v>
      </c>
      <c r="E44" s="38">
        <f>D44+9</f>
        <v>45837</v>
      </c>
      <c r="F44" s="9"/>
      <c r="G44" s="4">
        <f t="shared"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X4:BD4"/>
    <mergeCell ref="E5:E6"/>
    <mergeCell ref="P2:Y2"/>
    <mergeCell ref="P1:Y1"/>
    <mergeCell ref="H1:N1"/>
    <mergeCell ref="H2:N2"/>
    <mergeCell ref="H4:N4"/>
    <mergeCell ref="O4:U4"/>
    <mergeCell ref="V4:AB4"/>
    <mergeCell ref="AC4:AI4"/>
    <mergeCell ref="AJ4:AP4"/>
    <mergeCell ref="A5:A6"/>
    <mergeCell ref="B5:B6"/>
    <mergeCell ref="C5:C6"/>
    <mergeCell ref="D5:D6"/>
    <mergeCell ref="AQ4:AW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29" priority="34">
      <formula>AND(task_start&lt;=H$5,ROUNDDOWN((task_end-task_start+1)*task_progress,0)+task_start-1&gt;=H$5)</formula>
    </cfRule>
    <cfRule type="expression" dxfId="28" priority="35" stopIfTrue="1">
      <formula>AND(task_end&gt;=H$5,task_start&lt;I$5)</formula>
    </cfRule>
  </conditionalFormatting>
  <conditionalFormatting sqref="H13:M13 O13:AW13 AX13:BD16 H14:AW16">
    <cfRule type="expression" dxfId="27" priority="37">
      <formula>AND(task_start&lt;=H$5,ROUNDDOWN((task_end-task_start+1)*task_progress,0)+task_start-1&gt;=H$5)</formula>
    </cfRule>
    <cfRule type="expression" dxfId="26" priority="38" stopIfTrue="1">
      <formula>AND(task_end&gt;=H$5,task_start&lt;I$5)</formula>
    </cfRule>
  </conditionalFormatting>
  <conditionalFormatting sqref="H9:AW11">
    <cfRule type="expression" dxfId="25" priority="42" stopIfTrue="1">
      <formula>AND(task_end&gt;=H$5,task_start&lt;I$5)</formula>
    </cfRule>
  </conditionalFormatting>
  <conditionalFormatting sqref="H14:AW29 AX8:BD29 H4:AW11 P12:AW12 H12:M13 O13:AW13 AY37:BD37">
    <cfRule type="expression" dxfId="24" priority="36">
      <formula>AND(TODAY()&gt;=H$5, TODAY()&lt;I$5)</formula>
    </cfRule>
  </conditionalFormatting>
  <conditionalFormatting sqref="H18:AW29 AX35:BD36 AY37:BD37">
    <cfRule type="expression" dxfId="23" priority="72" stopIfTrue="1">
      <formula>AND(task_end&gt;=H$5,task_start&lt;I$5)</formula>
    </cfRule>
  </conditionalFormatting>
  <conditionalFormatting sqref="H18:AW29 AY37:BD37 AX35:BD36">
    <cfRule type="expression" dxfId="22" priority="71">
      <formula>AND(task_start&lt;=H$5,ROUNDDOWN((task_end-task_start+1)*task_progress,0)+task_start-1&gt;=H$5)</formula>
    </cfRule>
  </conditionalFormatting>
  <conditionalFormatting sqref="H30:AW44">
    <cfRule type="expression" dxfId="21" priority="20">
      <formula>AND(TODAY()&gt;=H$5, TODAY()&lt;I$5)</formula>
    </cfRule>
  </conditionalFormatting>
  <conditionalFormatting sqref="H31:AW33">
    <cfRule type="expression" dxfId="20" priority="31" stopIfTrue="1">
      <formula>AND(task_end&gt;=H$5,task_start&lt;I$5)</formula>
    </cfRule>
  </conditionalFormatting>
  <conditionalFormatting sqref="H35:AW37">
    <cfRule type="expression" dxfId="19" priority="27">
      <formula>AND(task_start&lt;=H$5,ROUNDDOWN((task_end-task_start+1)*task_progress,0)+task_start-1&gt;=H$5)</formula>
    </cfRule>
    <cfRule type="expression" dxfId="18" priority="28" stopIfTrue="1">
      <formula>AND(task_end&gt;=H$5,task_start&lt;I$5)</formula>
    </cfRule>
  </conditionalFormatting>
  <conditionalFormatting sqref="H39:AW44">
    <cfRule type="expression" dxfId="17" priority="22" stopIfTrue="1">
      <formula>AND(task_end&gt;=H$5,task_start&lt;I$5)</formula>
    </cfRule>
  </conditionalFormatting>
  <conditionalFormatting sqref="H9:BD11">
    <cfRule type="expression" dxfId="16" priority="15">
      <formula>AND(task_start&lt;=H$5,ROUNDDOWN((task_end-task_start+1)*task_progress,0)+task_start-1&gt;=H$5)</formula>
    </cfRule>
  </conditionalFormatting>
  <conditionalFormatting sqref="H23:BD29">
    <cfRule type="expression" dxfId="15" priority="13">
      <formula>AND(task_start&lt;=H$5,ROUNDDOWN((task_end-task_start+1)*task_progress,0)+task_start-1&gt;=H$5)</formula>
    </cfRule>
    <cfRule type="expression" dxfId="14" priority="14" stopIfTrue="1">
      <formula>AND(task_end&gt;=H$5,task_start&lt;I$5)</formula>
    </cfRule>
  </conditionalFormatting>
  <conditionalFormatting sqref="H31:BD33">
    <cfRule type="expression" dxfId="13" priority="11">
      <formula>AND(task_start&lt;=H$5,ROUNDDOWN((task_end-task_start+1)*task_progress,0)+task_start-1&gt;=H$5)</formula>
    </cfRule>
  </conditionalFormatting>
  <conditionalFormatting sqref="H39:BD44">
    <cfRule type="expression" dxfId="12" priority="2">
      <formula>AND(task_start&lt;=H$5,ROUNDDOWN((task_end-task_start+1)*task_progress,0)+task_start-1&gt;=H$5)</formula>
    </cfRule>
  </conditionalFormatting>
  <conditionalFormatting sqref="N12:N13">
    <cfRule type="expression" dxfId="11" priority="74">
      <formula>AND(TODAY()&gt;=O$5, TODAY()&lt;P$5)</formula>
    </cfRule>
  </conditionalFormatting>
  <conditionalFormatting sqref="AU44">
    <cfRule type="expression" dxfId="10" priority="76">
      <formula>AND(TODAY()&gt;=AX$5, TODAY()&lt;AY$5)</formula>
    </cfRule>
    <cfRule type="expression" dxfId="9" priority="79">
      <formula>AND(task_start&lt;=AX$5,ROUNDDOWN((task_end-task_start+1)*task_progress,0)+task_start-1&gt;=AX$5)</formula>
    </cfRule>
    <cfRule type="expression" dxfId="8" priority="80" stopIfTrue="1">
      <formula>AND(task_end&gt;=AX$5,task_start&lt;AY$5)</formula>
    </cfRule>
  </conditionalFormatting>
  <conditionalFormatting sqref="AX4:BD6">
    <cfRule type="expression" dxfId="7" priority="19">
      <formula>AND(TODAY()&gt;=AX$5, TODAY()&lt;AY$5)</formula>
    </cfRule>
  </conditionalFormatting>
  <conditionalFormatting sqref="AX9:BD11">
    <cfRule type="expression" dxfId="6" priority="16" stopIfTrue="1">
      <formula>AND(task_end&gt;=AX$5,task_start&lt;AY$5)</formula>
    </cfRule>
  </conditionalFormatting>
  <conditionalFormatting sqref="AX18:BD29">
    <cfRule type="expression" dxfId="5" priority="17">
      <formula>AND(task_start&lt;=AX$5,ROUNDDOWN((task_end-task_start+1)*task_progress,0)+task_start-1&gt;=AX$5)</formula>
    </cfRule>
    <cfRule type="expression" dxfId="4" priority="18" stopIfTrue="1">
      <formula>AND(task_end&gt;=AX$5,task_start&lt;AY$5)</formula>
    </cfRule>
  </conditionalFormatting>
  <conditionalFormatting sqref="AX30:BD36">
    <cfRule type="expression" dxfId="3" priority="10">
      <formula>AND(TODAY()&gt;=AX$5, TODAY()&lt;AY$5)</formula>
    </cfRule>
  </conditionalFormatting>
  <conditionalFormatting sqref="AX31:BD33">
    <cfRule type="expression" dxfId="2" priority="12" stopIfTrue="1">
      <formula>AND(task_end&gt;=AX$5,task_start&lt;AY$5)</formula>
    </cfRule>
  </conditionalFormatting>
  <conditionalFormatting sqref="AX38:BD44">
    <cfRule type="expression" dxfId="1" priority="1">
      <formula>AND(TODAY()&gt;=AX$5, TODAY()&lt;AY$5)</formula>
    </cfRule>
  </conditionalFormatting>
  <conditionalFormatting sqref="AX39:BD44">
    <cfRule type="expression" dxfId="0" priority="3"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14</vt:i4>
      </vt:variant>
    </vt:vector>
  </HeadingPairs>
  <TitlesOfParts>
    <vt:vector size="16" baseType="lpstr">
      <vt:lpstr>프로젝트 일정(v2.0)</vt:lpstr>
      <vt:lpstr>프로젝트 일정(원본)</vt:lpstr>
      <vt:lpstr>'프로젝트 일정(v2.0)'!Display_Week</vt:lpstr>
      <vt:lpstr>Display_Week</vt:lpstr>
      <vt:lpstr>'프로젝트 일정(v2.0)'!Print_Titles</vt:lpstr>
      <vt:lpstr>'프로젝트 일정(원본)'!Print_Titles</vt:lpstr>
      <vt:lpstr>'프로젝트 일정(v2.0)'!Project_Start</vt:lpstr>
      <vt:lpstr>Project_Start</vt:lpstr>
      <vt:lpstr>'프로젝트 일정(v2.0)'!task_end</vt:lpstr>
      <vt:lpstr>'프로젝트 일정(원본)'!task_end</vt:lpstr>
      <vt:lpstr>'프로젝트 일정(v2.0)'!task_progress</vt:lpstr>
      <vt:lpstr>'프로젝트 일정(원본)'!task_progress</vt:lpstr>
      <vt:lpstr>'프로젝트 일정(v2.0)'!task_start</vt:lpstr>
      <vt:lpstr>'프로젝트 일정(원본)'!task_start</vt:lpstr>
      <vt:lpstr>'프로젝트 일정(v2.0)'!ㅁ1</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2025-06-01T14:56:43Z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