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C:\Users\joohy\Desktop\3-1학기 자료\앱프로그래밍응용\프로젝트\"/>
    </mc:Choice>
  </mc:AlternateContent>
  <xr:revisionPtr revIDLastSave="0" documentId="13_ncr:1_{125D5F0E-2EBA-4FE8-8EAA-B85D8ECAD946}" xr6:coauthVersionLast="47" xr6:coauthVersionMax="47" xr10:uidLastSave="{00000000-0000-0000-0000-000000000000}"/>
  <bookViews>
    <workbookView xWindow="-98" yWindow="-98" windowWidth="21795" windowHeight="12975" xr2:uid="{00000000-000D-0000-FFFF-FFFF00000000}"/>
  </bookViews>
  <sheets>
    <sheet name="프로젝트 일정(v2.0)" sheetId="13" r:id="rId1"/>
    <sheet name="프로젝트 일정(원본)" sheetId="11" r:id="rId2"/>
  </sheets>
  <definedNames>
    <definedName name="Display_Week" localSheetId="0">'프로젝트 일정(v2.0)'!$P$2</definedName>
    <definedName name="Display_Week">'프로젝트 일정(원본)'!$P$2</definedName>
    <definedName name="_xlnm.Print_Titles" localSheetId="0">'프로젝트 일정(v2.0)'!$4:$6</definedName>
    <definedName name="_xlnm.Print_Titles" localSheetId="1">'프로젝트 일정(원본)'!$4:$6</definedName>
    <definedName name="Project_Start" localSheetId="0">'프로젝트 일정(v2.0)'!$P$1</definedName>
    <definedName name="Project_Start">'프로젝트 일정(원본)'!$P$1</definedName>
    <definedName name="task_end" localSheetId="0">'프로젝트 일정(v2.0)'!$E1</definedName>
    <definedName name="task_end" localSheetId="1">'프로젝트 일정(원본)'!$E1</definedName>
    <definedName name="task_progress" localSheetId="0">'프로젝트 일정(v2.0)'!$C1</definedName>
    <definedName name="task_progress" localSheetId="1">'프로젝트 일정(원본)'!$C1</definedName>
    <definedName name="task_start" localSheetId="0">'프로젝트 일정(v2.0)'!$D1</definedName>
    <definedName name="task_start" localSheetId="1">'프로젝트 일정(원본)'!$D1</definedName>
    <definedName name="today" localSheetId="0">TODAY()</definedName>
    <definedName name="today" localSheetId="1">TODAY()</definedName>
    <definedName name="ㅁ1" localSheetId="0">'프로젝트 일정(v2.0)'!$B:$B</definedName>
    <definedName name="ㅁ1">'프로젝트 일정(원본)'!$B:$B</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3" l="1"/>
  <c r="G47" i="13" l="1"/>
  <c r="G39" i="13"/>
  <c r="G35" i="13"/>
  <c r="G31" i="13"/>
  <c r="G18" i="13"/>
  <c r="G12" i="13"/>
  <c r="G8" i="13"/>
  <c r="G7" i="13"/>
  <c r="G38" i="11"/>
  <c r="G34" i="11"/>
  <c r="G30" i="11"/>
  <c r="G46" i="11"/>
  <c r="G7" i="11"/>
  <c r="D9" i="13" l="1"/>
  <c r="H5" i="13"/>
  <c r="I5" i="13" l="1"/>
  <c r="H6" i="13"/>
  <c r="H4" i="13"/>
  <c r="E9" i="13"/>
  <c r="D10" i="13" s="1"/>
  <c r="D9" i="11"/>
  <c r="E9" i="11" s="1"/>
  <c r="H5" i="11"/>
  <c r="G17" i="11"/>
  <c r="G12" i="11"/>
  <c r="G8" i="11"/>
  <c r="G9" i="13" l="1"/>
  <c r="E10" i="13"/>
  <c r="D11" i="13" s="1"/>
  <c r="J5" i="13"/>
  <c r="I6" i="13"/>
  <c r="D10" i="11"/>
  <c r="H6" i="11"/>
  <c r="J6" i="13" l="1"/>
  <c r="K5" i="13"/>
  <c r="E11" i="13"/>
  <c r="D13" i="13" s="1"/>
  <c r="G10" i="13"/>
  <c r="E10" i="11"/>
  <c r="G9" i="11"/>
  <c r="I5" i="11"/>
  <c r="J5" i="11" s="1"/>
  <c r="K5" i="11" s="1"/>
  <c r="L5" i="11" s="1"/>
  <c r="M5" i="11" s="1"/>
  <c r="N5" i="11" s="1"/>
  <c r="O5" i="11" s="1"/>
  <c r="H4" i="11"/>
  <c r="G11" i="13" l="1"/>
  <c r="E13" i="13"/>
  <c r="D14" i="13" s="1"/>
  <c r="K6" i="13"/>
  <c r="L5" i="13"/>
  <c r="G10" i="11"/>
  <c r="D11" i="11"/>
  <c r="E11" i="11" s="1"/>
  <c r="D13" i="11" s="1"/>
  <c r="E13" i="11" s="1"/>
  <c r="O4" i="11"/>
  <c r="P5" i="11"/>
  <c r="Q5" i="11" s="1"/>
  <c r="R5" i="11" s="1"/>
  <c r="S5" i="11" s="1"/>
  <c r="T5" i="11" s="1"/>
  <c r="U5" i="11" s="1"/>
  <c r="V5" i="11" s="1"/>
  <c r="I6" i="11"/>
  <c r="L6" i="13" l="1"/>
  <c r="M5" i="13"/>
  <c r="E14" i="13"/>
  <c r="D15" i="13" s="1"/>
  <c r="G13" i="13"/>
  <c r="D14" i="11"/>
  <c r="E14" i="11" s="1"/>
  <c r="G11" i="11"/>
  <c r="V4" i="11"/>
  <c r="W5" i="11"/>
  <c r="X5" i="11" s="1"/>
  <c r="Y5" i="11" s="1"/>
  <c r="Z5" i="11" s="1"/>
  <c r="AA5" i="11" s="1"/>
  <c r="AB5" i="11" s="1"/>
  <c r="AC5" i="11" s="1"/>
  <c r="J6" i="11"/>
  <c r="D16" i="13" l="1"/>
  <c r="G14" i="13"/>
  <c r="M6" i="13"/>
  <c r="N5" i="13"/>
  <c r="D15" i="11"/>
  <c r="E15" i="11" s="1"/>
  <c r="G13" i="11"/>
  <c r="AD5" i="11"/>
  <c r="AE5" i="11" s="1"/>
  <c r="AF5" i="11" s="1"/>
  <c r="AG5" i="11" s="1"/>
  <c r="AH5" i="11" s="1"/>
  <c r="AI5" i="11" s="1"/>
  <c r="AC4" i="11"/>
  <c r="K6" i="11"/>
  <c r="N6" i="13" l="1"/>
  <c r="O5" i="13"/>
  <c r="E16" i="13"/>
  <c r="D17" i="13" s="1"/>
  <c r="E17" i="13" s="1"/>
  <c r="D19" i="13" s="1"/>
  <c r="G15" i="13"/>
  <c r="D16" i="11"/>
  <c r="E16" i="11" s="1"/>
  <c r="D18" i="11" s="1"/>
  <c r="G14" i="11"/>
  <c r="AJ5" i="11"/>
  <c r="AK5" i="11" s="1"/>
  <c r="AL5" i="11" s="1"/>
  <c r="AM5" i="11" s="1"/>
  <c r="AN5" i="11" s="1"/>
  <c r="AO5" i="11" s="1"/>
  <c r="AP5" i="11" s="1"/>
  <c r="L6" i="11"/>
  <c r="D22" i="13" l="1"/>
  <c r="E19" i="13"/>
  <c r="D20" i="13" s="1"/>
  <c r="G16" i="13"/>
  <c r="O6" i="13"/>
  <c r="P5" i="13"/>
  <c r="O4" i="13"/>
  <c r="E18" i="11"/>
  <c r="D19" i="11" s="1"/>
  <c r="D21" i="11"/>
  <c r="E21" i="11" s="1"/>
  <c r="AQ5" i="11"/>
  <c r="AR5" i="11" s="1"/>
  <c r="AJ4" i="11"/>
  <c r="M6" i="11"/>
  <c r="P6" i="13" l="1"/>
  <c r="Q5" i="13"/>
  <c r="E20" i="13"/>
  <c r="D21" i="13" s="1"/>
  <c r="G19" i="13"/>
  <c r="E22" i="13"/>
  <c r="D24" i="13" s="1"/>
  <c r="E24" i="13" s="1"/>
  <c r="D25" i="13" s="1"/>
  <c r="E25" i="13" s="1"/>
  <c r="D26" i="13" s="1"/>
  <c r="E26" i="13" s="1"/>
  <c r="D27" i="13" s="1"/>
  <c r="E27" i="13" s="1"/>
  <c r="D28" i="13" s="1"/>
  <c r="E28" i="13" s="1"/>
  <c r="D29" i="13" s="1"/>
  <c r="E29" i="13" s="1"/>
  <c r="D30" i="13" s="1"/>
  <c r="D23" i="11"/>
  <c r="E19" i="11"/>
  <c r="G16" i="11"/>
  <c r="G15" i="11"/>
  <c r="AS5" i="11"/>
  <c r="AR6" i="11"/>
  <c r="AQ4" i="11"/>
  <c r="N6" i="11"/>
  <c r="G20" i="13" l="1"/>
  <c r="E30" i="13"/>
  <c r="D32" i="13" s="1"/>
  <c r="G22" i="13"/>
  <c r="E21" i="13"/>
  <c r="G21" i="13" s="1"/>
  <c r="R5" i="13"/>
  <c r="Q6" i="13"/>
  <c r="E23" i="11"/>
  <c r="D20" i="11"/>
  <c r="E20" i="11" s="1"/>
  <c r="G18" i="11"/>
  <c r="AT5" i="11"/>
  <c r="AS6" i="11"/>
  <c r="S5" i="13" l="1"/>
  <c r="R6" i="13"/>
  <c r="E32" i="13"/>
  <c r="D33" i="13" s="1"/>
  <c r="G30" i="13"/>
  <c r="D24" i="11"/>
  <c r="E24" i="11" s="1"/>
  <c r="D25" i="11" s="1"/>
  <c r="G19" i="11"/>
  <c r="AU5" i="11"/>
  <c r="AT6" i="11"/>
  <c r="O6" i="11"/>
  <c r="P6" i="11"/>
  <c r="G32" i="13" l="1"/>
  <c r="T5" i="13"/>
  <c r="S6" i="13"/>
  <c r="E33" i="13"/>
  <c r="D34" i="13" s="1"/>
  <c r="G33" i="13"/>
  <c r="E25" i="11"/>
  <c r="D26" i="11" s="1"/>
  <c r="G20" i="11"/>
  <c r="AV5" i="11"/>
  <c r="AU6" i="11"/>
  <c r="Q6" i="11"/>
  <c r="E34" i="13" l="1"/>
  <c r="D36" i="13" s="1"/>
  <c r="U5" i="13"/>
  <c r="T6" i="13"/>
  <c r="E26" i="11"/>
  <c r="D27" i="11" s="1"/>
  <c r="G21" i="11"/>
  <c r="AW5" i="11"/>
  <c r="AX5" i="11" s="1"/>
  <c r="AV6" i="11"/>
  <c r="R6" i="11"/>
  <c r="U6" i="13" l="1"/>
  <c r="V5" i="13"/>
  <c r="E36" i="13"/>
  <c r="D37" i="13" s="1"/>
  <c r="G34" i="13"/>
  <c r="AX4" i="11"/>
  <c r="AY5" i="11"/>
  <c r="AX6" i="11"/>
  <c r="E27" i="11"/>
  <c r="D28" i="11" s="1"/>
  <c r="E28" i="11" s="1"/>
  <c r="D29" i="11" s="1"/>
  <c r="AW6" i="11"/>
  <c r="S6" i="11"/>
  <c r="G36" i="13" l="1"/>
  <c r="V6" i="13"/>
  <c r="V4" i="13"/>
  <c r="W5" i="13"/>
  <c r="E37" i="13"/>
  <c r="D38" i="13" s="1"/>
  <c r="AY6" i="11"/>
  <c r="AZ5" i="11"/>
  <c r="E29" i="11"/>
  <c r="D31" i="11" s="1"/>
  <c r="E31" i="11" s="1"/>
  <c r="D32" i="11" s="1"/>
  <c r="T6" i="11"/>
  <c r="W6" i="13" l="1"/>
  <c r="X5" i="13"/>
  <c r="E38" i="13"/>
  <c r="D40" i="13" s="1"/>
  <c r="G37" i="13"/>
  <c r="AZ6" i="11"/>
  <c r="BA5" i="11"/>
  <c r="E32" i="11"/>
  <c r="D33" i="11" s="1"/>
  <c r="G29" i="11"/>
  <c r="U6" i="11"/>
  <c r="G38" i="13" l="1"/>
  <c r="X6" i="13"/>
  <c r="Y5" i="13"/>
  <c r="E40" i="13"/>
  <c r="D41" i="13" s="1"/>
  <c r="BA6" i="11"/>
  <c r="BB5" i="11"/>
  <c r="E33" i="11"/>
  <c r="D35" i="11" s="1"/>
  <c r="V6" i="11"/>
  <c r="G40" i="13" l="1"/>
  <c r="Y6" i="13"/>
  <c r="Z5" i="13"/>
  <c r="E41" i="13"/>
  <c r="D42" i="13" s="1"/>
  <c r="BC5" i="11"/>
  <c r="BB6" i="11"/>
  <c r="E35" i="11"/>
  <c r="D36" i="11" s="1"/>
  <c r="G31" i="11"/>
  <c r="G33" i="11"/>
  <c r="G32" i="11"/>
  <c r="W6" i="11"/>
  <c r="G41" i="13" l="1"/>
  <c r="AA5" i="13"/>
  <c r="Z6" i="13"/>
  <c r="E42" i="13"/>
  <c r="D43" i="13" s="1"/>
  <c r="BC6" i="11"/>
  <c r="BD5" i="11"/>
  <c r="BD6" i="11" s="1"/>
  <c r="G35" i="11"/>
  <c r="E36" i="11"/>
  <c r="G36" i="11" s="1"/>
  <c r="X6" i="11"/>
  <c r="G42" i="13" l="1"/>
  <c r="E43" i="13"/>
  <c r="D44" i="13" s="1"/>
  <c r="G43" i="13"/>
  <c r="AB5" i="13"/>
  <c r="AA6" i="13"/>
  <c r="D37" i="11"/>
  <c r="E37" i="11" s="1"/>
  <c r="D39" i="11" s="1"/>
  <c r="E39" i="11" s="1"/>
  <c r="D40" i="11" s="1"/>
  <c r="Y6" i="11"/>
  <c r="AB6" i="13" l="1"/>
  <c r="AC5" i="13"/>
  <c r="E44" i="13"/>
  <c r="D45" i="13" s="1"/>
  <c r="E40" i="11"/>
  <c r="D41" i="11" s="1"/>
  <c r="G37" i="11"/>
  <c r="Z6" i="11"/>
  <c r="G44" i="13" l="1"/>
  <c r="E45" i="13"/>
  <c r="G45" i="13" s="1"/>
  <c r="AC6" i="13"/>
  <c r="AD5" i="13"/>
  <c r="AC4" i="13"/>
  <c r="E41" i="11"/>
  <c r="D42" i="11" s="1"/>
  <c r="E42" i="11" s="1"/>
  <c r="G39" i="11"/>
  <c r="AA6" i="11"/>
  <c r="AD6" i="13" l="1"/>
  <c r="AE5" i="13"/>
  <c r="D43" i="11"/>
  <c r="E43" i="11" s="1"/>
  <c r="G40" i="11"/>
  <c r="AB6" i="11"/>
  <c r="AE6" i="13" l="1"/>
  <c r="AF5" i="13"/>
  <c r="D44" i="11"/>
  <c r="E44" i="11" s="1"/>
  <c r="G42" i="11"/>
  <c r="G41" i="11"/>
  <c r="AC6" i="11"/>
  <c r="AG5" i="13" l="1"/>
  <c r="AF6" i="13"/>
  <c r="G44" i="11"/>
  <c r="G43" i="11"/>
  <c r="AD6" i="11"/>
  <c r="AH5" i="13" l="1"/>
  <c r="AG6" i="13"/>
  <c r="AE6" i="11"/>
  <c r="AI5" i="13" l="1"/>
  <c r="AH6" i="13"/>
  <c r="AF6" i="11"/>
  <c r="AJ5" i="13" l="1"/>
  <c r="AI6" i="13"/>
  <c r="AG6" i="11"/>
  <c r="AJ6" i="13" l="1"/>
  <c r="AJ4" i="13"/>
  <c r="AK5" i="13"/>
  <c r="AH6" i="11"/>
  <c r="AK6" i="13" l="1"/>
  <c r="AL5" i="13"/>
  <c r="AI6" i="11"/>
  <c r="AL6" i="13" l="1"/>
  <c r="AM5" i="13"/>
  <c r="AJ6" i="11"/>
  <c r="AN5" i="13" l="1"/>
  <c r="AM6" i="13"/>
  <c r="AK6" i="11"/>
  <c r="AO5" i="13" l="1"/>
  <c r="AN6" i="13"/>
  <c r="AL6" i="11"/>
  <c r="AP5" i="13" l="1"/>
  <c r="AO6" i="13"/>
  <c r="AM6" i="11"/>
  <c r="AQ5" i="13" l="1"/>
  <c r="AP6" i="13"/>
  <c r="AN6" i="11"/>
  <c r="AQ4" i="13" l="1"/>
  <c r="AR5" i="13"/>
  <c r="AQ6" i="13"/>
  <c r="AO6" i="11"/>
  <c r="AR6" i="13" l="1"/>
  <c r="AS5" i="13"/>
  <c r="AP6" i="11"/>
  <c r="AS6" i="13" l="1"/>
  <c r="AT5" i="13"/>
  <c r="AQ6" i="11"/>
  <c r="AT6" i="13" l="1"/>
  <c r="AU5" i="13"/>
  <c r="AU6" i="13" l="1"/>
  <c r="AV5" i="13"/>
  <c r="AV6" i="13" l="1"/>
  <c r="AW5" i="13"/>
  <c r="AW6" i="13" l="1"/>
  <c r="AX5" i="13"/>
  <c r="AX6" i="13" l="1"/>
  <c r="AY5" i="13"/>
  <c r="AX4" i="13"/>
  <c r="AZ5" i="13" l="1"/>
  <c r="AY6" i="13"/>
  <c r="BA5" i="13" l="1"/>
  <c r="AZ6" i="13"/>
  <c r="BB5" i="13" l="1"/>
  <c r="BA6" i="13"/>
  <c r="BB6" i="13" l="1"/>
  <c r="BC5" i="13"/>
  <c r="BC6" i="13" l="1"/>
  <c r="BD5" i="13"/>
  <c r="BD6" i="13" s="1"/>
</calcChain>
</file>

<file path=xl/sharedStrings.xml><?xml version="1.0" encoding="utf-8"?>
<sst xmlns="http://schemas.openxmlformats.org/spreadsheetml/2006/main" count="109" uniqueCount="53">
  <si>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</si>
  <si>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</si>
  <si>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</si>
  <si>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</si>
  <si>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</si>
  <si>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</si>
  <si>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</si>
  <si>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</si>
  <si>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화장품 사용 주기 및 평가 관리 앱</t>
  </si>
  <si>
    <t>주혜진</t>
    <phoneticPr fontId="22" type="noConversion"/>
  </si>
  <si>
    <t>앱의 목적과 주요 기능 정의</t>
  </si>
  <si>
    <t>타겟 사용자 및 시장 조사</t>
  </si>
  <si>
    <t>프로젝트 목표 설정 및 초안 작성</t>
  </si>
  <si>
    <r>
      <rPr>
        <b/>
        <sz val="10"/>
        <color theme="1"/>
        <rFont val="맑은 고딕"/>
        <family val="3"/>
        <charset val="129"/>
      </rPr>
      <t>기능</t>
    </r>
    <r>
      <rPr>
        <b/>
        <sz val="10"/>
        <color theme="1"/>
        <rFont val="Arial"/>
        <family val="2"/>
      </rPr>
      <t xml:space="preserve"> </t>
    </r>
    <r>
      <rPr>
        <b/>
        <sz val="10"/>
        <color theme="1"/>
        <rFont val="맑은 고딕"/>
        <family val="3"/>
        <charset val="129"/>
      </rPr>
      <t>목록</t>
    </r>
    <r>
      <rPr>
        <b/>
        <sz val="10"/>
        <color theme="1"/>
        <rFont val="Arial"/>
        <family val="2"/>
      </rPr>
      <t xml:space="preserve"> </t>
    </r>
    <r>
      <rPr>
        <b/>
        <sz val="10"/>
        <color theme="1"/>
        <rFont val="맑은 고딕"/>
        <family val="3"/>
        <charset val="129"/>
      </rPr>
      <t>확정</t>
    </r>
    <r>
      <rPr>
        <b/>
        <sz val="10"/>
        <color theme="1"/>
        <rFont val="Arial"/>
        <family val="2"/>
      </rPr>
      <t xml:space="preserve"> (</t>
    </r>
    <r>
      <rPr>
        <b/>
        <sz val="10"/>
        <color theme="1"/>
        <rFont val="맑은 고딕"/>
        <family val="2"/>
        <charset val="129"/>
      </rPr>
      <t>요구사항 정의서)</t>
    </r>
    <phoneticPr fontId="22" type="noConversion"/>
  </si>
  <si>
    <t>앱 정보 구조(IA) 및 사용자 흐름(User case diagram) 작성</t>
  </si>
  <si>
    <t>와이어프레임 제작</t>
  </si>
  <si>
    <t>플레이스토어 페이지 정보 구상</t>
    <phoneticPr fontId="22" type="noConversion"/>
  </si>
  <si>
    <r>
      <rPr>
        <sz val="10"/>
        <color theme="1"/>
        <rFont val="맑은 고딕"/>
        <family val="2"/>
        <charset val="129"/>
      </rPr>
      <t>개발</t>
    </r>
    <r>
      <rPr>
        <sz val="10"/>
        <color theme="1"/>
        <rFont val="Arial"/>
        <family val="2"/>
      </rPr>
      <t xml:space="preserve"> </t>
    </r>
    <r>
      <rPr>
        <sz val="10"/>
        <color theme="1"/>
        <rFont val="맑은 고딕"/>
        <family val="2"/>
        <charset val="129"/>
      </rPr>
      <t>플랫폼 결정</t>
    </r>
    <phoneticPr fontId="22" type="noConversion"/>
  </si>
  <si>
    <t>필요한 툴 및 라이브러리 세팅</t>
    <phoneticPr fontId="22" type="noConversion"/>
  </si>
  <si>
    <t>로컬 데이터 저장소 선정</t>
    <phoneticPr fontId="22" type="noConversion"/>
  </si>
  <si>
    <t>버전 관리 시스템 설정</t>
    <phoneticPr fontId="22" type="noConversion"/>
  </si>
  <si>
    <t>실제 안드로이드 기기에서 테스트</t>
  </si>
  <si>
    <t>사용자 피드백 수집</t>
  </si>
  <si>
    <t>동작/디자인 개선 사항 정리</t>
  </si>
  <si>
    <t>발견된 오류 및 버그 수정</t>
    <phoneticPr fontId="22" type="noConversion"/>
  </si>
  <si>
    <t>성능 최적화</t>
    <phoneticPr fontId="22" type="noConversion"/>
  </si>
  <si>
    <t>디자인 및 기능 피드백 반영</t>
    <phoneticPr fontId="22" type="noConversion"/>
  </si>
  <si>
    <t>ㅑ</t>
    <phoneticPr fontId="22" type="noConversion"/>
  </si>
  <si>
    <t>앱 아이콘, 스플래시 화면 추가</t>
    <phoneticPr fontId="22" type="noConversion"/>
  </si>
  <si>
    <t>개인정보 처리방침 작성 (플레이스토어 요구사항)</t>
    <phoneticPr fontId="22" type="noConversion"/>
  </si>
  <si>
    <t>앱 번들(.aab) 빌드</t>
    <phoneticPr fontId="22" type="noConversion"/>
  </si>
  <si>
    <t>플레이콘솔에 앱 등록</t>
    <phoneticPr fontId="22" type="noConversion"/>
  </si>
  <si>
    <t>앱 설명, 스크린샷, 정책 문서 업로드</t>
    <phoneticPr fontId="22" type="noConversion"/>
  </si>
  <si>
    <t>내부 테스트 트랙 업로드 및 테스트</t>
    <phoneticPr fontId="22" type="noConversion"/>
  </si>
  <si>
    <r>
      <rPr>
        <b/>
        <sz val="12"/>
        <color theme="1"/>
        <rFont val="맑은 고딕"/>
        <family val="3"/>
        <charset val="129"/>
        <scheme val="minor"/>
      </rPr>
      <t>1. 아이디어</t>
    </r>
    <r>
      <rPr>
        <b/>
        <sz val="12"/>
        <color theme="1"/>
        <rFont val="Arial"/>
        <family val="2"/>
        <scheme val="minor"/>
      </rPr>
      <t xml:space="preserve"> </t>
    </r>
    <r>
      <rPr>
        <b/>
        <sz val="12"/>
        <color theme="1"/>
        <rFont val="맑은 고딕"/>
        <family val="3"/>
        <charset val="129"/>
        <scheme val="minor"/>
      </rPr>
      <t>구체화</t>
    </r>
    <r>
      <rPr>
        <b/>
        <sz val="12"/>
        <color theme="1"/>
        <rFont val="Arial"/>
        <family val="2"/>
        <scheme val="minor"/>
      </rPr>
      <t xml:space="preserve"> </t>
    </r>
    <r>
      <rPr>
        <b/>
        <sz val="12"/>
        <color theme="1"/>
        <rFont val="맑은 고딕"/>
        <family val="3"/>
        <charset val="129"/>
        <scheme val="minor"/>
      </rPr>
      <t>및</t>
    </r>
    <r>
      <rPr>
        <b/>
        <sz val="12"/>
        <color theme="1"/>
        <rFont val="Arial"/>
        <family val="2"/>
        <scheme val="minor"/>
      </rPr>
      <t xml:space="preserve"> </t>
    </r>
    <r>
      <rPr>
        <b/>
        <sz val="12"/>
        <color theme="1"/>
        <rFont val="맑은 고딕"/>
        <family val="3"/>
        <charset val="129"/>
        <scheme val="minor"/>
      </rPr>
      <t>계획</t>
    </r>
    <r>
      <rPr>
        <b/>
        <sz val="12"/>
        <color theme="1"/>
        <rFont val="Arial"/>
        <family val="2"/>
        <scheme val="minor"/>
      </rPr>
      <t xml:space="preserve"> </t>
    </r>
    <r>
      <rPr>
        <b/>
        <sz val="12"/>
        <color theme="1"/>
        <rFont val="맑은 고딕"/>
        <family val="3"/>
        <charset val="129"/>
        <scheme val="minor"/>
      </rPr>
      <t>수립</t>
    </r>
    <phoneticPr fontId="22" type="noConversion"/>
  </si>
  <si>
    <r>
      <rPr>
        <b/>
        <sz val="12"/>
        <color theme="1"/>
        <rFont val="맑은 고딕"/>
        <family val="3"/>
        <charset val="129"/>
        <scheme val="minor"/>
      </rPr>
      <t>2. 기획</t>
    </r>
    <r>
      <rPr>
        <b/>
        <sz val="12"/>
        <color theme="1"/>
        <rFont val="Arial"/>
        <family val="2"/>
        <scheme val="minor"/>
      </rPr>
      <t xml:space="preserve"> </t>
    </r>
    <r>
      <rPr>
        <b/>
        <sz val="12"/>
        <color theme="1"/>
        <rFont val="맑은 고딕"/>
        <family val="3"/>
        <charset val="129"/>
        <scheme val="minor"/>
      </rPr>
      <t>및</t>
    </r>
    <r>
      <rPr>
        <b/>
        <sz val="12"/>
        <color theme="1"/>
        <rFont val="Arial"/>
        <family val="2"/>
        <scheme val="minor"/>
      </rPr>
      <t xml:space="preserve"> </t>
    </r>
    <r>
      <rPr>
        <b/>
        <sz val="12"/>
        <color theme="1"/>
        <rFont val="맑은 고딕"/>
        <family val="3"/>
        <charset val="129"/>
        <scheme val="minor"/>
      </rPr>
      <t>설계</t>
    </r>
    <phoneticPr fontId="22" type="noConversion"/>
  </si>
  <si>
    <r>
      <rPr>
        <b/>
        <sz val="12"/>
        <color theme="1"/>
        <rFont val="맑은 고딕"/>
        <family val="2"/>
        <charset val="129"/>
      </rPr>
      <t>3. 개발</t>
    </r>
    <r>
      <rPr>
        <b/>
        <sz val="12"/>
        <color theme="1"/>
        <rFont val="Arial"/>
        <family val="2"/>
      </rPr>
      <t xml:space="preserve"> </t>
    </r>
    <r>
      <rPr>
        <b/>
        <sz val="12"/>
        <color theme="1"/>
        <rFont val="맑은 고딕"/>
        <family val="2"/>
        <charset val="129"/>
      </rPr>
      <t>환경 설정</t>
    </r>
    <phoneticPr fontId="22" type="noConversion"/>
  </si>
  <si>
    <t>5. 테스트</t>
    <phoneticPr fontId="22" type="noConversion"/>
  </si>
  <si>
    <t>6. 디버깅 및 수정</t>
    <phoneticPr fontId="22" type="noConversion"/>
  </si>
  <si>
    <t>◆</t>
  </si>
  <si>
    <t>화장품 등록 (요구사항 4개, 9.5시간)</t>
    <phoneticPr fontId="22" type="noConversion"/>
  </si>
  <si>
    <r>
      <rPr>
        <b/>
        <sz val="12"/>
        <color theme="1"/>
        <rFont val="Arial"/>
        <family val="2"/>
      </rPr>
      <t xml:space="preserve">4. </t>
    </r>
    <r>
      <rPr>
        <b/>
        <sz val="12"/>
        <color theme="1"/>
        <rFont val="맑은 고딕"/>
        <family val="2"/>
        <charset val="129"/>
      </rPr>
      <t>기능</t>
    </r>
    <r>
      <rPr>
        <b/>
        <sz val="12"/>
        <color theme="1"/>
        <rFont val="Arial"/>
        <family val="2"/>
      </rPr>
      <t xml:space="preserve"> </t>
    </r>
    <r>
      <rPr>
        <b/>
        <sz val="12"/>
        <color theme="1"/>
        <rFont val="맑은 고딕"/>
        <family val="2"/>
        <charset val="129"/>
      </rPr>
      <t>개발</t>
    </r>
    <phoneticPr fontId="22" type="noConversion"/>
  </si>
  <si>
    <t>등록한 화장품 목록 보기 (요구사항 3개, 5.5시간)</t>
    <phoneticPr fontId="22" type="noConversion"/>
  </si>
  <si>
    <t>화장품 사용 체크 (요구사항 3개, 6시간)</t>
    <phoneticPr fontId="22" type="noConversion"/>
  </si>
  <si>
    <t>대시보드 (요구사항 2개, 3.5시간)</t>
    <phoneticPr fontId="22" type="noConversion"/>
  </si>
  <si>
    <t>푸시 알림 (요구사항 2개, 3시간)</t>
    <phoneticPr fontId="22" type="noConversion"/>
  </si>
  <si>
    <t>사용 평가 (요구사항 2개, 4.5시간)</t>
    <phoneticPr fontId="22" type="noConversion"/>
  </si>
  <si>
    <t>View 레이아웃 7개 (약 21시간 소요)</t>
    <phoneticPr fontId="22" type="noConversion"/>
  </si>
  <si>
    <t>◆</t>
    <phoneticPr fontId="22" type="noConversion"/>
  </si>
  <si>
    <r>
      <rPr>
        <b/>
        <sz val="12"/>
        <color theme="1"/>
        <rFont val="Arial"/>
        <family val="3"/>
      </rPr>
      <t xml:space="preserve">7. </t>
    </r>
    <r>
      <rPr>
        <b/>
        <sz val="12"/>
        <color theme="1"/>
        <rFont val="맑은 고딕"/>
        <family val="3"/>
        <charset val="129"/>
      </rPr>
      <t>배포 준비</t>
    </r>
    <phoneticPr fontId="22" type="noConversion"/>
  </si>
  <si>
    <t>변경사항</t>
    <phoneticPr fontId="22" type="noConversion"/>
  </si>
  <si>
    <t>DB 구조 설계</t>
    <phoneticPr fontId="22" type="noConversion"/>
  </si>
  <si>
    <t>자격증 시험 벼락치기하느라고 과제 못 해서 밀림.
DB 구조 설계 추가</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</si>
</sst>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_(* #,##0.00_);_(* \(#,##0.00\);_(* &quot;-&quot;??_);_(@_)"/>
    <numFmt numFmtId="177" formatCode="m/d/yy;@"/>
    <numFmt numFmtId="178" formatCode="ddd\,\ m/d/yyyy"/>
    <numFmt numFmtId="179" formatCode="mmm\ d\,\ yyyy"/>
    <numFmt numFmtId="180" formatCode="d"/>
  </numFmts>
  <fonts count="46"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sz val="11"/>
      <color theme="0"/>
      <name val="Arial"/>
      <family val="2"/>
      <scheme val="minor"/>
    </font>
    <font>
      <sz val="10"/>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8"/>
      <name val="돋움"/>
      <family val="3"/>
      <charset val="129"/>
      <scheme val="minor"/>
    </font>
    <font>
      <b/>
      <sz val="25"/>
      <color theme="9"/>
      <name val="Arial Black"/>
      <family val="2"/>
    </font>
    <font>
      <b/>
      <sz val="10"/>
      <color theme="1"/>
      <name val="Arial"/>
      <family val="2"/>
    </font>
    <font>
      <b/>
      <sz val="10"/>
      <color theme="1"/>
      <name val="맑은 고딕"/>
      <family val="3"/>
      <charset val="129"/>
    </font>
    <font>
      <b/>
      <sz val="10"/>
      <color theme="1"/>
      <name val="맑은 고딕"/>
      <family val="2"/>
      <charset val="129"/>
    </font>
    <font>
      <b/>
      <sz val="10"/>
      <color theme="1"/>
      <name val="Arial"/>
      <family val="3"/>
      <charset val="129"/>
    </font>
    <font>
      <sz val="10"/>
      <color theme="1"/>
      <name val="맑은 고딕"/>
      <family val="2"/>
      <charset val="129"/>
    </font>
    <font>
      <b/>
      <sz val="12"/>
      <color theme="1"/>
      <name val="맑은 고딕"/>
      <family val="2"/>
      <charset val="129"/>
    </font>
    <font>
      <b/>
      <sz val="12"/>
      <color theme="1"/>
      <name val="Arial"/>
      <family val="2"/>
    </font>
    <font>
      <b/>
      <sz val="12"/>
      <color theme="1"/>
      <name val="Arial"/>
      <family val="2"/>
      <charset val="129"/>
    </font>
    <font>
      <sz val="10"/>
      <color theme="1"/>
      <name val="Arial"/>
      <family val="2"/>
    </font>
    <font>
      <sz val="10"/>
      <color theme="1"/>
      <name val="Arial"/>
      <family val="2"/>
      <charset val="129"/>
    </font>
    <font>
      <b/>
      <sz val="12"/>
      <color theme="1"/>
      <name val="맑은 고딕"/>
      <family val="3"/>
      <charset val="129"/>
      <scheme val="minor"/>
    </font>
    <font>
      <b/>
      <sz val="12"/>
      <color theme="1"/>
      <name val="Arial"/>
      <family val="3"/>
    </font>
    <font>
      <b/>
      <sz val="12"/>
      <color theme="1"/>
      <name val="맑은 고딕"/>
      <family val="3"/>
      <charset val="129"/>
    </font>
    <font>
      <sz val="11"/>
      <color theme="0"/>
      <name val="맑은 고딕"/>
      <family val="2"/>
      <charset val="129"/>
    </font>
    <font>
      <b/>
      <sz val="12"/>
      <color theme="1"/>
      <name val="Arial"/>
      <family val="3"/>
      <charset val="129"/>
      <scheme val="minor"/>
    </font>
    <font>
      <sz val="11"/>
      <color rgb="FFFF0000"/>
      <name val="Arial"/>
      <family val="2"/>
    </font>
    <font>
      <sz val="11"/>
      <color rgb="FFFF0000"/>
      <name val="돋움"/>
      <family val="3"/>
      <charset val="129"/>
    </font>
    <font>
      <b/>
      <sz val="12"/>
      <color theme="1"/>
      <name val="Arial"/>
      <family val="3"/>
      <charset val="129"/>
    </font>
    <font>
      <b/>
      <sz val="18"/>
      <color theme="9"/>
      <name val="맑은 고딕"/>
      <family val="2"/>
      <charset val="129"/>
    </font>
    <font>
      <sz val="11"/>
      <color theme="1"/>
      <name val="맑은 고딕"/>
      <family val="2"/>
      <charset val="129"/>
    </font>
    <font>
      <b/>
      <sz val="13"/>
      <color theme="1"/>
      <name val="맑은 고딕"/>
      <family val="3"/>
      <charset val="129"/>
    </font>
    <font>
      <b/>
      <sz val="10"/>
      <color rgb="FFFF0000"/>
      <name val="맑은 고딕"/>
      <family val="3"/>
      <charset val="129"/>
    </font>
  </fonts>
  <fills count="1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3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7" fillId="0" borderId="0"/>
    <xf numFmtId="176"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78" fontId="4" fillId="0" borderId="2">
      <alignment horizontal="center" vertical="center"/>
    </xf>
    <xf numFmtId="177"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7">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7" fillId="0" borderId="0" xfId="3"/>
    <xf numFmtId="0" fontId="7" fillId="0" borderId="0" xfId="3" applyAlignment="1">
      <alignment wrapText="1"/>
    </xf>
    <xf numFmtId="0" fontId="7" fillId="0" borderId="0" xfId="0" applyFont="1" applyAlignment="1">
      <alignment horizontal="center"/>
    </xf>
    <xf numFmtId="0" fontId="3" fillId="0" borderId="0" xfId="0" applyFont="1" applyAlignment="1">
      <alignment horizontal="center" vertical="center"/>
    </xf>
    <xf numFmtId="0" fontId="8" fillId="0" borderId="0" xfId="0" applyFont="1"/>
    <xf numFmtId="0" fontId="8" fillId="0" borderId="0" xfId="0" applyFont="1" applyAlignment="1">
      <alignment horizontal="center"/>
    </xf>
    <xf numFmtId="0" fontId="8" fillId="0" borderId="0" xfId="0" applyFont="1" applyAlignment="1">
      <alignment horizontal="center" vertical="center"/>
    </xf>
    <xf numFmtId="0" fontId="9" fillId="0" borderId="0" xfId="0" applyFont="1"/>
    <xf numFmtId="0" fontId="9" fillId="0" borderId="0" xfId="0" applyFont="1" applyAlignment="1">
      <alignment horizontal="center"/>
    </xf>
    <xf numFmtId="0" fontId="10" fillId="0" borderId="0" xfId="0" applyFont="1"/>
    <xf numFmtId="0" fontId="11"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80" fontId="14" fillId="10" borderId="18" xfId="0" applyNumberFormat="1" applyFont="1" applyFill="1" applyBorder="1" applyAlignment="1">
      <alignment horizontal="center" vertical="center"/>
    </xf>
    <xf numFmtId="180" fontId="14" fillId="10" borderId="16" xfId="0" applyNumberFormat="1" applyFont="1" applyFill="1" applyBorder="1" applyAlignment="1">
      <alignment horizontal="center" vertical="center"/>
    </xf>
    <xf numFmtId="180" fontId="14" fillId="10" borderId="17" xfId="0" applyNumberFormat="1" applyFont="1" applyFill="1" applyBorder="1" applyAlignment="1">
      <alignment horizontal="center" vertical="center"/>
    </xf>
    <xf numFmtId="0" fontId="15" fillId="2" borderId="15" xfId="0" applyFont="1" applyFill="1" applyBorder="1" applyAlignment="1">
      <alignment horizontal="center" vertical="center" shrinkToFit="1"/>
    </xf>
    <xf numFmtId="0" fontId="15" fillId="2" borderId="13" xfId="0" applyFont="1" applyFill="1" applyBorder="1" applyAlignment="1">
      <alignment horizontal="center" vertical="center" shrinkToFit="1"/>
    </xf>
    <xf numFmtId="0" fontId="12" fillId="0" borderId="0" xfId="0" applyFont="1"/>
    <xf numFmtId="0" fontId="4" fillId="0" borderId="3" xfId="0" applyFont="1" applyBorder="1" applyAlignment="1">
      <alignment vertical="center"/>
    </xf>
    <xf numFmtId="9" fontId="1" fillId="5" borderId="0" xfId="2" applyFont="1" applyFill="1" applyBorder="1" applyAlignment="1">
      <alignment horizontal="center" vertical="center"/>
    </xf>
    <xf numFmtId="177" fontId="12" fillId="5" borderId="0" xfId="0" applyNumberFormat="1" applyFont="1" applyFill="1" applyAlignment="1">
      <alignment horizontal="center" vertical="center"/>
    </xf>
    <xf numFmtId="177" fontId="1" fillId="5" borderId="0" xfId="0" applyNumberFormat="1" applyFont="1" applyFill="1" applyAlignment="1">
      <alignment horizontal="center" vertical="center"/>
    </xf>
    <xf numFmtId="0" fontId="4" fillId="0" borderId="11" xfId="0" applyFont="1" applyBorder="1" applyAlignment="1">
      <alignment vertical="center"/>
    </xf>
    <xf numFmtId="0" fontId="4" fillId="0" borderId="0" xfId="0" applyFont="1" applyAlignment="1">
      <alignment vertical="center"/>
    </xf>
    <xf numFmtId="9" fontId="1" fillId="3" borderId="5" xfId="2" applyFont="1" applyFill="1" applyBorder="1" applyAlignment="1">
      <alignment horizontal="center" vertical="center"/>
    </xf>
    <xf numFmtId="177" fontId="12" fillId="3" borderId="5" xfId="10" applyFont="1" applyFill="1" applyBorder="1">
      <alignment horizontal="center" vertical="center"/>
    </xf>
    <xf numFmtId="0" fontId="4" fillId="0" borderId="4" xfId="0" applyFont="1" applyBorder="1" applyAlignment="1">
      <alignment vertical="center"/>
    </xf>
    <xf numFmtId="9" fontId="1" fillId="3" borderId="6" xfId="2" applyFont="1" applyFill="1" applyBorder="1" applyAlignment="1">
      <alignment horizontal="center" vertical="center"/>
    </xf>
    <xf numFmtId="177" fontId="12" fillId="3" borderId="6" xfId="10" applyFont="1" applyFill="1" applyBorder="1">
      <alignment horizontal="center" vertical="center"/>
    </xf>
    <xf numFmtId="0" fontId="4" fillId="0" borderId="4" xfId="0" applyFont="1" applyBorder="1" applyAlignment="1">
      <alignment horizontal="right" vertical="center"/>
    </xf>
    <xf numFmtId="9" fontId="1" fillId="6" borderId="0" xfId="2" applyFont="1" applyFill="1" applyBorder="1" applyAlignment="1">
      <alignment horizontal="center" vertical="center"/>
    </xf>
    <xf numFmtId="177" fontId="12" fillId="6" borderId="0" xfId="0" applyNumberFormat="1" applyFont="1" applyFill="1" applyAlignment="1">
      <alignment horizontal="center" vertical="center"/>
    </xf>
    <xf numFmtId="177" fontId="1" fillId="6" borderId="0" xfId="0" applyNumberFormat="1" applyFont="1" applyFill="1" applyAlignment="1">
      <alignment horizontal="center" vertical="center"/>
    </xf>
    <xf numFmtId="0" fontId="4" fillId="0" borderId="10" xfId="0" applyFont="1" applyBorder="1" applyAlignment="1">
      <alignment vertical="center"/>
    </xf>
    <xf numFmtId="9" fontId="1" fillId="4" borderId="7" xfId="2" applyFont="1" applyFill="1" applyBorder="1" applyAlignment="1">
      <alignment horizontal="center" vertical="center"/>
    </xf>
    <xf numFmtId="177" fontId="12" fillId="4" borderId="7" xfId="10" applyFont="1" applyFill="1" applyBorder="1">
      <alignment horizontal="center" vertical="center"/>
    </xf>
    <xf numFmtId="9" fontId="1" fillId="7" borderId="0" xfId="2" applyFont="1" applyFill="1" applyBorder="1" applyAlignment="1">
      <alignment horizontal="center" vertical="center"/>
    </xf>
    <xf numFmtId="177" fontId="12" fillId="7" borderId="0" xfId="0" applyNumberFormat="1" applyFont="1" applyFill="1" applyAlignment="1">
      <alignment horizontal="center" vertical="center"/>
    </xf>
    <xf numFmtId="177" fontId="1" fillId="7" borderId="0" xfId="0" applyNumberFormat="1" applyFont="1" applyFill="1" applyAlignment="1">
      <alignment horizontal="center" vertical="center"/>
    </xf>
    <xf numFmtId="0" fontId="4" fillId="0" borderId="9" xfId="0" applyFont="1" applyBorder="1" applyAlignment="1">
      <alignment vertical="center"/>
    </xf>
    <xf numFmtId="9" fontId="1" fillId="8" borderId="8" xfId="2" applyFont="1" applyFill="1" applyBorder="1" applyAlignment="1">
      <alignment horizontal="center" vertical="center"/>
    </xf>
    <xf numFmtId="177" fontId="12" fillId="8" borderId="8" xfId="10" applyFont="1" applyFill="1" applyBorder="1">
      <alignment horizontal="center" vertical="center"/>
    </xf>
    <xf numFmtId="9" fontId="1" fillId="0" borderId="0" xfId="2" applyFont="1" applyBorder="1" applyAlignment="1">
      <alignment horizontal="center" vertical="center"/>
    </xf>
    <xf numFmtId="177" fontId="12" fillId="0" borderId="0" xfId="10" applyFont="1" applyBorder="1">
      <alignment horizontal="center" vertical="center"/>
    </xf>
    <xf numFmtId="0" fontId="17" fillId="2" borderId="0" xfId="0" applyFont="1" applyFill="1" applyAlignment="1">
      <alignment horizontal="left" vertical="center" indent="1"/>
    </xf>
    <xf numFmtId="9" fontId="1" fillId="2" borderId="0" xfId="2" applyFont="1" applyFill="1" applyBorder="1" applyAlignment="1">
      <alignment horizontal="center" vertical="center"/>
    </xf>
    <xf numFmtId="177" fontId="18" fillId="2" borderId="0" xfId="0" applyNumberFormat="1" applyFont="1" applyFill="1" applyAlignment="1">
      <alignment horizontal="left" vertical="center"/>
    </xf>
    <xf numFmtId="177" fontId="1" fillId="2" borderId="0" xfId="0" applyNumberFormat="1" applyFont="1" applyFill="1" applyAlignment="1">
      <alignment horizontal="center" vertical="center"/>
    </xf>
    <xf numFmtId="0" fontId="4" fillId="2" borderId="0" xfId="0" applyFont="1" applyFill="1" applyAlignment="1">
      <alignment vertical="center"/>
    </xf>
    <xf numFmtId="0" fontId="23" fillId="0" borderId="0" xfId="5" applyFont="1" applyAlignment="1">
      <alignment horizontal="left"/>
    </xf>
    <xf numFmtId="0" fontId="24" fillId="3" borderId="5" xfId="12" applyFont="1" applyFill="1" applyBorder="1">
      <alignment horizontal="left" vertical="center" indent="2"/>
    </xf>
    <xf numFmtId="0" fontId="24" fillId="3" borderId="6" xfId="12" applyFont="1" applyFill="1" applyBorder="1">
      <alignment horizontal="left" vertical="center" indent="2"/>
    </xf>
    <xf numFmtId="0" fontId="24" fillId="4" borderId="7" xfId="12" applyFont="1" applyFill="1" applyBorder="1">
      <alignment horizontal="left" vertical="center" indent="2"/>
    </xf>
    <xf numFmtId="0" fontId="27" fillId="4" borderId="7" xfId="12" applyFont="1" applyFill="1" applyBorder="1">
      <alignment horizontal="left" vertical="center" indent="2"/>
    </xf>
    <xf numFmtId="0" fontId="25" fillId="4" borderId="7" xfId="12" applyFont="1" applyFill="1" applyBorder="1">
      <alignment horizontal="left" vertical="center" indent="2"/>
    </xf>
    <xf numFmtId="0" fontId="31" fillId="7" borderId="0" xfId="0" applyFont="1" applyFill="1" applyAlignment="1">
      <alignment horizontal="left" vertical="center" indent="1"/>
    </xf>
    <xf numFmtId="0" fontId="33" fillId="8" borderId="8" xfId="12" applyFont="1" applyFill="1" applyBorder="1">
      <alignment horizontal="left" vertical="center" indent="2"/>
    </xf>
    <xf numFmtId="0" fontId="28" fillId="8" borderId="8" xfId="12" applyFont="1" applyFill="1" applyBorder="1">
      <alignment horizontal="left" vertical="center" indent="2"/>
    </xf>
    <xf numFmtId="0" fontId="31" fillId="5" borderId="0" xfId="0" applyFont="1" applyFill="1" applyAlignment="1">
      <alignment horizontal="left" vertical="center" indent="1"/>
    </xf>
    <xf numFmtId="0" fontId="26" fillId="3" borderId="5" xfId="12" applyFont="1" applyFill="1" applyBorder="1">
      <alignment horizontal="left" vertical="center" indent="2"/>
    </xf>
    <xf numFmtId="0" fontId="34" fillId="6" borderId="0" xfId="0" applyFont="1" applyFill="1" applyAlignment="1">
      <alignment horizontal="left" vertical="center" indent="1"/>
    </xf>
    <xf numFmtId="0" fontId="29" fillId="7" borderId="0" xfId="0" applyFont="1" applyFill="1" applyAlignment="1">
      <alignment horizontal="left" vertical="center" indent="1"/>
    </xf>
    <xf numFmtId="0" fontId="37" fillId="0" borderId="0" xfId="3" applyFont="1"/>
    <xf numFmtId="0" fontId="25" fillId="3" borderId="5" xfId="12" applyFont="1" applyFill="1" applyBorder="1">
      <alignment horizontal="left" vertical="center" indent="2"/>
    </xf>
    <xf numFmtId="0" fontId="25" fillId="3" borderId="6" xfId="12" applyFont="1" applyFill="1" applyBorder="1">
      <alignment horizontal="left" vertical="center" indent="2"/>
    </xf>
    <xf numFmtId="0" fontId="26" fillId="3" borderId="6" xfId="12" applyFont="1" applyFill="1" applyBorder="1">
      <alignment horizontal="left" vertical="center" indent="2"/>
    </xf>
    <xf numFmtId="0" fontId="38" fillId="5" borderId="0" xfId="0" applyFont="1" applyFill="1" applyAlignment="1">
      <alignment horizontal="left" vertical="center" indent="1"/>
    </xf>
    <xf numFmtId="0" fontId="38" fillId="6" borderId="0" xfId="0" applyFont="1" applyFill="1" applyAlignment="1">
      <alignment horizontal="left" vertical="center" indent="1"/>
    </xf>
    <xf numFmtId="0" fontId="25" fillId="8" borderId="8" xfId="12" applyFont="1" applyFill="1" applyBorder="1">
      <alignment horizontal="left" vertical="center" indent="2"/>
    </xf>
    <xf numFmtId="0" fontId="39" fillId="0" borderId="11" xfId="0" applyFont="1" applyBorder="1" applyAlignment="1">
      <alignment horizontal="center" vertical="center"/>
    </xf>
    <xf numFmtId="0" fontId="40" fillId="0" borderId="4" xfId="0" applyFont="1" applyBorder="1" applyAlignment="1">
      <alignment vertical="center"/>
    </xf>
    <xf numFmtId="0" fontId="41" fillId="5" borderId="0" xfId="0" applyFont="1" applyFill="1" applyAlignment="1">
      <alignment horizontal="left" vertical="center" indent="1"/>
    </xf>
    <xf numFmtId="0" fontId="42" fillId="0" borderId="0" xfId="6" applyFont="1" applyAlignment="1">
      <alignment horizontal="left" vertical="center" indent="1"/>
    </xf>
    <xf numFmtId="0" fontId="0" fillId="0" borderId="20" xfId="0" applyBorder="1"/>
    <xf numFmtId="0" fontId="4" fillId="0" borderId="21" xfId="0" applyFont="1" applyBorder="1"/>
    <xf numFmtId="0" fontId="4" fillId="0" borderId="21" xfId="0" applyFont="1" applyBorder="1" applyAlignment="1">
      <alignment vertical="center"/>
    </xf>
    <xf numFmtId="0" fontId="0" fillId="0" borderId="22" xfId="0" applyBorder="1"/>
    <xf numFmtId="0" fontId="4" fillId="0" borderId="23" xfId="0" applyFont="1" applyBorder="1" applyAlignment="1">
      <alignment vertical="center"/>
    </xf>
    <xf numFmtId="0" fontId="45" fillId="4" borderId="0" xfId="12" applyFont="1" applyFill="1" applyBorder="1">
      <alignment horizontal="left" vertical="center" indent="2"/>
    </xf>
    <xf numFmtId="0" fontId="43" fillId="0" borderId="25" xfId="0" applyFont="1" applyBorder="1" applyAlignment="1">
      <alignment horizontal="left" vertical="center" wrapText="1"/>
    </xf>
    <xf numFmtId="0" fontId="43" fillId="0" borderId="24" xfId="0" applyFont="1" applyBorder="1" applyAlignment="1">
      <alignment horizontal="left" vertical="center" wrapText="1"/>
    </xf>
    <xf numFmtId="14" fontId="0" fillId="0" borderId="26" xfId="0" applyNumberFormat="1" applyBorder="1" applyAlignment="1">
      <alignment horizontal="center" vertical="center"/>
    </xf>
    <xf numFmtId="14" fontId="0" fillId="0" borderId="27" xfId="0" applyNumberFormat="1" applyBorder="1" applyAlignment="1">
      <alignment horizontal="center" vertical="center"/>
    </xf>
    <xf numFmtId="0" fontId="44" fillId="0" borderId="28" xfId="0" applyFont="1" applyBorder="1" applyAlignment="1">
      <alignment horizontal="center" vertical="center"/>
    </xf>
    <xf numFmtId="0" fontId="44" fillId="0" borderId="29" xfId="0" applyFont="1" applyBorder="1" applyAlignment="1">
      <alignment horizontal="center" vertical="center"/>
    </xf>
    <xf numFmtId="179" fontId="12" fillId="2" borderId="12" xfId="0" applyNumberFormat="1" applyFont="1" applyFill="1" applyBorder="1" applyAlignment="1">
      <alignment horizontal="center" vertical="center" wrapText="1"/>
    </xf>
    <xf numFmtId="0" fontId="7" fillId="0" borderId="0" xfId="3" applyAlignment="1">
      <alignment wrapText="1"/>
    </xf>
    <xf numFmtId="0" fontId="13" fillId="9" borderId="14" xfId="0" applyFont="1" applyFill="1" applyBorder="1" applyAlignment="1">
      <alignment horizontal="left" vertical="center" indent="1"/>
    </xf>
    <xf numFmtId="0" fontId="4" fillId="2" borderId="19" xfId="0" applyFont="1" applyFill="1" applyBorder="1" applyAlignment="1">
      <alignment horizontal="left" indent="1"/>
    </xf>
    <xf numFmtId="0" fontId="13" fillId="9" borderId="14" xfId="0" applyFont="1" applyFill="1" applyBorder="1" applyAlignment="1">
      <alignment horizontal="center" vertical="center"/>
    </xf>
    <xf numFmtId="0" fontId="4" fillId="2" borderId="19" xfId="0" applyFont="1" applyFill="1" applyBorder="1"/>
    <xf numFmtId="0" fontId="19" fillId="0" borderId="0" xfId="8" applyFont="1" applyAlignment="1">
      <alignment horizontal="left"/>
    </xf>
    <xf numFmtId="0" fontId="4" fillId="0" borderId="0" xfId="0" applyFont="1"/>
    <xf numFmtId="178" fontId="20" fillId="0" borderId="0" xfId="9" applyFont="1" applyBorder="1" applyAlignment="1">
      <alignment horizontal="left"/>
    </xf>
    <xf numFmtId="0" fontId="21" fillId="0" borderId="0" xfId="0" applyFont="1"/>
    <xf numFmtId="0" fontId="20" fillId="0" borderId="0" xfId="0" applyFont="1" applyAlignment="1">
      <alignment horizontal="left"/>
    </xf>
    <xf numFmtId="179" fontId="12" fillId="2" borderId="16" xfId="0" applyNumberFormat="1" applyFont="1" applyFill="1" applyBorder="1" applyAlignment="1">
      <alignment horizontal="center" vertical="center" wrapText="1"/>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69">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68"/>
      <tableStyleElement type="headerRow" dxfId="67"/>
      <tableStyleElement type="totalRow" dxfId="66"/>
      <tableStyleElement type="firstColumn" dxfId="65"/>
      <tableStyleElement type="lastColumn" dxfId="64"/>
      <tableStyleElement type="firstRowStripe" dxfId="63"/>
      <tableStyleElement type="secondRowStripe" dxfId="62"/>
      <tableStyleElement type="firstColumnStripe" dxfId="61"/>
      <tableStyleElement type="secondColumnStripe" dxfId="6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3D6EE-FCBC-409B-A9A8-393362BE94DB}">
  <sheetPr>
    <pageSetUpPr fitToPage="1"/>
  </sheetPr>
  <dimension ref="A1:BK49"/>
  <sheetViews>
    <sheetView showGridLines="0" tabSelected="1" showRuler="0" zoomScale="55" zoomScaleNormal="55" zoomScalePageLayoutView="70" workbookViewId="0">
      <selection activeCell="AR22" sqref="AR22"/>
    </sheetView>
  </sheetViews>
  <sheetFormatPr defaultColWidth="8.6875" defaultRowHeight="30" customHeight="1" x14ac:dyDescent="0.35"/>
  <cols>
    <col min="1" max="1" width="2.6875" style="6" customWidth="1"/>
    <col min="2" max="2" width="49.3125" customWidth="1"/>
    <col min="3" max="3" width="10.6875" customWidth="1"/>
    <col min="4" max="4" width="10.6875" style="2" customWidth="1"/>
    <col min="5" max="5" width="10.6875" customWidth="1"/>
    <col min="6" max="6" width="2.6875" customWidth="1"/>
    <col min="7" max="7" width="6" hidden="1" customWidth="1"/>
    <col min="8" max="61" width="2.6875" customWidth="1"/>
    <col min="62" max="62" width="10.875" customWidth="1"/>
    <col min="63" max="63" width="44.0625" bestFit="1" customWidth="1"/>
  </cols>
  <sheetData>
    <row r="1" spans="1:63" ht="55.05" customHeight="1" x14ac:dyDescent="1.45">
      <c r="A1" s="7"/>
      <c r="B1" s="59" t="s">
        <v>8</v>
      </c>
      <c r="C1" s="10"/>
      <c r="D1" s="11"/>
      <c r="E1" s="12"/>
      <c r="G1" s="1"/>
      <c r="H1" s="101" t="s">
        <v>6</v>
      </c>
      <c r="I1" s="102"/>
      <c r="J1" s="102"/>
      <c r="K1" s="102"/>
      <c r="L1" s="102"/>
      <c r="M1" s="102"/>
      <c r="N1" s="102"/>
      <c r="O1" s="15"/>
      <c r="P1" s="103">
        <v>45789</v>
      </c>
      <c r="Q1" s="104"/>
      <c r="R1" s="104"/>
      <c r="S1" s="104"/>
      <c r="T1" s="104"/>
      <c r="U1" s="104"/>
      <c r="V1" s="104"/>
      <c r="W1" s="104"/>
      <c r="X1" s="104"/>
      <c r="Y1" s="104"/>
    </row>
    <row r="2" spans="1:63" ht="30" customHeight="1" x14ac:dyDescent="0.9">
      <c r="B2" s="82" t="s">
        <v>9</v>
      </c>
      <c r="C2" s="13"/>
      <c r="D2" s="14"/>
      <c r="E2" s="13"/>
      <c r="H2" s="101" t="s">
        <v>7</v>
      </c>
      <c r="I2" s="102"/>
      <c r="J2" s="102"/>
      <c r="K2" s="102"/>
      <c r="L2" s="102"/>
      <c r="M2" s="102"/>
      <c r="N2" s="102"/>
      <c r="O2" s="15"/>
      <c r="P2" s="105">
        <v>1</v>
      </c>
      <c r="Q2" s="104"/>
      <c r="R2" s="104"/>
      <c r="S2" s="104"/>
      <c r="T2" s="104"/>
      <c r="U2" s="104"/>
      <c r="V2" s="104"/>
      <c r="W2" s="104"/>
      <c r="X2" s="104"/>
      <c r="Y2" s="104"/>
    </row>
    <row r="3" spans="1:63" s="17" customFormat="1" ht="30" customHeight="1" thickBot="1" x14ac:dyDescent="0.45">
      <c r="A3" s="6"/>
      <c r="B3" s="16"/>
      <c r="C3" s="18"/>
      <c r="D3" s="19"/>
      <c r="BE3"/>
      <c r="BF3"/>
      <c r="BG3"/>
      <c r="BH3"/>
      <c r="BI3"/>
      <c r="BJ3"/>
    </row>
    <row r="4" spans="1:63" s="17" customFormat="1" ht="30" customHeight="1" x14ac:dyDescent="0.35">
      <c r="A4" s="7"/>
      <c r="B4" s="20"/>
      <c r="D4" s="21"/>
      <c r="H4" s="106">
        <f>H5</f>
        <v>45789</v>
      </c>
      <c r="I4" s="95"/>
      <c r="J4" s="95"/>
      <c r="K4" s="95"/>
      <c r="L4" s="95"/>
      <c r="M4" s="95"/>
      <c r="N4" s="95"/>
      <c r="O4" s="95">
        <f>O5</f>
        <v>45796</v>
      </c>
      <c r="P4" s="95"/>
      <c r="Q4" s="95"/>
      <c r="R4" s="95"/>
      <c r="S4" s="95"/>
      <c r="T4" s="95"/>
      <c r="U4" s="95"/>
      <c r="V4" s="95">
        <f>V5</f>
        <v>45803</v>
      </c>
      <c r="W4" s="95"/>
      <c r="X4" s="95"/>
      <c r="Y4" s="95"/>
      <c r="Z4" s="95"/>
      <c r="AA4" s="95"/>
      <c r="AB4" s="95"/>
      <c r="AC4" s="95">
        <f>AC5</f>
        <v>45810</v>
      </c>
      <c r="AD4" s="95"/>
      <c r="AE4" s="95"/>
      <c r="AF4" s="95"/>
      <c r="AG4" s="95"/>
      <c r="AH4" s="95"/>
      <c r="AI4" s="95"/>
      <c r="AJ4" s="95">
        <f>AJ5</f>
        <v>45817</v>
      </c>
      <c r="AK4" s="95"/>
      <c r="AL4" s="95"/>
      <c r="AM4" s="95"/>
      <c r="AN4" s="95"/>
      <c r="AO4" s="95"/>
      <c r="AP4" s="95"/>
      <c r="AQ4" s="95">
        <f>AQ5</f>
        <v>45824</v>
      </c>
      <c r="AR4" s="95"/>
      <c r="AS4" s="95"/>
      <c r="AT4" s="95"/>
      <c r="AU4" s="95"/>
      <c r="AV4" s="95"/>
      <c r="AW4" s="95"/>
      <c r="AX4" s="95">
        <f>AX5</f>
        <v>45831</v>
      </c>
      <c r="AY4" s="95"/>
      <c r="AZ4" s="95"/>
      <c r="BA4" s="95"/>
      <c r="BB4" s="95"/>
      <c r="BC4" s="95"/>
      <c r="BD4" s="95"/>
      <c r="BE4"/>
      <c r="BF4"/>
      <c r="BG4"/>
      <c r="BH4"/>
      <c r="BI4"/>
      <c r="BJ4" s="93" t="s">
        <v>50</v>
      </c>
      <c r="BK4" s="94"/>
    </row>
    <row r="5" spans="1:63" s="17" customFormat="1" ht="15" customHeight="1" x14ac:dyDescent="0.35">
      <c r="A5" s="96"/>
      <c r="B5" s="97" t="s">
        <v>4</v>
      </c>
      <c r="C5" s="99" t="s">
        <v>1</v>
      </c>
      <c r="D5" s="99" t="s">
        <v>2</v>
      </c>
      <c r="E5" s="99" t="s">
        <v>3</v>
      </c>
      <c r="H5" s="22">
        <f>Project_Start-WEEKDAY(Project_Start,1)+2+7*(Display_Week-1)</f>
        <v>45789</v>
      </c>
      <c r="I5" s="22">
        <f>H5+1</f>
        <v>45790</v>
      </c>
      <c r="J5" s="22">
        <f t="shared" ref="J5:AW5" si="0">I5+1</f>
        <v>45791</v>
      </c>
      <c r="K5" s="22">
        <f t="shared" si="0"/>
        <v>45792</v>
      </c>
      <c r="L5" s="22">
        <f t="shared" si="0"/>
        <v>45793</v>
      </c>
      <c r="M5" s="22">
        <f t="shared" si="0"/>
        <v>45794</v>
      </c>
      <c r="N5" s="23">
        <f t="shared" si="0"/>
        <v>45795</v>
      </c>
      <c r="O5" s="24">
        <f>N5+1</f>
        <v>45796</v>
      </c>
      <c r="P5" s="22">
        <f>O5+1</f>
        <v>45797</v>
      </c>
      <c r="Q5" s="22">
        <f t="shared" si="0"/>
        <v>45798</v>
      </c>
      <c r="R5" s="22">
        <f t="shared" si="0"/>
        <v>45799</v>
      </c>
      <c r="S5" s="22">
        <f t="shared" si="0"/>
        <v>45800</v>
      </c>
      <c r="T5" s="22">
        <f t="shared" si="0"/>
        <v>45801</v>
      </c>
      <c r="U5" s="23">
        <f t="shared" si="0"/>
        <v>45802</v>
      </c>
      <c r="V5" s="24">
        <f>U5+1</f>
        <v>45803</v>
      </c>
      <c r="W5" s="22">
        <f>V5+1</f>
        <v>45804</v>
      </c>
      <c r="X5" s="22">
        <f t="shared" si="0"/>
        <v>45805</v>
      </c>
      <c r="Y5" s="22">
        <f t="shared" si="0"/>
        <v>45806</v>
      </c>
      <c r="Z5" s="22">
        <f t="shared" si="0"/>
        <v>45807</v>
      </c>
      <c r="AA5" s="22">
        <f t="shared" si="0"/>
        <v>45808</v>
      </c>
      <c r="AB5" s="23">
        <f t="shared" si="0"/>
        <v>45809</v>
      </c>
      <c r="AC5" s="24">
        <f>AB5+1</f>
        <v>45810</v>
      </c>
      <c r="AD5" s="22">
        <f>AC5+1</f>
        <v>45811</v>
      </c>
      <c r="AE5" s="22">
        <f t="shared" si="0"/>
        <v>45812</v>
      </c>
      <c r="AF5" s="22">
        <f t="shared" si="0"/>
        <v>45813</v>
      </c>
      <c r="AG5" s="22">
        <f t="shared" si="0"/>
        <v>45814</v>
      </c>
      <c r="AH5" s="22">
        <f t="shared" si="0"/>
        <v>45815</v>
      </c>
      <c r="AI5" s="23">
        <f t="shared" si="0"/>
        <v>45816</v>
      </c>
      <c r="AJ5" s="24">
        <f>AI5+1</f>
        <v>45817</v>
      </c>
      <c r="AK5" s="22">
        <f>AJ5+1</f>
        <v>45818</v>
      </c>
      <c r="AL5" s="22">
        <f t="shared" si="0"/>
        <v>45819</v>
      </c>
      <c r="AM5" s="22">
        <f t="shared" si="0"/>
        <v>45820</v>
      </c>
      <c r="AN5" s="22">
        <f t="shared" si="0"/>
        <v>45821</v>
      </c>
      <c r="AO5" s="22">
        <f t="shared" si="0"/>
        <v>45822</v>
      </c>
      <c r="AP5" s="23">
        <f t="shared" si="0"/>
        <v>45823</v>
      </c>
      <c r="AQ5" s="24">
        <f>AP5+1</f>
        <v>45824</v>
      </c>
      <c r="AR5" s="22">
        <f>AQ5+1</f>
        <v>45825</v>
      </c>
      <c r="AS5" s="22">
        <f t="shared" si="0"/>
        <v>45826</v>
      </c>
      <c r="AT5" s="22">
        <f t="shared" si="0"/>
        <v>45827</v>
      </c>
      <c r="AU5" s="22">
        <f t="shared" si="0"/>
        <v>45828</v>
      </c>
      <c r="AV5" s="22">
        <f t="shared" si="0"/>
        <v>45829</v>
      </c>
      <c r="AW5" s="23">
        <f t="shared" si="0"/>
        <v>45830</v>
      </c>
      <c r="AX5" s="24">
        <f>AW5+1</f>
        <v>45831</v>
      </c>
      <c r="AY5" s="22">
        <f>AX5+1</f>
        <v>45832</v>
      </c>
      <c r="AZ5" s="22">
        <f t="shared" ref="AZ5:BD5" si="1">AY5+1</f>
        <v>45833</v>
      </c>
      <c r="BA5" s="22">
        <f t="shared" si="1"/>
        <v>45834</v>
      </c>
      <c r="BB5" s="22">
        <f t="shared" si="1"/>
        <v>45835</v>
      </c>
      <c r="BC5" s="22">
        <f t="shared" si="1"/>
        <v>45836</v>
      </c>
      <c r="BD5" s="23">
        <f t="shared" si="1"/>
        <v>45837</v>
      </c>
      <c r="BE5"/>
      <c r="BF5"/>
      <c r="BG5"/>
      <c r="BH5"/>
      <c r="BI5"/>
      <c r="BJ5" s="91">
        <v>45803</v>
      </c>
      <c r="BK5" s="89" t="s">
        <v>52</v>
      </c>
    </row>
    <row r="6" spans="1:63" s="17" customFormat="1" ht="15" customHeight="1" thickBot="1" x14ac:dyDescent="0.4">
      <c r="A6" s="96"/>
      <c r="B6" s="98"/>
      <c r="C6" s="100"/>
      <c r="D6" s="100"/>
      <c r="E6" s="100"/>
      <c r="H6" s="25" t="str">
        <f t="shared" ref="H6:BD6" si="2">LEFT(TEXT(H5,"ddd"),1)</f>
        <v>M</v>
      </c>
      <c r="I6" s="26" t="str">
        <f t="shared" si="2"/>
        <v>T</v>
      </c>
      <c r="J6" s="26" t="str">
        <f t="shared" si="2"/>
        <v>W</v>
      </c>
      <c r="K6" s="26" t="str">
        <f t="shared" si="2"/>
        <v>T</v>
      </c>
      <c r="L6" s="26" t="str">
        <f t="shared" si="2"/>
        <v>F</v>
      </c>
      <c r="M6" s="26" t="str">
        <f t="shared" si="2"/>
        <v>S</v>
      </c>
      <c r="N6" s="26" t="str">
        <f t="shared" si="2"/>
        <v>S</v>
      </c>
      <c r="O6" s="26" t="str">
        <f t="shared" si="2"/>
        <v>M</v>
      </c>
      <c r="P6" s="26" t="str">
        <f t="shared" si="2"/>
        <v>T</v>
      </c>
      <c r="Q6" s="26" t="str">
        <f t="shared" si="2"/>
        <v>W</v>
      </c>
      <c r="R6" s="26" t="str">
        <f t="shared" si="2"/>
        <v>T</v>
      </c>
      <c r="S6" s="26" t="str">
        <f t="shared" si="2"/>
        <v>F</v>
      </c>
      <c r="T6" s="26" t="str">
        <f t="shared" si="2"/>
        <v>S</v>
      </c>
      <c r="U6" s="26" t="str">
        <f t="shared" si="2"/>
        <v>S</v>
      </c>
      <c r="V6" s="26" t="str">
        <f t="shared" si="2"/>
        <v>M</v>
      </c>
      <c r="W6" s="26" t="str">
        <f t="shared" si="2"/>
        <v>T</v>
      </c>
      <c r="X6" s="26" t="str">
        <f t="shared" si="2"/>
        <v>W</v>
      </c>
      <c r="Y6" s="26" t="str">
        <f t="shared" si="2"/>
        <v>T</v>
      </c>
      <c r="Z6" s="26" t="str">
        <f t="shared" si="2"/>
        <v>F</v>
      </c>
      <c r="AA6" s="26" t="str">
        <f t="shared" si="2"/>
        <v>S</v>
      </c>
      <c r="AB6" s="26" t="str">
        <f t="shared" si="2"/>
        <v>S</v>
      </c>
      <c r="AC6" s="26" t="str">
        <f t="shared" si="2"/>
        <v>M</v>
      </c>
      <c r="AD6" s="26" t="str">
        <f t="shared" si="2"/>
        <v>T</v>
      </c>
      <c r="AE6" s="26" t="str">
        <f t="shared" si="2"/>
        <v>W</v>
      </c>
      <c r="AF6" s="26" t="str">
        <f t="shared" si="2"/>
        <v>T</v>
      </c>
      <c r="AG6" s="26" t="str">
        <f t="shared" si="2"/>
        <v>F</v>
      </c>
      <c r="AH6" s="26" t="str">
        <f t="shared" si="2"/>
        <v>S</v>
      </c>
      <c r="AI6" s="26" t="str">
        <f t="shared" si="2"/>
        <v>S</v>
      </c>
      <c r="AJ6" s="26" t="str">
        <f t="shared" si="2"/>
        <v>M</v>
      </c>
      <c r="AK6" s="26" t="str">
        <f t="shared" si="2"/>
        <v>T</v>
      </c>
      <c r="AL6" s="26" t="str">
        <f t="shared" si="2"/>
        <v>W</v>
      </c>
      <c r="AM6" s="26" t="str">
        <f t="shared" si="2"/>
        <v>T</v>
      </c>
      <c r="AN6" s="26" t="str">
        <f t="shared" si="2"/>
        <v>F</v>
      </c>
      <c r="AO6" s="26" t="str">
        <f t="shared" si="2"/>
        <v>S</v>
      </c>
      <c r="AP6" s="26" t="str">
        <f t="shared" si="2"/>
        <v>S</v>
      </c>
      <c r="AQ6" s="26" t="str">
        <f t="shared" si="2"/>
        <v>M</v>
      </c>
      <c r="AR6" s="26" t="str">
        <f t="shared" si="2"/>
        <v>T</v>
      </c>
      <c r="AS6" s="26" t="str">
        <f t="shared" si="2"/>
        <v>W</v>
      </c>
      <c r="AT6" s="26" t="str">
        <f t="shared" si="2"/>
        <v>T</v>
      </c>
      <c r="AU6" s="26" t="str">
        <f t="shared" si="2"/>
        <v>F</v>
      </c>
      <c r="AV6" s="26" t="str">
        <f t="shared" si="2"/>
        <v>S</v>
      </c>
      <c r="AW6" s="26" t="str">
        <f t="shared" si="2"/>
        <v>S</v>
      </c>
      <c r="AX6" s="26" t="str">
        <f t="shared" si="2"/>
        <v>M</v>
      </c>
      <c r="AY6" s="26" t="str">
        <f t="shared" si="2"/>
        <v>T</v>
      </c>
      <c r="AZ6" s="26" t="str">
        <f t="shared" si="2"/>
        <v>W</v>
      </c>
      <c r="BA6" s="26" t="str">
        <f t="shared" si="2"/>
        <v>T</v>
      </c>
      <c r="BB6" s="26" t="str">
        <f t="shared" si="2"/>
        <v>F</v>
      </c>
      <c r="BC6" s="26" t="str">
        <f t="shared" si="2"/>
        <v>S</v>
      </c>
      <c r="BD6" s="26" t="str">
        <f t="shared" si="2"/>
        <v>S</v>
      </c>
      <c r="BE6"/>
      <c r="BF6"/>
      <c r="BG6"/>
      <c r="BH6"/>
      <c r="BI6"/>
      <c r="BJ6" s="92"/>
      <c r="BK6" s="90"/>
    </row>
    <row r="7" spans="1:63" s="17" customFormat="1" ht="30" hidden="1" customHeight="1" thickBot="1" x14ac:dyDescent="0.4">
      <c r="A7" s="6" t="s">
        <v>5</v>
      </c>
      <c r="B7" s="27"/>
      <c r="C7" s="27"/>
      <c r="D7" s="27"/>
      <c r="E7" s="27"/>
      <c r="G7" s="17" t="str">
        <f>IF(OR(ISBLANK(task_start),ISBLANK(task_end)),"",task_end-task_start+1)</f>
        <v/>
      </c>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c r="AY7"/>
      <c r="AZ7"/>
      <c r="BA7"/>
      <c r="BB7"/>
      <c r="BC7"/>
      <c r="BD7"/>
      <c r="BE7"/>
      <c r="BF7"/>
      <c r="BG7"/>
      <c r="BH7"/>
      <c r="BI7"/>
      <c r="BJ7" s="83"/>
      <c r="BK7" s="84"/>
    </row>
    <row r="8" spans="1:63" s="33" customFormat="1" ht="30" customHeight="1" thickBot="1" x14ac:dyDescent="0.4">
      <c r="A8" s="7"/>
      <c r="B8" s="76" t="s">
        <v>34</v>
      </c>
      <c r="C8" s="29"/>
      <c r="D8" s="30"/>
      <c r="E8" s="31"/>
      <c r="F8" s="9"/>
      <c r="G8" s="4" t="str">
        <f t="shared" ref="G8:G47" si="3">IF(OR(ISBLANK(task_start),ISBLANK(task_end)),"",task_end-task_start+1)</f>
        <v/>
      </c>
      <c r="H8" s="79"/>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c r="BF8"/>
      <c r="BG8"/>
      <c r="BH8"/>
      <c r="BI8"/>
      <c r="BJ8" s="83"/>
      <c r="BK8" s="85"/>
    </row>
    <row r="9" spans="1:63" s="33" customFormat="1" ht="30" customHeight="1" thickBot="1" x14ac:dyDescent="0.4">
      <c r="A9" s="7"/>
      <c r="B9" s="60" t="s">
        <v>10</v>
      </c>
      <c r="C9" s="34">
        <v>1</v>
      </c>
      <c r="D9" s="35">
        <f>Project_Start</f>
        <v>45789</v>
      </c>
      <c r="E9" s="35">
        <f>D9+0</f>
        <v>45789</v>
      </c>
      <c r="F9" s="9"/>
      <c r="G9" s="4">
        <f t="shared" si="3"/>
        <v>1</v>
      </c>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c r="BF9"/>
      <c r="BG9"/>
      <c r="BH9"/>
      <c r="BI9"/>
      <c r="BJ9" s="83"/>
      <c r="BK9" s="85"/>
    </row>
    <row r="10" spans="1:63" s="33" customFormat="1" ht="30" customHeight="1" thickBot="1" x14ac:dyDescent="0.4">
      <c r="A10" s="7"/>
      <c r="B10" s="61" t="s">
        <v>11</v>
      </c>
      <c r="C10" s="37">
        <v>1</v>
      </c>
      <c r="D10" s="38">
        <f>E9</f>
        <v>45789</v>
      </c>
      <c r="E10" s="38">
        <f>D10+0</f>
        <v>45789</v>
      </c>
      <c r="F10" s="9"/>
      <c r="G10" s="4">
        <f t="shared" si="3"/>
        <v>1</v>
      </c>
      <c r="H10" s="36"/>
      <c r="I10" s="36"/>
      <c r="J10" s="36"/>
      <c r="K10" s="36"/>
      <c r="L10" s="36"/>
      <c r="M10" s="36"/>
      <c r="N10" s="36"/>
      <c r="O10" s="36"/>
      <c r="P10" s="36"/>
      <c r="Q10" s="36"/>
      <c r="R10" s="36"/>
      <c r="S10" s="36"/>
      <c r="T10" s="39"/>
      <c r="U10" s="39"/>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c r="BF10"/>
      <c r="BG10"/>
      <c r="BH10"/>
      <c r="BI10"/>
      <c r="BJ10" s="86"/>
      <c r="BK10" s="87"/>
    </row>
    <row r="11" spans="1:63" s="33" customFormat="1" ht="30" customHeight="1" thickBot="1" x14ac:dyDescent="0.4">
      <c r="A11" s="6"/>
      <c r="B11" s="61" t="s">
        <v>12</v>
      </c>
      <c r="C11" s="37">
        <v>1</v>
      </c>
      <c r="D11" s="38">
        <f>E10</f>
        <v>45789</v>
      </c>
      <c r="E11" s="38">
        <f>D11+0</f>
        <v>45789</v>
      </c>
      <c r="F11" s="9"/>
      <c r="G11" s="4">
        <f t="shared" si="3"/>
        <v>1</v>
      </c>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c r="BF11"/>
      <c r="BG11"/>
      <c r="BH11"/>
      <c r="BI11"/>
      <c r="BJ11"/>
    </row>
    <row r="12" spans="1:63" s="33" customFormat="1" ht="30" customHeight="1" thickBot="1" x14ac:dyDescent="0.4">
      <c r="A12" s="6"/>
      <c r="B12" s="77" t="s">
        <v>35</v>
      </c>
      <c r="C12" s="40"/>
      <c r="D12" s="41"/>
      <c r="E12" s="42"/>
      <c r="F12" s="9"/>
      <c r="G12" s="4" t="str">
        <f t="shared" si="3"/>
        <v/>
      </c>
      <c r="H12" s="43"/>
      <c r="I12" s="43"/>
      <c r="J12" s="43"/>
      <c r="K12" s="43"/>
      <c r="L12" s="43"/>
      <c r="M12" s="43"/>
      <c r="N12" s="79"/>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c r="BF12"/>
      <c r="BG12"/>
      <c r="BH12"/>
      <c r="BI12"/>
      <c r="BJ12"/>
    </row>
    <row r="13" spans="1:63" s="33" customFormat="1" ht="30" customHeight="1" thickBot="1" x14ac:dyDescent="0.4">
      <c r="A13" s="6"/>
      <c r="B13" s="63" t="s">
        <v>13</v>
      </c>
      <c r="C13" s="44">
        <v>1</v>
      </c>
      <c r="D13" s="45">
        <f>E11</f>
        <v>45789</v>
      </c>
      <c r="E13" s="45">
        <f>D13+1</f>
        <v>45790</v>
      </c>
      <c r="F13" s="9"/>
      <c r="G13" s="4">
        <f t="shared" si="3"/>
        <v>2</v>
      </c>
      <c r="H13" s="36"/>
      <c r="I13" s="36"/>
      <c r="J13" s="36"/>
      <c r="K13" s="36"/>
      <c r="L13" s="36"/>
      <c r="M13" s="36"/>
      <c r="N13" s="79"/>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c r="BF13"/>
      <c r="BG13"/>
      <c r="BH13"/>
      <c r="BI13"/>
      <c r="BJ13"/>
    </row>
    <row r="14" spans="1:63" s="33" customFormat="1" ht="30" customHeight="1" thickBot="1" x14ac:dyDescent="0.4">
      <c r="A14" s="6"/>
      <c r="B14" s="62" t="s">
        <v>14</v>
      </c>
      <c r="C14" s="44">
        <v>1</v>
      </c>
      <c r="D14" s="45">
        <f>E13+1</f>
        <v>45791</v>
      </c>
      <c r="E14" s="45">
        <f>D14+1</f>
        <v>45792</v>
      </c>
      <c r="F14" s="9"/>
      <c r="G14" s="4">
        <f t="shared" si="3"/>
        <v>2</v>
      </c>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c r="BF14"/>
      <c r="BG14"/>
      <c r="BH14"/>
      <c r="BI14"/>
      <c r="BJ14"/>
    </row>
    <row r="15" spans="1:63" s="33" customFormat="1" ht="30" customHeight="1" thickBot="1" x14ac:dyDescent="0.4">
      <c r="A15" s="6"/>
      <c r="B15" s="62" t="s">
        <v>15</v>
      </c>
      <c r="C15" s="44">
        <v>1</v>
      </c>
      <c r="D15" s="45">
        <f>E14+1</f>
        <v>45793</v>
      </c>
      <c r="E15" s="45">
        <f>D15+10</f>
        <v>45803</v>
      </c>
      <c r="F15" s="9"/>
      <c r="G15" s="4">
        <f t="shared" si="3"/>
        <v>11</v>
      </c>
      <c r="H15" s="36"/>
      <c r="I15" s="36"/>
      <c r="J15" s="36"/>
      <c r="K15" s="36"/>
      <c r="L15" s="36"/>
      <c r="M15" s="36"/>
      <c r="N15" s="80" t="s">
        <v>48</v>
      </c>
      <c r="O15" s="80"/>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c r="BF15"/>
      <c r="BG15"/>
      <c r="BH15"/>
      <c r="BI15"/>
      <c r="BJ15"/>
    </row>
    <row r="16" spans="1:63" s="33" customFormat="1" ht="30" customHeight="1" thickBot="1" x14ac:dyDescent="0.4">
      <c r="A16" s="6"/>
      <c r="B16" s="64" t="s">
        <v>16</v>
      </c>
      <c r="C16" s="44">
        <v>0</v>
      </c>
      <c r="D16" s="45">
        <f>E15+1</f>
        <v>45804</v>
      </c>
      <c r="E16" s="45">
        <f>D16+0</f>
        <v>45804</v>
      </c>
      <c r="F16" s="9"/>
      <c r="G16" s="4">
        <f t="shared" si="3"/>
        <v>1</v>
      </c>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c r="BF16"/>
      <c r="BG16"/>
      <c r="BH16"/>
      <c r="BI16"/>
      <c r="BJ16"/>
    </row>
    <row r="17" spans="1:62" s="33" customFormat="1" ht="30" customHeight="1" thickBot="1" x14ac:dyDescent="0.4">
      <c r="A17" s="6"/>
      <c r="B17" s="88" t="s">
        <v>51</v>
      </c>
      <c r="C17" s="44">
        <v>0</v>
      </c>
      <c r="D17" s="45">
        <f>E16+1</f>
        <v>45805</v>
      </c>
      <c r="E17" s="45">
        <f>D17+0</f>
        <v>45805</v>
      </c>
      <c r="F17" s="9"/>
      <c r="G17" s="4"/>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c r="BF17"/>
      <c r="BG17"/>
      <c r="BH17"/>
      <c r="BI17"/>
      <c r="BJ17"/>
    </row>
    <row r="18" spans="1:62" s="33" customFormat="1" ht="30" customHeight="1" thickBot="1" x14ac:dyDescent="0.4">
      <c r="A18" s="6"/>
      <c r="B18" s="65" t="s">
        <v>36</v>
      </c>
      <c r="C18" s="46"/>
      <c r="D18" s="47"/>
      <c r="E18" s="48"/>
      <c r="F18" s="9"/>
      <c r="G18" s="4" t="str">
        <f t="shared" si="3"/>
        <v/>
      </c>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c r="BF18"/>
      <c r="BG18"/>
      <c r="BH18"/>
      <c r="BI18"/>
      <c r="BJ18"/>
    </row>
    <row r="19" spans="1:62" s="33" customFormat="1" ht="30" customHeight="1" thickBot="1" x14ac:dyDescent="0.4">
      <c r="A19" s="6"/>
      <c r="B19" s="66" t="s">
        <v>17</v>
      </c>
      <c r="C19" s="50">
        <v>0</v>
      </c>
      <c r="D19" s="51">
        <f>E17</f>
        <v>45805</v>
      </c>
      <c r="E19" s="51">
        <f>D19+0</f>
        <v>45805</v>
      </c>
      <c r="F19" s="9"/>
      <c r="G19" s="4">
        <f t="shared" si="3"/>
        <v>1</v>
      </c>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c r="BF19"/>
      <c r="BG19"/>
      <c r="BH19"/>
      <c r="BI19"/>
      <c r="BJ19"/>
    </row>
    <row r="20" spans="1:62" s="33" customFormat="1" ht="30" customHeight="1" thickBot="1" x14ac:dyDescent="0.4">
      <c r="A20" s="6"/>
      <c r="B20" s="67" t="s">
        <v>18</v>
      </c>
      <c r="C20" s="50">
        <v>0</v>
      </c>
      <c r="D20" s="51">
        <f>E19</f>
        <v>45805</v>
      </c>
      <c r="E20" s="51">
        <f>D20+0</f>
        <v>45805</v>
      </c>
      <c r="F20" s="9"/>
      <c r="G20" s="4">
        <f t="shared" si="3"/>
        <v>1</v>
      </c>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c r="BF20"/>
      <c r="BG20"/>
      <c r="BH20"/>
      <c r="BI20"/>
      <c r="BJ20"/>
    </row>
    <row r="21" spans="1:62" s="33" customFormat="1" ht="30" customHeight="1" thickBot="1" x14ac:dyDescent="0.4">
      <c r="A21" s="6"/>
      <c r="B21" s="67" t="s">
        <v>19</v>
      </c>
      <c r="C21" s="50">
        <v>0</v>
      </c>
      <c r="D21" s="51">
        <f>E20</f>
        <v>45805</v>
      </c>
      <c r="E21" s="51">
        <f>D21+0</f>
        <v>45805</v>
      </c>
      <c r="F21" s="9"/>
      <c r="G21" s="4">
        <f t="shared" si="3"/>
        <v>1</v>
      </c>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c r="BF21"/>
      <c r="BG21"/>
      <c r="BH21"/>
      <c r="BI21"/>
      <c r="BJ21"/>
    </row>
    <row r="22" spans="1:62" s="33" customFormat="1" ht="30" customHeight="1" thickBot="1" x14ac:dyDescent="0.4">
      <c r="A22" s="6"/>
      <c r="B22" s="67" t="s">
        <v>20</v>
      </c>
      <c r="C22" s="50">
        <v>0</v>
      </c>
      <c r="D22" s="51">
        <f>D19+0</f>
        <v>45805</v>
      </c>
      <c r="E22" s="51">
        <f>D22+0</f>
        <v>45805</v>
      </c>
      <c r="F22" s="9"/>
      <c r="G22" s="4">
        <f t="shared" si="3"/>
        <v>1</v>
      </c>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c r="BF22"/>
      <c r="BG22"/>
      <c r="BH22"/>
      <c r="BI22"/>
      <c r="BJ22"/>
    </row>
    <row r="23" spans="1:62" s="33" customFormat="1" ht="30" customHeight="1" thickBot="1" x14ac:dyDescent="0.4">
      <c r="A23" s="6"/>
      <c r="B23" s="68" t="s">
        <v>41</v>
      </c>
      <c r="C23" s="29"/>
      <c r="D23" s="30"/>
      <c r="E23" s="31"/>
      <c r="F23" s="9"/>
      <c r="G23" s="4"/>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c r="BF23"/>
      <c r="BG23"/>
      <c r="BH23"/>
      <c r="BI23"/>
      <c r="BJ23"/>
    </row>
    <row r="24" spans="1:62" s="33" customFormat="1" ht="30" customHeight="1" thickBot="1" x14ac:dyDescent="0.4">
      <c r="A24" s="6"/>
      <c r="B24" s="69" t="s">
        <v>47</v>
      </c>
      <c r="C24" s="34">
        <v>0</v>
      </c>
      <c r="D24" s="35">
        <f>E22+1</f>
        <v>45806</v>
      </c>
      <c r="E24" s="35">
        <f>D24+6</f>
        <v>45812</v>
      </c>
      <c r="F24" s="9"/>
      <c r="G24" s="4"/>
      <c r="H24" s="36"/>
      <c r="I24" s="36"/>
      <c r="J24" s="36"/>
      <c r="K24" s="36"/>
      <c r="L24" s="36"/>
      <c r="M24" s="36"/>
      <c r="N24" s="36"/>
      <c r="O24" s="36"/>
      <c r="P24" s="36"/>
      <c r="Q24" s="36"/>
      <c r="R24" s="36"/>
      <c r="S24" s="36"/>
      <c r="T24" s="36"/>
      <c r="U24" s="36"/>
      <c r="V24" s="80" t="s">
        <v>48</v>
      </c>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c r="BF24"/>
      <c r="BG24"/>
      <c r="BH24"/>
      <c r="BI24"/>
      <c r="BJ24"/>
    </row>
    <row r="25" spans="1:62" s="33" customFormat="1" ht="30" customHeight="1" thickBot="1" x14ac:dyDescent="0.4">
      <c r="A25" s="6"/>
      <c r="B25" s="69" t="s">
        <v>40</v>
      </c>
      <c r="C25" s="34"/>
      <c r="D25" s="35">
        <f>E24+1</f>
        <v>45813</v>
      </c>
      <c r="E25" s="35">
        <f>D25+3</f>
        <v>45816</v>
      </c>
      <c r="F25" s="9"/>
      <c r="G25" s="4"/>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c r="BF25"/>
      <c r="BG25"/>
      <c r="BH25"/>
      <c r="BI25"/>
      <c r="BJ25"/>
    </row>
    <row r="26" spans="1:62" s="33" customFormat="1" ht="30" customHeight="1" thickBot="1" x14ac:dyDescent="0.4">
      <c r="A26" s="6"/>
      <c r="B26" s="69" t="s">
        <v>42</v>
      </c>
      <c r="C26" s="34">
        <v>0</v>
      </c>
      <c r="D26" s="35">
        <f>E25+1</f>
        <v>45817</v>
      </c>
      <c r="E26" s="35">
        <f>D26+2</f>
        <v>45819</v>
      </c>
      <c r="F26" s="9"/>
      <c r="G26" s="4"/>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c r="BF26"/>
      <c r="BG26"/>
      <c r="BH26"/>
      <c r="BI26"/>
      <c r="BJ26"/>
    </row>
    <row r="27" spans="1:62" s="33" customFormat="1" ht="30" customHeight="1" thickBot="1" x14ac:dyDescent="0.4">
      <c r="A27" s="6"/>
      <c r="B27" s="69" t="s">
        <v>43</v>
      </c>
      <c r="C27" s="34">
        <v>0</v>
      </c>
      <c r="D27" s="35">
        <f>E26+1</f>
        <v>45820</v>
      </c>
      <c r="E27" s="35">
        <f>D27+1</f>
        <v>45821</v>
      </c>
      <c r="F27" s="9"/>
      <c r="G27" s="4"/>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c r="BF27"/>
      <c r="BG27"/>
      <c r="BH27"/>
      <c r="BI27"/>
      <c r="BJ27"/>
    </row>
    <row r="28" spans="1:62" s="33" customFormat="1" ht="30" customHeight="1" thickBot="1" x14ac:dyDescent="0.4">
      <c r="A28" s="6"/>
      <c r="B28" s="69" t="s">
        <v>44</v>
      </c>
      <c r="C28" s="34">
        <v>0</v>
      </c>
      <c r="D28" s="35">
        <f>E27+1</f>
        <v>45822</v>
      </c>
      <c r="E28" s="35">
        <f>D28+1</f>
        <v>45823</v>
      </c>
      <c r="F28" s="9"/>
      <c r="G28" s="4"/>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c r="BF28"/>
      <c r="BG28"/>
      <c r="BH28"/>
      <c r="BI28"/>
      <c r="BJ28"/>
    </row>
    <row r="29" spans="1:62" s="33" customFormat="1" ht="30" customHeight="1" thickBot="1" x14ac:dyDescent="0.4">
      <c r="A29" s="6"/>
      <c r="B29" s="73" t="s">
        <v>45</v>
      </c>
      <c r="C29" s="34">
        <v>0</v>
      </c>
      <c r="D29" s="35">
        <f t="shared" ref="D29:D30" si="4">E28+1</f>
        <v>45824</v>
      </c>
      <c r="E29" s="35">
        <f t="shared" ref="E29" si="5">D29+1</f>
        <v>45825</v>
      </c>
      <c r="F29" s="9"/>
      <c r="G29" s="4"/>
      <c r="H29" s="36"/>
      <c r="I29" s="36"/>
      <c r="J29" s="36"/>
      <c r="K29" s="36"/>
      <c r="L29" s="36"/>
      <c r="M29" s="36"/>
      <c r="N29" s="36"/>
      <c r="O29" s="36"/>
      <c r="P29" s="36"/>
      <c r="Q29" s="36"/>
      <c r="R29" s="36"/>
      <c r="S29" s="36"/>
      <c r="T29" s="39"/>
      <c r="U29" s="39"/>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c r="BF29"/>
      <c r="BG29"/>
      <c r="BH29"/>
      <c r="BI29"/>
      <c r="BJ29"/>
    </row>
    <row r="30" spans="1:62" s="33" customFormat="1" ht="30" customHeight="1" thickBot="1" x14ac:dyDescent="0.4">
      <c r="A30" s="6"/>
      <c r="B30" s="73" t="s">
        <v>46</v>
      </c>
      <c r="C30" s="34">
        <v>0</v>
      </c>
      <c r="D30" s="35">
        <f t="shared" si="4"/>
        <v>45826</v>
      </c>
      <c r="E30" s="35">
        <f>D30</f>
        <v>45826</v>
      </c>
      <c r="F30" s="9"/>
      <c r="G30" s="4">
        <f t="shared" si="3"/>
        <v>1</v>
      </c>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80" t="s">
        <v>48</v>
      </c>
      <c r="AK30" s="36"/>
      <c r="AL30" s="36"/>
      <c r="AM30" s="36"/>
      <c r="AN30" s="36"/>
      <c r="AO30" s="36"/>
      <c r="AP30" s="36"/>
      <c r="AQ30" s="36"/>
      <c r="AR30" s="36"/>
      <c r="AS30" s="36"/>
      <c r="AT30" s="36"/>
      <c r="AU30" s="36"/>
      <c r="AV30" s="36"/>
      <c r="AW30" s="36"/>
      <c r="AX30" s="36"/>
      <c r="AY30" s="36"/>
      <c r="AZ30" s="36"/>
      <c r="BA30" s="36"/>
      <c r="BB30" s="36"/>
      <c r="BC30" s="36"/>
      <c r="BD30" s="36"/>
      <c r="BE30"/>
      <c r="BF30"/>
      <c r="BG30"/>
      <c r="BH30"/>
      <c r="BI30"/>
      <c r="BJ30"/>
    </row>
    <row r="31" spans="1:62" s="33" customFormat="1" ht="30" customHeight="1" thickBot="1" x14ac:dyDescent="0.4">
      <c r="A31" s="6"/>
      <c r="B31" s="70" t="s">
        <v>37</v>
      </c>
      <c r="C31" s="40"/>
      <c r="D31" s="41"/>
      <c r="E31" s="42"/>
      <c r="F31" s="9"/>
      <c r="G31" s="4" t="str">
        <f t="shared" si="3"/>
        <v/>
      </c>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c r="BF31"/>
      <c r="BG31"/>
      <c r="BH31"/>
      <c r="BI31"/>
      <c r="BJ31"/>
    </row>
    <row r="32" spans="1:62" s="33" customFormat="1" ht="30" customHeight="1" thickBot="1" x14ac:dyDescent="0.4">
      <c r="A32" s="6"/>
      <c r="B32" s="63" t="s">
        <v>21</v>
      </c>
      <c r="C32" s="44">
        <v>0</v>
      </c>
      <c r="D32" s="45">
        <f>E30+1</f>
        <v>45827</v>
      </c>
      <c r="E32" s="45">
        <f>D32</f>
        <v>45827</v>
      </c>
      <c r="F32" s="9"/>
      <c r="G32" s="4">
        <f t="shared" si="3"/>
        <v>1</v>
      </c>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c r="BF32"/>
      <c r="BG32"/>
      <c r="BH32"/>
      <c r="BI32"/>
      <c r="BJ32"/>
    </row>
    <row r="33" spans="1:62" s="33" customFormat="1" ht="30" customHeight="1" thickBot="1" x14ac:dyDescent="0.4">
      <c r="A33" s="6"/>
      <c r="B33" s="62" t="s">
        <v>22</v>
      </c>
      <c r="C33" s="44">
        <v>0</v>
      </c>
      <c r="D33" s="45">
        <f>E32+1</f>
        <v>45828</v>
      </c>
      <c r="E33" s="45">
        <f>D33</f>
        <v>45828</v>
      </c>
      <c r="F33" s="9"/>
      <c r="G33" s="4">
        <f t="shared" si="3"/>
        <v>1</v>
      </c>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c r="BF33"/>
      <c r="BG33"/>
      <c r="BH33"/>
      <c r="BI33"/>
      <c r="BJ33"/>
    </row>
    <row r="34" spans="1:62" s="33" customFormat="1" ht="30" customHeight="1" thickBot="1" x14ac:dyDescent="0.4">
      <c r="A34" s="6"/>
      <c r="B34" s="62" t="s">
        <v>23</v>
      </c>
      <c r="C34" s="44">
        <v>0</v>
      </c>
      <c r="D34" s="45">
        <f>E33+1</f>
        <v>45829</v>
      </c>
      <c r="E34" s="45">
        <f>D34</f>
        <v>45829</v>
      </c>
      <c r="F34" s="9"/>
      <c r="G34" s="4">
        <f t="shared" si="3"/>
        <v>1</v>
      </c>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c r="BF34"/>
      <c r="BG34"/>
      <c r="BH34"/>
      <c r="BI34"/>
      <c r="BJ34"/>
    </row>
    <row r="35" spans="1:62" s="33" customFormat="1" ht="30" customHeight="1" thickBot="1" x14ac:dyDescent="0.4">
      <c r="A35" s="6"/>
      <c r="B35" s="71" t="s">
        <v>38</v>
      </c>
      <c r="C35" s="46"/>
      <c r="D35" s="47"/>
      <c r="E35" s="48"/>
      <c r="F35" s="9"/>
      <c r="G35" s="4" t="str">
        <f t="shared" si="3"/>
        <v/>
      </c>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c r="BF35"/>
      <c r="BG35"/>
      <c r="BH35"/>
      <c r="BI35"/>
      <c r="BJ35"/>
    </row>
    <row r="36" spans="1:62" s="33" customFormat="1" ht="30" customHeight="1" thickBot="1" x14ac:dyDescent="0.4">
      <c r="A36" s="6"/>
      <c r="B36" s="78" t="s">
        <v>24</v>
      </c>
      <c r="C36" s="50">
        <v>0</v>
      </c>
      <c r="D36" s="51">
        <f>E34+1</f>
        <v>45830</v>
      </c>
      <c r="E36" s="51">
        <f>D36</f>
        <v>45830</v>
      </c>
      <c r="F36" s="9"/>
      <c r="G36" s="4">
        <f t="shared" si="3"/>
        <v>1</v>
      </c>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c r="BF36"/>
      <c r="BG36"/>
      <c r="BH36"/>
      <c r="BI36"/>
      <c r="BJ36"/>
    </row>
    <row r="37" spans="1:62" s="33" customFormat="1" ht="30" customHeight="1" thickBot="1" x14ac:dyDescent="0.4">
      <c r="A37" s="6"/>
      <c r="B37" s="78" t="s">
        <v>25</v>
      </c>
      <c r="C37" s="50">
        <v>0</v>
      </c>
      <c r="D37" s="51">
        <f>E36+1</f>
        <v>45831</v>
      </c>
      <c r="E37" s="51">
        <f>D37+1</f>
        <v>45832</v>
      </c>
      <c r="F37" s="9"/>
      <c r="G37" s="4">
        <f t="shared" si="3"/>
        <v>2</v>
      </c>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c r="BF37"/>
      <c r="BG37"/>
      <c r="BH37"/>
      <c r="BI37"/>
      <c r="BJ37"/>
    </row>
    <row r="38" spans="1:62" s="33" customFormat="1" ht="30" customHeight="1" thickBot="1" x14ac:dyDescent="0.4">
      <c r="A38" s="6"/>
      <c r="B38" s="78" t="s">
        <v>26</v>
      </c>
      <c r="C38" s="50">
        <v>0</v>
      </c>
      <c r="D38" s="51">
        <f>E37</f>
        <v>45832</v>
      </c>
      <c r="E38" s="51">
        <f>D38+1</f>
        <v>45833</v>
      </c>
      <c r="F38" s="9"/>
      <c r="G38" s="4">
        <f t="shared" si="3"/>
        <v>2</v>
      </c>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80" t="s">
        <v>39</v>
      </c>
      <c r="AR38" s="36"/>
      <c r="AS38" s="36"/>
      <c r="AT38" s="36"/>
      <c r="AU38" s="36"/>
      <c r="AV38" s="36"/>
      <c r="AW38" s="36"/>
      <c r="AY38" s="36"/>
      <c r="AZ38" s="36"/>
      <c r="BA38" s="36"/>
      <c r="BB38" s="36"/>
      <c r="BC38" s="36"/>
      <c r="BD38" s="36"/>
      <c r="BE38"/>
      <c r="BF38"/>
      <c r="BG38"/>
      <c r="BH38"/>
      <c r="BI38"/>
      <c r="BJ38"/>
    </row>
    <row r="39" spans="1:62" s="33" customFormat="1" ht="30" customHeight="1" thickBot="1" x14ac:dyDescent="0.4">
      <c r="A39" s="6"/>
      <c r="B39" s="81" t="s">
        <v>49</v>
      </c>
      <c r="C39" s="29"/>
      <c r="D39" s="30"/>
      <c r="E39" s="31"/>
      <c r="F39" s="9"/>
      <c r="G39" s="4" t="str">
        <f t="shared" si="3"/>
        <v/>
      </c>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c r="BF39"/>
      <c r="BG39"/>
      <c r="BH39"/>
      <c r="BI39"/>
      <c r="BJ39"/>
    </row>
    <row r="40" spans="1:62" s="33" customFormat="1" ht="30" customHeight="1" thickBot="1" x14ac:dyDescent="0.4">
      <c r="A40" s="6"/>
      <c r="B40" s="73" t="s">
        <v>28</v>
      </c>
      <c r="C40" s="34">
        <v>0</v>
      </c>
      <c r="D40" s="35">
        <f>E38+1</f>
        <v>45834</v>
      </c>
      <c r="E40" s="35">
        <f>D40</f>
        <v>45834</v>
      </c>
      <c r="F40" s="9"/>
      <c r="G40" s="4">
        <f t="shared" si="3"/>
        <v>1</v>
      </c>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c r="BF40"/>
      <c r="BG40"/>
      <c r="BH40"/>
      <c r="BI40"/>
      <c r="BJ40"/>
    </row>
    <row r="41" spans="1:62" s="33" customFormat="1" ht="30" customHeight="1" thickBot="1" x14ac:dyDescent="0.65">
      <c r="A41" s="72" t="s">
        <v>27</v>
      </c>
      <c r="B41" s="74" t="s">
        <v>29</v>
      </c>
      <c r="C41" s="37">
        <v>0</v>
      </c>
      <c r="D41" s="38">
        <f>E40+1</f>
        <v>45835</v>
      </c>
      <c r="E41" s="38">
        <f>D41</f>
        <v>45835</v>
      </c>
      <c r="F41" s="9"/>
      <c r="G41" s="4">
        <f t="shared" si="3"/>
        <v>1</v>
      </c>
      <c r="H41" s="36"/>
      <c r="I41" s="36"/>
      <c r="J41" s="36"/>
      <c r="K41" s="36"/>
      <c r="L41" s="36"/>
      <c r="M41" s="36"/>
      <c r="N41" s="36"/>
      <c r="O41" s="36"/>
      <c r="P41" s="36"/>
      <c r="Q41" s="36"/>
      <c r="R41" s="36"/>
      <c r="S41" s="36"/>
      <c r="T41" s="39"/>
      <c r="U41" s="39"/>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c r="BF41"/>
      <c r="BG41"/>
      <c r="BH41"/>
      <c r="BI41"/>
      <c r="BJ41"/>
    </row>
    <row r="42" spans="1:62" s="33" customFormat="1" ht="30" customHeight="1" thickBot="1" x14ac:dyDescent="0.4">
      <c r="A42" s="6"/>
      <c r="B42" s="74" t="s">
        <v>30</v>
      </c>
      <c r="C42" s="37">
        <v>0</v>
      </c>
      <c r="D42" s="38">
        <f>E41+1</f>
        <v>45836</v>
      </c>
      <c r="E42" s="38">
        <f>D42</f>
        <v>45836</v>
      </c>
      <c r="F42" s="9"/>
      <c r="G42" s="4">
        <f t="shared" si="3"/>
        <v>1</v>
      </c>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c r="BF42"/>
      <c r="BG42"/>
      <c r="BH42"/>
      <c r="BI42"/>
      <c r="BJ42"/>
    </row>
    <row r="43" spans="1:62" s="33" customFormat="1" ht="30" customHeight="1" thickBot="1" x14ac:dyDescent="0.4">
      <c r="A43" s="6"/>
      <c r="B43" s="73" t="s">
        <v>31</v>
      </c>
      <c r="C43" s="34">
        <v>0</v>
      </c>
      <c r="D43" s="38">
        <f>E42+1</f>
        <v>45837</v>
      </c>
      <c r="E43" s="38">
        <f>D43</f>
        <v>45837</v>
      </c>
      <c r="F43" s="9"/>
      <c r="G43" s="4">
        <f t="shared" si="3"/>
        <v>1</v>
      </c>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c r="BF43"/>
      <c r="BG43"/>
      <c r="BH43"/>
      <c r="BI43"/>
      <c r="BJ43"/>
    </row>
    <row r="44" spans="1:62" s="33" customFormat="1" ht="30" customHeight="1" thickBot="1" x14ac:dyDescent="0.4">
      <c r="A44" s="6"/>
      <c r="B44" s="75" t="s">
        <v>32</v>
      </c>
      <c r="C44" s="37">
        <v>0</v>
      </c>
      <c r="D44" s="38">
        <f t="shared" ref="D44:D45" si="6">E43</f>
        <v>45837</v>
      </c>
      <c r="E44" s="38">
        <f>D44</f>
        <v>45837</v>
      </c>
      <c r="F44" s="9"/>
      <c r="G44" s="4">
        <f t="shared" si="3"/>
        <v>1</v>
      </c>
      <c r="H44" s="36"/>
      <c r="I44" s="36"/>
      <c r="J44" s="36"/>
      <c r="K44" s="36"/>
      <c r="L44" s="36"/>
      <c r="M44" s="36"/>
      <c r="N44" s="36"/>
      <c r="O44" s="36"/>
      <c r="P44" s="36"/>
      <c r="Q44" s="36"/>
      <c r="R44" s="36"/>
      <c r="S44" s="36"/>
      <c r="T44" s="39"/>
      <c r="U44" s="39"/>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c r="BF44"/>
      <c r="BG44"/>
      <c r="BH44"/>
      <c r="BI44"/>
      <c r="BJ44"/>
    </row>
    <row r="45" spans="1:62" s="33" customFormat="1" ht="30" customHeight="1" thickBot="1" x14ac:dyDescent="0.4">
      <c r="A45" s="6"/>
      <c r="B45" s="74" t="s">
        <v>33</v>
      </c>
      <c r="C45" s="37">
        <v>0</v>
      </c>
      <c r="D45" s="38">
        <f t="shared" si="6"/>
        <v>45837</v>
      </c>
      <c r="E45" s="38">
        <f>D45+9</f>
        <v>45846</v>
      </c>
      <c r="F45" s="9"/>
      <c r="G45" s="4">
        <f t="shared" si="3"/>
        <v>10</v>
      </c>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80" t="s">
        <v>39</v>
      </c>
      <c r="AV45" s="36"/>
      <c r="AW45" s="36"/>
      <c r="AX45" s="36"/>
      <c r="AY45" s="36"/>
      <c r="AZ45" s="36"/>
      <c r="BA45" s="36"/>
      <c r="BB45" s="36"/>
      <c r="BC45" s="36"/>
      <c r="BD45" s="36"/>
      <c r="BE45"/>
      <c r="BF45"/>
      <c r="BG45"/>
      <c r="BH45"/>
      <c r="BI45"/>
      <c r="BJ45"/>
    </row>
    <row r="46" spans="1:62" s="33" customFormat="1" ht="30" customHeight="1" thickBot="1" x14ac:dyDescent="0.4">
      <c r="A46" s="6"/>
      <c r="B46"/>
      <c r="C46" s="52"/>
      <c r="D46" s="53"/>
      <c r="E46" s="53"/>
      <c r="F46" s="9"/>
      <c r="G46" s="4"/>
      <c r="BE46"/>
      <c r="BF46"/>
      <c r="BG46"/>
      <c r="BH46"/>
      <c r="BI46"/>
      <c r="BJ46"/>
    </row>
    <row r="47" spans="1:62" s="33" customFormat="1" ht="30" customHeight="1" thickBot="1" x14ac:dyDescent="0.4">
      <c r="A47" s="7"/>
      <c r="B47" s="54" t="s">
        <v>0</v>
      </c>
      <c r="C47" s="55"/>
      <c r="D47" s="56"/>
      <c r="E47" s="57"/>
      <c r="F47" s="9"/>
      <c r="G47" s="5" t="str">
        <f t="shared" si="3"/>
        <v/>
      </c>
      <c r="H47" s="58"/>
      <c r="I47" s="58"/>
      <c r="J47" s="58"/>
      <c r="K47" s="58"/>
      <c r="L47" s="58"/>
      <c r="M47" s="58"/>
      <c r="N47" s="58"/>
      <c r="O47" s="58"/>
      <c r="P47" s="58"/>
      <c r="Q47" s="58"/>
      <c r="R47" s="58"/>
      <c r="S47" s="58"/>
      <c r="T47" s="58"/>
      <c r="U47" s="58"/>
      <c r="V47" s="58"/>
      <c r="W47" s="58"/>
      <c r="X47" s="58"/>
      <c r="Y47" s="58"/>
      <c r="Z47" s="58"/>
      <c r="AA47" s="58"/>
      <c r="AB47" s="58"/>
      <c r="AC47" s="58"/>
      <c r="AD47" s="58"/>
      <c r="AE47" s="58"/>
      <c r="AF47" s="58"/>
      <c r="AG47" s="58"/>
      <c r="AH47" s="58"/>
      <c r="AI47" s="58"/>
      <c r="AJ47" s="58"/>
      <c r="AK47" s="58"/>
      <c r="AL47" s="58"/>
      <c r="AM47" s="58"/>
      <c r="AN47" s="58"/>
      <c r="AO47" s="58"/>
      <c r="AP47" s="58"/>
      <c r="AQ47" s="58"/>
      <c r="AR47" s="58"/>
      <c r="AS47" s="58"/>
      <c r="AT47" s="58"/>
      <c r="AU47" s="58"/>
      <c r="AV47" s="58"/>
      <c r="AW47" s="58"/>
      <c r="AX47" s="58"/>
      <c r="AY47" s="58"/>
      <c r="AZ47" s="58"/>
      <c r="BA47" s="58"/>
      <c r="BB47" s="58"/>
      <c r="BC47" s="58"/>
      <c r="BD47" s="58"/>
      <c r="BE47"/>
      <c r="BF47"/>
      <c r="BG47"/>
      <c r="BH47"/>
      <c r="BI47"/>
      <c r="BJ47"/>
    </row>
    <row r="48" spans="1:62" ht="30" customHeight="1" x14ac:dyDescent="0.35">
      <c r="F48" s="3"/>
    </row>
    <row r="49" spans="5:5" ht="30" customHeight="1" x14ac:dyDescent="0.35">
      <c r="E49" s="8"/>
    </row>
  </sheetData>
  <mergeCells count="19">
    <mergeCell ref="H1:N1"/>
    <mergeCell ref="P1:Y1"/>
    <mergeCell ref="H2:N2"/>
    <mergeCell ref="P2:Y2"/>
    <mergeCell ref="H4:N4"/>
    <mergeCell ref="O4:U4"/>
    <mergeCell ref="V4:AB4"/>
    <mergeCell ref="A5:A6"/>
    <mergeCell ref="B5:B6"/>
    <mergeCell ref="C5:C6"/>
    <mergeCell ref="D5:D6"/>
    <mergeCell ref="E5:E6"/>
    <mergeCell ref="BK5:BK6"/>
    <mergeCell ref="BJ5:BJ6"/>
    <mergeCell ref="BJ4:BK4"/>
    <mergeCell ref="AC4:AI4"/>
    <mergeCell ref="AJ4:AP4"/>
    <mergeCell ref="AQ4:AW4"/>
    <mergeCell ref="AX4:BD4"/>
  </mergeCells>
  <phoneticPr fontId="22" type="noConversion"/>
  <conditionalFormatting sqref="C7:C47">
    <cfRule type="dataBar" priority="25">
      <dataBar>
        <cfvo type="num" val="0"/>
        <cfvo type="num" val="1"/>
        <color theme="0"/>
      </dataBar>
      <extLst>
        <ext xmlns:x14="http://schemas.microsoft.com/office/spreadsheetml/2009/9/main" uri="{B025F937-C7B1-47D3-B67F-A62EFF666E3E}">
          <x14:id>{B48D017E-D034-476A-A705-6D694DBC7826}</x14:id>
        </ext>
      </extLst>
    </cfRule>
  </conditionalFormatting>
  <conditionalFormatting sqref="H24:K28">
    <cfRule type="expression" dxfId="59" priority="19">
      <formula>AND(task_start&lt;=H$5,ROUNDDOWN((task_end-task_start+1)*task_progress,0)+task_start-1&gt;=H$5)</formula>
    </cfRule>
    <cfRule type="expression" dxfId="58" priority="20" stopIfTrue="1">
      <formula>AND(task_end&gt;=H$5,task_start&lt;I$5)</formula>
    </cfRule>
  </conditionalFormatting>
  <conditionalFormatting sqref="H13:M13 O13:AW13 AX13:BD17 H14:AW17">
    <cfRule type="expression" dxfId="57" priority="22">
      <formula>AND(task_start&lt;=H$5,ROUNDDOWN((task_end-task_start+1)*task_progress,0)+task_start-1&gt;=H$5)</formula>
    </cfRule>
    <cfRule type="expression" dxfId="56" priority="23" stopIfTrue="1">
      <formula>AND(task_end&gt;=H$5,task_start&lt;I$5)</formula>
    </cfRule>
  </conditionalFormatting>
  <conditionalFormatting sqref="H9:AW11">
    <cfRule type="expression" dxfId="55" priority="24" stopIfTrue="1">
      <formula>AND(task_end&gt;=H$5,task_start&lt;I$5)</formula>
    </cfRule>
  </conditionalFormatting>
  <conditionalFormatting sqref="H14:AW30 AX8:BD30 H4:AW11 P12:AW12 H12:M13 O13:AW13 AY38:BD38">
    <cfRule type="expression" dxfId="54" priority="21">
      <formula>AND(TODAY()&gt;=H$5, TODAY()&lt;I$5)</formula>
    </cfRule>
  </conditionalFormatting>
  <conditionalFormatting sqref="H19:AW30 AX36:BD37 AY38:BD38">
    <cfRule type="expression" dxfId="53" priority="27" stopIfTrue="1">
      <formula>AND(task_end&gt;=H$5,task_start&lt;I$5)</formula>
    </cfRule>
  </conditionalFormatting>
  <conditionalFormatting sqref="H19:AW30 AY38:BD38 AX36:BD37">
    <cfRule type="expression" dxfId="52" priority="26">
      <formula>AND(task_start&lt;=H$5,ROUNDDOWN((task_end-task_start+1)*task_progress,0)+task_start-1&gt;=H$5)</formula>
    </cfRule>
  </conditionalFormatting>
  <conditionalFormatting sqref="H31:AW45">
    <cfRule type="expression" dxfId="51" priority="14">
      <formula>AND(TODAY()&gt;=H$5, TODAY()&lt;I$5)</formula>
    </cfRule>
  </conditionalFormatting>
  <conditionalFormatting sqref="H32:AW34">
    <cfRule type="expression" dxfId="50" priority="18" stopIfTrue="1">
      <formula>AND(task_end&gt;=H$5,task_start&lt;I$5)</formula>
    </cfRule>
  </conditionalFormatting>
  <conditionalFormatting sqref="H36:AW38">
    <cfRule type="expression" dxfId="49" priority="16">
      <formula>AND(task_start&lt;=H$5,ROUNDDOWN((task_end-task_start+1)*task_progress,0)+task_start-1&gt;=H$5)</formula>
    </cfRule>
    <cfRule type="expression" dxfId="48" priority="17" stopIfTrue="1">
      <formula>AND(task_end&gt;=H$5,task_start&lt;I$5)</formula>
    </cfRule>
  </conditionalFormatting>
  <conditionalFormatting sqref="H40:AW45">
    <cfRule type="expression" dxfId="47" priority="15" stopIfTrue="1">
      <formula>AND(task_end&gt;=H$5,task_start&lt;I$5)</formula>
    </cfRule>
  </conditionalFormatting>
  <conditionalFormatting sqref="H9:BD11">
    <cfRule type="expression" dxfId="46" priority="9">
      <formula>AND(task_start&lt;=H$5,ROUNDDOWN((task_end-task_start+1)*task_progress,0)+task_start-1&gt;=H$5)</formula>
    </cfRule>
  </conditionalFormatting>
  <conditionalFormatting sqref="H24:BD30">
    <cfRule type="expression" dxfId="45" priority="7">
      <formula>AND(task_start&lt;=H$5,ROUNDDOWN((task_end-task_start+1)*task_progress,0)+task_start-1&gt;=H$5)</formula>
    </cfRule>
    <cfRule type="expression" dxfId="44" priority="8" stopIfTrue="1">
      <formula>AND(task_end&gt;=H$5,task_start&lt;I$5)</formula>
    </cfRule>
  </conditionalFormatting>
  <conditionalFormatting sqref="H32:BD34">
    <cfRule type="expression" dxfId="43" priority="5">
      <formula>AND(task_start&lt;=H$5,ROUNDDOWN((task_end-task_start+1)*task_progress,0)+task_start-1&gt;=H$5)</formula>
    </cfRule>
  </conditionalFormatting>
  <conditionalFormatting sqref="H40:BD45">
    <cfRule type="expression" dxfId="42" priority="2">
      <formula>AND(task_start&lt;=H$5,ROUNDDOWN((task_end-task_start+1)*task_progress,0)+task_start-1&gt;=H$5)</formula>
    </cfRule>
  </conditionalFormatting>
  <conditionalFormatting sqref="N12:N13">
    <cfRule type="expression" dxfId="41" priority="28">
      <formula>AND(TODAY()&gt;=O$5, TODAY()&lt;P$5)</formula>
    </cfRule>
  </conditionalFormatting>
  <conditionalFormatting sqref="AU45">
    <cfRule type="expression" dxfId="40" priority="29">
      <formula>AND(TODAY()&gt;=AX$5, TODAY()&lt;AY$5)</formula>
    </cfRule>
    <cfRule type="expression" dxfId="39" priority="30">
      <formula>AND(task_start&lt;=AX$5,ROUNDDOWN((task_end-task_start+1)*task_progress,0)+task_start-1&gt;=AX$5)</formula>
    </cfRule>
    <cfRule type="expression" dxfId="38" priority="31" stopIfTrue="1">
      <formula>AND(task_end&gt;=AX$5,task_start&lt;AY$5)</formula>
    </cfRule>
  </conditionalFormatting>
  <conditionalFormatting sqref="AX4:BD6">
    <cfRule type="expression" dxfId="37" priority="13">
      <formula>AND(TODAY()&gt;=AX$5, TODAY()&lt;AY$5)</formula>
    </cfRule>
  </conditionalFormatting>
  <conditionalFormatting sqref="AX9:BD11">
    <cfRule type="expression" dxfId="36" priority="10" stopIfTrue="1">
      <formula>AND(task_end&gt;=AX$5,task_start&lt;AY$5)</formula>
    </cfRule>
  </conditionalFormatting>
  <conditionalFormatting sqref="AX19:BD30">
    <cfRule type="expression" dxfId="35" priority="11">
      <formula>AND(task_start&lt;=AX$5,ROUNDDOWN((task_end-task_start+1)*task_progress,0)+task_start-1&gt;=AX$5)</formula>
    </cfRule>
    <cfRule type="expression" dxfId="34" priority="12" stopIfTrue="1">
      <formula>AND(task_end&gt;=AX$5,task_start&lt;AY$5)</formula>
    </cfRule>
  </conditionalFormatting>
  <conditionalFormatting sqref="AX31:BD37">
    <cfRule type="expression" dxfId="33" priority="4">
      <formula>AND(TODAY()&gt;=AX$5, TODAY()&lt;AY$5)</formula>
    </cfRule>
  </conditionalFormatting>
  <conditionalFormatting sqref="AX32:BD34">
    <cfRule type="expression" dxfId="32" priority="6" stopIfTrue="1">
      <formula>AND(task_end&gt;=AX$5,task_start&lt;AY$5)</formula>
    </cfRule>
  </conditionalFormatting>
  <conditionalFormatting sqref="AX39:BD45">
    <cfRule type="expression" dxfId="31" priority="1">
      <formula>AND(TODAY()&gt;=AX$5, TODAY()&lt;AY$5)</formula>
    </cfRule>
  </conditionalFormatting>
  <conditionalFormatting sqref="AX40:BD45">
    <cfRule type="expression" dxfId="30" priority="3" stopIfTrue="1">
      <formula>AND(task_end&gt;=AX$5,task_start&lt;AY$5)</formula>
    </cfRule>
  </conditionalFormatting>
  <dataValidations count="12">
    <dataValidation allowBlank="1" showInputMessage="1" showErrorMessage="1" prompt="This row marks the end of the Project Schedule. DO NOT enter anything in this row. _x000a_Insert new rows ABOVE this one to continue building out your Project Schedule." sqref="A47" xr:uid="{120E8D11-D308-4487-9B74-2CCFB88E612D}"/>
    <dataValidation allowBlank="1" showInputMessage="1" showErrorMessage="1" prompt="Phase 4's sample block starts in cell B26." sqref="A18" xr:uid="{EA5FC299-A4C3-475D-A2AA-B35967F58308}"/>
    <dataValidation allowBlank="1" showInputMessage="1" showErrorMessage="1" prompt="Phase 3's sample block starts in cell B20." sqref="A12" xr:uid="{7D471A29-A11E-4076-8B28-08C079B8D18F}"/>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D93EA667-029A-4AB3-B688-EA7C67B3225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7E214E01-4AD5-427C-8335-AF149800B872}"/>
    <dataValidation allowBlank="1" showInputMessage="1" showErrorMessage="1" prompt="Cell B8 contains the Phase 1 sample title. Enter a new title in cell B8._x000a_To delete the phase and work only from tasks, simply delete this row." sqref="A8" xr:uid="{1DE55573-61CB-48BF-B67E-DE8337BDB39A}"/>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246BB061-6A8F-4D2B-86D6-628981BC4EC5}"/>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79E47429-13B6-4A99-B59C-9903965A8D07}"/>
    <dataValidation allowBlank="1" showInputMessage="1" showErrorMessage="1" prompt="Enter the name of the Project Lead in cell C3. Enter the Project Start date in cell Q1. Project Start: label is in cell I1." sqref="A3" xr:uid="{BB963AF2-E0D6-415F-BCDD-BCE47BFFBBB4}"/>
    <dataValidation allowBlank="1" showInputMessage="1" showErrorMessage="1" prompt="Enter Company name in cel B2." sqref="A2" xr:uid="{D1DF53D7-7D7C-4E39-845B-948B0669DC7B}"/>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AA0E632E-E003-436E-BB5C-553D8BB90F6E}"/>
    <dataValidation type="whole" operator="greaterThanOrEqual" allowBlank="1" showInputMessage="1" promptTitle="Display Week" prompt="Changing this number will scroll the Gantt Chart view." sqref="P2" xr:uid="{9A55594E-33C4-4789-8EAF-A3B7F6E763CC}">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48D017E-D034-476A-A705-6D694DBC7826}">
            <x14:dataBar minLength="0" maxLength="100" gradient="0">
              <x14:cfvo type="num">
                <xm:f>0</xm:f>
              </x14:cfvo>
              <x14:cfvo type="num">
                <xm:f>1</xm:f>
              </x14:cfvo>
              <x14:negativeFillColor rgb="FFFF0000"/>
              <x14:axisColor rgb="FF000000"/>
            </x14:dataBar>
          </x14:cfRule>
          <xm:sqref>C7:C47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8"/>
  <sheetViews>
    <sheetView showGridLines="0" showRuler="0" zoomScale="55" zoomScaleNormal="55" zoomScalePageLayoutView="70" workbookViewId="0">
      <selection activeCell="BR17" sqref="BR17"/>
    </sheetView>
  </sheetViews>
  <sheetFormatPr defaultColWidth="8.6875" defaultRowHeight="30" customHeight="1" x14ac:dyDescent="0.35"/>
  <cols>
    <col min="1" max="1" width="2.6875" style="6" customWidth="1"/>
    <col min="2" max="2" width="49.3125" customWidth="1"/>
    <col min="3" max="3" width="10.6875" customWidth="1"/>
    <col min="4" max="4" width="10.6875" style="2" customWidth="1"/>
    <col min="5" max="5" width="10.6875" customWidth="1"/>
    <col min="6" max="6" width="2.6875" customWidth="1"/>
    <col min="7" max="7" width="6" hidden="1" customWidth="1"/>
    <col min="8" max="64" width="2.6875" customWidth="1"/>
  </cols>
  <sheetData>
    <row r="1" spans="1:63" ht="55.05" customHeight="1" x14ac:dyDescent="1.45">
      <c r="A1" s="7"/>
      <c r="B1" s="59" t="s">
        <v>8</v>
      </c>
      <c r="C1" s="10"/>
      <c r="D1" s="11"/>
      <c r="E1" s="12"/>
      <c r="G1" s="1"/>
      <c r="H1" s="101" t="s">
        <v>6</v>
      </c>
      <c r="I1" s="102"/>
      <c r="J1" s="102"/>
      <c r="K1" s="102"/>
      <c r="L1" s="102"/>
      <c r="M1" s="102"/>
      <c r="N1" s="102"/>
      <c r="O1" s="15"/>
      <c r="P1" s="103">
        <v>45789</v>
      </c>
      <c r="Q1" s="104"/>
      <c r="R1" s="104"/>
      <c r="S1" s="104"/>
      <c r="T1" s="104"/>
      <c r="U1" s="104"/>
      <c r="V1" s="104"/>
      <c r="W1" s="104"/>
      <c r="X1" s="104"/>
      <c r="Y1" s="104"/>
    </row>
    <row r="2" spans="1:63" ht="30" customHeight="1" x14ac:dyDescent="0.9">
      <c r="B2" s="82" t="s">
        <v>9</v>
      </c>
      <c r="C2" s="13"/>
      <c r="D2" s="14"/>
      <c r="E2" s="13"/>
      <c r="H2" s="101" t="s">
        <v>7</v>
      </c>
      <c r="I2" s="102"/>
      <c r="J2" s="102"/>
      <c r="K2" s="102"/>
      <c r="L2" s="102"/>
      <c r="M2" s="102"/>
      <c r="N2" s="102"/>
      <c r="O2" s="15"/>
      <c r="P2" s="105">
        <v>1</v>
      </c>
      <c r="Q2" s="104"/>
      <c r="R2" s="104"/>
      <c r="S2" s="104"/>
      <c r="T2" s="104"/>
      <c r="U2" s="104"/>
      <c r="V2" s="104"/>
      <c r="W2" s="104"/>
      <c r="X2" s="104"/>
      <c r="Y2" s="104"/>
    </row>
    <row r="3" spans="1:63" s="17" customFormat="1" ht="30" customHeight="1" x14ac:dyDescent="0.4">
      <c r="A3" s="6"/>
      <c r="B3" s="16"/>
      <c r="C3" s="18"/>
      <c r="D3" s="19"/>
      <c r="BE3"/>
      <c r="BF3"/>
      <c r="BG3"/>
      <c r="BH3"/>
      <c r="BI3"/>
      <c r="BJ3"/>
      <c r="BK3"/>
    </row>
    <row r="4" spans="1:63" s="17" customFormat="1" ht="30" customHeight="1" x14ac:dyDescent="0.35">
      <c r="A4" s="7"/>
      <c r="B4" s="20"/>
      <c r="D4" s="21"/>
      <c r="H4" s="106">
        <f>H5</f>
        <v>45789</v>
      </c>
      <c r="I4" s="95"/>
      <c r="J4" s="95"/>
      <c r="K4" s="95"/>
      <c r="L4" s="95"/>
      <c r="M4" s="95"/>
      <c r="N4" s="95"/>
      <c r="O4" s="95">
        <f>O5</f>
        <v>45796</v>
      </c>
      <c r="P4" s="95"/>
      <c r="Q4" s="95"/>
      <c r="R4" s="95"/>
      <c r="S4" s="95"/>
      <c r="T4" s="95"/>
      <c r="U4" s="95"/>
      <c r="V4" s="95">
        <f>V5</f>
        <v>45803</v>
      </c>
      <c r="W4" s="95"/>
      <c r="X4" s="95"/>
      <c r="Y4" s="95"/>
      <c r="Z4" s="95"/>
      <c r="AA4" s="95"/>
      <c r="AB4" s="95"/>
      <c r="AC4" s="95">
        <f>AC5</f>
        <v>45810</v>
      </c>
      <c r="AD4" s="95"/>
      <c r="AE4" s="95"/>
      <c r="AF4" s="95"/>
      <c r="AG4" s="95"/>
      <c r="AH4" s="95"/>
      <c r="AI4" s="95"/>
      <c r="AJ4" s="95">
        <f>AJ5</f>
        <v>45817</v>
      </c>
      <c r="AK4" s="95"/>
      <c r="AL4" s="95"/>
      <c r="AM4" s="95"/>
      <c r="AN4" s="95"/>
      <c r="AO4" s="95"/>
      <c r="AP4" s="95"/>
      <c r="AQ4" s="95">
        <f>AQ5</f>
        <v>45824</v>
      </c>
      <c r="AR4" s="95"/>
      <c r="AS4" s="95"/>
      <c r="AT4" s="95"/>
      <c r="AU4" s="95"/>
      <c r="AV4" s="95"/>
      <c r="AW4" s="95"/>
      <c r="AX4" s="95">
        <f>AX5</f>
        <v>45831</v>
      </c>
      <c r="AY4" s="95"/>
      <c r="AZ4" s="95"/>
      <c r="BA4" s="95"/>
      <c r="BB4" s="95"/>
      <c r="BC4" s="95"/>
      <c r="BD4" s="95"/>
      <c r="BE4"/>
      <c r="BF4"/>
      <c r="BG4"/>
      <c r="BH4"/>
      <c r="BI4"/>
      <c r="BJ4"/>
      <c r="BK4"/>
    </row>
    <row r="5" spans="1:63" s="17" customFormat="1" ht="15" customHeight="1" x14ac:dyDescent="0.35">
      <c r="A5" s="96"/>
      <c r="B5" s="97" t="s">
        <v>4</v>
      </c>
      <c r="C5" s="99" t="s">
        <v>1</v>
      </c>
      <c r="D5" s="99" t="s">
        <v>2</v>
      </c>
      <c r="E5" s="99" t="s">
        <v>3</v>
      </c>
      <c r="H5" s="22">
        <f>Project_Start-WEEKDAY(Project_Start,1)+2+7*(Display_Week-1)</f>
        <v>45789</v>
      </c>
      <c r="I5" s="22">
        <f>H5+1</f>
        <v>45790</v>
      </c>
      <c r="J5" s="22">
        <f t="shared" ref="J5:AW5" si="0">I5+1</f>
        <v>45791</v>
      </c>
      <c r="K5" s="22">
        <f t="shared" si="0"/>
        <v>45792</v>
      </c>
      <c r="L5" s="22">
        <f t="shared" si="0"/>
        <v>45793</v>
      </c>
      <c r="M5" s="22">
        <f t="shared" si="0"/>
        <v>45794</v>
      </c>
      <c r="N5" s="23">
        <f t="shared" si="0"/>
        <v>45795</v>
      </c>
      <c r="O5" s="24">
        <f>N5+1</f>
        <v>45796</v>
      </c>
      <c r="P5" s="22">
        <f>O5+1</f>
        <v>45797</v>
      </c>
      <c r="Q5" s="22">
        <f t="shared" si="0"/>
        <v>45798</v>
      </c>
      <c r="R5" s="22">
        <f t="shared" si="0"/>
        <v>45799</v>
      </c>
      <c r="S5" s="22">
        <f t="shared" si="0"/>
        <v>45800</v>
      </c>
      <c r="T5" s="22">
        <f t="shared" si="0"/>
        <v>45801</v>
      </c>
      <c r="U5" s="23">
        <f t="shared" si="0"/>
        <v>45802</v>
      </c>
      <c r="V5" s="24">
        <f>U5+1</f>
        <v>45803</v>
      </c>
      <c r="W5" s="22">
        <f>V5+1</f>
        <v>45804</v>
      </c>
      <c r="X5" s="22">
        <f t="shared" si="0"/>
        <v>45805</v>
      </c>
      <c r="Y5" s="22">
        <f t="shared" si="0"/>
        <v>45806</v>
      </c>
      <c r="Z5" s="22">
        <f t="shared" si="0"/>
        <v>45807</v>
      </c>
      <c r="AA5" s="22">
        <f t="shared" si="0"/>
        <v>45808</v>
      </c>
      <c r="AB5" s="23">
        <f t="shared" si="0"/>
        <v>45809</v>
      </c>
      <c r="AC5" s="24">
        <f>AB5+1</f>
        <v>45810</v>
      </c>
      <c r="AD5" s="22">
        <f>AC5+1</f>
        <v>45811</v>
      </c>
      <c r="AE5" s="22">
        <f t="shared" si="0"/>
        <v>45812</v>
      </c>
      <c r="AF5" s="22">
        <f t="shared" si="0"/>
        <v>45813</v>
      </c>
      <c r="AG5" s="22">
        <f t="shared" si="0"/>
        <v>45814</v>
      </c>
      <c r="AH5" s="22">
        <f t="shared" si="0"/>
        <v>45815</v>
      </c>
      <c r="AI5" s="23">
        <f t="shared" si="0"/>
        <v>45816</v>
      </c>
      <c r="AJ5" s="24">
        <f>AI5+1</f>
        <v>45817</v>
      </c>
      <c r="AK5" s="22">
        <f>AJ5+1</f>
        <v>45818</v>
      </c>
      <c r="AL5" s="22">
        <f t="shared" si="0"/>
        <v>45819</v>
      </c>
      <c r="AM5" s="22">
        <f t="shared" si="0"/>
        <v>45820</v>
      </c>
      <c r="AN5" s="22">
        <f t="shared" si="0"/>
        <v>45821</v>
      </c>
      <c r="AO5" s="22">
        <f t="shared" si="0"/>
        <v>45822</v>
      </c>
      <c r="AP5" s="23">
        <f t="shared" si="0"/>
        <v>45823</v>
      </c>
      <c r="AQ5" s="24">
        <f>AP5+1</f>
        <v>45824</v>
      </c>
      <c r="AR5" s="22">
        <f>AQ5+1</f>
        <v>45825</v>
      </c>
      <c r="AS5" s="22">
        <f t="shared" si="0"/>
        <v>45826</v>
      </c>
      <c r="AT5" s="22">
        <f t="shared" si="0"/>
        <v>45827</v>
      </c>
      <c r="AU5" s="22">
        <f t="shared" si="0"/>
        <v>45828</v>
      </c>
      <c r="AV5" s="22">
        <f t="shared" si="0"/>
        <v>45829</v>
      </c>
      <c r="AW5" s="23">
        <f t="shared" si="0"/>
        <v>45830</v>
      </c>
      <c r="AX5" s="24">
        <f>AW5+1</f>
        <v>45831</v>
      </c>
      <c r="AY5" s="22">
        <f>AX5+1</f>
        <v>45832</v>
      </c>
      <c r="AZ5" s="22">
        <f t="shared" ref="AZ5" si="1">AY5+1</f>
        <v>45833</v>
      </c>
      <c r="BA5" s="22">
        <f t="shared" ref="BA5" si="2">AZ5+1</f>
        <v>45834</v>
      </c>
      <c r="BB5" s="22">
        <f t="shared" ref="BB5" si="3">BA5+1</f>
        <v>45835</v>
      </c>
      <c r="BC5" s="22">
        <f t="shared" ref="BC5" si="4">BB5+1</f>
        <v>45836</v>
      </c>
      <c r="BD5" s="23">
        <f t="shared" ref="BD5" si="5">BC5+1</f>
        <v>45837</v>
      </c>
      <c r="BE5"/>
      <c r="BF5"/>
      <c r="BG5"/>
      <c r="BH5"/>
      <c r="BI5"/>
      <c r="BJ5"/>
      <c r="BK5"/>
    </row>
    <row r="6" spans="1:63" s="17" customFormat="1" ht="15" customHeight="1" thickBot="1" x14ac:dyDescent="0.4">
      <c r="A6" s="96"/>
      <c r="B6" s="98"/>
      <c r="C6" s="100"/>
      <c r="D6" s="100"/>
      <c r="E6" s="100"/>
      <c r="H6" s="25" t="str">
        <f t="shared" ref="H6:AM6" si="6">LEFT(TEXT(H5,"ddd"),1)</f>
        <v>M</v>
      </c>
      <c r="I6" s="26" t="str">
        <f t="shared" si="6"/>
        <v>T</v>
      </c>
      <c r="J6" s="26" t="str">
        <f t="shared" si="6"/>
        <v>W</v>
      </c>
      <c r="K6" s="26" t="str">
        <f t="shared" si="6"/>
        <v>T</v>
      </c>
      <c r="L6" s="26" t="str">
        <f t="shared" si="6"/>
        <v>F</v>
      </c>
      <c r="M6" s="26" t="str">
        <f t="shared" si="6"/>
        <v>S</v>
      </c>
      <c r="N6" s="26" t="str">
        <f t="shared" si="6"/>
        <v>S</v>
      </c>
      <c r="O6" s="26" t="str">
        <f t="shared" si="6"/>
        <v>M</v>
      </c>
      <c r="P6" s="26" t="str">
        <f t="shared" si="6"/>
        <v>T</v>
      </c>
      <c r="Q6" s="26" t="str">
        <f t="shared" si="6"/>
        <v>W</v>
      </c>
      <c r="R6" s="26" t="str">
        <f t="shared" si="6"/>
        <v>T</v>
      </c>
      <c r="S6" s="26" t="str">
        <f t="shared" si="6"/>
        <v>F</v>
      </c>
      <c r="T6" s="26" t="str">
        <f t="shared" si="6"/>
        <v>S</v>
      </c>
      <c r="U6" s="26" t="str">
        <f t="shared" si="6"/>
        <v>S</v>
      </c>
      <c r="V6" s="26" t="str">
        <f t="shared" si="6"/>
        <v>M</v>
      </c>
      <c r="W6" s="26" t="str">
        <f t="shared" si="6"/>
        <v>T</v>
      </c>
      <c r="X6" s="26" t="str">
        <f t="shared" si="6"/>
        <v>W</v>
      </c>
      <c r="Y6" s="26" t="str">
        <f t="shared" si="6"/>
        <v>T</v>
      </c>
      <c r="Z6" s="26" t="str">
        <f t="shared" si="6"/>
        <v>F</v>
      </c>
      <c r="AA6" s="26" t="str">
        <f t="shared" si="6"/>
        <v>S</v>
      </c>
      <c r="AB6" s="26" t="str">
        <f t="shared" si="6"/>
        <v>S</v>
      </c>
      <c r="AC6" s="26" t="str">
        <f t="shared" si="6"/>
        <v>M</v>
      </c>
      <c r="AD6" s="26" t="str">
        <f t="shared" si="6"/>
        <v>T</v>
      </c>
      <c r="AE6" s="26" t="str">
        <f t="shared" si="6"/>
        <v>W</v>
      </c>
      <c r="AF6" s="26" t="str">
        <f t="shared" si="6"/>
        <v>T</v>
      </c>
      <c r="AG6" s="26" t="str">
        <f t="shared" si="6"/>
        <v>F</v>
      </c>
      <c r="AH6" s="26" t="str">
        <f t="shared" si="6"/>
        <v>S</v>
      </c>
      <c r="AI6" s="26" t="str">
        <f t="shared" si="6"/>
        <v>S</v>
      </c>
      <c r="AJ6" s="26" t="str">
        <f t="shared" si="6"/>
        <v>M</v>
      </c>
      <c r="AK6" s="26" t="str">
        <f t="shared" si="6"/>
        <v>T</v>
      </c>
      <c r="AL6" s="26" t="str">
        <f t="shared" si="6"/>
        <v>W</v>
      </c>
      <c r="AM6" s="26" t="str">
        <f t="shared" si="6"/>
        <v>T</v>
      </c>
      <c r="AN6" s="26" t="str">
        <f t="shared" ref="AN6:AW6" si="7">LEFT(TEXT(AN5,"ddd"),1)</f>
        <v>F</v>
      </c>
      <c r="AO6" s="26" t="str">
        <f t="shared" si="7"/>
        <v>S</v>
      </c>
      <c r="AP6" s="26" t="str">
        <f t="shared" si="7"/>
        <v>S</v>
      </c>
      <c r="AQ6" s="26" t="str">
        <f t="shared" si="7"/>
        <v>M</v>
      </c>
      <c r="AR6" s="26" t="str">
        <f t="shared" si="7"/>
        <v>T</v>
      </c>
      <c r="AS6" s="26" t="str">
        <f t="shared" si="7"/>
        <v>W</v>
      </c>
      <c r="AT6" s="26" t="str">
        <f t="shared" si="7"/>
        <v>T</v>
      </c>
      <c r="AU6" s="26" t="str">
        <f t="shared" si="7"/>
        <v>F</v>
      </c>
      <c r="AV6" s="26" t="str">
        <f t="shared" si="7"/>
        <v>S</v>
      </c>
      <c r="AW6" s="26" t="str">
        <f t="shared" si="7"/>
        <v>S</v>
      </c>
      <c r="AX6" s="26" t="str">
        <f t="shared" ref="AX6:BD6" si="8">LEFT(TEXT(AX5,"ddd"),1)</f>
        <v>M</v>
      </c>
      <c r="AY6" s="26" t="str">
        <f t="shared" si="8"/>
        <v>T</v>
      </c>
      <c r="AZ6" s="26" t="str">
        <f t="shared" si="8"/>
        <v>W</v>
      </c>
      <c r="BA6" s="26" t="str">
        <f t="shared" si="8"/>
        <v>T</v>
      </c>
      <c r="BB6" s="26" t="str">
        <f t="shared" si="8"/>
        <v>F</v>
      </c>
      <c r="BC6" s="26" t="str">
        <f t="shared" si="8"/>
        <v>S</v>
      </c>
      <c r="BD6" s="26" t="str">
        <f t="shared" si="8"/>
        <v>S</v>
      </c>
      <c r="BE6"/>
      <c r="BF6"/>
      <c r="BG6"/>
      <c r="BH6"/>
      <c r="BI6"/>
      <c r="BJ6"/>
      <c r="BK6"/>
    </row>
    <row r="7" spans="1:63" s="17" customFormat="1" ht="30" hidden="1" customHeight="1" thickBot="1" x14ac:dyDescent="0.4">
      <c r="A7" s="6" t="s">
        <v>5</v>
      </c>
      <c r="B7" s="27"/>
      <c r="C7" s="27"/>
      <c r="D7" s="27"/>
      <c r="E7" s="27"/>
      <c r="G7" s="17" t="str">
        <f>IF(OR(ISBLANK(task_start),ISBLANK(task_end)),"",task_end-task_start+1)</f>
        <v/>
      </c>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c r="AY7"/>
      <c r="AZ7"/>
      <c r="BA7"/>
      <c r="BB7"/>
      <c r="BC7"/>
      <c r="BD7"/>
      <c r="BE7"/>
      <c r="BF7"/>
      <c r="BG7"/>
      <c r="BH7"/>
      <c r="BI7"/>
      <c r="BJ7"/>
      <c r="BK7"/>
    </row>
    <row r="8" spans="1:63" s="33" customFormat="1" ht="30" customHeight="1" thickBot="1" x14ac:dyDescent="0.4">
      <c r="A8" s="7"/>
      <c r="B8" s="76" t="s">
        <v>34</v>
      </c>
      <c r="C8" s="29"/>
      <c r="D8" s="30"/>
      <c r="E8" s="31"/>
      <c r="F8" s="9"/>
      <c r="G8" s="4" t="str">
        <f t="shared" ref="G8:G46" si="9">IF(OR(ISBLANK(task_start),ISBLANK(task_end)),"",task_end-task_start+1)</f>
        <v/>
      </c>
      <c r="H8" s="79"/>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c r="BF8"/>
      <c r="BG8"/>
      <c r="BH8"/>
      <c r="BI8"/>
      <c r="BJ8"/>
      <c r="BK8"/>
    </row>
    <row r="9" spans="1:63" s="33" customFormat="1" ht="30" customHeight="1" thickBot="1" x14ac:dyDescent="0.4">
      <c r="A9" s="7"/>
      <c r="B9" s="60" t="s">
        <v>10</v>
      </c>
      <c r="C9" s="34">
        <v>1</v>
      </c>
      <c r="D9" s="35">
        <f>Project_Start</f>
        <v>45789</v>
      </c>
      <c r="E9" s="35">
        <f>D9+0</f>
        <v>45789</v>
      </c>
      <c r="F9" s="9"/>
      <c r="G9" s="4">
        <f t="shared" si="9"/>
        <v>1</v>
      </c>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c r="BF9"/>
      <c r="BG9"/>
      <c r="BH9"/>
      <c r="BI9"/>
      <c r="BJ9"/>
      <c r="BK9"/>
    </row>
    <row r="10" spans="1:63" s="33" customFormat="1" ht="30" customHeight="1" thickBot="1" x14ac:dyDescent="0.4">
      <c r="A10" s="7"/>
      <c r="B10" s="61" t="s">
        <v>11</v>
      </c>
      <c r="C10" s="37">
        <v>1</v>
      </c>
      <c r="D10" s="38">
        <f>E9</f>
        <v>45789</v>
      </c>
      <c r="E10" s="38">
        <f>D10+0</f>
        <v>45789</v>
      </c>
      <c r="F10" s="9"/>
      <c r="G10" s="4">
        <f t="shared" si="9"/>
        <v>1</v>
      </c>
      <c r="H10" s="36"/>
      <c r="I10" s="36"/>
      <c r="J10" s="36"/>
      <c r="K10" s="36"/>
      <c r="L10" s="36"/>
      <c r="M10" s="36"/>
      <c r="N10" s="36"/>
      <c r="O10" s="36"/>
      <c r="P10" s="36"/>
      <c r="Q10" s="36"/>
      <c r="R10" s="36"/>
      <c r="S10" s="36"/>
      <c r="T10" s="39"/>
      <c r="U10" s="39"/>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c r="BF10"/>
      <c r="BG10"/>
      <c r="BH10"/>
      <c r="BI10"/>
      <c r="BJ10"/>
      <c r="BK10"/>
    </row>
    <row r="11" spans="1:63" s="33" customFormat="1" ht="30" customHeight="1" thickBot="1" x14ac:dyDescent="0.4">
      <c r="A11" s="6"/>
      <c r="B11" s="61" t="s">
        <v>12</v>
      </c>
      <c r="C11" s="37">
        <v>1</v>
      </c>
      <c r="D11" s="38">
        <f>E10</f>
        <v>45789</v>
      </c>
      <c r="E11" s="38">
        <f>D11+0</f>
        <v>45789</v>
      </c>
      <c r="F11" s="9"/>
      <c r="G11" s="4">
        <f t="shared" si="9"/>
        <v>1</v>
      </c>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c r="BF11"/>
      <c r="BG11"/>
      <c r="BH11"/>
      <c r="BI11"/>
      <c r="BJ11"/>
      <c r="BK11"/>
    </row>
    <row r="12" spans="1:63" s="33" customFormat="1" ht="30" customHeight="1" thickBot="1" x14ac:dyDescent="0.4">
      <c r="A12" s="6"/>
      <c r="B12" s="77" t="s">
        <v>35</v>
      </c>
      <c r="C12" s="40"/>
      <c r="D12" s="41"/>
      <c r="E12" s="42"/>
      <c r="F12" s="9"/>
      <c r="G12" s="4" t="str">
        <f t="shared" si="9"/>
        <v/>
      </c>
      <c r="H12" s="43"/>
      <c r="I12" s="43"/>
      <c r="J12" s="43"/>
      <c r="K12" s="43"/>
      <c r="L12" s="43"/>
      <c r="M12" s="43"/>
      <c r="N12" s="79"/>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c r="BF12"/>
      <c r="BG12"/>
      <c r="BH12"/>
      <c r="BI12"/>
      <c r="BJ12"/>
      <c r="BK12"/>
    </row>
    <row r="13" spans="1:63" s="33" customFormat="1" ht="30" customHeight="1" thickBot="1" x14ac:dyDescent="0.4">
      <c r="A13" s="6"/>
      <c r="B13" s="63" t="s">
        <v>13</v>
      </c>
      <c r="C13" s="44">
        <v>1</v>
      </c>
      <c r="D13" s="45">
        <f>E11</f>
        <v>45789</v>
      </c>
      <c r="E13" s="45">
        <f>D13+1</f>
        <v>45790</v>
      </c>
      <c r="F13" s="9"/>
      <c r="G13" s="4">
        <f t="shared" si="9"/>
        <v>2</v>
      </c>
      <c r="H13" s="36"/>
      <c r="I13" s="36"/>
      <c r="J13" s="36"/>
      <c r="K13" s="36"/>
      <c r="L13" s="36"/>
      <c r="M13" s="36"/>
      <c r="N13" s="79"/>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c r="BF13"/>
      <c r="BG13"/>
      <c r="BH13"/>
      <c r="BI13"/>
      <c r="BJ13"/>
      <c r="BK13"/>
    </row>
    <row r="14" spans="1:63" s="33" customFormat="1" ht="30" customHeight="1" thickBot="1" x14ac:dyDescent="0.4">
      <c r="A14" s="6"/>
      <c r="B14" s="62" t="s">
        <v>14</v>
      </c>
      <c r="C14" s="44">
        <v>0.5</v>
      </c>
      <c r="D14" s="45">
        <f>E13+1</f>
        <v>45791</v>
      </c>
      <c r="E14" s="45">
        <f>D14+1</f>
        <v>45792</v>
      </c>
      <c r="F14" s="9"/>
      <c r="G14" s="4">
        <f t="shared" si="9"/>
        <v>2</v>
      </c>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c r="BF14"/>
      <c r="BG14"/>
      <c r="BH14"/>
      <c r="BI14"/>
      <c r="BJ14"/>
      <c r="BK14"/>
    </row>
    <row r="15" spans="1:63" s="33" customFormat="1" ht="30" customHeight="1" thickBot="1" x14ac:dyDescent="0.4">
      <c r="A15" s="6"/>
      <c r="B15" s="62" t="s">
        <v>15</v>
      </c>
      <c r="C15" s="44">
        <v>0</v>
      </c>
      <c r="D15" s="45">
        <f>E14+1</f>
        <v>45793</v>
      </c>
      <c r="E15" s="45">
        <f>D15+2</f>
        <v>45795</v>
      </c>
      <c r="F15" s="9"/>
      <c r="G15" s="4">
        <f t="shared" si="9"/>
        <v>3</v>
      </c>
      <c r="H15" s="36"/>
      <c r="I15" s="36"/>
      <c r="J15" s="36"/>
      <c r="K15" s="36"/>
      <c r="L15" s="36"/>
      <c r="M15" s="36"/>
      <c r="N15" s="80" t="s">
        <v>48</v>
      </c>
      <c r="O15" s="80"/>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c r="BF15"/>
      <c r="BG15"/>
      <c r="BH15"/>
      <c r="BI15"/>
      <c r="BJ15"/>
      <c r="BK15"/>
    </row>
    <row r="16" spans="1:63" s="33" customFormat="1" ht="30" customHeight="1" thickBot="1" x14ac:dyDescent="0.4">
      <c r="A16" s="6"/>
      <c r="B16" s="64" t="s">
        <v>16</v>
      </c>
      <c r="C16" s="44">
        <v>0</v>
      </c>
      <c r="D16" s="45">
        <f>E15+1</f>
        <v>45796</v>
      </c>
      <c r="E16" s="45">
        <f>D16+0</f>
        <v>45796</v>
      </c>
      <c r="F16" s="9"/>
      <c r="G16" s="4">
        <f t="shared" si="9"/>
        <v>1</v>
      </c>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c r="BF16"/>
      <c r="BG16"/>
      <c r="BH16"/>
      <c r="BI16"/>
      <c r="BJ16"/>
      <c r="BK16"/>
    </row>
    <row r="17" spans="1:63" s="33" customFormat="1" ht="30" customHeight="1" thickBot="1" x14ac:dyDescent="0.4">
      <c r="A17" s="6"/>
      <c r="B17" s="65" t="s">
        <v>36</v>
      </c>
      <c r="C17" s="46"/>
      <c r="D17" s="47"/>
      <c r="E17" s="48"/>
      <c r="F17" s="9"/>
      <c r="G17" s="4" t="str">
        <f t="shared" si="9"/>
        <v/>
      </c>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c r="BF17"/>
      <c r="BG17"/>
      <c r="BH17"/>
      <c r="BI17"/>
      <c r="BJ17"/>
      <c r="BK17"/>
    </row>
    <row r="18" spans="1:63" s="33" customFormat="1" ht="30" customHeight="1" thickBot="1" x14ac:dyDescent="0.4">
      <c r="A18" s="6"/>
      <c r="B18" s="66" t="s">
        <v>17</v>
      </c>
      <c r="C18" s="50">
        <v>0</v>
      </c>
      <c r="D18" s="51">
        <f>E16</f>
        <v>45796</v>
      </c>
      <c r="E18" s="51">
        <f>D18+0</f>
        <v>45796</v>
      </c>
      <c r="F18" s="9"/>
      <c r="G18" s="4">
        <f t="shared" si="9"/>
        <v>1</v>
      </c>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c r="BF18"/>
      <c r="BG18"/>
      <c r="BH18"/>
      <c r="BI18"/>
      <c r="BJ18"/>
      <c r="BK18"/>
    </row>
    <row r="19" spans="1:63" s="33" customFormat="1" ht="30" customHeight="1" thickBot="1" x14ac:dyDescent="0.4">
      <c r="A19" s="6"/>
      <c r="B19" s="67" t="s">
        <v>18</v>
      </c>
      <c r="C19" s="50">
        <v>0</v>
      </c>
      <c r="D19" s="51">
        <f>E18</f>
        <v>45796</v>
      </c>
      <c r="E19" s="51">
        <f>D19+0</f>
        <v>45796</v>
      </c>
      <c r="F19" s="9"/>
      <c r="G19" s="4">
        <f t="shared" si="9"/>
        <v>1</v>
      </c>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c r="BF19"/>
      <c r="BG19"/>
      <c r="BH19"/>
      <c r="BI19"/>
      <c r="BJ19"/>
      <c r="BK19"/>
    </row>
    <row r="20" spans="1:63" s="33" customFormat="1" ht="30" customHeight="1" thickBot="1" x14ac:dyDescent="0.4">
      <c r="A20" s="6"/>
      <c r="B20" s="67" t="s">
        <v>19</v>
      </c>
      <c r="C20" s="50">
        <v>0</v>
      </c>
      <c r="D20" s="51">
        <f>E19</f>
        <v>45796</v>
      </c>
      <c r="E20" s="51">
        <f>D20+0</f>
        <v>45796</v>
      </c>
      <c r="F20" s="9"/>
      <c r="G20" s="4">
        <f t="shared" si="9"/>
        <v>1</v>
      </c>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c r="BF20"/>
      <c r="BG20"/>
      <c r="BH20"/>
      <c r="BI20"/>
      <c r="BJ20"/>
      <c r="BK20"/>
    </row>
    <row r="21" spans="1:63" s="33" customFormat="1" ht="30" customHeight="1" thickBot="1" x14ac:dyDescent="0.4">
      <c r="A21" s="6"/>
      <c r="B21" s="67" t="s">
        <v>20</v>
      </c>
      <c r="C21" s="50">
        <v>0</v>
      </c>
      <c r="D21" s="51">
        <f>D18+0</f>
        <v>45796</v>
      </c>
      <c r="E21" s="51">
        <f>D21+0</f>
        <v>45796</v>
      </c>
      <c r="F21" s="9"/>
      <c r="G21" s="4">
        <f t="shared" si="9"/>
        <v>1</v>
      </c>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c r="BF21"/>
      <c r="BG21"/>
      <c r="BH21"/>
      <c r="BI21"/>
      <c r="BJ21"/>
      <c r="BK21"/>
    </row>
    <row r="22" spans="1:63" s="33" customFormat="1" ht="30" customHeight="1" thickBot="1" x14ac:dyDescent="0.4">
      <c r="A22" s="6"/>
      <c r="B22" s="68" t="s">
        <v>41</v>
      </c>
      <c r="C22" s="29"/>
      <c r="D22" s="30"/>
      <c r="E22" s="31"/>
      <c r="F22" s="9"/>
      <c r="G22" s="4"/>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c r="BF22"/>
      <c r="BG22"/>
      <c r="BH22"/>
      <c r="BI22"/>
      <c r="BJ22"/>
      <c r="BK22"/>
    </row>
    <row r="23" spans="1:63" s="33" customFormat="1" ht="30" customHeight="1" thickBot="1" x14ac:dyDescent="0.4">
      <c r="A23" s="6"/>
      <c r="B23" s="69" t="s">
        <v>47</v>
      </c>
      <c r="C23" s="34">
        <v>0</v>
      </c>
      <c r="D23" s="35">
        <f>E21+1</f>
        <v>45797</v>
      </c>
      <c r="E23" s="35">
        <f>D23+6</f>
        <v>45803</v>
      </c>
      <c r="F23" s="9"/>
      <c r="G23" s="4"/>
      <c r="H23" s="36"/>
      <c r="I23" s="36"/>
      <c r="J23" s="36"/>
      <c r="K23" s="36"/>
      <c r="L23" s="36"/>
      <c r="M23" s="36"/>
      <c r="N23" s="36"/>
      <c r="O23" s="36"/>
      <c r="P23" s="36"/>
      <c r="Q23" s="36"/>
      <c r="R23" s="36"/>
      <c r="S23" s="36"/>
      <c r="T23" s="36"/>
      <c r="U23" s="36"/>
      <c r="V23" s="80" t="s">
        <v>48</v>
      </c>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c r="BF23"/>
      <c r="BG23"/>
      <c r="BH23"/>
      <c r="BI23"/>
      <c r="BJ23"/>
      <c r="BK23"/>
    </row>
    <row r="24" spans="1:63" s="33" customFormat="1" ht="30" customHeight="1" thickBot="1" x14ac:dyDescent="0.4">
      <c r="A24" s="6"/>
      <c r="B24" s="69" t="s">
        <v>40</v>
      </c>
      <c r="C24" s="34"/>
      <c r="D24" s="35">
        <f>E23+1</f>
        <v>45804</v>
      </c>
      <c r="E24" s="35">
        <f>D24+3</f>
        <v>45807</v>
      </c>
      <c r="F24" s="9"/>
      <c r="G24" s="4"/>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c r="BF24"/>
      <c r="BG24"/>
      <c r="BH24"/>
      <c r="BI24"/>
      <c r="BJ24"/>
      <c r="BK24"/>
    </row>
    <row r="25" spans="1:63" s="33" customFormat="1" ht="30" customHeight="1" thickBot="1" x14ac:dyDescent="0.4">
      <c r="A25" s="6"/>
      <c r="B25" s="69" t="s">
        <v>42</v>
      </c>
      <c r="C25" s="34">
        <v>0</v>
      </c>
      <c r="D25" s="35">
        <f>E24+1</f>
        <v>45808</v>
      </c>
      <c r="E25" s="35">
        <f>D25+2</f>
        <v>45810</v>
      </c>
      <c r="F25" s="9"/>
      <c r="G25" s="4"/>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c r="BF25"/>
      <c r="BG25"/>
      <c r="BH25"/>
      <c r="BI25"/>
      <c r="BJ25"/>
      <c r="BK25"/>
    </row>
    <row r="26" spans="1:63" s="33" customFormat="1" ht="30" customHeight="1" thickBot="1" x14ac:dyDescent="0.4">
      <c r="A26" s="6"/>
      <c r="B26" s="69" t="s">
        <v>43</v>
      </c>
      <c r="C26" s="34">
        <v>0</v>
      </c>
      <c r="D26" s="35">
        <f>E25+1</f>
        <v>45811</v>
      </c>
      <c r="E26" s="35">
        <f>D26+1</f>
        <v>45812</v>
      </c>
      <c r="F26" s="9"/>
      <c r="G26" s="4"/>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c r="BF26"/>
      <c r="BG26"/>
      <c r="BH26"/>
      <c r="BI26"/>
      <c r="BJ26"/>
      <c r="BK26"/>
    </row>
    <row r="27" spans="1:63" s="33" customFormat="1" ht="30" customHeight="1" thickBot="1" x14ac:dyDescent="0.4">
      <c r="A27" s="6"/>
      <c r="B27" s="69" t="s">
        <v>44</v>
      </c>
      <c r="C27" s="34">
        <v>0</v>
      </c>
      <c r="D27" s="35">
        <f>E26+1</f>
        <v>45813</v>
      </c>
      <c r="E27" s="35">
        <f>D27+1</f>
        <v>45814</v>
      </c>
      <c r="F27" s="9"/>
      <c r="G27" s="4"/>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c r="BF27"/>
      <c r="BG27"/>
      <c r="BH27"/>
      <c r="BI27"/>
      <c r="BJ27"/>
      <c r="BK27"/>
    </row>
    <row r="28" spans="1:63" s="33" customFormat="1" ht="30" customHeight="1" thickBot="1" x14ac:dyDescent="0.4">
      <c r="A28" s="6"/>
      <c r="B28" s="73" t="s">
        <v>45</v>
      </c>
      <c r="C28" s="34">
        <v>0</v>
      </c>
      <c r="D28" s="35">
        <f t="shared" ref="D28:D29" si="10">E27+1</f>
        <v>45815</v>
      </c>
      <c r="E28" s="35">
        <f t="shared" ref="E28" si="11">D28+1</f>
        <v>45816</v>
      </c>
      <c r="F28" s="9"/>
      <c r="G28" s="4"/>
      <c r="H28" s="36"/>
      <c r="I28" s="36"/>
      <c r="J28" s="36"/>
      <c r="K28" s="36"/>
      <c r="L28" s="36"/>
      <c r="M28" s="36"/>
      <c r="N28" s="36"/>
      <c r="O28" s="36"/>
      <c r="P28" s="36"/>
      <c r="Q28" s="36"/>
      <c r="R28" s="36"/>
      <c r="S28" s="36"/>
      <c r="T28" s="39"/>
      <c r="U28" s="39"/>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c r="BF28"/>
      <c r="BG28"/>
      <c r="BH28"/>
      <c r="BI28"/>
      <c r="BJ28"/>
      <c r="BK28"/>
    </row>
    <row r="29" spans="1:63" s="33" customFormat="1" ht="30" customHeight="1" thickBot="1" x14ac:dyDescent="0.4">
      <c r="A29" s="6"/>
      <c r="B29" s="73" t="s">
        <v>46</v>
      </c>
      <c r="C29" s="34">
        <v>0</v>
      </c>
      <c r="D29" s="35">
        <f t="shared" si="10"/>
        <v>45817</v>
      </c>
      <c r="E29" s="35">
        <f>D29</f>
        <v>45817</v>
      </c>
      <c r="F29" s="9"/>
      <c r="G29" s="4">
        <f t="shared" si="9"/>
        <v>1</v>
      </c>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80" t="s">
        <v>48</v>
      </c>
      <c r="AK29" s="36"/>
      <c r="AL29" s="36"/>
      <c r="AM29" s="36"/>
      <c r="AN29" s="36"/>
      <c r="AO29" s="36"/>
      <c r="AP29" s="36"/>
      <c r="AQ29" s="36"/>
      <c r="AR29" s="36"/>
      <c r="AS29" s="36"/>
      <c r="AT29" s="36"/>
      <c r="AU29" s="36"/>
      <c r="AV29" s="36"/>
      <c r="AW29" s="36"/>
      <c r="AX29" s="36"/>
      <c r="AY29" s="36"/>
      <c r="AZ29" s="36"/>
      <c r="BA29" s="36"/>
      <c r="BB29" s="36"/>
      <c r="BC29" s="36"/>
      <c r="BD29" s="36"/>
      <c r="BE29"/>
      <c r="BF29"/>
      <c r="BG29"/>
      <c r="BH29"/>
      <c r="BI29"/>
      <c r="BJ29"/>
      <c r="BK29"/>
    </row>
    <row r="30" spans="1:63" s="33" customFormat="1" ht="30" customHeight="1" thickBot="1" x14ac:dyDescent="0.4">
      <c r="A30" s="6"/>
      <c r="B30" s="70" t="s">
        <v>37</v>
      </c>
      <c r="C30" s="40"/>
      <c r="D30" s="41"/>
      <c r="E30" s="42"/>
      <c r="F30" s="9"/>
      <c r="G30" s="4" t="str">
        <f t="shared" si="9"/>
        <v/>
      </c>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c r="BF30"/>
      <c r="BG30"/>
      <c r="BH30"/>
      <c r="BI30"/>
      <c r="BJ30"/>
      <c r="BK30"/>
    </row>
    <row r="31" spans="1:63" s="33" customFormat="1" ht="30" customHeight="1" thickBot="1" x14ac:dyDescent="0.4">
      <c r="A31" s="6"/>
      <c r="B31" s="63" t="s">
        <v>21</v>
      </c>
      <c r="C31" s="44">
        <v>0</v>
      </c>
      <c r="D31" s="45">
        <f>E29+1</f>
        <v>45818</v>
      </c>
      <c r="E31" s="45">
        <f>D31</f>
        <v>45818</v>
      </c>
      <c r="F31" s="9"/>
      <c r="G31" s="4">
        <f t="shared" si="9"/>
        <v>1</v>
      </c>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c r="BF31"/>
      <c r="BG31"/>
      <c r="BH31"/>
      <c r="BI31"/>
      <c r="BJ31"/>
      <c r="BK31"/>
    </row>
    <row r="32" spans="1:63" s="33" customFormat="1" ht="30" customHeight="1" thickBot="1" x14ac:dyDescent="0.4">
      <c r="A32" s="6"/>
      <c r="B32" s="62" t="s">
        <v>22</v>
      </c>
      <c r="C32" s="44">
        <v>0</v>
      </c>
      <c r="D32" s="45">
        <f>E31+1</f>
        <v>45819</v>
      </c>
      <c r="E32" s="45">
        <f>D32</f>
        <v>45819</v>
      </c>
      <c r="F32" s="9"/>
      <c r="G32" s="4">
        <f t="shared" si="9"/>
        <v>1</v>
      </c>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c r="BF32"/>
      <c r="BG32"/>
      <c r="BH32"/>
      <c r="BI32"/>
      <c r="BJ32"/>
      <c r="BK32"/>
    </row>
    <row r="33" spans="1:63" s="33" customFormat="1" ht="30" customHeight="1" thickBot="1" x14ac:dyDescent="0.4">
      <c r="A33" s="6"/>
      <c r="B33" s="62" t="s">
        <v>23</v>
      </c>
      <c r="C33" s="44">
        <v>0</v>
      </c>
      <c r="D33" s="45">
        <f>E32+1</f>
        <v>45820</v>
      </c>
      <c r="E33" s="45">
        <f>D33</f>
        <v>45820</v>
      </c>
      <c r="F33" s="9"/>
      <c r="G33" s="4">
        <f t="shared" si="9"/>
        <v>1</v>
      </c>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c r="BF33"/>
      <c r="BG33"/>
      <c r="BH33"/>
      <c r="BI33"/>
      <c r="BJ33"/>
      <c r="BK33"/>
    </row>
    <row r="34" spans="1:63" s="33" customFormat="1" ht="30" customHeight="1" thickBot="1" x14ac:dyDescent="0.4">
      <c r="A34" s="6"/>
      <c r="B34" s="71" t="s">
        <v>38</v>
      </c>
      <c r="C34" s="46"/>
      <c r="D34" s="47"/>
      <c r="E34" s="48"/>
      <c r="F34" s="9"/>
      <c r="G34" s="4" t="str">
        <f t="shared" si="9"/>
        <v/>
      </c>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c r="BF34"/>
      <c r="BG34"/>
      <c r="BH34"/>
      <c r="BI34"/>
      <c r="BJ34"/>
      <c r="BK34"/>
    </row>
    <row r="35" spans="1:63" s="33" customFormat="1" ht="30" customHeight="1" thickBot="1" x14ac:dyDescent="0.4">
      <c r="A35" s="6"/>
      <c r="B35" s="78" t="s">
        <v>24</v>
      </c>
      <c r="C35" s="50">
        <v>0</v>
      </c>
      <c r="D35" s="51">
        <f>E33+1</f>
        <v>45821</v>
      </c>
      <c r="E35" s="51">
        <f>D35</f>
        <v>45821</v>
      </c>
      <c r="F35" s="9"/>
      <c r="G35" s="4">
        <f t="shared" si="9"/>
        <v>1</v>
      </c>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c r="BF35"/>
      <c r="BG35"/>
      <c r="BH35"/>
      <c r="BI35"/>
      <c r="BJ35"/>
      <c r="BK35"/>
    </row>
    <row r="36" spans="1:63" s="33" customFormat="1" ht="30" customHeight="1" thickBot="1" x14ac:dyDescent="0.4">
      <c r="A36" s="6"/>
      <c r="B36" s="78" t="s">
        <v>25</v>
      </c>
      <c r="C36" s="50">
        <v>0</v>
      </c>
      <c r="D36" s="51">
        <f>E35+1</f>
        <v>45822</v>
      </c>
      <c r="E36" s="51">
        <f>D36+1</f>
        <v>45823</v>
      </c>
      <c r="F36" s="9"/>
      <c r="G36" s="4">
        <f t="shared" si="9"/>
        <v>2</v>
      </c>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c r="BF36"/>
      <c r="BG36"/>
      <c r="BH36"/>
      <c r="BI36"/>
      <c r="BJ36"/>
      <c r="BK36"/>
    </row>
    <row r="37" spans="1:63" s="33" customFormat="1" ht="30" customHeight="1" thickBot="1" x14ac:dyDescent="0.4">
      <c r="A37" s="6"/>
      <c r="B37" s="78" t="s">
        <v>26</v>
      </c>
      <c r="C37" s="50">
        <v>0</v>
      </c>
      <c r="D37" s="51">
        <f>E36</f>
        <v>45823</v>
      </c>
      <c r="E37" s="51">
        <f>D37+1</f>
        <v>45824</v>
      </c>
      <c r="F37" s="9"/>
      <c r="G37" s="4">
        <f t="shared" si="9"/>
        <v>2</v>
      </c>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80" t="s">
        <v>39</v>
      </c>
      <c r="AR37" s="36"/>
      <c r="AS37" s="36"/>
      <c r="AT37" s="36"/>
      <c r="AU37" s="36"/>
      <c r="AV37" s="36"/>
      <c r="AW37" s="36"/>
      <c r="AY37" s="36"/>
      <c r="AZ37" s="36"/>
      <c r="BA37" s="36"/>
      <c r="BB37" s="36"/>
      <c r="BC37" s="36"/>
      <c r="BD37" s="36"/>
      <c r="BE37"/>
      <c r="BF37"/>
      <c r="BG37"/>
      <c r="BH37"/>
      <c r="BI37"/>
      <c r="BJ37"/>
      <c r="BK37"/>
    </row>
    <row r="38" spans="1:63" s="33" customFormat="1" ht="30" customHeight="1" thickBot="1" x14ac:dyDescent="0.4">
      <c r="A38" s="6"/>
      <c r="B38" s="81" t="s">
        <v>49</v>
      </c>
      <c r="C38" s="29"/>
      <c r="D38" s="30"/>
      <c r="E38" s="31"/>
      <c r="F38" s="9"/>
      <c r="G38" s="4" t="str">
        <f t="shared" si="9"/>
        <v/>
      </c>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c r="BF38"/>
      <c r="BG38"/>
      <c r="BH38"/>
      <c r="BI38"/>
      <c r="BJ38"/>
      <c r="BK38"/>
    </row>
    <row r="39" spans="1:63" s="33" customFormat="1" ht="30" customHeight="1" thickBot="1" x14ac:dyDescent="0.4">
      <c r="A39" s="6"/>
      <c r="B39" s="73" t="s">
        <v>28</v>
      </c>
      <c r="C39" s="34">
        <v>0</v>
      </c>
      <c r="D39" s="35">
        <f>E37+1</f>
        <v>45825</v>
      </c>
      <c r="E39" s="35">
        <f>D39</f>
        <v>45825</v>
      </c>
      <c r="F39" s="9"/>
      <c r="G39" s="4">
        <f t="shared" si="9"/>
        <v>1</v>
      </c>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c r="BF39"/>
      <c r="BG39"/>
      <c r="BH39"/>
      <c r="BI39"/>
      <c r="BJ39"/>
      <c r="BK39"/>
    </row>
    <row r="40" spans="1:63" s="33" customFormat="1" ht="30" customHeight="1" thickBot="1" x14ac:dyDescent="0.65">
      <c r="A40" s="72" t="s">
        <v>27</v>
      </c>
      <c r="B40" s="74" t="s">
        <v>29</v>
      </c>
      <c r="C40" s="37">
        <v>0</v>
      </c>
      <c r="D40" s="38">
        <f>E39+1</f>
        <v>45826</v>
      </c>
      <c r="E40" s="38">
        <f>D40</f>
        <v>45826</v>
      </c>
      <c r="F40" s="9"/>
      <c r="G40" s="4">
        <f t="shared" si="9"/>
        <v>1</v>
      </c>
      <c r="H40" s="36"/>
      <c r="I40" s="36"/>
      <c r="J40" s="36"/>
      <c r="K40" s="36"/>
      <c r="L40" s="36"/>
      <c r="M40" s="36"/>
      <c r="N40" s="36"/>
      <c r="O40" s="36"/>
      <c r="P40" s="36"/>
      <c r="Q40" s="36"/>
      <c r="R40" s="36"/>
      <c r="S40" s="36"/>
      <c r="T40" s="39"/>
      <c r="U40" s="39"/>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c r="BF40"/>
      <c r="BG40"/>
      <c r="BH40"/>
      <c r="BI40"/>
      <c r="BJ40"/>
      <c r="BK40"/>
    </row>
    <row r="41" spans="1:63" s="33" customFormat="1" ht="30" customHeight="1" thickBot="1" x14ac:dyDescent="0.4">
      <c r="A41" s="6"/>
      <c r="B41" s="74" t="s">
        <v>30</v>
      </c>
      <c r="C41" s="37">
        <v>0</v>
      </c>
      <c r="D41" s="38">
        <f>E40+1</f>
        <v>45827</v>
      </c>
      <c r="E41" s="38">
        <f>D41</f>
        <v>45827</v>
      </c>
      <c r="F41" s="9"/>
      <c r="G41" s="4">
        <f t="shared" si="9"/>
        <v>1</v>
      </c>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c r="BF41"/>
      <c r="BG41"/>
      <c r="BH41"/>
      <c r="BI41"/>
      <c r="BJ41"/>
      <c r="BK41"/>
    </row>
    <row r="42" spans="1:63" s="33" customFormat="1" ht="30" customHeight="1" thickBot="1" x14ac:dyDescent="0.4">
      <c r="A42" s="6"/>
      <c r="B42" s="73" t="s">
        <v>31</v>
      </c>
      <c r="C42" s="34">
        <v>0</v>
      </c>
      <c r="D42" s="38">
        <f>E41+1</f>
        <v>45828</v>
      </c>
      <c r="E42" s="38">
        <f>D42</f>
        <v>45828</v>
      </c>
      <c r="F42" s="9"/>
      <c r="G42" s="4">
        <f t="shared" si="9"/>
        <v>1</v>
      </c>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c r="BF42"/>
      <c r="BG42"/>
      <c r="BH42"/>
      <c r="BI42"/>
      <c r="BJ42"/>
      <c r="BK42"/>
    </row>
    <row r="43" spans="1:63" s="33" customFormat="1" ht="30" customHeight="1" thickBot="1" x14ac:dyDescent="0.4">
      <c r="A43" s="6"/>
      <c r="B43" s="75" t="s">
        <v>32</v>
      </c>
      <c r="C43" s="37">
        <v>0</v>
      </c>
      <c r="D43" s="38">
        <f t="shared" ref="D43:D44" si="12">E42</f>
        <v>45828</v>
      </c>
      <c r="E43" s="38">
        <f>D43</f>
        <v>45828</v>
      </c>
      <c r="F43" s="9"/>
      <c r="G43" s="4">
        <f t="shared" si="9"/>
        <v>1</v>
      </c>
      <c r="H43" s="36"/>
      <c r="I43" s="36"/>
      <c r="J43" s="36"/>
      <c r="K43" s="36"/>
      <c r="L43" s="36"/>
      <c r="M43" s="36"/>
      <c r="N43" s="36"/>
      <c r="O43" s="36"/>
      <c r="P43" s="36"/>
      <c r="Q43" s="36"/>
      <c r="R43" s="36"/>
      <c r="S43" s="36"/>
      <c r="T43" s="39"/>
      <c r="U43" s="39"/>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c r="BF43"/>
      <c r="BG43"/>
      <c r="BH43"/>
      <c r="BI43"/>
      <c r="BJ43"/>
      <c r="BK43"/>
    </row>
    <row r="44" spans="1:63" s="33" customFormat="1" ht="30" customHeight="1" thickBot="1" x14ac:dyDescent="0.4">
      <c r="A44" s="6"/>
      <c r="B44" s="74" t="s">
        <v>33</v>
      </c>
      <c r="C44" s="37">
        <v>0</v>
      </c>
      <c r="D44" s="38">
        <f t="shared" si="12"/>
        <v>45828</v>
      </c>
      <c r="E44" s="38">
        <f>D44+9</f>
        <v>45837</v>
      </c>
      <c r="F44" s="9"/>
      <c r="G44" s="4">
        <f t="shared" si="9"/>
        <v>10</v>
      </c>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80" t="s">
        <v>39</v>
      </c>
      <c r="AV44" s="36"/>
      <c r="AW44" s="36"/>
      <c r="AX44" s="36"/>
      <c r="AY44" s="36"/>
      <c r="AZ44" s="36"/>
      <c r="BA44" s="36"/>
      <c r="BB44" s="36"/>
      <c r="BC44" s="36"/>
      <c r="BD44" s="36"/>
      <c r="BE44"/>
      <c r="BF44"/>
      <c r="BG44"/>
      <c r="BH44"/>
      <c r="BI44"/>
      <c r="BJ44"/>
      <c r="BK44"/>
    </row>
    <row r="45" spans="1:63" s="33" customFormat="1" ht="30" customHeight="1" thickBot="1" x14ac:dyDescent="0.4">
      <c r="A45" s="6"/>
      <c r="B45"/>
      <c r="C45" s="52"/>
      <c r="D45" s="53"/>
      <c r="E45" s="53"/>
      <c r="F45" s="9"/>
      <c r="G45" s="4"/>
      <c r="BE45"/>
      <c r="BF45"/>
      <c r="BG45"/>
      <c r="BH45"/>
      <c r="BI45"/>
      <c r="BJ45"/>
      <c r="BK45"/>
    </row>
    <row r="46" spans="1:63" s="33" customFormat="1" ht="30" customHeight="1" thickBot="1" x14ac:dyDescent="0.4">
      <c r="A46" s="7"/>
      <c r="B46" s="54" t="s">
        <v>0</v>
      </c>
      <c r="C46" s="55"/>
      <c r="D46" s="56"/>
      <c r="E46" s="57"/>
      <c r="F46" s="9"/>
      <c r="G46" s="5" t="str">
        <f t="shared" si="9"/>
        <v/>
      </c>
      <c r="H46" s="58"/>
      <c r="I46" s="58"/>
      <c r="J46" s="58"/>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58"/>
      <c r="AZ46" s="58"/>
      <c r="BA46" s="58"/>
      <c r="BB46" s="58"/>
      <c r="BC46" s="58"/>
      <c r="BD46" s="58"/>
      <c r="BE46"/>
      <c r="BF46"/>
      <c r="BG46"/>
      <c r="BH46"/>
      <c r="BI46"/>
      <c r="BJ46"/>
      <c r="BK46"/>
    </row>
    <row r="47" spans="1:63" ht="30" customHeight="1" x14ac:dyDescent="0.35">
      <c r="F47" s="3"/>
    </row>
    <row r="48" spans="1:63" ht="30" customHeight="1" x14ac:dyDescent="0.35">
      <c r="E48" s="8"/>
    </row>
  </sheetData>
  <mergeCells count="16">
    <mergeCell ref="AX4:BD4"/>
    <mergeCell ref="E5:E6"/>
    <mergeCell ref="P2:Y2"/>
    <mergeCell ref="P1:Y1"/>
    <mergeCell ref="H1:N1"/>
    <mergeCell ref="H2:N2"/>
    <mergeCell ref="H4:N4"/>
    <mergeCell ref="O4:U4"/>
    <mergeCell ref="V4:AB4"/>
    <mergeCell ref="AC4:AI4"/>
    <mergeCell ref="AJ4:AP4"/>
    <mergeCell ref="A5:A6"/>
    <mergeCell ref="B5:B6"/>
    <mergeCell ref="C5:C6"/>
    <mergeCell ref="D5:D6"/>
    <mergeCell ref="AQ4:AW4"/>
  </mergeCells>
  <phoneticPr fontId="22" type="noConversion"/>
  <conditionalFormatting sqref="C7:C46">
    <cfRule type="dataBar" priority="58">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H23:K27">
    <cfRule type="expression" dxfId="29" priority="34">
      <formula>AND(task_start&lt;=H$5,ROUNDDOWN((task_end-task_start+1)*task_progress,0)+task_start-1&gt;=H$5)</formula>
    </cfRule>
    <cfRule type="expression" dxfId="28" priority="35" stopIfTrue="1">
      <formula>AND(task_end&gt;=H$5,task_start&lt;I$5)</formula>
    </cfRule>
  </conditionalFormatting>
  <conditionalFormatting sqref="H13:M13 O13:AW13 AX13:BD16 H14:AW16">
    <cfRule type="expression" dxfId="27" priority="37">
      <formula>AND(task_start&lt;=H$5,ROUNDDOWN((task_end-task_start+1)*task_progress,0)+task_start-1&gt;=H$5)</formula>
    </cfRule>
    <cfRule type="expression" dxfId="26" priority="38" stopIfTrue="1">
      <formula>AND(task_end&gt;=H$5,task_start&lt;I$5)</formula>
    </cfRule>
  </conditionalFormatting>
  <conditionalFormatting sqref="H9:AW11">
    <cfRule type="expression" dxfId="25" priority="42" stopIfTrue="1">
      <formula>AND(task_end&gt;=H$5,task_start&lt;I$5)</formula>
    </cfRule>
  </conditionalFormatting>
  <conditionalFormatting sqref="H14:AW29 AX8:BD29 H4:AW11 P12:AW12 H12:M13 O13:AW13 AY37:BD37">
    <cfRule type="expression" dxfId="24" priority="36">
      <formula>AND(TODAY()&gt;=H$5, TODAY()&lt;I$5)</formula>
    </cfRule>
  </conditionalFormatting>
  <conditionalFormatting sqref="H18:AW29 AX35:BD36 AY37:BD37">
    <cfRule type="expression" dxfId="23" priority="72" stopIfTrue="1">
      <formula>AND(task_end&gt;=H$5,task_start&lt;I$5)</formula>
    </cfRule>
  </conditionalFormatting>
  <conditionalFormatting sqref="H18:AW29 AY37:BD37 AX35:BD36">
    <cfRule type="expression" dxfId="22" priority="71">
      <formula>AND(task_start&lt;=H$5,ROUNDDOWN((task_end-task_start+1)*task_progress,0)+task_start-1&gt;=H$5)</formula>
    </cfRule>
  </conditionalFormatting>
  <conditionalFormatting sqref="H30:AW44">
    <cfRule type="expression" dxfId="21" priority="20">
      <formula>AND(TODAY()&gt;=H$5, TODAY()&lt;I$5)</formula>
    </cfRule>
  </conditionalFormatting>
  <conditionalFormatting sqref="H31:AW33">
    <cfRule type="expression" dxfId="20" priority="31" stopIfTrue="1">
      <formula>AND(task_end&gt;=H$5,task_start&lt;I$5)</formula>
    </cfRule>
  </conditionalFormatting>
  <conditionalFormatting sqref="H35:AW37">
    <cfRule type="expression" dxfId="19" priority="27">
      <formula>AND(task_start&lt;=H$5,ROUNDDOWN((task_end-task_start+1)*task_progress,0)+task_start-1&gt;=H$5)</formula>
    </cfRule>
    <cfRule type="expression" dxfId="18" priority="28" stopIfTrue="1">
      <formula>AND(task_end&gt;=H$5,task_start&lt;I$5)</formula>
    </cfRule>
  </conditionalFormatting>
  <conditionalFormatting sqref="H39:AW44">
    <cfRule type="expression" dxfId="17" priority="22" stopIfTrue="1">
      <formula>AND(task_end&gt;=H$5,task_start&lt;I$5)</formula>
    </cfRule>
  </conditionalFormatting>
  <conditionalFormatting sqref="H9:BD11">
    <cfRule type="expression" dxfId="16" priority="15">
      <formula>AND(task_start&lt;=H$5,ROUNDDOWN((task_end-task_start+1)*task_progress,0)+task_start-1&gt;=H$5)</formula>
    </cfRule>
  </conditionalFormatting>
  <conditionalFormatting sqref="H23:BD29">
    <cfRule type="expression" dxfId="15" priority="13">
      <formula>AND(task_start&lt;=H$5,ROUNDDOWN((task_end-task_start+1)*task_progress,0)+task_start-1&gt;=H$5)</formula>
    </cfRule>
    <cfRule type="expression" dxfId="14" priority="14" stopIfTrue="1">
      <formula>AND(task_end&gt;=H$5,task_start&lt;I$5)</formula>
    </cfRule>
  </conditionalFormatting>
  <conditionalFormatting sqref="H31:BD33">
    <cfRule type="expression" dxfId="13" priority="11">
      <formula>AND(task_start&lt;=H$5,ROUNDDOWN((task_end-task_start+1)*task_progress,0)+task_start-1&gt;=H$5)</formula>
    </cfRule>
  </conditionalFormatting>
  <conditionalFormatting sqref="H39:BD44">
    <cfRule type="expression" dxfId="12" priority="2">
      <formula>AND(task_start&lt;=H$5,ROUNDDOWN((task_end-task_start+1)*task_progress,0)+task_start-1&gt;=H$5)</formula>
    </cfRule>
  </conditionalFormatting>
  <conditionalFormatting sqref="N12:N13">
    <cfRule type="expression" dxfId="11" priority="74">
      <formula>AND(TODAY()&gt;=O$5, TODAY()&lt;P$5)</formula>
    </cfRule>
  </conditionalFormatting>
  <conditionalFormatting sqref="AU44">
    <cfRule type="expression" dxfId="10" priority="76">
      <formula>AND(TODAY()&gt;=AX$5, TODAY()&lt;AY$5)</formula>
    </cfRule>
    <cfRule type="expression" dxfId="9" priority="79">
      <formula>AND(task_start&lt;=AX$5,ROUNDDOWN((task_end-task_start+1)*task_progress,0)+task_start-1&gt;=AX$5)</formula>
    </cfRule>
    <cfRule type="expression" dxfId="8" priority="80" stopIfTrue="1">
      <formula>AND(task_end&gt;=AX$5,task_start&lt;AY$5)</formula>
    </cfRule>
  </conditionalFormatting>
  <conditionalFormatting sqref="AX4:BD6">
    <cfRule type="expression" dxfId="7" priority="19">
      <formula>AND(TODAY()&gt;=AX$5, TODAY()&lt;AY$5)</formula>
    </cfRule>
  </conditionalFormatting>
  <conditionalFormatting sqref="AX9:BD11">
    <cfRule type="expression" dxfId="6" priority="16" stopIfTrue="1">
      <formula>AND(task_end&gt;=AX$5,task_start&lt;AY$5)</formula>
    </cfRule>
  </conditionalFormatting>
  <conditionalFormatting sqref="AX18:BD29">
    <cfRule type="expression" dxfId="5" priority="17">
      <formula>AND(task_start&lt;=AX$5,ROUNDDOWN((task_end-task_start+1)*task_progress,0)+task_start-1&gt;=AX$5)</formula>
    </cfRule>
    <cfRule type="expression" dxfId="4" priority="18" stopIfTrue="1">
      <formula>AND(task_end&gt;=AX$5,task_start&lt;AY$5)</formula>
    </cfRule>
  </conditionalFormatting>
  <conditionalFormatting sqref="AX30:BD36">
    <cfRule type="expression" dxfId="3" priority="10">
      <formula>AND(TODAY()&gt;=AX$5, TODAY()&lt;AY$5)</formula>
    </cfRule>
  </conditionalFormatting>
  <conditionalFormatting sqref="AX31:BD33">
    <cfRule type="expression" dxfId="2" priority="12" stopIfTrue="1">
      <formula>AND(task_end&gt;=AX$5,task_start&lt;AY$5)</formula>
    </cfRule>
  </conditionalFormatting>
  <conditionalFormatting sqref="AX38:BD44">
    <cfRule type="expression" dxfId="1" priority="1">
      <formula>AND(TODAY()&gt;=AX$5, TODAY()&lt;AY$5)</formula>
    </cfRule>
  </conditionalFormatting>
  <conditionalFormatting sqref="AX39:BD44">
    <cfRule type="expression" dxfId="0" priority="3" stopIfTrue="1">
      <formula>AND(task_end&gt;=AX$5,task_start&lt;AY$5)</formula>
    </cfRule>
  </conditionalFormatting>
  <dataValidations count="12">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Phase 3's sample block starts in cell B20." sqref="A12" xr:uid="{956902D1-D3B5-416D-BB69-9362D193BC0A}"/>
    <dataValidation allowBlank="1" showInputMessage="1" showErrorMessage="1" prompt="Phase 4's sample block starts in cell B26." sqref="A17"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C7:C46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14</vt:i4>
      </vt:variant>
    </vt:vector>
  </HeadingPairs>
  <TitlesOfParts>
    <vt:vector size="16" baseType="lpstr">
      <vt:lpstr>프로젝트 일정(v2.0)</vt:lpstr>
      <vt:lpstr>프로젝트 일정(원본)</vt:lpstr>
      <vt:lpstr>'프로젝트 일정(v2.0)'!Display_Week</vt:lpstr>
      <vt:lpstr>Display_Week</vt:lpstr>
      <vt:lpstr>'프로젝트 일정(v2.0)'!Print_Titles</vt:lpstr>
      <vt:lpstr>'프로젝트 일정(원본)'!Print_Titles</vt:lpstr>
      <vt:lpstr>'프로젝트 일정(v2.0)'!Project_Start</vt:lpstr>
      <vt:lpstr>Project_Start</vt:lpstr>
      <vt:lpstr>'프로젝트 일정(v2.0)'!task_end</vt:lpstr>
      <vt:lpstr>'프로젝트 일정(원본)'!task_end</vt:lpstr>
      <vt:lpstr>'프로젝트 일정(v2.0)'!task_progress</vt:lpstr>
      <vt:lpstr>'프로젝트 일정(원본)'!task_progress</vt:lpstr>
      <vt:lpstr>'프로젝트 일정(v2.0)'!task_start</vt:lpstr>
      <vt:lpstr>'프로젝트 일정(원본)'!task_start</vt:lpstr>
      <vt:lpstr>'프로젝트 일정(v2.0)'!ㅁ1</vt:lpstr>
      <vt:lpstr>ㅁ1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hyejin joo</cp:lastModifiedBy>
  <dcterms:created xsi:type="dcterms:W3CDTF">2022-03-11T22:41:12Z</dcterms:created>
  <dcterms:modified xsi:type="dcterms:W3CDTF">2025-06-01T17:17:11Z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