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pages\"/>
    </mc:Choice>
  </mc:AlternateContent>
  <xr:revisionPtr revIDLastSave="0" documentId="8_{26AFF9FF-A62A-4083-BC30-596504BC5369}" xr6:coauthVersionLast="47" xr6:coauthVersionMax="47" xr10:uidLastSave="{00000000-0000-0000-0000-000000000000}"/>
  <bookViews>
    <workbookView xWindow="73410" yWindow="720" windowWidth="19020" windowHeight="14400" xr2:uid="{00000000-000D-0000-FFFF-FFFF00000000}"/>
  </bookViews>
  <sheets>
    <sheet name="Sheet0 (3)" sheetId="3" r:id="rId1"/>
    <sheet name="Sheet0" sheetId="1" r:id="rId2"/>
    <sheet name="Sheet0 (2)" sheetId="2" r:id="rId3"/>
  </sheets>
  <calcPr calcId="191029"/>
</workbook>
</file>

<file path=xl/calcChain.xml><?xml version="1.0" encoding="utf-8"?>
<calcChain xmlns="http://schemas.openxmlformats.org/spreadsheetml/2006/main">
  <c r="AK19" i="3" l="1"/>
  <c r="AE19" i="3"/>
  <c r="X19" i="3"/>
  <c r="P19" i="3"/>
  <c r="H19" i="3"/>
  <c r="AM17" i="3"/>
  <c r="AM16" i="3"/>
  <c r="AM15" i="3"/>
  <c r="AM19" i="3" s="1"/>
  <c r="AE13" i="3"/>
  <c r="AD13" i="3"/>
  <c r="AC13" i="3"/>
  <c r="Y13" i="3"/>
  <c r="X13" i="3"/>
  <c r="W13" i="3"/>
  <c r="S13" i="3"/>
  <c r="R13" i="3"/>
  <c r="P13" i="3"/>
  <c r="O13" i="3"/>
  <c r="J13" i="3"/>
  <c r="H13" i="3"/>
  <c r="AK13" i="3" s="1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AK11" i="3"/>
  <c r="AM11" i="3" s="1"/>
  <c r="AM10" i="3"/>
  <c r="AK10" i="3"/>
  <c r="AM9" i="3"/>
  <c r="AK9" i="3"/>
  <c r="AK8" i="3"/>
  <c r="AM8" i="3" s="1"/>
  <c r="AK7" i="3"/>
  <c r="AM7" i="3" s="1"/>
  <c r="AM6" i="3"/>
  <c r="AK6" i="3"/>
  <c r="AM5" i="3"/>
  <c r="AK5" i="3"/>
  <c r="AK4" i="3"/>
  <c r="AM4" i="3" s="1"/>
  <c r="AK3" i="3"/>
  <c r="AM3" i="3" s="1"/>
  <c r="AM2" i="3"/>
  <c r="AK2" i="3"/>
  <c r="AK12" i="3" s="1"/>
  <c r="AM16" i="1"/>
  <c r="AM17" i="1"/>
  <c r="AM15" i="1"/>
  <c r="AE19" i="1"/>
  <c r="X19" i="1"/>
  <c r="P19" i="1"/>
  <c r="H19" i="1"/>
  <c r="AE13" i="1"/>
  <c r="AD13" i="1"/>
  <c r="AC13" i="1"/>
  <c r="Y13" i="1"/>
  <c r="X13" i="1"/>
  <c r="W13" i="1"/>
  <c r="S13" i="1"/>
  <c r="R13" i="1"/>
  <c r="P13" i="1"/>
  <c r="O13" i="1"/>
  <c r="J13" i="1"/>
  <c r="H13" i="1"/>
  <c r="P14" i="2"/>
  <c r="O14" i="2"/>
  <c r="N14" i="2"/>
  <c r="M14" i="2"/>
  <c r="L14" i="2"/>
  <c r="K14" i="2"/>
  <c r="J14" i="2"/>
  <c r="I14" i="2"/>
  <c r="H14" i="2"/>
  <c r="G14" i="2"/>
  <c r="F14" i="2"/>
  <c r="E14" i="2"/>
  <c r="Q13" i="2"/>
  <c r="Q12" i="2"/>
  <c r="Q11" i="2"/>
  <c r="Q10" i="2"/>
  <c r="Q9" i="2"/>
  <c r="Q8" i="2"/>
  <c r="Q7" i="2"/>
  <c r="Q6" i="2"/>
  <c r="Q5" i="2"/>
  <c r="Q4" i="2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K11" i="1"/>
  <c r="AM11" i="1" s="1"/>
  <c r="AK10" i="1"/>
  <c r="AM10" i="1" s="1"/>
  <c r="AK9" i="1"/>
  <c r="AM9" i="1" s="1"/>
  <c r="AK8" i="1"/>
  <c r="AM8" i="1" s="1"/>
  <c r="AK7" i="1"/>
  <c r="AM7" i="1" s="1"/>
  <c r="AK6" i="1"/>
  <c r="AM6" i="1" s="1"/>
  <c r="AK5" i="1"/>
  <c r="AM5" i="1" s="1"/>
  <c r="AK4" i="1"/>
  <c r="AM4" i="1" s="1"/>
  <c r="AK3" i="1"/>
  <c r="AM3" i="1" s="1"/>
  <c r="AK2" i="1"/>
  <c r="AM2" i="1" s="1"/>
  <c r="AM13" i="3" l="1"/>
  <c r="AK13" i="1"/>
  <c r="AK19" i="1"/>
  <c r="AM13" i="1"/>
  <c r="AM19" i="1"/>
  <c r="Q14" i="2"/>
  <c r="AK12" i="1"/>
</calcChain>
</file>

<file path=xl/sharedStrings.xml><?xml version="1.0" encoding="utf-8"?>
<sst xmlns="http://schemas.openxmlformats.org/spreadsheetml/2006/main" count="345" uniqueCount="87">
  <si>
    <t>NO</t>
  </si>
  <si>
    <t>식품명/상세식품명</t>
  </si>
  <si>
    <t>규격/단위</t>
  </si>
  <si>
    <t>속성정보</t>
  </si>
  <si>
    <t>06.01</t>
  </si>
  <si>
    <t>06.02</t>
  </si>
  <si>
    <t>06.03</t>
  </si>
  <si>
    <t>06.04</t>
  </si>
  <si>
    <t>06.05</t>
  </si>
  <si>
    <t>06.06</t>
  </si>
  <si>
    <t>06.07</t>
  </si>
  <si>
    <t>06.08</t>
  </si>
  <si>
    <t>06.09</t>
  </si>
  <si>
    <t>06.10</t>
  </si>
  <si>
    <t>06.11</t>
  </si>
  <si>
    <t>06.12</t>
  </si>
  <si>
    <t>06.13</t>
  </si>
  <si>
    <t>06.14</t>
  </si>
  <si>
    <t>06.15</t>
  </si>
  <si>
    <t>06.16</t>
  </si>
  <si>
    <t>06.17</t>
  </si>
  <si>
    <t>06.18</t>
  </si>
  <si>
    <t>06.19</t>
  </si>
  <si>
    <t>06.20</t>
  </si>
  <si>
    <t>06.21</t>
  </si>
  <si>
    <t>06.22</t>
  </si>
  <si>
    <t>06.23</t>
  </si>
  <si>
    <t>06.24</t>
  </si>
  <si>
    <t>06.25</t>
  </si>
  <si>
    <t>06.26</t>
  </si>
  <si>
    <t>06.27</t>
  </si>
  <si>
    <t>06.28</t>
  </si>
  <si>
    <t>06.29</t>
  </si>
  <si>
    <t>06.30</t>
  </si>
  <si>
    <t>총량</t>
  </si>
  <si>
    <t>계약단가</t>
  </si>
  <si>
    <t>1</t>
  </si>
  <si>
    <t>닭고기(가슴)(kg)</t>
  </si>
  <si>
    <t>1000g/kg</t>
  </si>
  <si>
    <t>1000g/kg/15g/국산/1등급 이상/절단된것/냉장/국내산, 닭살정육, 날것, 전일 포장제품,냉장유통,도축, 작업, 가공 원라인(올품, 하림, 마니커)</t>
  </si>
  <si>
    <t>2</t>
  </si>
  <si>
    <t>닭고기(가슴)/냉장(kg)</t>
  </si>
  <si>
    <t>1000g/kg/국산/1등급 이상/국내산1등급 정육 염지육+치킨전용파우더+간장소스+블랙올리브/냉장/동인</t>
  </si>
  <si>
    <t>3</t>
  </si>
  <si>
    <t>닭고기(가슴살, 안심살)/국산(kg)</t>
  </si>
  <si>
    <t>1000g/kg/30g/국산/HACCP/1등급 이상/절단된것/냉장/30g 굵은채/원라인</t>
  </si>
  <si>
    <t>4</t>
  </si>
  <si>
    <t>닭고기(가슴살, 안심살)/깍둑썰기(kg)</t>
  </si>
  <si>
    <t>1000g/kg/15g/국산/1등급 이상/깍둑썰기/냉장/도축, 작업, 가공 원라인(올품, 하림, 마니커)</t>
  </si>
  <si>
    <t>닭고기(넓적다리살)(kg)</t>
  </si>
  <si>
    <t>1000g/kg/국산/1등급 이상/지코바 숯불 바베큐치킨스테이크, 친환경 동물복지 1등급 닭 +지코바소스 250g/사이장각(칼집) 110g*8~9개/kg,다올푸드or동인</t>
  </si>
  <si>
    <t>닭고기(봉)(kg)</t>
  </si>
  <si>
    <t>1000g/kg/42g/국산/1등급 이상/냉장/냉장유통,도축, 작업, 가공 원라인 가공제품, 하림, 올품, 마니커</t>
  </si>
  <si>
    <t>닭고기(살코기)(kg)</t>
  </si>
  <si>
    <t>1000g/kg/국산/1등급 이상/국내산, 닭살정육, 날것,껍질 벗긴것 15g , 전일 포장제품,냉장유통,도축, 작업, 가공 원라인</t>
  </si>
  <si>
    <t>닭고기(성계)/껍질제거(깐것)(kg)</t>
  </si>
  <si>
    <t>1000g/kg/국산/1등급 이상/삼계용/껍질제거(깐것)/냉장/등급판정서/1/4조각 절단,올품,마니커,하림,체리부로,도축, 작업, 가공 원라인시스템</t>
  </si>
  <si>
    <t>닭고기(윙)(kg)</t>
  </si>
  <si>
    <t>1000g/kg/30g/국산/1등급 이상/냉장/냉장유통,도축, 작업, 가공 원라인 가공제품,하림, 올품, 마니커</t>
  </si>
  <si>
    <t>오리고기/불고기용(kg)</t>
  </si>
  <si>
    <t>1000g/kg/국산/1등급 이상/불고기용/슬라이스/냉장/토치,기름제거</t>
  </si>
  <si>
    <t>합계</t>
  </si>
  <si>
    <t>발주처</t>
    <phoneticPr fontId="4" type="noConversion"/>
  </si>
  <si>
    <t>낙찰기업</t>
    <phoneticPr fontId="4" type="noConversion"/>
  </si>
  <si>
    <t>이가에프엔비</t>
    <phoneticPr fontId="4" type="noConversion"/>
  </si>
  <si>
    <t>국제고</t>
    <phoneticPr fontId="4" type="noConversion"/>
  </si>
  <si>
    <t>닭고기(가슴)</t>
  </si>
  <si>
    <t>[1000g],[kg],[15g],[국산],[1등급 이상],[순살(.00) 절단된것(.00)],[본사도축,본사가공,진공포장, 등급판정서 지참],[냉장],[본사도축,본사가공]</t>
  </si>
  <si>
    <t>60</t>
  </si>
  <si>
    <t>닭고기(성계)/닭도리용</t>
  </si>
  <si>
    <t>[1000g],[kg],[30g],[국산],[일반],[1등급 이상],[닭도리용],[절단된것(.00)],[껍질제거, 본사도축,본사가공,진공포장, 등급판정서 지참],[냉장]</t>
  </si>
  <si>
    <t>99</t>
  </si>
  <si>
    <t>58</t>
  </si>
  <si>
    <t>157</t>
  </si>
  <si>
    <t>오리고기/불고기용</t>
  </si>
  <si>
    <t>[1000g],[kg],[국산],[1등급 이상],[불고기용],[슬라이스(.00)],[본사도축본사가공/기름기제거,1등급, 도축증명서],[냉장]</t>
  </si>
  <si>
    <t>100</t>
  </si>
  <si>
    <t>317</t>
  </si>
  <si>
    <t>총량*계약단가</t>
    <phoneticPr fontId="4" type="noConversion"/>
  </si>
  <si>
    <t>공급가액</t>
    <phoneticPr fontId="4" type="noConversion"/>
  </si>
  <si>
    <t>동아고</t>
    <phoneticPr fontId="4" type="noConversion"/>
  </si>
  <si>
    <t>에스에이치유통</t>
    <phoneticPr fontId="4" type="noConversion"/>
  </si>
  <si>
    <t>문서id (2506_국제고)</t>
    <phoneticPr fontId="4" type="noConversion"/>
  </si>
  <si>
    <t>식품명</t>
    <phoneticPr fontId="4" type="noConversion"/>
  </si>
  <si>
    <t>규격</t>
    <phoneticPr fontId="4" type="noConversion"/>
  </si>
  <si>
    <t>속성정보\</t>
    <phoneticPr fontId="4" type="noConversion"/>
  </si>
  <si>
    <t>속성정보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</si>
</sst>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indexed="8"/>
      <name val="맑은 고딕"/>
      <family val="2"/>
      <scheme val="minor"/>
    </font>
    <font>
      <b/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9"/>
      <color rgb="FF343434"/>
      <name val="Malgun Gothic"/>
      <family val="3"/>
      <charset val="129"/>
    </font>
    <font>
      <sz val="8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indexed="8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8D8883"/>
      </left>
      <right style="thin">
        <color rgb="FF8D8883"/>
      </right>
      <top style="thin">
        <color rgb="FF8D8883"/>
      </top>
      <bottom style="thin">
        <color rgb="FF8D888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D8883"/>
      </left>
      <right style="thin">
        <color rgb="FF8D8883"/>
      </right>
      <top style="thin">
        <color rgb="FF8D888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8D8883"/>
      </right>
      <top style="thin">
        <color rgb="FF8D888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/>
    <xf numFmtId="0" fontId="1" fillId="4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/>
    <xf numFmtId="41" fontId="6" fillId="0" borderId="0" xfId="1" applyFont="1">
      <alignment vertical="center"/>
    </xf>
    <xf numFmtId="41" fontId="6" fillId="0" borderId="0" xfId="1" applyFont="1" applyAlignment="1"/>
    <xf numFmtId="41" fontId="0" fillId="0" borderId="0" xfId="1" applyFont="1" applyAlignment="1"/>
    <xf numFmtId="41" fontId="0" fillId="0" borderId="0" xfId="1" applyFont="1">
      <alignment vertical="center"/>
    </xf>
    <xf numFmtId="41" fontId="1" fillId="4" borderId="0" xfId="1" applyFont="1" applyFill="1" applyAlignment="1">
      <alignment horizontal="left" vertical="center"/>
    </xf>
    <xf numFmtId="41" fontId="1" fillId="2" borderId="2" xfId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41" fontId="3" fillId="3" borderId="2" xfId="1" applyFont="1" applyFill="1" applyBorder="1" applyAlignment="1">
      <alignment horizontal="left" vertical="center"/>
    </xf>
    <xf numFmtId="41" fontId="2" fillId="3" borderId="2" xfId="1" applyFont="1" applyFill="1" applyBorder="1" applyAlignment="1">
      <alignment horizontal="left" vertical="center"/>
    </xf>
    <xf numFmtId="41" fontId="3" fillId="3" borderId="2" xfId="1" applyFont="1" applyFill="1" applyBorder="1" applyAlignment="1">
      <alignment horizontal="left" vertical="center" wrapText="1"/>
    </xf>
    <xf numFmtId="41" fontId="3" fillId="3" borderId="2" xfId="1" applyFont="1" applyFill="1" applyBorder="1" applyAlignment="1">
      <alignment horizontal="center" vertical="center"/>
    </xf>
    <xf numFmtId="41" fontId="0" fillId="0" borderId="2" xfId="1" applyFont="1" applyBorder="1" applyAlignment="1"/>
    <xf numFmtId="41" fontId="1" fillId="6" borderId="2" xfId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1" fontId="1" fillId="6" borderId="4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41" fontId="0" fillId="6" borderId="2" xfId="1" applyFont="1" applyFill="1" applyBorder="1">
      <alignment vertical="center"/>
    </xf>
    <xf numFmtId="41" fontId="3" fillId="3" borderId="2" xfId="1" applyFont="1" applyFill="1" applyBorder="1" applyAlignment="1">
      <alignment horizontal="center" vertical="center" wrapText="1"/>
    </xf>
    <xf numFmtId="41" fontId="3" fillId="7" borderId="2" xfId="1" applyFont="1" applyFill="1" applyBorder="1" applyAlignment="1">
      <alignment horizontal="center" vertical="center" wrapText="1"/>
    </xf>
    <xf numFmtId="41" fontId="3" fillId="7" borderId="2" xfId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41" fontId="0" fillId="8" borderId="2" xfId="1" applyFont="1" applyFill="1" applyBorder="1">
      <alignment vertical="center"/>
    </xf>
    <xf numFmtId="41" fontId="3" fillId="8" borderId="2" xfId="1" applyFont="1" applyFill="1" applyBorder="1" applyAlignment="1">
      <alignment horizontal="left" vertical="center"/>
    </xf>
    <xf numFmtId="41" fontId="3" fillId="8" borderId="2" xfId="1" applyFont="1" applyFill="1" applyBorder="1" applyAlignment="1">
      <alignment vertical="center"/>
    </xf>
    <xf numFmtId="41" fontId="3" fillId="8" borderId="2" xfId="1" applyFont="1" applyFill="1" applyBorder="1" applyAlignment="1">
      <alignment horizontal="center" vertical="center"/>
    </xf>
    <xf numFmtId="41" fontId="0" fillId="8" borderId="2" xfId="1" applyFont="1" applyFill="1" applyBorder="1" applyAlignment="1"/>
    <xf numFmtId="0" fontId="2" fillId="8" borderId="6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41" fontId="0" fillId="8" borderId="6" xfId="1" applyFont="1" applyFill="1" applyBorder="1">
      <alignment vertical="center"/>
    </xf>
    <xf numFmtId="41" fontId="0" fillId="6" borderId="4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E52B-46AD-432E-862C-5462BFD3CE74}">
  <dimension ref="A1:AM21"/>
  <sheetViews>
    <sheetView tabSelected="1" zoomScale="90" zoomScaleNormal="90" workbookViewId="0">
      <selection activeCell="H10" sqref="H10"/>
    </sheetView>
  </sheetViews>
  <sheetFormatPr defaultRowHeight="17.399999999999999"/>
  <cols>
    <col min="1" max="1" width="20.09765625" style="17" bestFit="1" customWidth="1"/>
    <col min="2" max="2" width="14.3984375" style="17" bestFit="1" customWidth="1"/>
    <col min="3" max="3" width="3.296875" style="17" customWidth="1"/>
    <col min="4" max="4" width="25.19921875" style="16" customWidth="1"/>
    <col min="5" max="5" width="3" style="16" customWidth="1"/>
    <col min="6" max="6" width="27.59765625" style="16" customWidth="1"/>
    <col min="7" max="7" width="5.19921875" style="16" customWidth="1"/>
    <col min="8" max="8" width="10.8984375" style="16" bestFit="1" customWidth="1"/>
    <col min="9" max="9" width="5.19921875" style="16" customWidth="1"/>
    <col min="10" max="10" width="9.796875" style="16" customWidth="1"/>
    <col min="11" max="14" width="5.19921875" style="16" customWidth="1"/>
    <col min="15" max="16" width="9.19921875" style="16" bestFit="1" customWidth="1"/>
    <col min="17" max="17" width="5.19921875" style="16" customWidth="1"/>
    <col min="18" max="18" width="10.8984375" style="16" bestFit="1" customWidth="1"/>
    <col min="19" max="19" width="9.19921875" style="16" bestFit="1" customWidth="1"/>
    <col min="20" max="22" width="5.19921875" style="16" customWidth="1"/>
    <col min="23" max="24" width="9.19921875" style="16" bestFit="1" customWidth="1"/>
    <col min="25" max="25" width="10.8984375" style="16" bestFit="1" customWidth="1"/>
    <col min="26" max="28" width="5.19921875" style="16" customWidth="1"/>
    <col min="29" max="29" width="9.19921875" style="16" bestFit="1" customWidth="1"/>
    <col min="30" max="30" width="10.8984375" style="16" bestFit="1" customWidth="1"/>
    <col min="31" max="31" width="9.19921875" style="16" bestFit="1" customWidth="1"/>
    <col min="32" max="36" width="5.19921875" style="16" customWidth="1"/>
    <col min="37" max="37" width="11.8984375" style="17" bestFit="1" customWidth="1"/>
    <col min="38" max="38" width="8.8984375" style="17" bestFit="1" customWidth="1"/>
    <col min="39" max="39" width="11.8984375" style="17" bestFit="1" customWidth="1"/>
    <col min="40" max="16384" width="8.796875" style="17"/>
  </cols>
  <sheetData>
    <row r="1" spans="1:39">
      <c r="A1" s="34" t="s">
        <v>62</v>
      </c>
      <c r="B1" s="34" t="s">
        <v>63</v>
      </c>
      <c r="C1" s="19" t="s">
        <v>0</v>
      </c>
      <c r="D1" s="19" t="s">
        <v>83</v>
      </c>
      <c r="E1" s="19" t="s">
        <v>84</v>
      </c>
      <c r="F1" s="26" t="s">
        <v>86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34" t="s">
        <v>35</v>
      </c>
      <c r="AM1" s="34" t="s">
        <v>78</v>
      </c>
    </row>
    <row r="2" spans="1:39" ht="36" customHeight="1">
      <c r="A2" s="20" t="s">
        <v>82</v>
      </c>
      <c r="B2" s="20" t="s">
        <v>64</v>
      </c>
      <c r="C2" s="21" t="s">
        <v>36</v>
      </c>
      <c r="D2" s="22" t="s">
        <v>37</v>
      </c>
      <c r="E2" s="21" t="s">
        <v>38</v>
      </c>
      <c r="F2" s="23" t="s">
        <v>39</v>
      </c>
      <c r="G2" s="35"/>
      <c r="H2" s="36">
        <v>10</v>
      </c>
      <c r="I2" s="36"/>
      <c r="J2" s="37"/>
      <c r="K2" s="37"/>
      <c r="L2" s="37"/>
      <c r="M2" s="37"/>
      <c r="N2" s="37"/>
      <c r="O2" s="37">
        <v>70</v>
      </c>
      <c r="P2" s="37">
        <v>20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24">
        <f t="shared" ref="AK2:AK11" si="0">SUM(G2:AJ2)</f>
        <v>100</v>
      </c>
      <c r="AL2" s="20">
        <v>11025</v>
      </c>
      <c r="AM2" s="20">
        <f>AK2*AL2</f>
        <v>1102500</v>
      </c>
    </row>
    <row r="3" spans="1:39" ht="36" customHeight="1">
      <c r="A3" s="20"/>
      <c r="B3" s="20"/>
      <c r="C3" s="21" t="s">
        <v>40</v>
      </c>
      <c r="D3" s="21" t="s">
        <v>41</v>
      </c>
      <c r="E3" s="21" t="s">
        <v>38</v>
      </c>
      <c r="F3" s="23" t="s">
        <v>42</v>
      </c>
      <c r="G3" s="35"/>
      <c r="H3" s="36"/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>
        <v>70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24">
        <f t="shared" si="0"/>
        <v>70</v>
      </c>
      <c r="AL3" s="20">
        <v>11000</v>
      </c>
      <c r="AM3" s="20">
        <f t="shared" ref="AM3:AM11" si="1">AK3*AL3</f>
        <v>770000</v>
      </c>
    </row>
    <row r="4" spans="1:39" ht="36" customHeight="1">
      <c r="A4" s="20"/>
      <c r="B4" s="20"/>
      <c r="C4" s="21" t="s">
        <v>43</v>
      </c>
      <c r="D4" s="21" t="s">
        <v>44</v>
      </c>
      <c r="E4" s="21" t="s">
        <v>38</v>
      </c>
      <c r="F4" s="23" t="s">
        <v>45</v>
      </c>
      <c r="G4" s="35"/>
      <c r="H4" s="36"/>
      <c r="I4" s="36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>
        <v>20</v>
      </c>
      <c r="Y4" s="37"/>
      <c r="Z4" s="37"/>
      <c r="AA4" s="37"/>
      <c r="AB4" s="37"/>
      <c r="AC4" s="37"/>
      <c r="AD4" s="37">
        <v>15</v>
      </c>
      <c r="AE4" s="37"/>
      <c r="AF4" s="37"/>
      <c r="AG4" s="37"/>
      <c r="AH4" s="37"/>
      <c r="AI4" s="37"/>
      <c r="AJ4" s="37"/>
      <c r="AK4" s="24">
        <f t="shared" si="0"/>
        <v>35</v>
      </c>
      <c r="AL4" s="20">
        <v>11000</v>
      </c>
      <c r="AM4" s="20">
        <f t="shared" si="1"/>
        <v>385000</v>
      </c>
    </row>
    <row r="5" spans="1:39" ht="36" customHeight="1">
      <c r="A5" s="20"/>
      <c r="B5" s="20"/>
      <c r="C5" s="21" t="s">
        <v>46</v>
      </c>
      <c r="D5" s="21" t="s">
        <v>47</v>
      </c>
      <c r="E5" s="21" t="s">
        <v>38</v>
      </c>
      <c r="F5" s="23" t="s">
        <v>48</v>
      </c>
      <c r="G5" s="35"/>
      <c r="H5" s="36"/>
      <c r="I5" s="36"/>
      <c r="J5" s="37"/>
      <c r="K5" s="37"/>
      <c r="L5" s="37"/>
      <c r="M5" s="37"/>
      <c r="N5" s="37"/>
      <c r="O5" s="37"/>
      <c r="P5" s="37"/>
      <c r="Q5" s="37"/>
      <c r="R5" s="37"/>
      <c r="S5" s="37">
        <v>30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24">
        <f t="shared" si="0"/>
        <v>30</v>
      </c>
      <c r="AL5" s="20">
        <v>11000</v>
      </c>
      <c r="AM5" s="20">
        <f t="shared" si="1"/>
        <v>330000</v>
      </c>
    </row>
    <row r="6" spans="1:39" ht="36" customHeight="1">
      <c r="A6" s="20"/>
      <c r="B6" s="20"/>
      <c r="C6" s="21">
        <v>5</v>
      </c>
      <c r="D6" s="21" t="s">
        <v>49</v>
      </c>
      <c r="E6" s="21" t="s">
        <v>38</v>
      </c>
      <c r="F6" s="23" t="s">
        <v>50</v>
      </c>
      <c r="G6" s="35"/>
      <c r="H6" s="36"/>
      <c r="I6" s="36"/>
      <c r="J6" s="37">
        <v>85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24">
        <f t="shared" si="0"/>
        <v>85</v>
      </c>
      <c r="AL6" s="20">
        <v>19000</v>
      </c>
      <c r="AM6" s="20">
        <f t="shared" si="1"/>
        <v>1615000</v>
      </c>
    </row>
    <row r="7" spans="1:39" ht="36" customHeight="1">
      <c r="A7" s="20"/>
      <c r="B7" s="20"/>
      <c r="C7" s="21">
        <v>6</v>
      </c>
      <c r="D7" s="21" t="s">
        <v>51</v>
      </c>
      <c r="E7" s="21" t="s">
        <v>38</v>
      </c>
      <c r="F7" s="23" t="s">
        <v>52</v>
      </c>
      <c r="G7" s="35"/>
      <c r="H7" s="36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>
        <v>80</v>
      </c>
      <c r="AE7" s="37"/>
      <c r="AF7" s="37"/>
      <c r="AG7" s="37"/>
      <c r="AH7" s="37"/>
      <c r="AI7" s="37"/>
      <c r="AJ7" s="37"/>
      <c r="AK7" s="24">
        <f t="shared" si="0"/>
        <v>80</v>
      </c>
      <c r="AL7" s="20">
        <v>16000</v>
      </c>
      <c r="AM7" s="20">
        <f t="shared" si="1"/>
        <v>1280000</v>
      </c>
    </row>
    <row r="8" spans="1:39" ht="36" customHeight="1">
      <c r="A8" s="20"/>
      <c r="B8" s="20"/>
      <c r="C8" s="21">
        <v>7</v>
      </c>
      <c r="D8" s="21" t="s">
        <v>53</v>
      </c>
      <c r="E8" s="21" t="s">
        <v>38</v>
      </c>
      <c r="F8" s="23" t="s">
        <v>54</v>
      </c>
      <c r="G8" s="35"/>
      <c r="H8" s="36"/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>
        <v>20</v>
      </c>
      <c r="AD8" s="37"/>
      <c r="AE8" s="37">
        <v>20</v>
      </c>
      <c r="AF8" s="37"/>
      <c r="AG8" s="37"/>
      <c r="AH8" s="37"/>
      <c r="AI8" s="37"/>
      <c r="AJ8" s="37"/>
      <c r="AK8" s="24">
        <f t="shared" si="0"/>
        <v>40</v>
      </c>
      <c r="AL8" s="20">
        <v>18000</v>
      </c>
      <c r="AM8" s="20">
        <f t="shared" si="1"/>
        <v>720000</v>
      </c>
    </row>
    <row r="9" spans="1:39" ht="36" customHeight="1">
      <c r="A9" s="20"/>
      <c r="B9" s="20"/>
      <c r="C9" s="21">
        <v>8</v>
      </c>
      <c r="D9" s="21" t="s">
        <v>55</v>
      </c>
      <c r="E9" s="21" t="s">
        <v>38</v>
      </c>
      <c r="F9" s="23" t="s">
        <v>56</v>
      </c>
      <c r="G9" s="35"/>
      <c r="H9" s="36"/>
      <c r="I9" s="36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>
        <v>120</v>
      </c>
      <c r="Z9" s="37"/>
      <c r="AA9" s="37"/>
      <c r="AB9" s="37"/>
      <c r="AC9" s="37">
        <v>20</v>
      </c>
      <c r="AD9" s="37"/>
      <c r="AE9" s="37"/>
      <c r="AF9" s="37"/>
      <c r="AG9" s="37"/>
      <c r="AH9" s="37"/>
      <c r="AI9" s="37"/>
      <c r="AJ9" s="37"/>
      <c r="AK9" s="24">
        <f t="shared" si="0"/>
        <v>140</v>
      </c>
      <c r="AL9" s="20">
        <v>12000</v>
      </c>
      <c r="AM9" s="20">
        <f t="shared" si="1"/>
        <v>1680000</v>
      </c>
    </row>
    <row r="10" spans="1:39" ht="36" customHeight="1">
      <c r="A10" s="20"/>
      <c r="B10" s="20"/>
      <c r="C10" s="21">
        <v>9</v>
      </c>
      <c r="D10" s="21" t="s">
        <v>57</v>
      </c>
      <c r="E10" s="21" t="s">
        <v>38</v>
      </c>
      <c r="F10" s="23" t="s">
        <v>58</v>
      </c>
      <c r="G10" s="35"/>
      <c r="H10" s="36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>
        <v>15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24">
        <f t="shared" si="0"/>
        <v>15</v>
      </c>
      <c r="AL10" s="20">
        <v>16000</v>
      </c>
      <c r="AM10" s="20">
        <f t="shared" si="1"/>
        <v>240000</v>
      </c>
    </row>
    <row r="11" spans="1:39" ht="36" customHeight="1">
      <c r="A11" s="20"/>
      <c r="B11" s="20"/>
      <c r="C11" s="21">
        <v>10</v>
      </c>
      <c r="D11" s="21" t="s">
        <v>59</v>
      </c>
      <c r="E11" s="21" t="s">
        <v>38</v>
      </c>
      <c r="F11" s="23" t="s">
        <v>60</v>
      </c>
      <c r="G11" s="35"/>
      <c r="H11" s="36"/>
      <c r="I11" s="36"/>
      <c r="J11" s="37"/>
      <c r="K11" s="37"/>
      <c r="L11" s="37"/>
      <c r="M11" s="37"/>
      <c r="N11" s="37"/>
      <c r="O11" s="37"/>
      <c r="P11" s="37"/>
      <c r="Q11" s="37"/>
      <c r="R11" s="37">
        <v>90</v>
      </c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24">
        <f t="shared" si="0"/>
        <v>90</v>
      </c>
      <c r="AL11" s="20">
        <v>24500</v>
      </c>
      <c r="AM11" s="20">
        <f t="shared" si="1"/>
        <v>2205000</v>
      </c>
    </row>
    <row r="12" spans="1:39">
      <c r="A12" s="40"/>
      <c r="B12" s="40"/>
      <c r="C12" s="41"/>
      <c r="D12" s="41"/>
      <c r="E12" s="41"/>
      <c r="F12" s="41" t="s">
        <v>61</v>
      </c>
      <c r="G12" s="42">
        <f t="shared" ref="G12:AK12" si="2">SUM(G2:G11)</f>
        <v>0</v>
      </c>
      <c r="H12" s="42">
        <f t="shared" si="2"/>
        <v>10</v>
      </c>
      <c r="I12" s="42">
        <f t="shared" si="2"/>
        <v>0</v>
      </c>
      <c r="J12" s="42">
        <f t="shared" si="2"/>
        <v>85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70</v>
      </c>
      <c r="P12" s="42">
        <f t="shared" si="2"/>
        <v>20</v>
      </c>
      <c r="Q12" s="42">
        <f t="shared" si="2"/>
        <v>0</v>
      </c>
      <c r="R12" s="42">
        <f t="shared" si="2"/>
        <v>90</v>
      </c>
      <c r="S12" s="42">
        <f t="shared" si="2"/>
        <v>45</v>
      </c>
      <c r="T12" s="42">
        <f t="shared" si="2"/>
        <v>0</v>
      </c>
      <c r="U12" s="42">
        <f t="shared" si="2"/>
        <v>0</v>
      </c>
      <c r="V12" s="42">
        <f t="shared" si="2"/>
        <v>0</v>
      </c>
      <c r="W12" s="42">
        <f t="shared" si="2"/>
        <v>70</v>
      </c>
      <c r="X12" s="42">
        <f t="shared" si="2"/>
        <v>20</v>
      </c>
      <c r="Y12" s="42">
        <f t="shared" si="2"/>
        <v>120</v>
      </c>
      <c r="Z12" s="42">
        <f t="shared" si="2"/>
        <v>0</v>
      </c>
      <c r="AA12" s="42">
        <f t="shared" si="2"/>
        <v>0</v>
      </c>
      <c r="AB12" s="42">
        <f t="shared" si="2"/>
        <v>0</v>
      </c>
      <c r="AC12" s="42">
        <f t="shared" si="2"/>
        <v>40</v>
      </c>
      <c r="AD12" s="42">
        <f t="shared" si="2"/>
        <v>95</v>
      </c>
      <c r="AE12" s="42">
        <f t="shared" si="2"/>
        <v>20</v>
      </c>
      <c r="AF12" s="42">
        <f t="shared" si="2"/>
        <v>0</v>
      </c>
      <c r="AG12" s="42">
        <f t="shared" si="2"/>
        <v>0</v>
      </c>
      <c r="AH12" s="42">
        <f t="shared" si="2"/>
        <v>0</v>
      </c>
      <c r="AI12" s="42">
        <f t="shared" si="2"/>
        <v>0</v>
      </c>
      <c r="AJ12" s="42">
        <f t="shared" si="2"/>
        <v>0</v>
      </c>
      <c r="AK12" s="43">
        <f t="shared" si="2"/>
        <v>685</v>
      </c>
      <c r="AL12" s="40"/>
      <c r="AM12" s="40"/>
    </row>
    <row r="13" spans="1:39">
      <c r="A13" s="40"/>
      <c r="B13" s="40"/>
      <c r="C13" s="40"/>
      <c r="D13" s="44"/>
      <c r="E13" s="44"/>
      <c r="F13" s="44" t="s">
        <v>79</v>
      </c>
      <c r="G13" s="44"/>
      <c r="H13" s="44">
        <f>H2*AL2</f>
        <v>110250</v>
      </c>
      <c r="I13" s="44"/>
      <c r="J13" s="44">
        <f>J6*AL6</f>
        <v>1615000</v>
      </c>
      <c r="K13" s="44"/>
      <c r="L13" s="44"/>
      <c r="M13" s="44"/>
      <c r="N13" s="44"/>
      <c r="O13" s="44">
        <f>O2*AL2</f>
        <v>771750</v>
      </c>
      <c r="P13" s="44">
        <f>P2*AL2</f>
        <v>220500</v>
      </c>
      <c r="Q13" s="44"/>
      <c r="R13" s="44">
        <f>R11*AL11</f>
        <v>2205000</v>
      </c>
      <c r="S13" s="44">
        <f>SUM(S5*AL5)+(S10*AL10)</f>
        <v>570000</v>
      </c>
      <c r="T13" s="44"/>
      <c r="U13" s="44"/>
      <c r="V13" s="44"/>
      <c r="W13" s="44">
        <f>SUM(W3*AL3)</f>
        <v>770000</v>
      </c>
      <c r="X13" s="44">
        <f>SUM(X4*AL4)</f>
        <v>220000</v>
      </c>
      <c r="Y13" s="44">
        <f>SUM(Y9*AL9)</f>
        <v>1440000</v>
      </c>
      <c r="Z13" s="44"/>
      <c r="AA13" s="44"/>
      <c r="AB13" s="44"/>
      <c r="AC13" s="44">
        <f>SUM(AC8*AL8)+(AC9*AL9)</f>
        <v>600000</v>
      </c>
      <c r="AD13" s="44">
        <f>SUM(AD4*AL4)+(AD7*AL7)</f>
        <v>1445000</v>
      </c>
      <c r="AE13" s="44">
        <f>AE8*AL8</f>
        <v>360000</v>
      </c>
      <c r="AF13" s="44"/>
      <c r="AG13" s="44"/>
      <c r="AH13" s="44"/>
      <c r="AI13" s="44"/>
      <c r="AJ13" s="44"/>
      <c r="AK13" s="40">
        <f>SUM(H13:AJ13)</f>
        <v>10327500</v>
      </c>
      <c r="AL13" s="40"/>
      <c r="AM13" s="40">
        <f>SUM(AM2:AM11)</f>
        <v>10327500</v>
      </c>
    </row>
    <row r="14" spans="1:39">
      <c r="A14" s="34" t="s">
        <v>62</v>
      </c>
      <c r="B14" s="34" t="s">
        <v>63</v>
      </c>
      <c r="C14" s="38" t="s">
        <v>0</v>
      </c>
      <c r="D14" s="27" t="s">
        <v>1</v>
      </c>
      <c r="E14" s="27" t="s">
        <v>2</v>
      </c>
      <c r="F14" s="27" t="s">
        <v>3</v>
      </c>
      <c r="G14" s="28" t="s">
        <v>4</v>
      </c>
      <c r="H14" s="28" t="s">
        <v>5</v>
      </c>
      <c r="I14" s="28" t="s">
        <v>6</v>
      </c>
      <c r="J14" s="28" t="s">
        <v>7</v>
      </c>
      <c r="K14" s="28" t="s">
        <v>8</v>
      </c>
      <c r="L14" s="28" t="s">
        <v>9</v>
      </c>
      <c r="M14" s="28" t="s">
        <v>10</v>
      </c>
      <c r="N14" s="28" t="s">
        <v>11</v>
      </c>
      <c r="O14" s="28" t="s">
        <v>12</v>
      </c>
      <c r="P14" s="28" t="s">
        <v>13</v>
      </c>
      <c r="Q14" s="28" t="s">
        <v>14</v>
      </c>
      <c r="R14" s="28" t="s">
        <v>15</v>
      </c>
      <c r="S14" s="28" t="s">
        <v>16</v>
      </c>
      <c r="T14" s="28" t="s">
        <v>17</v>
      </c>
      <c r="U14" s="28" t="s">
        <v>18</v>
      </c>
      <c r="V14" s="28" t="s">
        <v>19</v>
      </c>
      <c r="W14" s="28" t="s">
        <v>20</v>
      </c>
      <c r="X14" s="28" t="s">
        <v>21</v>
      </c>
      <c r="Y14" s="28" t="s">
        <v>22</v>
      </c>
      <c r="Z14" s="28" t="s">
        <v>23</v>
      </c>
      <c r="AA14" s="28" t="s">
        <v>24</v>
      </c>
      <c r="AB14" s="28" t="s">
        <v>25</v>
      </c>
      <c r="AC14" s="28" t="s">
        <v>26</v>
      </c>
      <c r="AD14" s="28" t="s">
        <v>27</v>
      </c>
      <c r="AE14" s="28" t="s">
        <v>28</v>
      </c>
      <c r="AF14" s="28" t="s">
        <v>29</v>
      </c>
      <c r="AG14" s="28" t="s">
        <v>30</v>
      </c>
      <c r="AH14" s="28" t="s">
        <v>31</v>
      </c>
      <c r="AI14" s="28" t="s">
        <v>32</v>
      </c>
      <c r="AJ14" s="28" t="s">
        <v>33</v>
      </c>
      <c r="AK14" s="28" t="s">
        <v>34</v>
      </c>
      <c r="AL14" s="49" t="s">
        <v>35</v>
      </c>
      <c r="AM14" s="49" t="s">
        <v>78</v>
      </c>
    </row>
    <row r="15" spans="1:39" ht="52.8">
      <c r="A15" s="20" t="s">
        <v>80</v>
      </c>
      <c r="B15" s="20" t="s">
        <v>81</v>
      </c>
      <c r="C15" s="39" t="s">
        <v>36</v>
      </c>
      <c r="D15" s="29" t="s">
        <v>66</v>
      </c>
      <c r="E15" s="29" t="s">
        <v>38</v>
      </c>
      <c r="F15" s="30" t="s">
        <v>67</v>
      </c>
      <c r="G15" s="25"/>
      <c r="H15" s="31"/>
      <c r="I15" s="25"/>
      <c r="J15" s="25"/>
      <c r="K15" s="25"/>
      <c r="L15" s="25"/>
      <c r="M15" s="25"/>
      <c r="N15" s="25"/>
      <c r="O15" s="25"/>
      <c r="P15" s="31"/>
      <c r="Q15" s="25"/>
      <c r="R15" s="25"/>
      <c r="S15" s="25"/>
      <c r="T15" s="25"/>
      <c r="U15" s="25"/>
      <c r="V15" s="25"/>
      <c r="W15" s="25"/>
      <c r="X15" s="31"/>
      <c r="Y15" s="25"/>
      <c r="Z15" s="25"/>
      <c r="AA15" s="25"/>
      <c r="AB15" s="25"/>
      <c r="AC15" s="25"/>
      <c r="AD15" s="25"/>
      <c r="AE15" s="31" t="s">
        <v>68</v>
      </c>
      <c r="AF15" s="25"/>
      <c r="AG15" s="25"/>
      <c r="AH15" s="25"/>
      <c r="AI15" s="25"/>
      <c r="AJ15" s="25"/>
      <c r="AK15" s="31" t="s">
        <v>68</v>
      </c>
      <c r="AL15" s="32">
        <v>8950</v>
      </c>
      <c r="AM15" s="20">
        <f>AK15*AL15</f>
        <v>537000</v>
      </c>
    </row>
    <row r="16" spans="1:39" ht="52.8">
      <c r="A16" s="20"/>
      <c r="B16" s="20"/>
      <c r="C16" s="39" t="s">
        <v>40</v>
      </c>
      <c r="D16" s="29" t="s">
        <v>69</v>
      </c>
      <c r="E16" s="29" t="s">
        <v>38</v>
      </c>
      <c r="F16" s="30" t="s">
        <v>70</v>
      </c>
      <c r="G16" s="25"/>
      <c r="H16" s="31"/>
      <c r="I16" s="25"/>
      <c r="J16" s="25"/>
      <c r="K16" s="25"/>
      <c r="L16" s="25"/>
      <c r="M16" s="25"/>
      <c r="N16" s="25"/>
      <c r="O16" s="25"/>
      <c r="P16" s="33" t="s">
        <v>71</v>
      </c>
      <c r="Q16" s="25"/>
      <c r="R16" s="25"/>
      <c r="S16" s="25"/>
      <c r="T16" s="25"/>
      <c r="U16" s="25"/>
      <c r="V16" s="25"/>
      <c r="W16" s="25"/>
      <c r="X16" s="33" t="s">
        <v>72</v>
      </c>
      <c r="Y16" s="25"/>
      <c r="Z16" s="25"/>
      <c r="AA16" s="25"/>
      <c r="AB16" s="25"/>
      <c r="AC16" s="25"/>
      <c r="AD16" s="25"/>
      <c r="AE16" s="31"/>
      <c r="AF16" s="25"/>
      <c r="AG16" s="25"/>
      <c r="AH16" s="25"/>
      <c r="AI16" s="25"/>
      <c r="AJ16" s="25"/>
      <c r="AK16" s="31" t="s">
        <v>73</v>
      </c>
      <c r="AL16" s="32">
        <v>9050</v>
      </c>
      <c r="AM16" s="20">
        <f t="shared" ref="AM16:AM17" si="3">AK16*AL16</f>
        <v>1420850</v>
      </c>
    </row>
    <row r="17" spans="1:39" ht="39.6">
      <c r="A17" s="20"/>
      <c r="B17" s="20"/>
      <c r="C17" s="39" t="s">
        <v>43</v>
      </c>
      <c r="D17" s="29" t="s">
        <v>74</v>
      </c>
      <c r="E17" s="29" t="s">
        <v>38</v>
      </c>
      <c r="F17" s="30" t="s">
        <v>75</v>
      </c>
      <c r="G17" s="25"/>
      <c r="H17" s="33" t="s">
        <v>76</v>
      </c>
      <c r="I17" s="25"/>
      <c r="J17" s="25"/>
      <c r="K17" s="25"/>
      <c r="L17" s="25"/>
      <c r="M17" s="25"/>
      <c r="N17" s="25"/>
      <c r="O17" s="25"/>
      <c r="P17" s="31"/>
      <c r="Q17" s="25"/>
      <c r="R17" s="25"/>
      <c r="S17" s="25"/>
      <c r="T17" s="25"/>
      <c r="U17" s="25"/>
      <c r="V17" s="25"/>
      <c r="W17" s="25"/>
      <c r="X17" s="31"/>
      <c r="Y17" s="25"/>
      <c r="Z17" s="25"/>
      <c r="AA17" s="25"/>
      <c r="AB17" s="25"/>
      <c r="AC17" s="25"/>
      <c r="AD17" s="25"/>
      <c r="AE17" s="31"/>
      <c r="AF17" s="25"/>
      <c r="AG17" s="25"/>
      <c r="AH17" s="25"/>
      <c r="AI17" s="25"/>
      <c r="AJ17" s="25"/>
      <c r="AK17" s="31" t="s">
        <v>76</v>
      </c>
      <c r="AL17" s="32">
        <v>23516</v>
      </c>
      <c r="AM17" s="20">
        <f t="shared" si="3"/>
        <v>2351600</v>
      </c>
    </row>
    <row r="18" spans="1:39">
      <c r="A18" s="40"/>
      <c r="B18" s="40"/>
      <c r="C18" s="45"/>
      <c r="D18" s="46"/>
      <c r="E18" s="46"/>
      <c r="F18" s="46" t="s">
        <v>61</v>
      </c>
      <c r="G18" s="44"/>
      <c r="H18" s="47" t="s">
        <v>76</v>
      </c>
      <c r="I18" s="44"/>
      <c r="J18" s="44"/>
      <c r="K18" s="44"/>
      <c r="L18" s="44"/>
      <c r="M18" s="44"/>
      <c r="N18" s="44"/>
      <c r="O18" s="44"/>
      <c r="P18" s="47" t="s">
        <v>71</v>
      </c>
      <c r="Q18" s="44"/>
      <c r="R18" s="44"/>
      <c r="S18" s="44"/>
      <c r="T18" s="44"/>
      <c r="U18" s="44"/>
      <c r="V18" s="44"/>
      <c r="W18" s="44"/>
      <c r="X18" s="47" t="s">
        <v>72</v>
      </c>
      <c r="Y18" s="44"/>
      <c r="Z18" s="44"/>
      <c r="AA18" s="44"/>
      <c r="AB18" s="44"/>
      <c r="AC18" s="44"/>
      <c r="AD18" s="44"/>
      <c r="AE18" s="47" t="s">
        <v>68</v>
      </c>
      <c r="AF18" s="44"/>
      <c r="AG18" s="44"/>
      <c r="AH18" s="44"/>
      <c r="AI18" s="44"/>
      <c r="AJ18" s="44"/>
      <c r="AK18" s="47" t="s">
        <v>77</v>
      </c>
      <c r="AL18" s="40"/>
      <c r="AM18" s="40"/>
    </row>
    <row r="19" spans="1:39">
      <c r="A19" s="40"/>
      <c r="B19" s="40"/>
      <c r="C19" s="48"/>
      <c r="D19" s="44"/>
      <c r="E19" s="44"/>
      <c r="F19" s="44" t="s">
        <v>79</v>
      </c>
      <c r="G19" s="44"/>
      <c r="H19" s="44">
        <f>H17*AL17</f>
        <v>2351600</v>
      </c>
      <c r="I19" s="44"/>
      <c r="J19" s="44"/>
      <c r="K19" s="44"/>
      <c r="L19" s="44"/>
      <c r="M19" s="44"/>
      <c r="N19" s="44"/>
      <c r="O19" s="44"/>
      <c r="P19" s="44">
        <f>P16*AL16</f>
        <v>895950</v>
      </c>
      <c r="Q19" s="44"/>
      <c r="R19" s="44"/>
      <c r="S19" s="44"/>
      <c r="T19" s="44"/>
      <c r="U19" s="44"/>
      <c r="V19" s="44"/>
      <c r="W19" s="44"/>
      <c r="X19" s="44">
        <f>X16*AL16</f>
        <v>524900</v>
      </c>
      <c r="Y19" s="44"/>
      <c r="Z19" s="44"/>
      <c r="AA19" s="44"/>
      <c r="AB19" s="44"/>
      <c r="AC19" s="44"/>
      <c r="AD19" s="44"/>
      <c r="AE19" s="44">
        <f>AE15*AL15</f>
        <v>537000</v>
      </c>
      <c r="AF19" s="44"/>
      <c r="AG19" s="44"/>
      <c r="AH19" s="44"/>
      <c r="AI19" s="44"/>
      <c r="AJ19" s="44"/>
      <c r="AK19" s="40">
        <f>SUM(G19:AJ19)</f>
        <v>4309450</v>
      </c>
      <c r="AL19" s="40"/>
      <c r="AM19" s="40">
        <f>SUM(AM15:AM18)</f>
        <v>4309450</v>
      </c>
    </row>
    <row r="20" spans="1:39">
      <c r="C20" s="14"/>
      <c r="D20" s="15"/>
    </row>
    <row r="21" spans="1:39">
      <c r="C21" s="18"/>
      <c r="D21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topLeftCell="A4" zoomScale="90" zoomScaleNormal="90" workbookViewId="0">
      <selection activeCell="A14" sqref="A14:XFD20"/>
    </sheetView>
  </sheetViews>
  <sheetFormatPr defaultRowHeight="17.399999999999999"/>
  <cols>
    <col min="1" max="1" width="20.09765625" style="17" bestFit="1" customWidth="1"/>
    <col min="2" max="2" width="14.3984375" style="17" bestFit="1" customWidth="1"/>
    <col min="3" max="3" width="3.296875" style="17" customWidth="1"/>
    <col min="4" max="4" width="25.19921875" style="16" customWidth="1"/>
    <col min="5" max="5" width="3" style="16" customWidth="1"/>
    <col min="6" max="6" width="27.59765625" style="16" customWidth="1"/>
    <col min="7" max="7" width="5.19921875" style="16" customWidth="1"/>
    <col min="8" max="8" width="10.8984375" style="16" bestFit="1" customWidth="1"/>
    <col min="9" max="9" width="5.19921875" style="16" customWidth="1"/>
    <col min="10" max="10" width="9.796875" style="16" customWidth="1"/>
    <col min="11" max="14" width="5.19921875" style="16" customWidth="1"/>
    <col min="15" max="16" width="9.19921875" style="16" bestFit="1" customWidth="1"/>
    <col min="17" max="17" width="5.19921875" style="16" customWidth="1"/>
    <col min="18" max="18" width="10.8984375" style="16" bestFit="1" customWidth="1"/>
    <col min="19" max="19" width="9.19921875" style="16" bestFit="1" customWidth="1"/>
    <col min="20" max="22" width="5.19921875" style="16" customWidth="1"/>
    <col min="23" max="24" width="9.19921875" style="16" bestFit="1" customWidth="1"/>
    <col min="25" max="25" width="10.8984375" style="16" bestFit="1" customWidth="1"/>
    <col min="26" max="28" width="5.19921875" style="16" customWidth="1"/>
    <col min="29" max="29" width="9.19921875" style="16" bestFit="1" customWidth="1"/>
    <col min="30" max="30" width="10.8984375" style="16" bestFit="1" customWidth="1"/>
    <col min="31" max="31" width="9.19921875" style="16" bestFit="1" customWidth="1"/>
    <col min="32" max="36" width="5.19921875" style="16" customWidth="1"/>
    <col min="37" max="37" width="11.8984375" style="17" bestFit="1" customWidth="1"/>
    <col min="38" max="38" width="8.8984375" style="17" bestFit="1" customWidth="1"/>
    <col min="39" max="39" width="11.8984375" style="17" bestFit="1" customWidth="1"/>
    <col min="40" max="16384" width="8.796875" style="17"/>
  </cols>
  <sheetData>
    <row r="1" spans="1:39">
      <c r="A1" s="34" t="s">
        <v>62</v>
      </c>
      <c r="B1" s="34" t="s">
        <v>63</v>
      </c>
      <c r="C1" s="19" t="s">
        <v>0</v>
      </c>
      <c r="D1" s="19" t="s">
        <v>83</v>
      </c>
      <c r="E1" s="19" t="s">
        <v>84</v>
      </c>
      <c r="F1" s="26" t="s">
        <v>85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  <c r="L1" s="26" t="s">
        <v>9</v>
      </c>
      <c r="M1" s="26" t="s">
        <v>10</v>
      </c>
      <c r="N1" s="26" t="s">
        <v>11</v>
      </c>
      <c r="O1" s="26" t="s">
        <v>12</v>
      </c>
      <c r="P1" s="26" t="s">
        <v>13</v>
      </c>
      <c r="Q1" s="26" t="s">
        <v>14</v>
      </c>
      <c r="R1" s="26" t="s">
        <v>15</v>
      </c>
      <c r="S1" s="26" t="s">
        <v>16</v>
      </c>
      <c r="T1" s="26" t="s">
        <v>17</v>
      </c>
      <c r="U1" s="26" t="s">
        <v>18</v>
      </c>
      <c r="V1" s="26" t="s">
        <v>19</v>
      </c>
      <c r="W1" s="26" t="s">
        <v>20</v>
      </c>
      <c r="X1" s="26" t="s">
        <v>21</v>
      </c>
      <c r="Y1" s="26" t="s">
        <v>22</v>
      </c>
      <c r="Z1" s="26" t="s">
        <v>23</v>
      </c>
      <c r="AA1" s="26" t="s">
        <v>24</v>
      </c>
      <c r="AB1" s="26" t="s">
        <v>25</v>
      </c>
      <c r="AC1" s="26" t="s">
        <v>26</v>
      </c>
      <c r="AD1" s="26" t="s">
        <v>27</v>
      </c>
      <c r="AE1" s="26" t="s">
        <v>28</v>
      </c>
      <c r="AF1" s="26" t="s">
        <v>29</v>
      </c>
      <c r="AG1" s="26" t="s">
        <v>30</v>
      </c>
      <c r="AH1" s="26" t="s">
        <v>31</v>
      </c>
      <c r="AI1" s="26" t="s">
        <v>32</v>
      </c>
      <c r="AJ1" s="26" t="s">
        <v>33</v>
      </c>
      <c r="AK1" s="26" t="s">
        <v>34</v>
      </c>
      <c r="AL1" s="34" t="s">
        <v>35</v>
      </c>
      <c r="AM1" s="34" t="s">
        <v>78</v>
      </c>
    </row>
    <row r="2" spans="1:39" ht="36" customHeight="1">
      <c r="A2" s="20" t="s">
        <v>82</v>
      </c>
      <c r="B2" s="20" t="s">
        <v>64</v>
      </c>
      <c r="C2" s="21" t="s">
        <v>36</v>
      </c>
      <c r="D2" s="22" t="s">
        <v>37</v>
      </c>
      <c r="E2" s="21" t="s">
        <v>38</v>
      </c>
      <c r="F2" s="23" t="s">
        <v>39</v>
      </c>
      <c r="G2" s="35"/>
      <c r="H2" s="36">
        <v>10</v>
      </c>
      <c r="I2" s="36"/>
      <c r="J2" s="37"/>
      <c r="K2" s="37"/>
      <c r="L2" s="37"/>
      <c r="M2" s="37"/>
      <c r="N2" s="37"/>
      <c r="O2" s="37">
        <v>70</v>
      </c>
      <c r="P2" s="37">
        <v>20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24">
        <f t="shared" ref="AK2:AK11" si="0">SUM(G2:AJ2)</f>
        <v>100</v>
      </c>
      <c r="AL2" s="20">
        <v>11025</v>
      </c>
      <c r="AM2" s="20">
        <f>AK2*AL2</f>
        <v>1102500</v>
      </c>
    </row>
    <row r="3" spans="1:39" ht="36" customHeight="1">
      <c r="A3" s="20"/>
      <c r="B3" s="20"/>
      <c r="C3" s="21" t="s">
        <v>40</v>
      </c>
      <c r="D3" s="21" t="s">
        <v>41</v>
      </c>
      <c r="E3" s="21" t="s">
        <v>38</v>
      </c>
      <c r="F3" s="23" t="s">
        <v>42</v>
      </c>
      <c r="G3" s="35"/>
      <c r="H3" s="36"/>
      <c r="I3" s="36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>
        <v>70</v>
      </c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24">
        <f t="shared" si="0"/>
        <v>70</v>
      </c>
      <c r="AL3" s="20">
        <v>11000</v>
      </c>
      <c r="AM3" s="20">
        <f t="shared" ref="AM3:AM11" si="1">AK3*AL3</f>
        <v>770000</v>
      </c>
    </row>
    <row r="4" spans="1:39" ht="36" customHeight="1">
      <c r="A4" s="20"/>
      <c r="B4" s="20"/>
      <c r="C4" s="21" t="s">
        <v>43</v>
      </c>
      <c r="D4" s="21" t="s">
        <v>44</v>
      </c>
      <c r="E4" s="21" t="s">
        <v>38</v>
      </c>
      <c r="F4" s="23" t="s">
        <v>45</v>
      </c>
      <c r="G4" s="35"/>
      <c r="H4" s="36"/>
      <c r="I4" s="36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>
        <v>20</v>
      </c>
      <c r="Y4" s="37"/>
      <c r="Z4" s="37"/>
      <c r="AA4" s="37"/>
      <c r="AB4" s="37"/>
      <c r="AC4" s="37"/>
      <c r="AD4" s="37">
        <v>15</v>
      </c>
      <c r="AE4" s="37"/>
      <c r="AF4" s="37"/>
      <c r="AG4" s="37"/>
      <c r="AH4" s="37"/>
      <c r="AI4" s="37"/>
      <c r="AJ4" s="37"/>
      <c r="AK4" s="24">
        <f t="shared" si="0"/>
        <v>35</v>
      </c>
      <c r="AL4" s="20">
        <v>11000</v>
      </c>
      <c r="AM4" s="20">
        <f t="shared" si="1"/>
        <v>385000</v>
      </c>
    </row>
    <row r="5" spans="1:39" ht="36" customHeight="1">
      <c r="A5" s="20"/>
      <c r="B5" s="20"/>
      <c r="C5" s="21" t="s">
        <v>46</v>
      </c>
      <c r="D5" s="21" t="s">
        <v>47</v>
      </c>
      <c r="E5" s="21" t="s">
        <v>38</v>
      </c>
      <c r="F5" s="23" t="s">
        <v>48</v>
      </c>
      <c r="G5" s="35"/>
      <c r="H5" s="36"/>
      <c r="I5" s="36"/>
      <c r="J5" s="37"/>
      <c r="K5" s="37"/>
      <c r="L5" s="37"/>
      <c r="M5" s="37"/>
      <c r="N5" s="37"/>
      <c r="O5" s="37"/>
      <c r="P5" s="37"/>
      <c r="Q5" s="37"/>
      <c r="R5" s="37"/>
      <c r="S5" s="37">
        <v>30</v>
      </c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24">
        <f t="shared" si="0"/>
        <v>30</v>
      </c>
      <c r="AL5" s="20">
        <v>11000</v>
      </c>
      <c r="AM5" s="20">
        <f t="shared" si="1"/>
        <v>330000</v>
      </c>
    </row>
    <row r="6" spans="1:39" ht="36" customHeight="1">
      <c r="A6" s="20"/>
      <c r="B6" s="20"/>
      <c r="C6" s="21">
        <v>5</v>
      </c>
      <c r="D6" s="21" t="s">
        <v>49</v>
      </c>
      <c r="E6" s="21" t="s">
        <v>38</v>
      </c>
      <c r="F6" s="23" t="s">
        <v>50</v>
      </c>
      <c r="G6" s="35"/>
      <c r="H6" s="36"/>
      <c r="I6" s="36"/>
      <c r="J6" s="37">
        <v>85</v>
      </c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24">
        <f t="shared" si="0"/>
        <v>85</v>
      </c>
      <c r="AL6" s="20">
        <v>19000</v>
      </c>
      <c r="AM6" s="20">
        <f t="shared" si="1"/>
        <v>1615000</v>
      </c>
    </row>
    <row r="7" spans="1:39" ht="36" customHeight="1">
      <c r="A7" s="20"/>
      <c r="B7" s="20"/>
      <c r="C7" s="21">
        <v>6</v>
      </c>
      <c r="D7" s="21" t="s">
        <v>51</v>
      </c>
      <c r="E7" s="21" t="s">
        <v>38</v>
      </c>
      <c r="F7" s="23" t="s">
        <v>52</v>
      </c>
      <c r="G7" s="35"/>
      <c r="H7" s="36"/>
      <c r="I7" s="36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>
        <v>80</v>
      </c>
      <c r="AE7" s="37"/>
      <c r="AF7" s="37"/>
      <c r="AG7" s="37"/>
      <c r="AH7" s="37"/>
      <c r="AI7" s="37"/>
      <c r="AJ7" s="37"/>
      <c r="AK7" s="24">
        <f t="shared" si="0"/>
        <v>80</v>
      </c>
      <c r="AL7" s="20">
        <v>16000</v>
      </c>
      <c r="AM7" s="20">
        <f t="shared" si="1"/>
        <v>1280000</v>
      </c>
    </row>
    <row r="8" spans="1:39" ht="36" customHeight="1">
      <c r="A8" s="20"/>
      <c r="B8" s="20"/>
      <c r="C8" s="21">
        <v>7</v>
      </c>
      <c r="D8" s="21" t="s">
        <v>53</v>
      </c>
      <c r="E8" s="21" t="s">
        <v>38</v>
      </c>
      <c r="F8" s="23" t="s">
        <v>54</v>
      </c>
      <c r="G8" s="35"/>
      <c r="H8" s="36"/>
      <c r="I8" s="36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>
        <v>20</v>
      </c>
      <c r="AD8" s="37"/>
      <c r="AE8" s="37">
        <v>20</v>
      </c>
      <c r="AF8" s="37"/>
      <c r="AG8" s="37"/>
      <c r="AH8" s="37"/>
      <c r="AI8" s="37"/>
      <c r="AJ8" s="37"/>
      <c r="AK8" s="24">
        <f t="shared" si="0"/>
        <v>40</v>
      </c>
      <c r="AL8" s="20">
        <v>18000</v>
      </c>
      <c r="AM8" s="20">
        <f t="shared" si="1"/>
        <v>720000</v>
      </c>
    </row>
    <row r="9" spans="1:39" ht="36" customHeight="1">
      <c r="A9" s="20"/>
      <c r="B9" s="20"/>
      <c r="C9" s="21">
        <v>8</v>
      </c>
      <c r="D9" s="21" t="s">
        <v>55</v>
      </c>
      <c r="E9" s="21" t="s">
        <v>38</v>
      </c>
      <c r="F9" s="23" t="s">
        <v>56</v>
      </c>
      <c r="G9" s="35"/>
      <c r="H9" s="36"/>
      <c r="I9" s="36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>
        <v>120</v>
      </c>
      <c r="Z9" s="37"/>
      <c r="AA9" s="37"/>
      <c r="AB9" s="37"/>
      <c r="AC9" s="37">
        <v>20</v>
      </c>
      <c r="AD9" s="37"/>
      <c r="AE9" s="37"/>
      <c r="AF9" s="37"/>
      <c r="AG9" s="37"/>
      <c r="AH9" s="37"/>
      <c r="AI9" s="37"/>
      <c r="AJ9" s="37"/>
      <c r="AK9" s="24">
        <f t="shared" si="0"/>
        <v>140</v>
      </c>
      <c r="AL9" s="20">
        <v>12000</v>
      </c>
      <c r="AM9" s="20">
        <f t="shared" si="1"/>
        <v>1680000</v>
      </c>
    </row>
    <row r="10" spans="1:39" ht="36" customHeight="1">
      <c r="A10" s="20"/>
      <c r="B10" s="20"/>
      <c r="C10" s="21">
        <v>9</v>
      </c>
      <c r="D10" s="21" t="s">
        <v>57</v>
      </c>
      <c r="E10" s="21" t="s">
        <v>38</v>
      </c>
      <c r="F10" s="23" t="s">
        <v>58</v>
      </c>
      <c r="G10" s="35"/>
      <c r="H10" s="36"/>
      <c r="I10" s="36"/>
      <c r="J10" s="37"/>
      <c r="K10" s="37"/>
      <c r="L10" s="37"/>
      <c r="M10" s="37"/>
      <c r="N10" s="37"/>
      <c r="O10" s="37"/>
      <c r="P10" s="37"/>
      <c r="Q10" s="37"/>
      <c r="R10" s="37"/>
      <c r="S10" s="37">
        <v>15</v>
      </c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24">
        <f t="shared" si="0"/>
        <v>15</v>
      </c>
      <c r="AL10" s="20">
        <v>16000</v>
      </c>
      <c r="AM10" s="20">
        <f t="shared" si="1"/>
        <v>240000</v>
      </c>
    </row>
    <row r="11" spans="1:39" ht="36" customHeight="1">
      <c r="A11" s="20"/>
      <c r="B11" s="20"/>
      <c r="C11" s="21">
        <v>10</v>
      </c>
      <c r="D11" s="21" t="s">
        <v>59</v>
      </c>
      <c r="E11" s="21" t="s">
        <v>38</v>
      </c>
      <c r="F11" s="23" t="s">
        <v>60</v>
      </c>
      <c r="G11" s="35"/>
      <c r="H11" s="36"/>
      <c r="I11" s="36"/>
      <c r="J11" s="37"/>
      <c r="K11" s="37"/>
      <c r="L11" s="37"/>
      <c r="M11" s="37"/>
      <c r="N11" s="37"/>
      <c r="O11" s="37"/>
      <c r="P11" s="37"/>
      <c r="Q11" s="37"/>
      <c r="R11" s="37">
        <v>90</v>
      </c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24">
        <f t="shared" si="0"/>
        <v>90</v>
      </c>
      <c r="AL11" s="20">
        <v>24500</v>
      </c>
      <c r="AM11" s="20">
        <f t="shared" si="1"/>
        <v>2205000</v>
      </c>
    </row>
    <row r="12" spans="1:39">
      <c r="A12" s="40"/>
      <c r="B12" s="40"/>
      <c r="C12" s="41"/>
      <c r="D12" s="41"/>
      <c r="E12" s="41"/>
      <c r="F12" s="41" t="s">
        <v>61</v>
      </c>
      <c r="G12" s="42">
        <f t="shared" ref="G12:AK12" si="2">SUM(G2:G11)</f>
        <v>0</v>
      </c>
      <c r="H12" s="42">
        <f t="shared" si="2"/>
        <v>10</v>
      </c>
      <c r="I12" s="42">
        <f t="shared" si="2"/>
        <v>0</v>
      </c>
      <c r="J12" s="42">
        <f t="shared" si="2"/>
        <v>85</v>
      </c>
      <c r="K12" s="42">
        <f t="shared" si="2"/>
        <v>0</v>
      </c>
      <c r="L12" s="42">
        <f t="shared" si="2"/>
        <v>0</v>
      </c>
      <c r="M12" s="42">
        <f t="shared" si="2"/>
        <v>0</v>
      </c>
      <c r="N12" s="42">
        <f t="shared" si="2"/>
        <v>0</v>
      </c>
      <c r="O12" s="42">
        <f t="shared" si="2"/>
        <v>70</v>
      </c>
      <c r="P12" s="42">
        <f t="shared" si="2"/>
        <v>20</v>
      </c>
      <c r="Q12" s="42">
        <f t="shared" si="2"/>
        <v>0</v>
      </c>
      <c r="R12" s="42">
        <f t="shared" si="2"/>
        <v>90</v>
      </c>
      <c r="S12" s="42">
        <f t="shared" si="2"/>
        <v>45</v>
      </c>
      <c r="T12" s="42">
        <f t="shared" si="2"/>
        <v>0</v>
      </c>
      <c r="U12" s="42">
        <f t="shared" si="2"/>
        <v>0</v>
      </c>
      <c r="V12" s="42">
        <f t="shared" si="2"/>
        <v>0</v>
      </c>
      <c r="W12" s="42">
        <f t="shared" si="2"/>
        <v>70</v>
      </c>
      <c r="X12" s="42">
        <f t="shared" si="2"/>
        <v>20</v>
      </c>
      <c r="Y12" s="42">
        <f t="shared" si="2"/>
        <v>120</v>
      </c>
      <c r="Z12" s="42">
        <f t="shared" si="2"/>
        <v>0</v>
      </c>
      <c r="AA12" s="42">
        <f t="shared" si="2"/>
        <v>0</v>
      </c>
      <c r="AB12" s="42">
        <f t="shared" si="2"/>
        <v>0</v>
      </c>
      <c r="AC12" s="42">
        <f t="shared" si="2"/>
        <v>40</v>
      </c>
      <c r="AD12" s="42">
        <f t="shared" si="2"/>
        <v>95</v>
      </c>
      <c r="AE12" s="42">
        <f t="shared" si="2"/>
        <v>20</v>
      </c>
      <c r="AF12" s="42">
        <f t="shared" si="2"/>
        <v>0</v>
      </c>
      <c r="AG12" s="42">
        <f t="shared" si="2"/>
        <v>0</v>
      </c>
      <c r="AH12" s="42">
        <f t="shared" si="2"/>
        <v>0</v>
      </c>
      <c r="AI12" s="42">
        <f t="shared" si="2"/>
        <v>0</v>
      </c>
      <c r="AJ12" s="42">
        <f t="shared" si="2"/>
        <v>0</v>
      </c>
      <c r="AK12" s="43">
        <f t="shared" si="2"/>
        <v>685</v>
      </c>
      <c r="AL12" s="40"/>
      <c r="AM12" s="40"/>
    </row>
    <row r="13" spans="1:39">
      <c r="A13" s="40"/>
      <c r="B13" s="40"/>
      <c r="C13" s="40"/>
      <c r="D13" s="44"/>
      <c r="E13" s="44"/>
      <c r="F13" s="44" t="s">
        <v>79</v>
      </c>
      <c r="G13" s="44"/>
      <c r="H13" s="44">
        <f>H2*AL2</f>
        <v>110250</v>
      </c>
      <c r="I13" s="44"/>
      <c r="J13" s="44">
        <f>J6*AL6</f>
        <v>1615000</v>
      </c>
      <c r="K13" s="44"/>
      <c r="L13" s="44"/>
      <c r="M13" s="44"/>
      <c r="N13" s="44"/>
      <c r="O13" s="44">
        <f>O2*AL2</f>
        <v>771750</v>
      </c>
      <c r="P13" s="44">
        <f>P2*AL2</f>
        <v>220500</v>
      </c>
      <c r="Q13" s="44"/>
      <c r="R13" s="44">
        <f>R11*AL11</f>
        <v>2205000</v>
      </c>
      <c r="S13" s="44">
        <f>SUM(S5*AL5)+(S10*AL10)</f>
        <v>570000</v>
      </c>
      <c r="T13" s="44"/>
      <c r="U13" s="44"/>
      <c r="V13" s="44"/>
      <c r="W13" s="44">
        <f>SUM(W3*AL3)</f>
        <v>770000</v>
      </c>
      <c r="X13" s="44">
        <f>SUM(X4*AL4)</f>
        <v>220000</v>
      </c>
      <c r="Y13" s="44">
        <f>SUM(Y9*AL9)</f>
        <v>1440000</v>
      </c>
      <c r="Z13" s="44"/>
      <c r="AA13" s="44"/>
      <c r="AB13" s="44"/>
      <c r="AC13" s="44">
        <f>SUM(AC8*AL8)+(AC9*AL9)</f>
        <v>600000</v>
      </c>
      <c r="AD13" s="44">
        <f>SUM(AD4*AL4)+(AD7*AL7)</f>
        <v>1445000</v>
      </c>
      <c r="AE13" s="44">
        <f>AE8*AL8</f>
        <v>360000</v>
      </c>
      <c r="AF13" s="44"/>
      <c r="AG13" s="44"/>
      <c r="AH13" s="44"/>
      <c r="AI13" s="44"/>
      <c r="AJ13" s="44"/>
      <c r="AK13" s="40">
        <f>SUM(H13:AJ13)</f>
        <v>10327500</v>
      </c>
      <c r="AL13" s="40"/>
      <c r="AM13" s="40">
        <f>SUM(AM2:AM11)</f>
        <v>10327500</v>
      </c>
    </row>
    <row r="14" spans="1:39">
      <c r="A14" s="34" t="s">
        <v>62</v>
      </c>
      <c r="B14" s="34" t="s">
        <v>63</v>
      </c>
      <c r="C14" s="38" t="s">
        <v>0</v>
      </c>
      <c r="D14" s="27" t="s">
        <v>1</v>
      </c>
      <c r="E14" s="27" t="s">
        <v>2</v>
      </c>
      <c r="F14" s="27" t="s">
        <v>3</v>
      </c>
      <c r="G14" s="28" t="s">
        <v>4</v>
      </c>
      <c r="H14" s="28" t="s">
        <v>5</v>
      </c>
      <c r="I14" s="28" t="s">
        <v>6</v>
      </c>
      <c r="J14" s="28" t="s">
        <v>7</v>
      </c>
      <c r="K14" s="28" t="s">
        <v>8</v>
      </c>
      <c r="L14" s="28" t="s">
        <v>9</v>
      </c>
      <c r="M14" s="28" t="s">
        <v>10</v>
      </c>
      <c r="N14" s="28" t="s">
        <v>11</v>
      </c>
      <c r="O14" s="28" t="s">
        <v>12</v>
      </c>
      <c r="P14" s="28" t="s">
        <v>13</v>
      </c>
      <c r="Q14" s="28" t="s">
        <v>14</v>
      </c>
      <c r="R14" s="28" t="s">
        <v>15</v>
      </c>
      <c r="S14" s="28" t="s">
        <v>16</v>
      </c>
      <c r="T14" s="28" t="s">
        <v>17</v>
      </c>
      <c r="U14" s="28" t="s">
        <v>18</v>
      </c>
      <c r="V14" s="28" t="s">
        <v>19</v>
      </c>
      <c r="W14" s="28" t="s">
        <v>20</v>
      </c>
      <c r="X14" s="28" t="s">
        <v>21</v>
      </c>
      <c r="Y14" s="28" t="s">
        <v>22</v>
      </c>
      <c r="Z14" s="28" t="s">
        <v>23</v>
      </c>
      <c r="AA14" s="28" t="s">
        <v>24</v>
      </c>
      <c r="AB14" s="28" t="s">
        <v>25</v>
      </c>
      <c r="AC14" s="28" t="s">
        <v>26</v>
      </c>
      <c r="AD14" s="28" t="s">
        <v>27</v>
      </c>
      <c r="AE14" s="28" t="s">
        <v>28</v>
      </c>
      <c r="AF14" s="28" t="s">
        <v>29</v>
      </c>
      <c r="AG14" s="28" t="s">
        <v>30</v>
      </c>
      <c r="AH14" s="28" t="s">
        <v>31</v>
      </c>
      <c r="AI14" s="28" t="s">
        <v>32</v>
      </c>
      <c r="AJ14" s="28" t="s">
        <v>33</v>
      </c>
      <c r="AK14" s="28" t="s">
        <v>34</v>
      </c>
      <c r="AL14" s="49" t="s">
        <v>35</v>
      </c>
      <c r="AM14" s="49" t="s">
        <v>78</v>
      </c>
    </row>
    <row r="15" spans="1:39" ht="52.8">
      <c r="A15" s="20" t="s">
        <v>80</v>
      </c>
      <c r="B15" s="20" t="s">
        <v>81</v>
      </c>
      <c r="C15" s="39" t="s">
        <v>36</v>
      </c>
      <c r="D15" s="29" t="s">
        <v>66</v>
      </c>
      <c r="E15" s="29" t="s">
        <v>38</v>
      </c>
      <c r="F15" s="30" t="s">
        <v>67</v>
      </c>
      <c r="G15" s="25"/>
      <c r="H15" s="31"/>
      <c r="I15" s="25"/>
      <c r="J15" s="25"/>
      <c r="K15" s="25"/>
      <c r="L15" s="25"/>
      <c r="M15" s="25"/>
      <c r="N15" s="25"/>
      <c r="O15" s="25"/>
      <c r="P15" s="31"/>
      <c r="Q15" s="25"/>
      <c r="R15" s="25"/>
      <c r="S15" s="25"/>
      <c r="T15" s="25"/>
      <c r="U15" s="25"/>
      <c r="V15" s="25"/>
      <c r="W15" s="25"/>
      <c r="X15" s="31"/>
      <c r="Y15" s="25"/>
      <c r="Z15" s="25"/>
      <c r="AA15" s="25"/>
      <c r="AB15" s="25"/>
      <c r="AC15" s="25"/>
      <c r="AD15" s="25"/>
      <c r="AE15" s="31" t="s">
        <v>68</v>
      </c>
      <c r="AF15" s="25"/>
      <c r="AG15" s="25"/>
      <c r="AH15" s="25"/>
      <c r="AI15" s="25"/>
      <c r="AJ15" s="25"/>
      <c r="AK15" s="31" t="s">
        <v>68</v>
      </c>
      <c r="AL15" s="32">
        <v>8950</v>
      </c>
      <c r="AM15" s="20">
        <f>AK15*AL15</f>
        <v>537000</v>
      </c>
    </row>
    <row r="16" spans="1:39" ht="52.8">
      <c r="A16" s="20"/>
      <c r="B16" s="20"/>
      <c r="C16" s="39" t="s">
        <v>40</v>
      </c>
      <c r="D16" s="29" t="s">
        <v>69</v>
      </c>
      <c r="E16" s="29" t="s">
        <v>38</v>
      </c>
      <c r="F16" s="30" t="s">
        <v>70</v>
      </c>
      <c r="G16" s="25"/>
      <c r="H16" s="31"/>
      <c r="I16" s="25"/>
      <c r="J16" s="25"/>
      <c r="K16" s="25"/>
      <c r="L16" s="25"/>
      <c r="M16" s="25"/>
      <c r="N16" s="25"/>
      <c r="O16" s="25"/>
      <c r="P16" s="33" t="s">
        <v>71</v>
      </c>
      <c r="Q16" s="25"/>
      <c r="R16" s="25"/>
      <c r="S16" s="25"/>
      <c r="T16" s="25"/>
      <c r="U16" s="25"/>
      <c r="V16" s="25"/>
      <c r="W16" s="25"/>
      <c r="X16" s="33" t="s">
        <v>72</v>
      </c>
      <c r="Y16" s="25"/>
      <c r="Z16" s="25"/>
      <c r="AA16" s="25"/>
      <c r="AB16" s="25"/>
      <c r="AC16" s="25"/>
      <c r="AD16" s="25"/>
      <c r="AE16" s="31"/>
      <c r="AF16" s="25"/>
      <c r="AG16" s="25"/>
      <c r="AH16" s="25"/>
      <c r="AI16" s="25"/>
      <c r="AJ16" s="25"/>
      <c r="AK16" s="31" t="s">
        <v>73</v>
      </c>
      <c r="AL16" s="32">
        <v>9050</v>
      </c>
      <c r="AM16" s="20">
        <f t="shared" ref="AM16:AM17" si="3">AK16*AL16</f>
        <v>1420850</v>
      </c>
    </row>
    <row r="17" spans="1:39" ht="39.6">
      <c r="A17" s="20"/>
      <c r="B17" s="20"/>
      <c r="C17" s="39" t="s">
        <v>43</v>
      </c>
      <c r="D17" s="29" t="s">
        <v>74</v>
      </c>
      <c r="E17" s="29" t="s">
        <v>38</v>
      </c>
      <c r="F17" s="30" t="s">
        <v>75</v>
      </c>
      <c r="G17" s="25"/>
      <c r="H17" s="33" t="s">
        <v>76</v>
      </c>
      <c r="I17" s="25"/>
      <c r="J17" s="25"/>
      <c r="K17" s="25"/>
      <c r="L17" s="25"/>
      <c r="M17" s="25"/>
      <c r="N17" s="25"/>
      <c r="O17" s="25"/>
      <c r="P17" s="31"/>
      <c r="Q17" s="25"/>
      <c r="R17" s="25"/>
      <c r="S17" s="25"/>
      <c r="T17" s="25"/>
      <c r="U17" s="25"/>
      <c r="V17" s="25"/>
      <c r="W17" s="25"/>
      <c r="X17" s="31"/>
      <c r="Y17" s="25"/>
      <c r="Z17" s="25"/>
      <c r="AA17" s="25"/>
      <c r="AB17" s="25"/>
      <c r="AC17" s="25"/>
      <c r="AD17" s="25"/>
      <c r="AE17" s="31"/>
      <c r="AF17" s="25"/>
      <c r="AG17" s="25"/>
      <c r="AH17" s="25"/>
      <c r="AI17" s="25"/>
      <c r="AJ17" s="25"/>
      <c r="AK17" s="31" t="s">
        <v>76</v>
      </c>
      <c r="AL17" s="32">
        <v>23516</v>
      </c>
      <c r="AM17" s="20">
        <f t="shared" si="3"/>
        <v>2351600</v>
      </c>
    </row>
    <row r="18" spans="1:39">
      <c r="A18" s="40"/>
      <c r="B18" s="40"/>
      <c r="C18" s="45"/>
      <c r="D18" s="46"/>
      <c r="E18" s="46"/>
      <c r="F18" s="46" t="s">
        <v>61</v>
      </c>
      <c r="G18" s="44"/>
      <c r="H18" s="47" t="s">
        <v>76</v>
      </c>
      <c r="I18" s="44"/>
      <c r="J18" s="44"/>
      <c r="K18" s="44"/>
      <c r="L18" s="44"/>
      <c r="M18" s="44"/>
      <c r="N18" s="44"/>
      <c r="O18" s="44"/>
      <c r="P18" s="47" t="s">
        <v>71</v>
      </c>
      <c r="Q18" s="44"/>
      <c r="R18" s="44"/>
      <c r="S18" s="44"/>
      <c r="T18" s="44"/>
      <c r="U18" s="44"/>
      <c r="V18" s="44"/>
      <c r="W18" s="44"/>
      <c r="X18" s="47" t="s">
        <v>72</v>
      </c>
      <c r="Y18" s="44"/>
      <c r="Z18" s="44"/>
      <c r="AA18" s="44"/>
      <c r="AB18" s="44"/>
      <c r="AC18" s="44"/>
      <c r="AD18" s="44"/>
      <c r="AE18" s="47" t="s">
        <v>68</v>
      </c>
      <c r="AF18" s="44"/>
      <c r="AG18" s="44"/>
      <c r="AH18" s="44"/>
      <c r="AI18" s="44"/>
      <c r="AJ18" s="44"/>
      <c r="AK18" s="47" t="s">
        <v>77</v>
      </c>
      <c r="AL18" s="40"/>
      <c r="AM18" s="40"/>
    </row>
    <row r="19" spans="1:39">
      <c r="A19" s="40"/>
      <c r="B19" s="40"/>
      <c r="C19" s="48"/>
      <c r="D19" s="44"/>
      <c r="E19" s="44"/>
      <c r="F19" s="44" t="s">
        <v>79</v>
      </c>
      <c r="G19" s="44"/>
      <c r="H19" s="44">
        <f>H17*AL17</f>
        <v>2351600</v>
      </c>
      <c r="I19" s="44"/>
      <c r="J19" s="44"/>
      <c r="K19" s="44"/>
      <c r="L19" s="44"/>
      <c r="M19" s="44"/>
      <c r="N19" s="44"/>
      <c r="O19" s="44"/>
      <c r="P19" s="44">
        <f>P16*AL16</f>
        <v>895950</v>
      </c>
      <c r="Q19" s="44"/>
      <c r="R19" s="44"/>
      <c r="S19" s="44"/>
      <c r="T19" s="44"/>
      <c r="U19" s="44"/>
      <c r="V19" s="44"/>
      <c r="W19" s="44"/>
      <c r="X19" s="44">
        <f>X16*AL16</f>
        <v>524900</v>
      </c>
      <c r="Y19" s="44"/>
      <c r="Z19" s="44"/>
      <c r="AA19" s="44"/>
      <c r="AB19" s="44"/>
      <c r="AC19" s="44"/>
      <c r="AD19" s="44"/>
      <c r="AE19" s="44">
        <f>AE15*AL15</f>
        <v>537000</v>
      </c>
      <c r="AF19" s="44"/>
      <c r="AG19" s="44"/>
      <c r="AH19" s="44"/>
      <c r="AI19" s="44"/>
      <c r="AJ19" s="44"/>
      <c r="AK19" s="40">
        <f>SUM(G19:AJ19)</f>
        <v>4309450</v>
      </c>
      <c r="AL19" s="40"/>
      <c r="AM19" s="40">
        <f>SUM(AM15:AM18)</f>
        <v>4309450</v>
      </c>
    </row>
    <row r="20" spans="1:39">
      <c r="C20" s="14"/>
      <c r="D20" s="15"/>
    </row>
    <row r="21" spans="1:39">
      <c r="C21" s="18"/>
      <c r="D21" s="1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16FF-2E23-42CB-AFCF-AA3FF88B712F}">
  <dimension ref="A1:R14"/>
  <sheetViews>
    <sheetView topLeftCell="A4" zoomScale="90" zoomScaleNormal="90" workbookViewId="0">
      <selection activeCell="A16" sqref="A16:XFD22"/>
    </sheetView>
  </sheetViews>
  <sheetFormatPr defaultRowHeight="17.399999999999999"/>
  <cols>
    <col min="2" max="2" width="25.09765625" style="10" customWidth="1"/>
    <col min="3" max="3" width="3" style="10" customWidth="1"/>
    <col min="4" max="4" width="34.59765625" style="10" customWidth="1"/>
    <col min="5" max="16" width="5.19921875" style="10" customWidth="1"/>
  </cols>
  <sheetData>
    <row r="1" spans="1:18">
      <c r="A1" s="12" t="s">
        <v>63</v>
      </c>
      <c r="B1" s="13" t="s">
        <v>64</v>
      </c>
    </row>
    <row r="2" spans="1:18">
      <c r="A2" s="11" t="s">
        <v>62</v>
      </c>
      <c r="B2" s="13" t="s">
        <v>65</v>
      </c>
    </row>
    <row r="3" spans="1:18">
      <c r="A3" s="1" t="s">
        <v>0</v>
      </c>
      <c r="B3" s="1" t="s">
        <v>1</v>
      </c>
      <c r="C3" s="1" t="s">
        <v>2</v>
      </c>
      <c r="D3" s="1" t="s">
        <v>3</v>
      </c>
      <c r="E3" s="9" t="s">
        <v>5</v>
      </c>
      <c r="F3" s="1" t="s">
        <v>7</v>
      </c>
      <c r="G3" s="9" t="s">
        <v>12</v>
      </c>
      <c r="H3" s="9" t="s">
        <v>13</v>
      </c>
      <c r="I3" s="9" t="s">
        <v>15</v>
      </c>
      <c r="J3" s="9" t="s">
        <v>16</v>
      </c>
      <c r="K3" s="9" t="s">
        <v>20</v>
      </c>
      <c r="L3" s="9" t="s">
        <v>21</v>
      </c>
      <c r="M3" s="9" t="s">
        <v>22</v>
      </c>
      <c r="N3" s="9" t="s">
        <v>26</v>
      </c>
      <c r="O3" s="9" t="s">
        <v>27</v>
      </c>
      <c r="P3" s="9" t="s">
        <v>28</v>
      </c>
      <c r="Q3" s="1" t="s">
        <v>34</v>
      </c>
      <c r="R3" t="s">
        <v>35</v>
      </c>
    </row>
    <row r="4" spans="1:18" ht="36" customHeight="1">
      <c r="A4" s="2" t="s">
        <v>36</v>
      </c>
      <c r="B4" s="4" t="s">
        <v>37</v>
      </c>
      <c r="C4" s="2" t="s">
        <v>38</v>
      </c>
      <c r="D4" s="3" t="s">
        <v>39</v>
      </c>
      <c r="E4" s="7">
        <v>10</v>
      </c>
      <c r="F4" s="6"/>
      <c r="G4" s="8">
        <v>70</v>
      </c>
      <c r="H4" s="8">
        <v>20</v>
      </c>
      <c r="I4" s="6"/>
      <c r="J4" s="6"/>
      <c r="K4" s="6"/>
      <c r="L4" s="6"/>
      <c r="M4" s="6"/>
      <c r="N4" s="6"/>
      <c r="O4" s="6"/>
      <c r="P4" s="6"/>
      <c r="Q4" s="6">
        <f>SUM(E4:P4)</f>
        <v>100</v>
      </c>
      <c r="R4">
        <v>11025</v>
      </c>
    </row>
    <row r="5" spans="1:18" ht="36" customHeight="1">
      <c r="A5" s="2" t="s">
        <v>40</v>
      </c>
      <c r="B5" s="2" t="s">
        <v>41</v>
      </c>
      <c r="C5" s="2" t="s">
        <v>38</v>
      </c>
      <c r="D5" s="3" t="s">
        <v>42</v>
      </c>
      <c r="E5" s="5"/>
      <c r="F5" s="6"/>
      <c r="G5" s="6"/>
      <c r="H5" s="6"/>
      <c r="I5" s="6"/>
      <c r="J5" s="6"/>
      <c r="K5" s="8">
        <v>70</v>
      </c>
      <c r="L5" s="6"/>
      <c r="M5" s="6"/>
      <c r="N5" s="6"/>
      <c r="O5" s="6"/>
      <c r="P5" s="6"/>
      <c r="Q5" s="6">
        <f>SUM(E5:P5)</f>
        <v>70</v>
      </c>
      <c r="R5">
        <v>11000</v>
      </c>
    </row>
    <row r="6" spans="1:18" ht="36" customHeight="1">
      <c r="A6" s="2" t="s">
        <v>43</v>
      </c>
      <c r="B6" s="2" t="s">
        <v>44</v>
      </c>
      <c r="C6" s="2" t="s">
        <v>38</v>
      </c>
      <c r="D6" s="3" t="s">
        <v>45</v>
      </c>
      <c r="E6" s="5"/>
      <c r="F6" s="6"/>
      <c r="G6" s="6"/>
      <c r="H6" s="6"/>
      <c r="I6" s="6"/>
      <c r="J6" s="6"/>
      <c r="K6" s="6"/>
      <c r="L6" s="8">
        <v>20</v>
      </c>
      <c r="M6" s="6"/>
      <c r="N6" s="6"/>
      <c r="O6" s="8">
        <v>15</v>
      </c>
      <c r="P6" s="6"/>
      <c r="Q6" s="6">
        <f>SUM(E6:P6)</f>
        <v>35</v>
      </c>
      <c r="R6">
        <v>11000</v>
      </c>
    </row>
    <row r="7" spans="1:18" ht="36" customHeight="1">
      <c r="A7" s="2" t="s">
        <v>46</v>
      </c>
      <c r="B7" s="2" t="s">
        <v>47</v>
      </c>
      <c r="C7" s="2" t="s">
        <v>38</v>
      </c>
      <c r="D7" s="3" t="s">
        <v>48</v>
      </c>
      <c r="E7" s="5"/>
      <c r="F7" s="6"/>
      <c r="G7" s="6"/>
      <c r="H7" s="6"/>
      <c r="I7" s="6"/>
      <c r="J7" s="8">
        <v>30</v>
      </c>
      <c r="K7" s="6"/>
      <c r="L7" s="6"/>
      <c r="M7" s="6"/>
      <c r="N7" s="6"/>
      <c r="O7" s="6"/>
      <c r="P7" s="6"/>
      <c r="Q7" s="6">
        <f>SUM(E7:P7)</f>
        <v>30</v>
      </c>
      <c r="R7">
        <v>11000</v>
      </c>
    </row>
    <row r="8" spans="1:18" ht="36" customHeight="1">
      <c r="A8" s="2">
        <v>5</v>
      </c>
      <c r="B8" s="2" t="s">
        <v>49</v>
      </c>
      <c r="C8" s="2" t="s">
        <v>38</v>
      </c>
      <c r="D8" s="3" t="s">
        <v>50</v>
      </c>
      <c r="E8" s="5"/>
      <c r="F8" s="8">
        <v>85</v>
      </c>
      <c r="G8" s="6"/>
      <c r="H8" s="6"/>
      <c r="I8" s="6"/>
      <c r="J8" s="6"/>
      <c r="K8" s="6"/>
      <c r="L8" s="6"/>
      <c r="M8" s="6"/>
      <c r="N8" s="6"/>
      <c r="O8" s="6"/>
      <c r="P8" s="6"/>
      <c r="Q8" s="6">
        <f>SUM(E8:P8)</f>
        <v>85</v>
      </c>
      <c r="R8">
        <v>19000</v>
      </c>
    </row>
    <row r="9" spans="1:18" ht="36" customHeight="1">
      <c r="A9" s="2">
        <v>6</v>
      </c>
      <c r="B9" s="2" t="s">
        <v>51</v>
      </c>
      <c r="C9" s="2" t="s">
        <v>38</v>
      </c>
      <c r="D9" s="3" t="s">
        <v>52</v>
      </c>
      <c r="E9" s="5"/>
      <c r="F9" s="6"/>
      <c r="G9" s="6"/>
      <c r="H9" s="6"/>
      <c r="I9" s="6"/>
      <c r="J9" s="6"/>
      <c r="K9" s="6"/>
      <c r="L9" s="6"/>
      <c r="M9" s="6"/>
      <c r="N9" s="6"/>
      <c r="O9" s="8">
        <v>80</v>
      </c>
      <c r="P9" s="6"/>
      <c r="Q9" s="6">
        <f>SUM(E9:P9)</f>
        <v>80</v>
      </c>
      <c r="R9">
        <v>16000</v>
      </c>
    </row>
    <row r="10" spans="1:18" ht="36" customHeight="1">
      <c r="A10" s="2">
        <v>7</v>
      </c>
      <c r="B10" s="2" t="s">
        <v>53</v>
      </c>
      <c r="C10" s="2" t="s">
        <v>38</v>
      </c>
      <c r="D10" s="3" t="s">
        <v>54</v>
      </c>
      <c r="E10" s="5"/>
      <c r="F10" s="6"/>
      <c r="G10" s="6"/>
      <c r="H10" s="6"/>
      <c r="I10" s="6"/>
      <c r="J10" s="6"/>
      <c r="K10" s="6"/>
      <c r="L10" s="6"/>
      <c r="M10" s="6"/>
      <c r="N10" s="8">
        <v>20</v>
      </c>
      <c r="O10" s="6"/>
      <c r="P10" s="8">
        <v>20</v>
      </c>
      <c r="Q10" s="6">
        <f>SUM(E10:P10)</f>
        <v>40</v>
      </c>
      <c r="R10">
        <v>18000</v>
      </c>
    </row>
    <row r="11" spans="1:18" ht="36" customHeight="1">
      <c r="A11" s="2">
        <v>8</v>
      </c>
      <c r="B11" s="2" t="s">
        <v>55</v>
      </c>
      <c r="C11" s="2" t="s">
        <v>38</v>
      </c>
      <c r="D11" s="3" t="s">
        <v>56</v>
      </c>
      <c r="E11" s="5"/>
      <c r="F11" s="6"/>
      <c r="G11" s="6"/>
      <c r="H11" s="6"/>
      <c r="I11" s="6"/>
      <c r="J11" s="6"/>
      <c r="K11" s="6"/>
      <c r="L11" s="6"/>
      <c r="M11" s="8">
        <v>120</v>
      </c>
      <c r="N11" s="8">
        <v>20</v>
      </c>
      <c r="O11" s="6"/>
      <c r="P11" s="6"/>
      <c r="Q11" s="6">
        <f>SUM(E11:P11)</f>
        <v>140</v>
      </c>
      <c r="R11">
        <v>12000</v>
      </c>
    </row>
    <row r="12" spans="1:18" ht="36" customHeight="1">
      <c r="A12" s="2">
        <v>9</v>
      </c>
      <c r="B12" s="2" t="s">
        <v>57</v>
      </c>
      <c r="C12" s="2" t="s">
        <v>38</v>
      </c>
      <c r="D12" s="3" t="s">
        <v>58</v>
      </c>
      <c r="E12" s="5"/>
      <c r="F12" s="6"/>
      <c r="G12" s="6"/>
      <c r="H12" s="6"/>
      <c r="I12" s="6"/>
      <c r="J12" s="8">
        <v>15</v>
      </c>
      <c r="K12" s="6"/>
      <c r="L12" s="6"/>
      <c r="M12" s="6"/>
      <c r="N12" s="6"/>
      <c r="O12" s="6"/>
      <c r="P12" s="6"/>
      <c r="Q12" s="6">
        <f>SUM(E12:P12)</f>
        <v>15</v>
      </c>
      <c r="R12">
        <v>16000</v>
      </c>
    </row>
    <row r="13" spans="1:18" ht="36" customHeight="1">
      <c r="A13" s="2">
        <v>10</v>
      </c>
      <c r="B13" s="2" t="s">
        <v>59</v>
      </c>
      <c r="C13" s="2" t="s">
        <v>38</v>
      </c>
      <c r="D13" s="3" t="s">
        <v>60</v>
      </c>
      <c r="E13" s="5"/>
      <c r="F13" s="6"/>
      <c r="G13" s="6"/>
      <c r="H13" s="6"/>
      <c r="I13" s="8">
        <v>90</v>
      </c>
      <c r="J13" s="6"/>
      <c r="K13" s="6"/>
      <c r="L13" s="6"/>
      <c r="M13" s="6"/>
      <c r="N13" s="6"/>
      <c r="O13" s="6"/>
      <c r="P13" s="6"/>
      <c r="Q13" s="6">
        <f>SUM(E13:P13)</f>
        <v>90</v>
      </c>
      <c r="R13">
        <v>24500</v>
      </c>
    </row>
    <row r="14" spans="1:18">
      <c r="A14" s="2"/>
      <c r="B14" s="2"/>
      <c r="C14" s="2"/>
      <c r="D14" s="2" t="s">
        <v>61</v>
      </c>
      <c r="E14" s="6">
        <f t="shared" ref="E14:Q14" si="0">SUM(E4:E13)</f>
        <v>10</v>
      </c>
      <c r="F14" s="6">
        <f t="shared" si="0"/>
        <v>85</v>
      </c>
      <c r="G14" s="6">
        <f t="shared" si="0"/>
        <v>70</v>
      </c>
      <c r="H14" s="6">
        <f t="shared" si="0"/>
        <v>20</v>
      </c>
      <c r="I14" s="6">
        <f t="shared" si="0"/>
        <v>90</v>
      </c>
      <c r="J14" s="6">
        <f t="shared" si="0"/>
        <v>45</v>
      </c>
      <c r="K14" s="6">
        <f t="shared" si="0"/>
        <v>70</v>
      </c>
      <c r="L14" s="6">
        <f t="shared" si="0"/>
        <v>20</v>
      </c>
      <c r="M14" s="6">
        <f t="shared" si="0"/>
        <v>120</v>
      </c>
      <c r="N14" s="6">
        <f t="shared" si="0"/>
        <v>40</v>
      </c>
      <c r="O14" s="6">
        <f t="shared" si="0"/>
        <v>95</v>
      </c>
      <c r="P14" s="6">
        <f t="shared" si="0"/>
        <v>20</v>
      </c>
      <c r="Q14" s="6">
        <f t="shared" si="0"/>
        <v>685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Sheet0 (3)</vt:lpstr>
      <vt:lpstr>Sheet0</vt:lpstr>
      <vt:lpstr>Sheet0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준호 이</cp:lastModifiedBy>
  <dcterms:created xsi:type="dcterms:W3CDTF">2025-05-23T11:47:49Z</dcterms:created>
  <dcterms:modified xsi:type="dcterms:W3CDTF">2025-05-31T08:57:27Z</dcterms:modified>
</cp:coreProperties>
</file>