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"/>
  <workbookPr/>
  <bookViews>
    <workbookView xWindow="360" yWindow="30" windowWidth="25755" windowHeight="11595" tabRatio="210" activeTab="0"/>
  </bookViews>
  <sheets>
    <sheet name="포트폴리오" sheetId="1" r:id="rId1"/>
    <sheet name="맥날" sheetId="2" r:id="rId2"/>
  </sheets>
  <definedNames/>
  <calcPr calcId="152511"/>
</workbook>
</file>

<file path=xl/sharedStrings.xml><?xml version="1.0" encoding="utf-8"?>
<sst xmlns="http://schemas.openxmlformats.org/spreadsheetml/2006/main" count="161" uniqueCount="161">
  <si>
    <t>주식</t>
  </si>
  <si>
    <t>채권</t>
  </si>
  <si>
    <t>68041786-01</t>
  </si>
  <si>
    <t>한국투자증권</t>
  </si>
  <si>
    <t>유동성현금(CMA)</t>
  </si>
  <si>
    <t xml:space="preserve"> </t>
  </si>
  <si>
    <t>카카오</t>
  </si>
  <si>
    <t>(수)</t>
  </si>
  <si>
    <t>종목</t>
  </si>
  <si>
    <t>가격</t>
  </si>
  <si>
    <t>삼성전자</t>
  </si>
  <si>
    <t>8월12일</t>
  </si>
  <si>
    <t>DI동일</t>
  </si>
  <si>
    <t>9월12일</t>
  </si>
  <si>
    <t>달러</t>
  </si>
  <si>
    <t>현금</t>
  </si>
  <si>
    <t>해외주식</t>
  </si>
  <si>
    <t>테슬라</t>
  </si>
  <si>
    <t>맥도날드</t>
  </si>
  <si/>
  <si>
    <t>투자금액</t>
  </si>
  <si>
    <t>9월10일 월급</t>
  </si>
  <si>
    <t>매달 나가는돈</t>
  </si>
  <si>
    <t>휴대폰</t>
  </si>
  <si>
    <t>유튜브 프리미엄</t>
  </si>
  <si>
    <t>아이클라우드</t>
  </si>
  <si>
    <t xml:space="preserve">휴대폰비 </t>
  </si>
  <si>
    <t>\</t>
  </si>
  <si>
    <t>8월 잘못한것</t>
  </si>
  <si>
    <t>8월 멍청비용</t>
  </si>
  <si>
    <t>홀덤</t>
  </si>
  <si>
    <t>바카라</t>
  </si>
  <si>
    <t>과속</t>
  </si>
  <si>
    <t>립밤</t>
  </si>
  <si>
    <t>8월적자</t>
  </si>
  <si>
    <t xml:space="preserve">8월 적자 </t>
  </si>
  <si>
    <t>투자금</t>
  </si>
  <si>
    <t>안전자산</t>
  </si>
  <si>
    <t>킹마존</t>
  </si>
  <si>
    <t>DIY ETF(다우지수)</t>
  </si>
  <si>
    <t>원화현금</t>
  </si>
  <si>
    <t>DIA ETF(다우지수)</t>
  </si>
  <si>
    <t>배당달</t>
  </si>
  <si>
    <t>4월</t>
  </si>
  <si>
    <t>4월(1.8%)</t>
  </si>
  <si>
    <t>월(2%)</t>
  </si>
  <si>
    <t>분기(2.6%)</t>
  </si>
  <si>
    <t>휠라홀딩스</t>
  </si>
  <si>
    <t>현대건설</t>
  </si>
  <si>
    <t>년</t>
  </si>
  <si>
    <t>년(12월)0.55%</t>
  </si>
  <si>
    <t>년12월(0.55%)</t>
  </si>
  <si>
    <t>12월(0.55%)</t>
  </si>
  <si>
    <t>수)</t>
  </si>
  <si>
    <t>폴라리스 오피스</t>
  </si>
  <si>
    <t>(44-10-11)</t>
  </si>
  <si>
    <t>(50-25-6)</t>
  </si>
  <si>
    <t>8월</t>
  </si>
  <si>
    <t>9월</t>
  </si>
  <si>
    <t>TIGER 헬스케어</t>
  </si>
  <si>
    <t>KODEX건설</t>
  </si>
  <si>
    <t>10월</t>
  </si>
  <si>
    <t>10월22일</t>
  </si>
  <si>
    <t>100일</t>
  </si>
  <si>
    <t>호텔 숙박 10</t>
  </si>
  <si>
    <t>꽃다발 신발 20</t>
  </si>
  <si>
    <t>요날 40쓸생각</t>
  </si>
  <si>
    <t>10월10일</t>
  </si>
  <si>
    <t>상준생일</t>
  </si>
  <si>
    <t>6콩생각</t>
  </si>
  <si>
    <t>40콩생각</t>
  </si>
  <si>
    <t>74남고</t>
  </si>
  <si>
    <t>70생활비</t>
  </si>
  <si>
    <t>4만 달러사자</t>
  </si>
  <si>
    <t>4만저축</t>
  </si>
  <si>
    <t>버스비</t>
  </si>
  <si>
    <t>고정지출</t>
  </si>
  <si>
    <t>월급</t>
  </si>
  <si>
    <t>통신비</t>
  </si>
  <si>
    <t>문화생활비</t>
  </si>
  <si>
    <t>비고</t>
  </si>
  <si>
    <t>고정비</t>
  </si>
  <si>
    <t>교통비</t>
  </si>
  <si>
    <t xml:space="preserve">문화생활비 </t>
  </si>
  <si>
    <t>비상금</t>
  </si>
  <si>
    <t>0...........................</t>
  </si>
  <si>
    <t>컴퓨터</t>
  </si>
  <si>
    <t>가을옷</t>
  </si>
  <si>
    <t>6개월</t>
  </si>
  <si>
    <t>3개월</t>
  </si>
  <si>
    <t>호텔</t>
  </si>
  <si>
    <t>케잌</t>
  </si>
  <si>
    <t>꽃다발</t>
  </si>
  <si>
    <t>골드원호텔</t>
  </si>
  <si>
    <t>킹플</t>
  </si>
  <si>
    <t>분기(1.0%)</t>
  </si>
  <si>
    <t>9월15일</t>
  </si>
  <si>
    <t>3월10일</t>
  </si>
  <si>
    <t>10월1일</t>
  </si>
  <si>
    <t>이미</t>
  </si>
  <si>
    <t>10월xx일</t>
  </si>
  <si>
    <t>핸드폰약정</t>
  </si>
  <si>
    <t>52만</t>
  </si>
  <si>
    <t>12개월</t>
  </si>
  <si>
    <t>장학금투자로생각</t>
  </si>
  <si>
    <t>25% 저축</t>
  </si>
  <si>
    <t>8월24일</t>
  </si>
  <si>
    <t>9월8일</t>
  </si>
  <si>
    <t>9월19일</t>
  </si>
  <si>
    <t>30000원</t>
  </si>
  <si>
    <t>11만원</t>
  </si>
  <si>
    <t>3만원</t>
  </si>
  <si>
    <t>40만원</t>
  </si>
  <si>
    <t>침대</t>
  </si>
  <si>
    <t>9월26일</t>
  </si>
  <si>
    <t>10월 멍청비용</t>
  </si>
  <si>
    <t>11월</t>
  </si>
  <si>
    <t>침대,슬랙스</t>
  </si>
  <si>
    <t>프린터,용지</t>
  </si>
  <si>
    <t>5개월</t>
  </si>
  <si>
    <t>10월24일</t>
  </si>
  <si>
    <t>P&amp;G160.759</t>
  </si>
  <si>
    <t>P&amp;G</t>
  </si>
  <si>
    <t>207.7 USD</t>
  </si>
  <si>
    <t>11월 멍청비용</t>
  </si>
  <si>
    <t>주정차 과속</t>
  </si>
  <si>
    <t>바카라 바둑이</t>
  </si>
  <si>
    <t>인형</t>
  </si>
  <si>
    <t>토익긑</t>
  </si>
  <si>
    <t>토익끝</t>
  </si>
  <si>
    <t>멍청비용</t>
  </si>
  <si>
    <t>1월4일</t>
  </si>
  <si>
    <t>x</t>
  </si>
  <si>
    <t>금</t>
  </si>
  <si>
    <t>국내주식</t>
  </si>
  <si>
    <t>위험자산</t>
  </si>
  <si>
    <t>KOSPI</t>
  </si>
  <si>
    <t>미국증시</t>
  </si>
  <si>
    <t>쿠팡</t>
  </si>
  <si>
    <t>합계</t>
  </si>
  <si>
    <t>수림이 생일</t>
  </si>
  <si>
    <t>신발</t>
  </si>
  <si>
    <t>폴라로이드</t>
  </si>
  <si>
    <t>토익상급반</t>
  </si>
  <si>
    <t>OCU+한재익</t>
  </si>
  <si>
    <t>65760+64360</t>
  </si>
  <si>
    <t>10--6</t>
  </si>
  <si>
    <t>한재익</t>
  </si>
  <si>
    <t>생활비대출</t>
  </si>
  <si>
    <t>톡서랍</t>
  </si>
  <si>
    <t>KODEX 자동차</t>
  </si>
  <si>
    <t>KODEX 국고채3년</t>
  </si>
  <si>
    <t>KODEX 필수소비재</t>
  </si>
  <si>
    <t>KODEX 2차전지</t>
  </si>
  <si>
    <t>KINDEX S&amp;P500</t>
  </si>
  <si>
    <t>금현물</t>
  </si>
  <si>
    <t>$</t>
  </si>
  <si>
    <t>애플</t>
  </si>
  <si>
    <t>예금</t>
  </si>
  <si>
    <t>XLP미국소비재ETF</t>
  </si>
  <si>
    <t>TIGER미디어컨텐츠</t>
  </si>
</sst>
</file>

<file path=xl/styles.xml><?xml version="1.0" encoding="utf-8"?>
<styleSheet xmlns="http://schemas.openxmlformats.org/spreadsheetml/2006/main">
  <numFmts count="14">
    <numFmt numFmtId="64" formatCode="_-[$₩-412]* #,##0.00_-;\-[$₩-412]* #,##0.00_-;_-[$₩-412]* &quot;-&quot;??_-;_-@_-"/>
    <numFmt numFmtId="65" formatCode="_-[$₩-412]* #,##0_-;\-[$₩-412]* #,##0_-;_-[$₩-412]* &quot;-&quot;_-;_-@_-"/>
    <numFmt numFmtId="66" formatCode="_-&quot;₩&quot;* #,##0_-;\-&quot;₩&quot;* #,##0_-;_-&quot;₩&quot;* &quot;-&quot;_-;_-@_-"/>
    <numFmt numFmtId="67" formatCode="_-&quot;₩&quot;* #,##0.00_-;\-&quot;₩&quot;* #,##0.00_-;_-&quot;₩&quot;* &quot;-&quot;??_-;_-@_-"/>
    <numFmt numFmtId="68" formatCode="0.00%"/>
    <numFmt numFmtId="69" formatCode="&quot;₩&quot;#,##0"/>
    <numFmt numFmtId="70" formatCode="0_);[Red]\(0\)"/>
    <numFmt numFmtId="71" formatCode="&quot;₩&quot;#,##0;[Red]&quot;₩&quot;#,##0"/>
    <numFmt numFmtId="72" formatCode="#,##0.00_ "/>
    <numFmt numFmtId="73" formatCode="0.0%"/>
    <numFmt numFmtId="74" formatCode="mm&quot;월&quot;\ dd&quot;일&quot;"/>
    <numFmt numFmtId="75" formatCode="#,##0_ "/>
    <numFmt numFmtId="76" formatCode="0_ "/>
    <numFmt numFmtId="77" formatCode="0_);[Red]\(0\)"/>
  </numFmts>
  <fonts count="32"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scheme val="minor"/>
      <color rgb="FF000000"/>
    </font>
    <font>
      <b/>
      <sz val="15.0"/>
      <name val="맑은 고딕"/>
      <scheme val="minor"/>
      <color theme="1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  <font>
      <b/>
      <sz val="15.0"/>
      <name val="맑은 고딕"/>
      <color theme="1"/>
    </font>
    <font>
      <sz val="11.0"/>
      <name val="맑은 고딕"/>
      <color theme="1"/>
    </font>
    <font>
      <sz val="15.0"/>
      <name val="맑은 고딕"/>
      <scheme val="minor"/>
      <color theme="1"/>
    </font>
    <font>
      <sz val="25.0"/>
      <name val="맑은 고딕"/>
      <scheme val="minor"/>
      <color theme="1"/>
    </font>
    <font>
      <sz val="20.0"/>
      <name val="맑은 고딕"/>
      <scheme val="minor"/>
      <color theme="1"/>
    </font>
    <font>
      <sz val="20.0"/>
      <name val="맑은 고딕"/>
      <scheme val="minor"/>
      <color rgb="FFFF0000"/>
    </font>
    <font>
      <sz val="13.0"/>
      <name val="맑은 고딕"/>
      <scheme val="minor"/>
      <color theme="1"/>
    </font>
    <font>
      <sz val="13.0"/>
      <name val="맑은 고딕"/>
      <color theme="1"/>
    </font>
    <font>
      <sz val="15.0"/>
      <name val="맑은 고딕"/>
      <color theme="1"/>
    </font>
    <font>
      <sz val="15.0"/>
      <name val="맑은 고딕"/>
      <color theme="1"/>
    </font>
  </fonts>
  <fills count="33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5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611F2"/>
      </left>
      <right/>
      <top style="thick">
        <color rgb="FF0611F2"/>
      </top>
      <bottom/>
      <diagonal/>
    </border>
    <border>
      <left/>
      <right/>
      <top style="thick">
        <color rgb="FF0611F2"/>
      </top>
      <bottom/>
      <diagonal/>
    </border>
    <border>
      <left/>
      <right style="thick">
        <color rgb="FF0611F2"/>
      </right>
      <top style="thick">
        <color rgb="FF0611F2"/>
      </top>
      <bottom/>
      <diagonal/>
    </border>
    <border>
      <left style="thick">
        <color rgb="FF0611F2"/>
      </left>
      <right/>
      <top/>
      <bottom style="thick">
        <color rgb="FF0611F2"/>
      </bottom>
      <diagonal/>
    </border>
    <border>
      <left/>
      <right/>
      <top/>
      <bottom style="thick">
        <color rgb="FF0611F2"/>
      </bottom>
      <diagonal/>
    </border>
    <border>
      <left/>
      <right style="thick">
        <color rgb="FF0611F2"/>
      </right>
      <top/>
      <bottom style="thick">
        <color rgb="FF0611F2"/>
      </bottom>
      <diagonal/>
    </border>
    <border>
      <left style="thin">
        <color rgb="FF0611F2"/>
      </left>
      <right style="thin">
        <color rgb="FF0611F2"/>
      </right>
      <top style="thin">
        <color rgb="FF0611F2"/>
      </top>
      <bottom style="thin">
        <color rgb="FF0611F2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double">
        <color theme="5"/>
      </left>
      <right/>
      <top style="double">
        <color theme="5"/>
      </top>
      <bottom/>
      <diagonal/>
    </border>
    <border>
      <left/>
      <right/>
      <top style="double">
        <color theme="5"/>
      </top>
      <bottom/>
      <diagonal/>
    </border>
    <border>
      <left/>
      <right style="double">
        <color theme="5"/>
      </right>
      <top style="double">
        <color theme="5"/>
      </top>
      <bottom/>
      <diagonal/>
    </border>
    <border>
      <left style="double">
        <color theme="5"/>
      </left>
      <right/>
      <top/>
      <bottom/>
      <diagonal/>
    </border>
    <border>
      <left/>
      <right style="double">
        <color theme="5"/>
      </right>
      <top/>
      <bottom/>
      <diagonal/>
    </border>
    <border>
      <left style="double">
        <color theme="5"/>
      </left>
      <right/>
      <top/>
      <bottom style="double">
        <color theme="5"/>
      </bottom>
      <diagonal/>
    </border>
    <border>
      <left/>
      <right/>
      <top/>
      <bottom style="double">
        <color theme="5"/>
      </bottom>
      <diagonal/>
    </border>
    <border>
      <left/>
      <right style="double">
        <color theme="5"/>
      </right>
      <top/>
      <bottom style="double">
        <color theme="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theme="5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double">
        <color theme="5"/>
      </bottom>
      <diagonal/>
    </border>
    <border>
      <left style="double">
        <color theme="5"/>
      </left>
      <right style="double">
        <color theme="5"/>
      </right>
      <top style="double">
        <color theme="5"/>
      </top>
      <bottom/>
      <diagonal/>
    </border>
    <border>
      <left style="double">
        <color theme="5"/>
      </left>
      <right style="double">
        <color theme="5"/>
      </right>
      <top/>
      <bottom/>
      <diagonal/>
    </border>
    <border>
      <left style="double">
        <color theme="5"/>
      </left>
      <right style="double">
        <color theme="5"/>
      </right>
      <top/>
      <bottom style="double">
        <color theme="5"/>
      </bottom>
      <diagonal/>
    </border>
    <border>
      <left style="thick">
        <color rgb="FF0611F2"/>
      </left>
      <right/>
      <top/>
      <bottom/>
      <diagonal/>
    </border>
    <border>
      <left/>
      <right style="thick">
        <color rgb="FF0611F2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49">
    <xf numFmtId="0" fontId="0" fillId="0" borderId="0">
      <alignment vertical="center"/>
    </xf>
    <xf numFmtId="9" fontId="1" fillId="0" borderId="0" applyAlignment="0" applyBorder="0" applyFill="0" applyFon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2" applyAlignment="0" applyFill="0" applyNumberFormat="0" applyProtection="0">
      <alignment vertical="center"/>
    </xf>
    <xf numFmtId="0" fontId="9" fillId="0" borderId="3" applyAlignment="0" applyFill="0" applyNumberFormat="0" applyProtection="0">
      <alignment vertical="center"/>
    </xf>
    <xf numFmtId="0" fontId="10" fillId="0" borderId="4" applyAlignment="0" applyFill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3" borderId="5" applyAlignment="0" applyNumberFormat="0" applyProtection="0">
      <alignment vertical="center"/>
    </xf>
    <xf numFmtId="0" fontId="12" fillId="4" borderId="6" applyAlignment="0" applyNumberFormat="0" applyProtection="0">
      <alignment vertical="center"/>
    </xf>
    <xf numFmtId="0" fontId="13" fillId="4" borderId="5" applyAlignment="0" applyNumberFormat="0" applyProtection="0">
      <alignment vertical="center"/>
    </xf>
    <xf numFmtId="0" fontId="14" fillId="5" borderId="7" applyAlignment="0" applyNumberFormat="0" applyProtection="0">
      <alignment vertical="center"/>
    </xf>
    <xf numFmtId="0" fontId="15" fillId="0" borderId="8" applyAlignment="0" applyFill="0" applyNumberFormat="0" applyProtection="0">
      <alignment vertical="center"/>
    </xf>
    <xf numFmtId="0" fontId="16" fillId="0" borderId="9" applyAlignment="0" applyFill="0" applyNumberFormat="0" applyProtection="0">
      <alignment vertical="center"/>
    </xf>
    <xf numFmtId="0" fontId="17" fillId="6" borderId="0" applyAlignment="0" applyBorder="0" applyNumberFormat="0" applyProtection="0">
      <alignment vertical="center"/>
    </xf>
    <xf numFmtId="0" fontId="18" fillId="7" borderId="0" applyAlignment="0" applyBorder="0" applyNumberFormat="0" applyProtection="0">
      <alignment vertical="center"/>
    </xf>
    <xf numFmtId="0" fontId="19" fillId="8" borderId="0" applyAlignment="0" applyBorder="0" applyNumberFormat="0" applyProtection="0">
      <alignment vertical="center"/>
    </xf>
    <xf numFmtId="0" fontId="20" fillId="9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" fillId="11" borderId="0" applyAlignment="0" applyBorder="0" applyNumberFormat="0" applyProtection="0">
      <alignment vertical="center"/>
    </xf>
    <xf numFmtId="0" fontId="20" fillId="12" borderId="0" applyAlignment="0" applyBorder="0" applyNumberFormat="0" applyProtection="0">
      <alignment vertical="center"/>
    </xf>
    <xf numFmtId="0" fontId="20" fillId="13" borderId="0" applyAlignment="0" applyBorder="0" applyNumberFormat="0" applyProtection="0">
      <alignment vertical="center"/>
    </xf>
    <xf numFmtId="0" fontId="1" fillId="14" borderId="0" applyAlignment="0" applyBorder="0" applyNumberFormat="0" applyProtection="0">
      <alignment vertical="center"/>
    </xf>
    <xf numFmtId="0" fontId="1" fillId="15" borderId="0" applyAlignment="0" applyBorder="0" applyNumberFormat="0" applyProtection="0">
      <alignment vertical="center"/>
    </xf>
    <xf numFmtId="0" fontId="20" fillId="16" borderId="0" applyAlignment="0" applyBorder="0" applyNumberFormat="0" applyProtection="0">
      <alignment vertical="center"/>
    </xf>
    <xf numFmtId="0" fontId="20" fillId="17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20" fillId="20" borderId="0" applyAlignment="0" applyBorder="0" applyNumberFormat="0" applyProtection="0">
      <alignment vertical="center"/>
    </xf>
    <xf numFmtId="0" fontId="20" fillId="21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20" fillId="24" borderId="0" applyAlignment="0" applyBorder="0" applyNumberFormat="0" applyProtection="0">
      <alignment vertical="center"/>
    </xf>
    <xf numFmtId="0" fontId="20" fillId="25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20" fillId="28" borderId="0" applyAlignment="0" applyBorder="0" applyNumberFormat="0" applyProtection="0">
      <alignment vertical="center"/>
    </xf>
    <xf numFmtId="0" fontId="20" fillId="29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20" fillId="32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2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Alignment="1">
      <alignment horizontal="center" vertical="center"/>
    </xf>
    <xf numFmtId="0" fontId="3" fillId="0" borderId="0" xfId="0" applyAlignment="1">
      <alignment horizontal="center" vertical="center"/>
    </xf>
    <xf numFmtId="9" fontId="0" fillId="0" borderId="0" xfId="0" applyAlignment="1">
      <alignment horizontal="center" vertical="center"/>
    </xf>
    <xf numFmtId="9" fontId="0" fillId="0" borderId="0" xfId="0">
      <alignment vertical="center"/>
    </xf>
    <xf numFmtId="64" fontId="0" fillId="0" borderId="0" xfId="0" applyNumberFormat="1">
      <alignment vertical="center"/>
    </xf>
    <xf numFmtId="65" fontId="0" fillId="0" borderId="0" xfId="0" applyNumberFormat="1">
      <alignment vertical="center"/>
    </xf>
    <xf numFmtId="0" fontId="0" fillId="0" borderId="0" xfId="0" applyAlignment="1">
      <alignment vertical="center"/>
    </xf>
    <xf numFmtId="0" fontId="22" fillId="0" borderId="0" xfId="0" applyAlignment="1">
      <alignment horizontal="center" vertical="center"/>
    </xf>
    <xf numFmtId="0" fontId="23" fillId="0" borderId="0" xfId="0" applyAlignment="1">
      <alignment horizontal="center" vertical="center"/>
    </xf>
    <xf numFmtId="66" fontId="23" fillId="0" borderId="0" xfId="0" applyAlignment="1">
      <alignment horizontal="center" vertical="center"/>
    </xf>
    <xf numFmtId="0" fontId="23" fillId="0" borderId="0" xfId="0">
      <alignment vertical="center"/>
    </xf>
    <xf numFmtId="66" fontId="23" fillId="0" borderId="0" xfId="0">
      <alignment vertical="center"/>
    </xf>
    <xf numFmtId="3" fontId="0" fillId="0" borderId="0" xfId="0" applyNumberFormat="1">
      <alignment vertical="center"/>
    </xf>
    <xf numFmtId="0" fontId="3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67" fontId="0" fillId="0" borderId="0" xfId="1" applyNumberFormat="1" applyAlignment="1">
      <alignment horizontal="center" vertical="center"/>
    </xf>
    <xf numFmtId="67" fontId="0" fillId="0" borderId="0" xfId="0" applyNumberFormat="1" applyAlignment="1">
      <alignment horizontal="center" vertical="center"/>
    </xf>
    <xf numFmtId="67" fontId="0" fillId="0" borderId="0" xfId="0" applyNumberFormat="1">
      <alignment vertical="center"/>
    </xf>
    <xf numFmtId="68" fontId="0" fillId="0" borderId="0" xfId="1" applyNumberFormat="1" applyAlignment="1">
      <alignment horizontal="center" vertical="center"/>
    </xf>
    <xf numFmtId="68" fontId="0" fillId="0" borderId="0" xfId="0" applyNumberFormat="1" applyAlignment="1">
      <alignment horizontal="center" vertical="center"/>
    </xf>
    <xf numFmtId="68" fontId="0" fillId="0" borderId="0" xfId="0" applyNumberFormat="1">
      <alignment vertical="center"/>
    </xf>
    <xf numFmtId="68" fontId="0" fillId="0" borderId="0" xfId="0">
      <alignment vertical="center"/>
    </xf>
    <xf numFmtId="68" fontId="0" fillId="0" borderId="0" xfId="0" applyNumberFormat="1" applyAlignment="1">
      <alignment vertical="center"/>
    </xf>
    <xf numFmtId="69" fontId="0" fillId="0" borderId="0" xfId="0" applyNumberForma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9" fontId="0" fillId="0" borderId="22" xfId="1" applyBorder="1" applyAlignment="1">
      <alignment horizontal="center" vertical="center"/>
    </xf>
    <xf numFmtId="68" fontId="0" fillId="0" borderId="22" xfId="1" applyNumberFormat="1" applyBorder="1" applyAlignment="1">
      <alignment horizontal="center" vertical="center"/>
    </xf>
    <xf numFmtId="68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9" fontId="0" fillId="0" borderId="24" xfId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68" fontId="0" fillId="0" borderId="0" xfId="1" applyNumberFormat="1" applyBorder="1" applyAlignment="1">
      <alignment horizontal="center" vertical="center"/>
    </xf>
    <xf numFmtId="68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68" fontId="0" fillId="0" borderId="29" xfId="1" applyNumberFormat="1" applyBorder="1" applyAlignment="1">
      <alignment horizontal="center" vertical="center"/>
    </xf>
    <xf numFmtId="68" fontId="0" fillId="0" borderId="30" xfId="0" applyNumberFormat="1" applyBorder="1" applyAlignment="1">
      <alignment horizontal="center" vertical="center"/>
    </xf>
    <xf numFmtId="0" fontId="16" fillId="0" borderId="0" xfId="0" applyAlignment="1">
      <alignment horizontal="center" vertical="center"/>
    </xf>
    <xf numFmtId="0" fontId="1" fillId="0" borderId="0" xfId="0" applyAlignment="1">
      <alignment horizontal="center" vertical="center"/>
    </xf>
    <xf numFmtId="66" fontId="23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68" fontId="0" fillId="0" borderId="34" xfId="0" applyNumberFormat="1" applyBorder="1" applyAlignment="1">
      <alignment horizontal="center" vertical="center"/>
    </xf>
    <xf numFmtId="68" fontId="0" fillId="0" borderId="0" xfId="0" applyNumberFormat="1" applyBorder="1" applyAlignment="1">
      <alignment horizontal="center" vertical="center"/>
    </xf>
    <xf numFmtId="68" fontId="0" fillId="0" borderId="35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4" fillId="0" borderId="0" xfId="0" applyAlignment="1">
      <alignment horizontal="center" vertical="center"/>
    </xf>
    <xf numFmtId="0" fontId="25" fillId="0" borderId="0" xfId="0" applyAlignment="1">
      <alignment horizontal="center" vertical="center"/>
    </xf>
    <xf numFmtId="0" fontId="26" fillId="0" borderId="0" xfId="0" applyAlignment="1">
      <alignment horizontal="center" vertical="center"/>
    </xf>
    <xf numFmtId="0" fontId="27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66" fontId="0" fillId="0" borderId="0" xfId="0">
      <alignment vertical="center"/>
    </xf>
    <xf numFmtId="65" fontId="0" fillId="0" borderId="0" xfId="0" applyNumberFormat="1" applyAlignment="1">
      <alignment horizontal="center" vertical="center"/>
    </xf>
    <xf numFmtId="66" fontId="0" fillId="0" borderId="0" xfId="0" applyAlignment="1">
      <alignment horizontal="center" vertical="center"/>
    </xf>
    <xf numFmtId="66" fontId="23" fillId="0" borderId="0" xfId="0" applyNumberFormat="1" applyAlignment="1">
      <alignment horizontal="center" vertical="center"/>
    </xf>
    <xf numFmtId="68" fontId="0" fillId="0" borderId="0" xfId="0" applyAlignment="1">
      <alignment horizontal="center" vertical="center"/>
    </xf>
    <xf numFmtId="0" fontId="23" fillId="0" borderId="0" xfId="0" applyAlignment="1">
      <alignment vertical="center"/>
    </xf>
    <xf numFmtId="0" fontId="22" fillId="0" borderId="0" xfId="0" applyAlignment="1">
      <alignment vertical="center"/>
    </xf>
    <xf numFmtId="65" fontId="0" fillId="0" borderId="0" xfId="0" applyNumberFormat="1" applyAlignment="1">
      <alignment vertical="center"/>
    </xf>
    <xf numFmtId="66" fontId="23" fillId="0" borderId="0" xfId="0" applyAlignment="1">
      <alignment vertical="center"/>
    </xf>
    <xf numFmtId="66" fontId="0" fillId="0" borderId="0" xfId="0" applyAlignment="1">
      <alignment vertical="center"/>
    </xf>
    <xf numFmtId="66" fontId="23" fillId="0" borderId="0" xfId="0" applyNumberFormat="1" applyAlignment="1">
      <alignment vertical="center"/>
    </xf>
    <xf numFmtId="68" fontId="0" fillId="0" borderId="0" xfId="0" applyAlignment="1">
      <alignment vertical="center"/>
    </xf>
    <xf numFmtId="9" fontId="0" fillId="0" borderId="0" xfId="0" applyNumberFormat="1" applyBorder="1" applyAlignment="1">
      <alignment horizontal="center" vertical="center"/>
    </xf>
    <xf numFmtId="64" fontId="0" fillId="0" borderId="0" xfId="0" applyNumberFormat="1" applyBorder="1" applyAlignment="1">
      <alignment horizontal="center" vertical="center"/>
    </xf>
    <xf numFmtId="65" fontId="0" fillId="0" borderId="0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66" fontId="0" fillId="0" borderId="0" xfId="0" applyNumberFormat="1" applyAlignment="1">
      <alignment horizontal="center" vertical="center"/>
    </xf>
    <xf numFmtId="70" fontId="0" fillId="0" borderId="0" xfId="0" applyNumberFormat="1" applyAlignment="1">
      <alignment horizontal="center" vertical="center"/>
    </xf>
    <xf numFmtId="70" fontId="0" fillId="0" borderId="0" xfId="0" applyNumberFormat="1">
      <alignment vertical="center"/>
    </xf>
    <xf numFmtId="72" fontId="0" fillId="0" borderId="0" xfId="0" applyNumberFormat="1" applyAlignment="1">
      <alignment horizontal="center" vertical="center"/>
    </xf>
    <xf numFmtId="72" fontId="0" fillId="0" borderId="0" xfId="0" applyNumberFormat="1">
      <alignment vertical="center"/>
    </xf>
    <xf numFmtId="72" fontId="0" fillId="0" borderId="0" xfId="0" applyNumberFormat="1" applyAlignment="1">
      <alignment vertical="center"/>
    </xf>
    <xf numFmtId="71" fontId="0" fillId="0" borderId="0" xfId="0" applyNumberFormat="1">
      <alignment vertical="center"/>
    </xf>
    <xf numFmtId="66" fontId="0" fillId="0" borderId="36" xfId="0" applyNumberFormat="1" applyBorder="1" applyAlignment="1">
      <alignment horizontal="center" vertical="center"/>
    </xf>
    <xf numFmtId="66" fontId="0" fillId="0" borderId="37" xfId="0" applyNumberFormat="1" applyBorder="1" applyAlignment="1">
      <alignment horizontal="center" vertical="center"/>
    </xf>
    <xf numFmtId="66" fontId="0" fillId="0" borderId="38" xfId="0" applyNumberFormat="1" applyBorder="1" applyAlignment="1">
      <alignment horizontal="center" vertical="center"/>
    </xf>
    <xf numFmtId="66" fontId="0" fillId="0" borderId="0" xfId="0" applyNumberFormat="1">
      <alignment vertical="center"/>
    </xf>
    <xf numFmtId="66" fontId="16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68" fontId="0" fillId="0" borderId="41" xfId="0" applyNumberFormat="1" applyBorder="1" applyAlignment="1">
      <alignment horizontal="center" vertical="center"/>
    </xf>
    <xf numFmtId="66" fontId="0" fillId="0" borderId="42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68" fontId="0" fillId="0" borderId="44" xfId="0" applyNumberFormat="1" applyBorder="1" applyAlignment="1">
      <alignment horizontal="center" vertical="center"/>
    </xf>
    <xf numFmtId="66" fontId="0" fillId="0" borderId="45" xfId="0" applyNumberFormat="1" applyBorder="1" applyAlignment="1">
      <alignment horizontal="center" vertical="center"/>
    </xf>
    <xf numFmtId="71" fontId="0" fillId="0" borderId="0" xfId="0" applyNumberFormat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68" fontId="0" fillId="0" borderId="0" xfId="1" applyNumberFormat="1" applyAlignment="1">
      <alignment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68" fontId="0" fillId="0" borderId="21" xfId="1" applyNumberFormat="1" applyBorder="1" applyAlignment="1">
      <alignment horizontal="center" vertical="center"/>
    </xf>
    <xf numFmtId="0" fontId="0" fillId="0" borderId="46" xfId="0" applyBorder="1">
      <alignment vertical="center"/>
    </xf>
    <xf numFmtId="0" fontId="0" fillId="0" borderId="0" xfId="0" applyBorder="1">
      <alignment vertical="center"/>
    </xf>
    <xf numFmtId="0" fontId="0" fillId="0" borderId="47" xfId="0" applyBorder="1">
      <alignment vertical="center"/>
    </xf>
    <xf numFmtId="0" fontId="3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68" fontId="0" fillId="0" borderId="0" xfId="0" applyNumberFormat="1" applyBorder="1" applyAlignment="1">
      <alignment vertical="center"/>
    </xf>
    <xf numFmtId="0" fontId="3" fillId="0" borderId="0" xfId="0" applyBorder="1" applyAlignment="1">
      <alignment horizontal="center" vertical="center"/>
    </xf>
    <xf numFmtId="0" fontId="22" fillId="0" borderId="0" xfId="0" applyBorder="1" applyAlignment="1">
      <alignment vertical="center"/>
    </xf>
    <xf numFmtId="0" fontId="22" fillId="0" borderId="0" xfId="0" applyBorder="1" applyAlignment="1">
      <alignment horizontal="center" vertical="center"/>
    </xf>
    <xf numFmtId="66" fontId="0" fillId="0" borderId="36" xfId="0" applyNumberFormat="1" applyBorder="1" applyAlignment="1">
      <alignment vertical="center"/>
    </xf>
    <xf numFmtId="66" fontId="0" fillId="0" borderId="38" xfId="0" applyNumberFormat="1" applyBorder="1" applyAlignment="1">
      <alignment vertical="center"/>
    </xf>
    <xf numFmtId="66" fontId="0" fillId="0" borderId="36" xfId="0" applyNumberFormat="1" applyBorder="1" applyAlignment="1">
      <alignment horizontal="left" vertical="center"/>
    </xf>
    <xf numFmtId="66" fontId="0" fillId="0" borderId="38" xfId="0" applyNumberFormat="1" applyBorder="1" applyAlignment="1">
      <alignment horizontal="left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68" fontId="0" fillId="0" borderId="21" xfId="1" applyNumberFormat="1" applyBorder="1" applyAlignment="1">
      <alignment vertical="center"/>
    </xf>
    <xf numFmtId="0" fontId="23" fillId="0" borderId="10" xfId="0" applyBorder="1" applyAlignment="1">
      <alignment horizontal="center" vertical="center"/>
    </xf>
    <xf numFmtId="0" fontId="23" fillId="0" borderId="11" xfId="0" applyBorder="1" applyAlignment="1">
      <alignment horizontal="center" vertical="center"/>
    </xf>
    <xf numFmtId="0" fontId="23" fillId="0" borderId="12" xfId="0" applyBorder="1" applyAlignment="1">
      <alignment horizontal="center" vertical="center"/>
    </xf>
    <xf numFmtId="0" fontId="23" fillId="0" borderId="50" xfId="0" applyBorder="1" applyAlignment="1">
      <alignment horizontal="center" vertical="center"/>
    </xf>
    <xf numFmtId="0" fontId="23" fillId="0" borderId="0" xfId="0" applyBorder="1" applyAlignment="1">
      <alignment horizontal="center" vertical="center"/>
    </xf>
    <xf numFmtId="0" fontId="23" fillId="0" borderId="51" xfId="0" applyBorder="1" applyAlignment="1">
      <alignment horizontal="center" vertical="center"/>
    </xf>
    <xf numFmtId="10" fontId="23" fillId="0" borderId="51" xfId="1" applyBorder="1" applyAlignment="1">
      <alignment horizontal="center" vertical="center"/>
    </xf>
    <xf numFmtId="0" fontId="23" fillId="0" borderId="0" xfId="0" applyBorder="1">
      <alignment vertical="center"/>
    </xf>
    <xf numFmtId="0" fontId="23" fillId="0" borderId="13" xfId="0" applyBorder="1" applyAlignment="1">
      <alignment horizontal="center" vertical="center"/>
    </xf>
    <xf numFmtId="0" fontId="23" fillId="0" borderId="14" xfId="0" applyBorder="1">
      <alignment vertical="center"/>
    </xf>
    <xf numFmtId="0" fontId="23" fillId="0" borderId="14" xfId="0" applyBorder="1" applyAlignment="1">
      <alignment horizontal="center" vertical="center"/>
    </xf>
    <xf numFmtId="0" fontId="23" fillId="0" borderId="15" xfId="0" applyBorder="1">
      <alignment vertical="center"/>
    </xf>
    <xf numFmtId="65" fontId="23" fillId="0" borderId="0" xfId="0" applyAlignment="1">
      <alignment horizontal="center" vertical="center"/>
    </xf>
    <xf numFmtId="0" fontId="22" fillId="0" borderId="10" xfId="0" applyBorder="1" applyAlignment="1">
      <alignment horizontal="center" vertical="center"/>
    </xf>
    <xf numFmtId="66" fontId="23" fillId="0" borderId="11" xfId="0" applyBorder="1" applyAlignment="1">
      <alignment horizontal="center" vertical="center"/>
    </xf>
    <xf numFmtId="66" fontId="23" fillId="0" borderId="0" xfId="0" applyBorder="1" applyAlignment="1">
      <alignment horizontal="center" vertical="center"/>
    </xf>
    <xf numFmtId="0" fontId="23" fillId="0" borderId="50" xfId="0" applyBorder="1">
      <alignment vertical="center"/>
    </xf>
    <xf numFmtId="72" fontId="0" fillId="0" borderId="0" xfId="0" applyNumberFormat="1" applyBorder="1" applyAlignment="1">
      <alignment horizontal="center" vertical="center"/>
    </xf>
    <xf numFmtId="68" fontId="0" fillId="0" borderId="0" xfId="0" applyNumberFormat="1" applyBorder="1">
      <alignment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68" fontId="0" fillId="0" borderId="13" xfId="0" applyNumberFormat="1" applyBorder="1" applyAlignment="1">
      <alignment horizontal="center" vertical="center"/>
    </xf>
    <xf numFmtId="68" fontId="0" fillId="0" borderId="14" xfId="0" applyNumberFormat="1" applyBorder="1" applyAlignment="1">
      <alignment horizontal="center" vertical="center"/>
    </xf>
    <xf numFmtId="23" fontId="0" fillId="0" borderId="0" xfId="0" applyNumberFormat="1" applyBorder="1" applyAlignment="1">
      <alignment horizontal="center" vertical="center"/>
    </xf>
    <xf numFmtId="0" fontId="16" fillId="0" borderId="0" xfId="0">
      <alignment vertical="center"/>
    </xf>
    <xf numFmtId="66" fontId="23" fillId="0" borderId="12" xfId="0" applyBorder="1" applyAlignment="1">
      <alignment horizontal="center" vertical="center"/>
    </xf>
    <xf numFmtId="66" fontId="23" fillId="0" borderId="51" xfId="0" applyBorder="1" applyAlignment="1">
      <alignment horizontal="center" vertical="center"/>
    </xf>
    <xf numFmtId="0" fontId="0" fillId="0" borderId="51" xfId="0" applyBorder="1">
      <alignment vertical="center"/>
    </xf>
    <xf numFmtId="66" fontId="0" fillId="0" borderId="15" xfId="0" applyBorder="1">
      <alignment vertical="center"/>
    </xf>
    <xf numFmtId="0" fontId="0" fillId="0" borderId="11" xfId="0" applyBorder="1" applyAlignment="1">
      <alignment vertical="center"/>
    </xf>
    <xf numFmtId="66" fontId="0" fillId="0" borderId="51" xfId="0" applyNumberFormat="1" applyBorder="1" applyAlignment="1">
      <alignment horizontal="center" vertical="center"/>
    </xf>
    <xf numFmtId="66" fontId="0" fillId="0" borderId="15" xfId="0" applyNumberFormat="1" applyBorder="1" applyAlignment="1">
      <alignment horizontal="center" vertical="center"/>
    </xf>
    <xf numFmtId="68" fontId="0" fillId="0" borderId="15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73" fontId="0" fillId="0" borderId="0" xfId="0" applyNumberFormat="1" applyBorder="1" applyAlignment="1">
      <alignment horizontal="center" vertical="center"/>
    </xf>
    <xf numFmtId="68" fontId="0" fillId="0" borderId="51" xfId="0" applyBorder="1" applyAlignment="1">
      <alignment horizontal="center" vertical="center"/>
    </xf>
    <xf numFmtId="74" fontId="0" fillId="0" borderId="0" xfId="0" applyNumberFormat="1" applyBorder="1" applyAlignment="1">
      <alignment horizontal="center" vertical="center"/>
    </xf>
    <xf numFmtId="24" fontId="23" fillId="0" borderId="51" xfId="0" applyNumberFormat="1" applyBorder="1" applyAlignment="1">
      <alignment horizontal="center" vertical="center"/>
    </xf>
    <xf numFmtId="0" fontId="28" fillId="0" borderId="0" xfId="0" applyAlignment="1">
      <alignment horizontal="center" vertical="center"/>
    </xf>
    <xf numFmtId="66" fontId="29" fillId="0" borderId="51" xfId="0" applyBorder="1" applyAlignment="1">
      <alignment horizontal="center" vertical="center"/>
    </xf>
    <xf numFmtId="24" fontId="29" fillId="0" borderId="51" xfId="0" applyNumberFormat="1" applyBorder="1" applyAlignment="1">
      <alignment horizontal="center" vertical="center"/>
    </xf>
    <xf numFmtId="0" fontId="24" fillId="0" borderId="0" xfId="0" applyAlignment="1">
      <alignment horizontal="center" vertical="center"/>
    </xf>
    <xf numFmtId="66" fontId="30" fillId="0" borderId="51" xfId="0" applyBorder="1" applyAlignment="1">
      <alignment horizontal="center" vertical="center"/>
    </xf>
    <xf numFmtId="24" fontId="30" fillId="0" borderId="51" xfId="0" applyNumberFormat="1" applyBorder="1" applyAlignment="1">
      <alignment horizontal="center" vertical="center"/>
    </xf>
    <xf numFmtId="66" fontId="0" fillId="0" borderId="50" xfId="0" applyBorder="1" applyAlignment="1">
      <alignment horizontal="center" vertical="center"/>
    </xf>
    <xf numFmtId="66" fontId="0" fillId="0" borderId="0" xfId="0" applyBorder="1" applyAlignment="1">
      <alignment horizontal="center" vertical="center"/>
    </xf>
    <xf numFmtId="66" fontId="0" fillId="0" borderId="51" xfId="0" applyBorder="1" applyAlignment="1">
      <alignment horizontal="center" vertical="center"/>
    </xf>
    <xf numFmtId="75" fontId="0" fillId="0" borderId="50" xfId="0" applyNumberFormat="1" applyBorder="1" applyAlignment="1">
      <alignment horizontal="center" vertical="center"/>
    </xf>
    <xf numFmtId="75" fontId="0" fillId="0" borderId="0" xfId="0" applyNumberFormat="1" applyBorder="1" applyAlignment="1">
      <alignment horizontal="center" vertical="center"/>
    </xf>
    <xf numFmtId="76" fontId="0" fillId="0" borderId="50" xfId="0" applyNumberFormat="1" applyBorder="1" applyAlignment="1">
      <alignment horizontal="center" vertical="center"/>
    </xf>
    <xf numFmtId="76" fontId="0" fillId="0" borderId="0" xfId="0" applyNumberFormat="1" applyAlignment="1">
      <alignment horizontal="center" vertical="center"/>
    </xf>
    <xf numFmtId="76" fontId="0" fillId="0" borderId="0" xfId="0" applyNumberFormat="1" applyBorder="1" applyAlignment="1">
      <alignment horizontal="center" vertical="center"/>
    </xf>
    <xf numFmtId="76" fontId="0" fillId="0" borderId="51" xfId="0" applyNumberFormat="1" applyBorder="1" applyAlignment="1">
      <alignment horizontal="center" vertical="center"/>
    </xf>
    <xf numFmtId="77" fontId="0" fillId="0" borderId="50" xfId="0" applyNumberFormat="1" applyBorder="1" applyAlignment="1">
      <alignment horizontal="center" vertical="center"/>
    </xf>
    <xf numFmtId="77" fontId="0" fillId="0" borderId="0" xfId="0" applyNumberFormat="1" applyBorder="1" applyAlignment="1">
      <alignment horizontal="center" vertical="center"/>
    </xf>
    <xf numFmtId="77" fontId="0" fillId="0" borderId="51" xfId="0" applyNumberFormat="1" applyBorder="1" applyAlignment="1">
      <alignment horizontal="center" vertical="center"/>
    </xf>
    <xf numFmtId="66" fontId="28" fillId="0" borderId="0" xfId="0" applyAlignment="1">
      <alignment horizontal="center" vertical="center"/>
    </xf>
    <xf numFmtId="0" fontId="28" fillId="0" borderId="0" xfId="0" applyBorder="1" applyAlignment="1">
      <alignment horizontal="center" vertical="center"/>
    </xf>
    <xf numFmtId="68" fontId="28" fillId="0" borderId="0" xfId="0" applyNumberFormat="1" applyBorder="1" applyAlignment="1">
      <alignment horizontal="center" vertical="center"/>
    </xf>
    <xf numFmtId="0" fontId="28" fillId="0" borderId="10" xfId="0" applyBorder="1" applyAlignment="1">
      <alignment horizontal="center" vertical="center"/>
    </xf>
    <xf numFmtId="0" fontId="28" fillId="0" borderId="11" xfId="0" applyBorder="1" applyAlignment="1">
      <alignment horizontal="center" vertical="center"/>
    </xf>
    <xf numFmtId="0" fontId="28" fillId="0" borderId="12" xfId="0" applyBorder="1" applyAlignment="1">
      <alignment horizontal="center" vertical="center"/>
    </xf>
    <xf numFmtId="76" fontId="28" fillId="0" borderId="50" xfId="0" applyNumberFormat="1" applyBorder="1" applyAlignment="1">
      <alignment horizontal="center" vertical="center"/>
    </xf>
    <xf numFmtId="76" fontId="28" fillId="0" borderId="0" xfId="0" applyNumberFormat="1" applyAlignment="1">
      <alignment horizontal="center" vertical="center"/>
    </xf>
    <xf numFmtId="76" fontId="28" fillId="0" borderId="0" xfId="0" applyNumberFormat="1" applyBorder="1" applyAlignment="1">
      <alignment horizontal="center" vertical="center"/>
    </xf>
    <xf numFmtId="76" fontId="28" fillId="0" borderId="51" xfId="0" applyNumberFormat="1" applyBorder="1" applyAlignment="1">
      <alignment horizontal="center" vertical="center"/>
    </xf>
    <xf numFmtId="0" fontId="28" fillId="0" borderId="50" xfId="0" applyBorder="1" applyAlignment="1">
      <alignment horizontal="center" vertical="center"/>
    </xf>
    <xf numFmtId="23" fontId="28" fillId="0" borderId="0" xfId="0" applyNumberFormat="1" applyBorder="1" applyAlignment="1">
      <alignment horizontal="center" vertical="center"/>
    </xf>
    <xf numFmtId="0" fontId="28" fillId="0" borderId="51" xfId="0" applyBorder="1" applyAlignment="1">
      <alignment horizontal="center" vertical="center"/>
    </xf>
    <xf numFmtId="68" fontId="28" fillId="0" borderId="13" xfId="0" applyNumberFormat="1" applyBorder="1" applyAlignment="1">
      <alignment horizontal="center" vertical="center"/>
    </xf>
    <xf numFmtId="68" fontId="28" fillId="0" borderId="51" xfId="0" applyBorder="1" applyAlignment="1">
      <alignment horizontal="center" vertical="center"/>
    </xf>
    <xf numFmtId="77" fontId="28" fillId="0" borderId="50" xfId="0" applyNumberFormat="1" applyBorder="1" applyAlignment="1">
      <alignment horizontal="center" vertical="center"/>
    </xf>
    <xf numFmtId="77" fontId="28" fillId="0" borderId="0" xfId="0" applyNumberFormat="1" applyBorder="1" applyAlignment="1">
      <alignment horizontal="center" vertical="center"/>
    </xf>
    <xf numFmtId="77" fontId="28" fillId="0" borderId="51" xfId="0" applyNumberFormat="1" applyBorder="1" applyAlignment="1">
      <alignment horizontal="center" vertical="center"/>
    </xf>
    <xf numFmtId="68" fontId="28" fillId="0" borderId="14" xfId="0" applyNumberFormat="1" applyBorder="1" applyAlignment="1">
      <alignment horizontal="center" vertical="center"/>
    </xf>
    <xf numFmtId="0" fontId="28" fillId="0" borderId="14" xfId="0" applyBorder="1" applyAlignment="1">
      <alignment horizontal="center" vertical="center"/>
    </xf>
    <xf numFmtId="68" fontId="28" fillId="0" borderId="15" xfId="0" applyBorder="1" applyAlignment="1">
      <alignment horizontal="center" vertical="center"/>
    </xf>
    <xf numFmtId="66" fontId="24" fillId="0" borderId="0" xfId="0" applyAlignment="1">
      <alignment horizontal="center" vertical="center"/>
    </xf>
    <xf numFmtId="0" fontId="24" fillId="0" borderId="0" xfId="0" applyBorder="1" applyAlignment="1">
      <alignment horizontal="center" vertical="center"/>
    </xf>
    <xf numFmtId="68" fontId="24" fillId="0" borderId="0" xfId="0" applyNumberFormat="1" applyBorder="1" applyAlignment="1">
      <alignment horizontal="center" vertical="center"/>
    </xf>
    <xf numFmtId="0" fontId="24" fillId="0" borderId="10" xfId="0" applyBorder="1" applyAlignment="1">
      <alignment horizontal="center" vertical="center"/>
    </xf>
    <xf numFmtId="0" fontId="24" fillId="0" borderId="11" xfId="0" applyBorder="1" applyAlignment="1">
      <alignment horizontal="center" vertical="center"/>
    </xf>
    <xf numFmtId="0" fontId="24" fillId="0" borderId="12" xfId="0" applyBorder="1" applyAlignment="1">
      <alignment horizontal="center" vertical="center"/>
    </xf>
    <xf numFmtId="76" fontId="24" fillId="0" borderId="50" xfId="0" applyNumberFormat="1" applyBorder="1" applyAlignment="1">
      <alignment horizontal="center" vertical="center"/>
    </xf>
    <xf numFmtId="76" fontId="24" fillId="0" borderId="0" xfId="0" applyNumberFormat="1" applyAlignment="1">
      <alignment horizontal="center" vertical="center"/>
    </xf>
    <xf numFmtId="76" fontId="24" fillId="0" borderId="0" xfId="0" applyNumberFormat="1" applyBorder="1" applyAlignment="1">
      <alignment horizontal="center" vertical="center"/>
    </xf>
    <xf numFmtId="76" fontId="24" fillId="0" borderId="51" xfId="0" applyNumberFormat="1" applyBorder="1" applyAlignment="1">
      <alignment horizontal="center" vertical="center"/>
    </xf>
    <xf numFmtId="0" fontId="24" fillId="0" borderId="50" xfId="0" applyBorder="1" applyAlignment="1">
      <alignment horizontal="center" vertical="center"/>
    </xf>
    <xf numFmtId="23" fontId="24" fillId="0" borderId="0" xfId="0" applyNumberFormat="1" applyBorder="1" applyAlignment="1">
      <alignment horizontal="center" vertical="center"/>
    </xf>
    <xf numFmtId="0" fontId="24" fillId="0" borderId="51" xfId="0" applyBorder="1" applyAlignment="1">
      <alignment horizontal="center" vertical="center"/>
    </xf>
    <xf numFmtId="68" fontId="24" fillId="0" borderId="13" xfId="0" applyNumberFormat="1" applyBorder="1" applyAlignment="1">
      <alignment horizontal="center" vertical="center"/>
    </xf>
    <xf numFmtId="68" fontId="24" fillId="0" borderId="51" xfId="0" applyBorder="1" applyAlignment="1">
      <alignment horizontal="center" vertical="center"/>
    </xf>
    <xf numFmtId="77" fontId="24" fillId="0" borderId="50" xfId="0" applyNumberFormat="1" applyBorder="1" applyAlignment="1">
      <alignment horizontal="center" vertical="center"/>
    </xf>
    <xf numFmtId="77" fontId="24" fillId="0" borderId="0" xfId="0" applyNumberFormat="1" applyBorder="1" applyAlignment="1">
      <alignment horizontal="center" vertical="center"/>
    </xf>
    <xf numFmtId="77" fontId="24" fillId="0" borderId="51" xfId="0" applyNumberFormat="1" applyBorder="1" applyAlignment="1">
      <alignment horizontal="center" vertical="center"/>
    </xf>
    <xf numFmtId="68" fontId="24" fillId="0" borderId="14" xfId="0" applyNumberFormat="1" applyBorder="1" applyAlignment="1">
      <alignment horizontal="center" vertical="center"/>
    </xf>
    <xf numFmtId="0" fontId="24" fillId="0" borderId="14" xfId="0" applyBorder="1" applyAlignment="1">
      <alignment horizontal="center" vertical="center"/>
    </xf>
    <xf numFmtId="68" fontId="24" fillId="0" borderId="15" xfId="0" applyBorder="1" applyAlignment="1">
      <alignment horizontal="center" vertical="center"/>
    </xf>
    <xf numFmtId="66" fontId="24" fillId="0" borderId="0" xfId="0" applyNumberFormat="1" applyBorder="1" applyAlignment="1">
      <alignment horizontal="center" vertical="center"/>
    </xf>
    <xf numFmtId="66" fontId="24" fillId="0" borderId="51" xfId="0" applyNumberFormat="1" applyBorder="1" applyAlignment="1">
      <alignment horizontal="center" vertical="center"/>
    </xf>
    <xf numFmtId="67" fontId="0" fillId="0" borderId="0" xfId="0">
      <alignment vertical="center"/>
    </xf>
    <xf numFmtId="66" fontId="24" fillId="0" borderId="50" xfId="0" applyNumberFormat="1" applyBorder="1" applyAlignment="1">
      <alignment horizontal="center" vertical="center"/>
    </xf>
    <xf numFmtId="68" fontId="0" fillId="0" borderId="0" xfId="0" applyBorder="1" applyAlignment="1">
      <alignment horizontal="center" vertical="center"/>
    </xf>
    <xf numFmtId="68" fontId="24" fillId="0" borderId="14" xfId="0" applyBorder="1" applyAlignment="1">
      <alignment horizontal="center" vertical="center"/>
    </xf>
    <xf numFmtId="0" fontId="31" fillId="0" borderId="14" xfId="0" applyBorder="1" applyAlignment="1">
      <alignment horizontal="center" vertical="center"/>
    </xf>
    <xf numFmtId="0" fontId="31" fillId="0" borderId="14" xfId="0" applyBorder="1" applyAlignment="1">
      <alignment horizontal="center" vertical="center"/>
    </xf>
    <xf numFmtId="68" fontId="31" fillId="0" borderId="14" xfId="0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1" builtinId="5"/>
    <cellStyle name="보통" xfId="23" builtinId="28"/>
    <cellStyle name="설명텍스트" xfId="48" builtinId="53"/>
    <cellStyle name="셀 확인" xfId="18" builtinId="23"/>
    <cellStyle name="쉼표" xfId="2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3" builtinId="4"/>
    <cellStyle name="통화[0]" xfId="5" builtinId="7"/>
    <cellStyle name="표준" xfId="0" builtinId="0"/>
    <cellStyle name="하이퍼링크" xfId="6" builtinId="8" hidden="1"/>
  </cellStyles>
  <tableStyles count="0" defaultTableStyle="TableStyleMedium2" defaultPivotStyle="PivotStyleLight16"/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4"/>
  <sheetViews>
    <sheetView tabSelected="1" zoomScale="69" zoomScaleNormal="69" workbookViewId="0">
      <selection activeCell="D13" sqref="D13"/>
    </sheetView>
  </sheetViews>
  <sheetFormatPr defaultRowHeight="16.500000"/>
  <cols>
    <col min="1" max="1" width="22.75499916" customWidth="1" outlineLevel="0"/>
    <col min="2" max="2" width="16.75499916" customWidth="1" outlineLevel="0"/>
    <col min="3" max="3" width="16.13000011" customWidth="1" outlineLevel="0"/>
    <col min="4" max="4" width="17.12999916" customWidth="1" outlineLevel="0"/>
    <col min="5" max="5" width="14.50500011" customWidth="1" outlineLevel="0"/>
    <col min="6" max="6" width="15.88000011" customWidth="1" outlineLevel="0"/>
    <col min="7" max="8" width="17.37999916" customWidth="1" outlineLevel="0"/>
    <col min="9" max="9" width="10.38000011" customWidth="1" outlineLevel="0"/>
    <col min="10" max="10" width="17.37999916" customWidth="1" outlineLevel="0"/>
    <col min="11" max="11" width="18.87999916" customWidth="1" outlineLevel="0"/>
    <col min="12" max="12" width="14.63000011" customWidth="1" outlineLevel="0"/>
    <col min="13" max="13" width="14.00500011" customWidth="1" outlineLevel="0"/>
    <col min="14" max="14" width="15.50500011" customWidth="1" outlineLevel="0"/>
    <col min="15" max="15" width="19.25499916" customWidth="1" outlineLevel="0"/>
    <col min="16" max="16" width="19.50499916" customWidth="1" outlineLevel="0"/>
    <col min="17" max="17" width="19.75499916" customWidth="1" outlineLevel="0"/>
    <col min="18" max="18" width="10.25500011" customWidth="1" outlineLevel="0"/>
  </cols>
  <sheetData>
    <row r="1" spans="1:17" ht="24.000000">
      <c r="A1" s="176"/>
      <c r="B1" s="176" t="s">
        <v>20</v>
      </c>
      <c r="C1" s="176"/>
      <c r="D1" s="176" t="s">
        <v>3</v>
      </c>
      <c r="E1" s="1"/>
      <c r="H1" s="148" t="s">
        <v>76</v>
      </c>
      <c r="I1" s="136"/>
      <c r="J1" s="160"/>
    </row>
    <row r="2" spans="1:17" ht="24.000000">
      <c r="A2" s="176"/>
      <c r="B2" s="212">
        <f>D10+E6</f>
        <v>1182587</v>
      </c>
      <c r="C2" s="212"/>
      <c r="D2" s="176" t="s">
        <v>2</v>
      </c>
      <c r="E2" s="1"/>
      <c r="H2" s="138" t="s">
        <v>24</v>
      </c>
      <c r="I2" s="142"/>
      <c r="J2" s="161">
        <v>10450</v>
      </c>
      <c r="M2" s="1"/>
      <c r="N2" s="1"/>
      <c r="O2" s="1"/>
    </row>
    <row r="3" spans="1:17" ht="24.000000">
      <c r="A3" s="213" t="s">
        <v>37</v>
      </c>
      <c r="B3" s="213">
        <v>4</v>
      </c>
      <c r="C3" s="214">
        <f>E6/B2</f>
        <v>0.387201956388832</v>
      </c>
      <c r="D3" s="213"/>
      <c r="E3" s="47"/>
      <c r="H3" s="138" t="s">
        <v>25</v>
      </c>
      <c r="I3" s="142"/>
      <c r="J3" s="161">
        <v>1100</v>
      </c>
    </row>
    <row r="4" spans="1:17" ht="24.000000">
      <c r="A4" s="213" t="s">
        <v>135</v>
      </c>
      <c r="B4" s="213">
        <v>6</v>
      </c>
      <c r="C4" s="214">
        <f>D10/B2</f>
        <v>0.612798043611168</v>
      </c>
      <c r="D4" s="176"/>
      <c r="E4" s="47"/>
      <c r="H4" s="138" t="s">
        <v>23</v>
      </c>
      <c r="I4" s="142"/>
      <c r="J4" s="161">
        <v>69000</v>
      </c>
    </row>
    <row r="5" spans="1:17" ht="24.000000">
      <c r="A5" s="215" t="s">
        <v>133</v>
      </c>
      <c r="B5" s="216" t="s">
        <v>14</v>
      </c>
      <c r="C5" s="216" t="s">
        <v>1</v>
      </c>
      <c r="D5" s="216" t="s">
        <v>158</v>
      </c>
      <c r="E5" s="217"/>
      <c r="H5" s="138" t="s">
        <v>54</v>
      </c>
      <c r="I5" s="142"/>
      <c r="J5" s="161">
        <v>3000</v>
      </c>
      <c r="M5" s="10"/>
    </row>
    <row r="6" spans="1:17" ht="24.000000">
      <c r="A6" s="218">
        <v>129800</v>
      </c>
      <c r="B6" s="219">
        <v>140000</v>
      </c>
      <c r="C6" s="220">
        <v>58100</v>
      </c>
      <c r="D6" s="220">
        <v>130000</v>
      </c>
      <c r="E6" s="221">
        <f>SUM(A6:D6)</f>
        <v>457900</v>
      </c>
      <c r="H6" s="138" t="s">
        <v>75</v>
      </c>
      <c r="I6" s="139"/>
      <c r="J6" s="161">
        <v>72000</v>
      </c>
      <c r="P6" s="11"/>
      <c r="Q6" s="13"/>
    </row>
    <row r="7" spans="1:17" ht="24.000000">
      <c r="A7" s="225">
        <f>A6/B2</f>
        <v>0.10975936654132</v>
      </c>
      <c r="B7" s="214">
        <f>B6/B2</f>
        <v>0.118384524774921</v>
      </c>
      <c r="C7" s="214">
        <f>C6/B2</f>
        <v>0.0491295777815924</v>
      </c>
      <c r="D7" s="214">
        <f>D6/B2</f>
        <v>0.109928487290998</v>
      </c>
      <c r="E7" s="226">
        <f>SUM(A7:D7)</f>
        <v>0.387201956388832</v>
      </c>
      <c r="H7" s="138" t="s">
        <v>138</v>
      </c>
      <c r="I7" s="142"/>
      <c r="J7" s="161">
        <v>2900</v>
      </c>
      <c r="P7" s="1"/>
    </row>
    <row r="8" spans="1:17" ht="24.750000">
      <c r="A8" s="241">
        <f>A7/E7</f>
        <v>0.283468006114872</v>
      </c>
      <c r="B8" s="241">
        <f>B7/E7</f>
        <v>0.305743612142389</v>
      </c>
      <c r="C8" s="241">
        <f>C7/E7</f>
        <v>0.126883599039092</v>
      </c>
      <c r="D8" s="241">
        <f>D7/E7</f>
        <v>0.283904782703647</v>
      </c>
      <c r="E8" s="241"/>
      <c r="H8" s="138" t="s">
        <v>148</v>
      </c>
      <c r="I8" s="47"/>
      <c r="J8" s="161">
        <v>45000</v>
      </c>
      <c r="P8" s="1"/>
    </row>
    <row r="9" spans="1:17" ht="24.000000">
      <c r="A9" s="215" t="s">
        <v>136</v>
      </c>
      <c r="B9" s="216" t="s">
        <v>137</v>
      </c>
      <c r="C9" s="216"/>
      <c r="D9" s="217"/>
      <c r="E9" s="18"/>
      <c r="H9" s="138" t="s">
        <v>149</v>
      </c>
      <c r="J9" s="161">
        <v>900</v>
      </c>
      <c r="M9" s="2"/>
      <c r="N9" s="1"/>
      <c r="O9" s="1"/>
      <c r="P9" s="1"/>
    </row>
    <row r="10" spans="1:17" ht="24.000000">
      <c r="A10" s="236">
        <f>SUM(B20:B24)</f>
        <v>475285</v>
      </c>
      <c r="B10" s="233">
        <f>SUM(B26:B30)</f>
        <v>249402</v>
      </c>
      <c r="C10" s="228"/>
      <c r="D10" s="234">
        <f>A10+B10+C10</f>
        <v>724687</v>
      </c>
      <c r="E10" s="47"/>
      <c r="H10" s="138"/>
      <c r="J10" s="161"/>
    </row>
    <row r="11" spans="1:17" ht="24.750000">
      <c r="A11" s="225">
        <f>A10/B2</f>
        <v>0.401902777554632</v>
      </c>
      <c r="B11" s="230">
        <f>B10/B2</f>
        <v>0.210895266056535</v>
      </c>
      <c r="C11" s="231"/>
      <c r="D11" s="232">
        <f>A11+B11</f>
        <v>0.612798043611168</v>
      </c>
      <c r="E11" s="47"/>
      <c r="H11" s="138"/>
      <c r="J11" s="161"/>
    </row>
    <row r="12" spans="1:17">
      <c r="A12" s="237">
        <f>A11/D11</f>
        <v>0.65584866294</v>
      </c>
      <c r="B12" s="237">
        <f>B11/D11</f>
        <v>0.34415133706</v>
      </c>
      <c r="C12" s="47"/>
      <c r="D12" s="47"/>
      <c r="E12" s="47"/>
      <c r="H12" s="138" t="s">
        <v>139</v>
      </c>
      <c r="I12" s="47"/>
      <c r="J12" s="165">
        <f>SUM(J2:J9)</f>
        <v>204350</v>
      </c>
    </row>
    <row r="13" spans="1:17" ht="17.250000">
      <c r="A13" s="135"/>
      <c r="B13" s="18"/>
      <c r="C13" s="160"/>
      <c r="D13" s="47"/>
      <c r="E13" s="47"/>
      <c r="H13" s="143"/>
      <c r="I13" s="21"/>
      <c r="J13" s="166"/>
    </row>
    <row r="14" spans="1:17">
      <c r="A14" s="138" t="s">
        <v>140</v>
      </c>
      <c r="B14" s="47" t="s">
        <v>142</v>
      </c>
      <c r="C14" s="161">
        <v>130000</v>
      </c>
    </row>
    <row r="15" spans="1:17">
      <c r="A15" s="138"/>
      <c r="B15" s="118"/>
      <c r="C15" s="161"/>
    </row>
    <row r="16" spans="1:17" ht="17.250000">
      <c r="A16" s="138" t="s">
        <v>147</v>
      </c>
      <c r="B16" s="118"/>
      <c r="C16" s="161">
        <v>100000</v>
      </c>
      <c r="N16" s="1"/>
      <c r="O16" s="1"/>
      <c r="P16" s="88"/>
    </row>
    <row r="17" spans="1:16" ht="18.750000" customHeight="1">
      <c r="A17" s="138"/>
      <c r="B17" s="118"/>
      <c r="C17" s="162"/>
      <c r="H17" s="27"/>
      <c r="J17" s="1"/>
      <c r="N17" s="1"/>
      <c r="O17" s="1"/>
      <c r="P17" s="88"/>
    </row>
    <row r="18" spans="1:16" ht="17.250000">
      <c r="A18" s="143"/>
      <c r="B18" s="21"/>
      <c r="C18" s="163">
        <f>SUM(C13:C16)</f>
        <v>230000</v>
      </c>
      <c r="J18" s="1"/>
      <c r="N18" s="1"/>
      <c r="O18" s="1"/>
      <c r="P18" s="88"/>
    </row>
    <row r="19" spans="1:16">
      <c r="J19" s="1"/>
      <c r="N19" s="1"/>
      <c r="O19" s="1"/>
      <c r="P19" s="1"/>
    </row>
    <row r="20" spans="1:16" ht="24.000000">
      <c r="A20" s="176" t="s">
        <v>10</v>
      </c>
      <c r="B20" s="177">
        <v>165100</v>
      </c>
      <c r="C20" s="230">
        <f>B20/D20</f>
        <v>0.347370525053389</v>
      </c>
      <c r="D20" s="72">
        <f>SUM(B20:B21,B22:B24)</f>
        <v>475285</v>
      </c>
      <c r="J20" s="1"/>
    </row>
    <row r="21" spans="1:16" ht="24.000000">
      <c r="A21" s="176" t="s">
        <v>150</v>
      </c>
      <c r="B21" s="177">
        <v>121360</v>
      </c>
      <c r="C21" s="230">
        <f>B21/D20</f>
        <v>0.255341531922952</v>
      </c>
      <c r="J21" s="1"/>
    </row>
    <row r="22" spans="1:16" ht="24.000000">
      <c r="A22" s="176" t="s">
        <v>152</v>
      </c>
      <c r="B22" s="177">
        <v>50450</v>
      </c>
      <c r="C22" s="230">
        <f>B22/D20</f>
        <v>0.106146838212862</v>
      </c>
    </row>
    <row r="23" spans="1:16" ht="24.000000">
      <c r="A23" s="176" t="s">
        <v>153</v>
      </c>
      <c r="B23" s="177">
        <v>97755</v>
      </c>
      <c r="C23" s="230">
        <f>B23/D20</f>
        <v>0.205676594043574</v>
      </c>
      <c r="H23" s="28"/>
      <c r="J23" s="1"/>
    </row>
    <row r="24" spans="1:16" ht="24.000000">
      <c r="A24" s="176" t="s">
        <v>160</v>
      </c>
      <c r="B24" s="177">
        <v>40620</v>
      </c>
      <c r="C24" s="230">
        <f>B24/D20</f>
        <v>0.0854645107672239</v>
      </c>
      <c r="D24" s="72">
        <f>SUM(B26,B27:B30)</f>
        <v>249402</v>
      </c>
      <c r="N24" s="1"/>
      <c r="O24" s="1"/>
      <c r="P24" s="88"/>
    </row>
    <row r="25" spans="1:16" ht="24.000000">
      <c r="D25" s="1"/>
      <c r="E25" s="1"/>
      <c r="F25" s="1"/>
      <c r="G25" s="76"/>
      <c r="H25" s="27"/>
      <c r="J25" s="1"/>
      <c r="N25" s="1"/>
      <c r="O25" s="1"/>
      <c r="P25" s="1"/>
    </row>
    <row r="26" spans="1:16" ht="24.000000">
      <c r="A26" s="176" t="s">
        <v>154</v>
      </c>
      <c r="B26" s="177">
        <v>54935</v>
      </c>
      <c r="C26" s="230">
        <f>B26/D24</f>
        <v>0.220266878373068</v>
      </c>
      <c r="D26" s="1"/>
      <c r="E26" s="1"/>
      <c r="F26" s="1"/>
      <c r="G26" s="27"/>
      <c r="H26" s="1"/>
      <c r="J26" s="1"/>
      <c r="N26" s="1"/>
      <c r="O26" s="1"/>
      <c r="P26" s="1"/>
    </row>
    <row r="27" spans="1:16" ht="24.000000">
      <c r="A27" s="176" t="s">
        <v>17</v>
      </c>
      <c r="B27" s="177">
        <v>52000</v>
      </c>
      <c r="C27" s="230">
        <f>B27/D24</f>
        <v>0.208498728959672</v>
      </c>
      <c r="H27" s="1"/>
      <c r="J27" s="1"/>
    </row>
    <row r="28" spans="1:16" ht="24.000000">
      <c r="A28" s="176" t="s">
        <v>157</v>
      </c>
      <c r="B28" s="177">
        <v>47000</v>
      </c>
      <c r="C28" s="230">
        <f>B28/D24</f>
        <v>0.188450774252011</v>
      </c>
    </row>
    <row r="29" spans="1:16" ht="24.000000">
      <c r="A29" s="176" t="s">
        <v>18</v>
      </c>
      <c r="B29" s="177">
        <v>22000</v>
      </c>
      <c r="C29" s="230">
        <f>B29/D24</f>
        <v>0.0882110007137072</v>
      </c>
      <c r="H29" s="1"/>
      <c r="I29" s="1"/>
      <c r="J29" s="1"/>
    </row>
    <row r="30" spans="1:16" ht="24.000000">
      <c r="A30" s="176" t="s">
        <v>159</v>
      </c>
      <c r="B30" s="177">
        <v>73467</v>
      </c>
      <c r="C30" s="230">
        <f>B30/D24</f>
        <v>0.294572617701542</v>
      </c>
      <c r="G30" s="27"/>
      <c r="H30" s="1"/>
      <c r="I30" s="1"/>
      <c r="J30" s="1"/>
    </row>
    <row r="31" spans="1:16" ht="24.000000">
      <c r="G31" s="27"/>
    </row>
    <row r="32" spans="1:16" ht="24.000000">
      <c r="A32" s="176" t="s">
        <v>155</v>
      </c>
      <c r="B32" s="177">
        <v>129800</v>
      </c>
      <c r="O32" s="1"/>
      <c r="P32" s="1"/>
    </row>
    <row r="33" spans="1:16" ht="17.250000">
      <c r="A33" s="176" t="s">
        <v>14</v>
      </c>
      <c r="B33" s="178">
        <v>129</v>
      </c>
      <c r="O33" s="1"/>
      <c r="P33" s="27"/>
    </row>
    <row r="34" spans="1:16">
      <c r="A34" s="135"/>
      <c r="O34" s="1"/>
      <c r="P34" s="27"/>
    </row>
    <row r="38" spans="1:16">
      <c r="A38" s="135" t="s">
        <v>130</v>
      </c>
      <c r="B38" s="136" t="s">
        <v>30</v>
      </c>
      <c r="C38" s="136" t="s">
        <v>126</v>
      </c>
      <c r="D38" s="136" t="s">
        <v>125</v>
      </c>
      <c r="E38" s="137" t="s">
        <v>33</v>
      </c>
      <c r="F38" s="11"/>
    </row>
    <row r="39" spans="1:16">
      <c r="A39" s="138" t="s">
        <v>57</v>
      </c>
      <c r="B39" s="139">
        <v>50000</v>
      </c>
      <c r="C39" s="139">
        <v>30000</v>
      </c>
      <c r="D39" s="139">
        <v>70000</v>
      </c>
      <c r="E39" s="140">
        <v>5000</v>
      </c>
      <c r="F39" s="11"/>
    </row>
    <row r="40" spans="1:16">
      <c r="A40" s="138"/>
      <c r="B40" s="139"/>
      <c r="C40" s="139">
        <v>850000</v>
      </c>
      <c r="D40" s="139"/>
      <c r="E40" s="140"/>
      <c r="F40" s="11"/>
    </row>
    <row r="41" spans="1:16">
      <c r="A41" s="138"/>
      <c r="B41" s="139"/>
      <c r="C41" s="139">
        <v>1450000</v>
      </c>
      <c r="D41" s="139"/>
      <c r="E41" s="140"/>
      <c r="F41" s="11"/>
    </row>
    <row r="42" spans="1:16">
      <c r="A42" s="138" t="s">
        <v>61</v>
      </c>
      <c r="B42" s="139"/>
      <c r="C42" s="139">
        <v>825000</v>
      </c>
      <c r="D42" s="139">
        <v>32000</v>
      </c>
      <c r="E42" s="141"/>
      <c r="F42" s="11"/>
    </row>
    <row r="43" spans="1:16">
      <c r="A43" s="138" t="s">
        <v>116</v>
      </c>
      <c r="B43" s="139"/>
      <c r="C43" s="139"/>
      <c r="D43" s="142"/>
      <c r="E43" s="140"/>
      <c r="F43" s="11"/>
    </row>
    <row r="44" spans="1:16" ht="17.250000">
      <c r="A44" s="143" t="s">
        <v>131</v>
      </c>
      <c r="B44" s="144"/>
      <c r="C44" s="144"/>
      <c r="D44" s="145">
        <v>50000</v>
      </c>
      <c r="E44" s="146"/>
      <c r="F44" s="147">
        <f>SUM(B39:E46)</f>
        <v>3362000</v>
      </c>
    </row>
  </sheetData>
  <sortState ref="F22:F26">
    <sortCondition ref="F22:F26"/>
  </sortState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꼬 준</dc:creator>
  <cp:lastModifiedBy>꼬 준</cp:lastModifiedBy>
  <dcterms:modified xsi:type="dcterms:W3CDTF">2020-08-12T05:42:42Z</dcterms:modified>
</cp:coreProperties>
</file>