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D:\Ghassan Arnouk\Carleton Univeristy\Senior Year 2021-2022\Summer 2020\ELEC-3509-B\Lab Manuals and Reference Materials\Lab 1\lab1_experiment\"/>
    </mc:Choice>
  </mc:AlternateContent>
  <xr:revisionPtr revIDLastSave="0" documentId="13_ncr:1_{9FCC0A12-64A4-4F7D-AEBC-3E49801DF85D}" xr6:coauthVersionLast="45" xr6:coauthVersionMax="45" xr10:uidLastSave="{00000000-0000-0000-0000-000000000000}"/>
  <bookViews>
    <workbookView xWindow="-108" yWindow="-108" windowWidth="23256" windowHeight="12576" activeTab="3" xr2:uid="{00000000-000D-0000-FFFF-FFFF00000000}"/>
  </bookViews>
  <sheets>
    <sheet name="D1-Part1" sheetId="3" r:id="rId1"/>
    <sheet name="D1-Part2" sheetId="1" r:id="rId2"/>
    <sheet name="D1-Part3" sheetId="2" r:id="rId3"/>
    <sheet name="D2-Par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60" i="4" l="1"/>
  <c r="D305" i="4"/>
  <c r="E443" i="4"/>
  <c r="E447" i="4"/>
  <c r="D447" i="4"/>
  <c r="D448" i="4"/>
  <c r="E448" i="4" s="1"/>
  <c r="D449" i="4"/>
  <c r="E449" i="4" s="1"/>
  <c r="D450" i="4"/>
  <c r="E450" i="4" s="1"/>
  <c r="D451" i="4"/>
  <c r="E451" i="4" s="1"/>
  <c r="D452" i="4"/>
  <c r="E452" i="4" s="1"/>
  <c r="D453" i="4"/>
  <c r="E453" i="4" s="1"/>
  <c r="D454" i="4"/>
  <c r="E454" i="4" s="1"/>
  <c r="D455" i="4"/>
  <c r="E455" i="4" s="1"/>
  <c r="D456" i="4"/>
  <c r="E456" i="4" s="1"/>
  <c r="D457" i="4"/>
  <c r="E457" i="4" s="1"/>
  <c r="D415" i="4"/>
  <c r="E415" i="4" s="1"/>
  <c r="D416" i="4"/>
  <c r="E416" i="4" s="1"/>
  <c r="D417" i="4"/>
  <c r="E417" i="4" s="1"/>
  <c r="D418" i="4"/>
  <c r="E418" i="4" s="1"/>
  <c r="D419" i="4"/>
  <c r="E419" i="4" s="1"/>
  <c r="D420" i="4"/>
  <c r="E420" i="4" s="1"/>
  <c r="D421" i="4"/>
  <c r="E421" i="4" s="1"/>
  <c r="D422" i="4"/>
  <c r="E422" i="4" s="1"/>
  <c r="D423" i="4"/>
  <c r="E423" i="4" s="1"/>
  <c r="D424" i="4"/>
  <c r="E424" i="4" s="1"/>
  <c r="D425" i="4"/>
  <c r="E425" i="4" s="1"/>
  <c r="D426" i="4"/>
  <c r="E426" i="4" s="1"/>
  <c r="D427" i="4"/>
  <c r="E427" i="4" s="1"/>
  <c r="D428" i="4"/>
  <c r="E428" i="4" s="1"/>
  <c r="D429" i="4"/>
  <c r="E429" i="4" s="1"/>
  <c r="D430" i="4"/>
  <c r="E430" i="4" s="1"/>
  <c r="D431" i="4"/>
  <c r="E431" i="4" s="1"/>
  <c r="D432" i="4"/>
  <c r="E432" i="4" s="1"/>
  <c r="D433" i="4"/>
  <c r="E433" i="4" s="1"/>
  <c r="D434" i="4"/>
  <c r="E434" i="4" s="1"/>
  <c r="D435" i="4"/>
  <c r="E435" i="4" s="1"/>
  <c r="D436" i="4"/>
  <c r="E436" i="4" s="1"/>
  <c r="D437" i="4"/>
  <c r="E437" i="4" s="1"/>
  <c r="D438" i="4"/>
  <c r="E438" i="4" s="1"/>
  <c r="D439" i="4"/>
  <c r="E439" i="4" s="1"/>
  <c r="D440" i="4"/>
  <c r="E440" i="4" s="1"/>
  <c r="D441" i="4"/>
  <c r="E441" i="4" s="1"/>
  <c r="D442" i="4"/>
  <c r="E442" i="4" s="1"/>
  <c r="D443" i="4"/>
  <c r="D444" i="4"/>
  <c r="E444" i="4" s="1"/>
  <c r="D445" i="4"/>
  <c r="E445" i="4" s="1"/>
  <c r="D446" i="4"/>
  <c r="E446" i="4" s="1"/>
  <c r="D388" i="4"/>
  <c r="E388" i="4" s="1"/>
  <c r="D389" i="4"/>
  <c r="E389" i="4" s="1"/>
  <c r="D390" i="4"/>
  <c r="E390" i="4" s="1"/>
  <c r="D391" i="4"/>
  <c r="E391" i="4" s="1"/>
  <c r="D392" i="4"/>
  <c r="E392" i="4" s="1"/>
  <c r="D393" i="4"/>
  <c r="E393" i="4" s="1"/>
  <c r="D394" i="4"/>
  <c r="E394" i="4" s="1"/>
  <c r="D395" i="4"/>
  <c r="E395" i="4" s="1"/>
  <c r="D396" i="4"/>
  <c r="E396" i="4" s="1"/>
  <c r="D397" i="4"/>
  <c r="E397" i="4" s="1"/>
  <c r="D398" i="4"/>
  <c r="E398" i="4" s="1"/>
  <c r="D399" i="4"/>
  <c r="E399" i="4" s="1"/>
  <c r="D400" i="4"/>
  <c r="E400" i="4" s="1"/>
  <c r="D401" i="4"/>
  <c r="E401" i="4" s="1"/>
  <c r="D402" i="4"/>
  <c r="E402" i="4" s="1"/>
  <c r="D403" i="4"/>
  <c r="E403" i="4" s="1"/>
  <c r="D404" i="4"/>
  <c r="E404" i="4" s="1"/>
  <c r="D405" i="4"/>
  <c r="E405" i="4" s="1"/>
  <c r="D406" i="4"/>
  <c r="E406" i="4" s="1"/>
  <c r="D407" i="4"/>
  <c r="E407" i="4" s="1"/>
  <c r="D408" i="4"/>
  <c r="E408" i="4" s="1"/>
  <c r="D409" i="4"/>
  <c r="E409" i="4" s="1"/>
  <c r="D410" i="4"/>
  <c r="E410" i="4" s="1"/>
  <c r="D411" i="4"/>
  <c r="E411" i="4" s="1"/>
  <c r="D412" i="4"/>
  <c r="E412" i="4" s="1"/>
  <c r="D413" i="4"/>
  <c r="E413" i="4" s="1"/>
  <c r="D414" i="4"/>
  <c r="E414" i="4" s="1"/>
  <c r="D387" i="4"/>
  <c r="E387" i="4" s="1"/>
  <c r="E299" i="4"/>
  <c r="E300" i="4"/>
  <c r="E301" i="4"/>
  <c r="E302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32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32" i="4"/>
  <c r="D151" i="4" l="1"/>
  <c r="E145" i="4" l="1"/>
  <c r="E146" i="4"/>
  <c r="E147" i="4"/>
  <c r="E148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78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78" i="4"/>
  <c r="C116" i="2" l="1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15" i="2"/>
  <c r="C70" i="2" l="1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69" i="2"/>
  <c r="G43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24" i="2"/>
  <c r="E26" i="1" l="1"/>
  <c r="E27" i="1"/>
  <c r="F27" i="1" s="1"/>
  <c r="E28" i="1"/>
  <c r="E29" i="1"/>
  <c r="E30" i="1"/>
  <c r="E31" i="1"/>
  <c r="F31" i="1" s="1"/>
  <c r="E32" i="1"/>
  <c r="F32" i="1" s="1"/>
  <c r="E33" i="1"/>
  <c r="F33" i="1" s="1"/>
  <c r="E34" i="1"/>
  <c r="F34" i="1" s="1"/>
  <c r="E35" i="1"/>
  <c r="F35" i="1" s="1"/>
  <c r="E36" i="1"/>
  <c r="E37" i="1"/>
  <c r="F37" i="1" s="1"/>
  <c r="E38" i="1"/>
  <c r="F38" i="1" s="1"/>
  <c r="E39" i="1"/>
  <c r="F39" i="1" s="1"/>
  <c r="E40" i="1"/>
  <c r="F40" i="1" s="1"/>
  <c r="E41" i="1"/>
  <c r="F41" i="1" s="1"/>
  <c r="E42" i="1"/>
  <c r="F42" i="1" s="1"/>
  <c r="E43" i="1"/>
  <c r="F43" i="1" s="1"/>
  <c r="E44" i="1"/>
  <c r="E25" i="1"/>
  <c r="F25" i="1" s="1"/>
  <c r="F26" i="1"/>
  <c r="F28" i="1"/>
  <c r="F29" i="1"/>
  <c r="F30" i="1"/>
  <c r="F36" i="1"/>
  <c r="F44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25" i="1"/>
</calcChain>
</file>

<file path=xl/sharedStrings.xml><?xml version="1.0" encoding="utf-8"?>
<sst xmlns="http://schemas.openxmlformats.org/spreadsheetml/2006/main" count="106" uniqueCount="61">
  <si>
    <t>X--Trace 1::[I(Q1:C), rr_c | I(PR1)]</t>
  </si>
  <si>
    <t>X--Trace 2::[V(3), rr_c | V(PR1)]</t>
  </si>
  <si>
    <t>X--Trace 3::[V(2), rr_c | V(PR2)]</t>
  </si>
  <si>
    <t>Y--Trace 3::[V(2), rr_c | V(PR2)]</t>
  </si>
  <si>
    <t>Ic</t>
  </si>
  <si>
    <t>VCE</t>
  </si>
  <si>
    <t>A to mA</t>
  </si>
  <si>
    <t>VCE (V)</t>
  </si>
  <si>
    <t>IC (mA)</t>
  </si>
  <si>
    <t>RC (kOhm)</t>
  </si>
  <si>
    <t>VBE (V)</t>
  </si>
  <si>
    <t>IB ()</t>
  </si>
  <si>
    <t>IB (mA)</t>
  </si>
  <si>
    <r>
      <rPr>
        <b/>
        <sz val="11"/>
        <color theme="1"/>
        <rFont val="Symbol"/>
        <family val="1"/>
        <charset val="2"/>
      </rPr>
      <t>b</t>
    </r>
    <r>
      <rPr>
        <b/>
        <sz val="11"/>
        <color theme="1"/>
        <rFont val="Calibri"/>
        <family val="2"/>
        <scheme val="minor"/>
      </rPr>
      <t xml:space="preserve"> = IC/IB</t>
    </r>
  </si>
  <si>
    <t>X--Trace 1::[I(R_L:1), rr_l | I(PR1)]</t>
  </si>
  <si>
    <t>Y--Trace 1::[I(R_L:1), rr_l | I(PR1)]</t>
  </si>
  <si>
    <t>X--Trace 2::[V(7), rr_l | V(V_out)]</t>
  </si>
  <si>
    <t>Y--Trace 2::[V(7), rr_l | V(V_out)]</t>
  </si>
  <si>
    <t>2N3904</t>
  </si>
  <si>
    <t>VBE</t>
  </si>
  <si>
    <t>VBC</t>
  </si>
  <si>
    <t>---</t>
  </si>
  <si>
    <t>VEB</t>
  </si>
  <si>
    <t>VCB</t>
  </si>
  <si>
    <t>VEC</t>
  </si>
  <si>
    <t>2N3906</t>
  </si>
  <si>
    <t>VOUT (V)</t>
  </si>
  <si>
    <t>IOUT (mA)</t>
  </si>
  <si>
    <t>RREF (kOhm)</t>
  </si>
  <si>
    <t>RL (kOhm)</t>
  </si>
  <si>
    <t>Slope</t>
  </si>
  <si>
    <t>X--Trace 1::[I(R_L:1), rr_l | I(I_out)]</t>
  </si>
  <si>
    <t>Y--Trace 1::[I(R_L:1), rr_l | I(I_out)]</t>
  </si>
  <si>
    <t>X--Trace 1::[I(R_L1:1), rr_l1 | I(I_out)]</t>
  </si>
  <si>
    <t>Y--Trace 1::[I(R_L1:1), rr_l1 | I(I_out)]</t>
  </si>
  <si>
    <t>X--Trace 2::[V(8), rr_l1 | V(V_out)]</t>
  </si>
  <si>
    <t>Y--Trace 2::[V(8), rr_l1 | V(V_out)]</t>
  </si>
  <si>
    <t>1:1 NPN-PNP Current Multiplier</t>
  </si>
  <si>
    <t>1:2 NPN Current Multiplier</t>
  </si>
  <si>
    <t>1:1 NPN Current Multiplier</t>
  </si>
  <si>
    <t>0.689 V</t>
  </si>
  <si>
    <t>0.668 V</t>
  </si>
  <si>
    <t>0.762 V</t>
  </si>
  <si>
    <t>0.759 V</t>
  </si>
  <si>
    <t>IC = 2 mA</t>
  </si>
  <si>
    <t>X--Trace 1::[-I(C2:1) | I(I_B)]</t>
  </si>
  <si>
    <t>Y--Trace 1::[-I(C2:1) | I(I_B)]</t>
  </si>
  <si>
    <t>X--Trace 2::[I(C1:2) | I(I_C)]</t>
  </si>
  <si>
    <t>Y--Trace 2::[I(C1:2) | I(I_C)]</t>
  </si>
  <si>
    <t>hfe</t>
  </si>
  <si>
    <t>f (Hz)</t>
  </si>
  <si>
    <t xml:space="preserve">20 Log (hfe) </t>
  </si>
  <si>
    <t>IB (A)</t>
  </si>
  <si>
    <t>IL (A)</t>
  </si>
  <si>
    <t>hfe (avg)</t>
  </si>
  <si>
    <t>IC = 0.5 mA</t>
  </si>
  <si>
    <t>X--Trace 1::[I(C2:1) | I(I_B)]</t>
  </si>
  <si>
    <t>Y--Trace 1::[I(C2:1) | I(I_B)]</t>
  </si>
  <si>
    <t>X--Trace 2::[I(C1:2) | I(I_L)]</t>
  </si>
  <si>
    <t>Y--Trace 2::[I(C1:2) | I(I_L)]</t>
  </si>
  <si>
    <t>IC = 1 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</si>
</sst>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theme="1"/>
      <name val="Calibri"/>
      <family val="1"/>
      <charset val="2"/>
      <scheme val="minor"/>
    </font>
    <font>
      <b/>
      <sz val="11"/>
      <color theme="1"/>
      <name val="Symbol"/>
      <family val="1"/>
      <charset val="2"/>
    </font>
    <font>
      <b/>
      <sz val="11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2" fillId="0" borderId="0" xfId="0" applyNumberFormat="1" applyFont="1" applyFill="1" applyBorder="1" applyAlignment="1" applyProtection="1">
      <alignment horizontal="center"/>
    </xf>
    <xf numFmtId="0" fontId="3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0" fillId="0" borderId="0" xfId="0" quotePrefix="1" applyAlignment="1">
      <alignment horizontal="center"/>
    </xf>
    <xf numFmtId="0" fontId="5" fillId="0" borderId="0" xfId="0" applyNumberFormat="1" applyFont="1" applyFill="1" applyBorder="1" applyAlignment="1" applyProtection="1">
      <alignment horizontal="center"/>
    </xf>
    <xf numFmtId="0" fontId="5" fillId="2" borderId="0" xfId="0" applyNumberFormat="1" applyFont="1" applyFill="1" applyBorder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VCE</a:t>
            </a:r>
            <a:r>
              <a:rPr lang="en-CA" baseline="0"/>
              <a:t> (V) vs. IC (mA) in Active Region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'D1-Part2'!$A$25:$A$44</c:f>
              <c:numCache>
                <c:formatCode>General</c:formatCode>
                <c:ptCount val="20"/>
                <c:pt idx="0">
                  <c:v>11.145962331100032</c:v>
                </c:pt>
                <c:pt idx="1">
                  <c:v>9.5285589602824192</c:v>
                </c:pt>
                <c:pt idx="2">
                  <c:v>7.971929818226573</c:v>
                </c:pt>
                <c:pt idx="3">
                  <c:v>6.4726797469833874</c:v>
                </c:pt>
                <c:pt idx="4">
                  <c:v>5.0277094097523829</c:v>
                </c:pt>
                <c:pt idx="5">
                  <c:v>3.6341387319941774</c:v>
                </c:pt>
                <c:pt idx="6">
                  <c:v>2.2892435436732339</c:v>
                </c:pt>
                <c:pt idx="7">
                  <c:v>0.99053161583158589</c:v>
                </c:pt>
                <c:pt idx="8">
                  <c:v>0.22176342548982486</c:v>
                </c:pt>
                <c:pt idx="9">
                  <c:v>0.18914600177286378</c:v>
                </c:pt>
                <c:pt idx="10">
                  <c:v>0.17475974803852731</c:v>
                </c:pt>
                <c:pt idx="11">
                  <c:v>0.16538899775501689</c:v>
                </c:pt>
                <c:pt idx="12">
                  <c:v>0.15841485568989058</c:v>
                </c:pt>
                <c:pt idx="13">
                  <c:v>0.1528526587234319</c:v>
                </c:pt>
                <c:pt idx="14">
                  <c:v>0.14822501532116092</c:v>
                </c:pt>
                <c:pt idx="15">
                  <c:v>0.14426141483610438</c:v>
                </c:pt>
                <c:pt idx="16">
                  <c:v>0.14079575490279267</c:v>
                </c:pt>
                <c:pt idx="17">
                  <c:v>0.13771683337155022</c:v>
                </c:pt>
                <c:pt idx="18">
                  <c:v>0.13494707485133881</c:v>
                </c:pt>
                <c:pt idx="19">
                  <c:v>0.13243098299526437</c:v>
                </c:pt>
              </c:numCache>
            </c:numRef>
          </c:xVal>
          <c:yVal>
            <c:numRef>
              <c:f>'D1-Part2'!$B$25:$B$44</c:f>
              <c:numCache>
                <c:formatCode>General</c:formatCode>
                <c:ptCount val="20"/>
                <c:pt idx="0">
                  <c:v>1.9270188121961993</c:v>
                </c:pt>
                <c:pt idx="1">
                  <c:v>1.8901320963761599</c:v>
                </c:pt>
                <c:pt idx="2">
                  <c:v>1.8546314185101882</c:v>
                </c:pt>
                <c:pt idx="3">
                  <c:v>1.8204393467753921</c:v>
                </c:pt>
                <c:pt idx="4">
                  <c:v>1.7874851960247857</c:v>
                </c:pt>
                <c:pt idx="5">
                  <c:v>1.7557032817804714</c:v>
                </c:pt>
                <c:pt idx="6">
                  <c:v>1.7250314752516316</c:v>
                </c:pt>
                <c:pt idx="7">
                  <c:v>1.6954129374373998</c:v>
                </c:pt>
                <c:pt idx="8">
                  <c:v>1.6137163202372293</c:v>
                </c:pt>
                <c:pt idx="9">
                  <c:v>1.4733356004115883</c:v>
                </c:pt>
                <c:pt idx="10">
                  <c:v>1.3542247630961577</c:v>
                </c:pt>
                <c:pt idx="11">
                  <c:v>1.2527010410589183</c:v>
                </c:pt>
                <c:pt idx="12">
                  <c:v>1.1652522720975955</c:v>
                </c:pt>
                <c:pt idx="13">
                  <c:v>1.0891712885590836</c:v>
                </c:pt>
                <c:pt idx="14">
                  <c:v>1.0224059347077472</c:v>
                </c:pt>
                <c:pt idx="15">
                  <c:v>0.96333848764746988</c:v>
                </c:pt>
                <c:pt idx="16">
                  <c:v>0.91072489041914051</c:v>
                </c:pt>
                <c:pt idx="17">
                  <c:v>0.86355914822322</c:v>
                </c:pt>
                <c:pt idx="18">
                  <c:v>0.82103337512323349</c:v>
                </c:pt>
                <c:pt idx="19">
                  <c:v>0.78250386644635106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34E-4B4E-B4BA-2B187159DE9C}"/>
            </c:ext>
          </c:extLst>
        </c:ser>
        <c:ser>
          <c:idx val="1"/>
          <c:order val="1"/>
          <c:tx>
            <c:v>slope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35498687664042E-2"/>
                  <c:y val="0.1129217701953922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'D1-Part2'!$A$25:$A$32</c:f>
              <c:numCache>
                <c:formatCode>General</c:formatCode>
                <c:ptCount val="8"/>
                <c:pt idx="0">
                  <c:v>11.145962331100032</c:v>
                </c:pt>
                <c:pt idx="1">
                  <c:v>9.5285589602824192</c:v>
                </c:pt>
                <c:pt idx="2">
                  <c:v>7.971929818226573</c:v>
                </c:pt>
                <c:pt idx="3">
                  <c:v>6.4726797469833874</c:v>
                </c:pt>
                <c:pt idx="4">
                  <c:v>5.0277094097523829</c:v>
                </c:pt>
                <c:pt idx="5">
                  <c:v>3.6341387319941774</c:v>
                </c:pt>
                <c:pt idx="6">
                  <c:v>2.2892435436732339</c:v>
                </c:pt>
                <c:pt idx="7">
                  <c:v>0.99053161583158589</c:v>
                </c:pt>
              </c:numCache>
            </c:numRef>
          </c:xVal>
          <c:yVal>
            <c:numRef>
              <c:f>'D1-Part2'!$B$25:$B$32</c:f>
              <c:numCache>
                <c:formatCode>General</c:formatCode>
                <c:ptCount val="8"/>
                <c:pt idx="0">
                  <c:v>1.9270188121961993</c:v>
                </c:pt>
                <c:pt idx="1">
                  <c:v>1.8901320963761599</c:v>
                </c:pt>
                <c:pt idx="2">
                  <c:v>1.8546314185101882</c:v>
                </c:pt>
                <c:pt idx="3">
                  <c:v>1.8204393467753921</c:v>
                </c:pt>
                <c:pt idx="4">
                  <c:v>1.7874851960247857</c:v>
                </c:pt>
                <c:pt idx="5">
                  <c:v>1.7557032817804714</c:v>
                </c:pt>
                <c:pt idx="6">
                  <c:v>1.7250314752516316</c:v>
                </c:pt>
                <c:pt idx="7">
                  <c:v>1.6954129374373998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34E-4B4E-B4BA-2B187159DE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8216080"/>
        <c:axId val="1782527360"/>
      </c:scatterChart>
      <c:valAx>
        <c:axId val="1778216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VCE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2527360"/>
        <c:crosses val="autoZero"/>
        <c:crossBetween val="midCat"/>
      </c:valAx>
      <c:valAx>
        <c:axId val="1782527360"/>
        <c:scaling>
          <c:orientation val="minMax"/>
          <c:max val="2.1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IC (mA)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216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VCE (V) vs. VBE</a:t>
            </a:r>
            <a:r>
              <a:rPr lang="en-CA" baseline="0"/>
              <a:t>(V</a:t>
            </a:r>
            <a:r>
              <a:rPr lang="en-CA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'D1-Part2'!$A$25:$A$44</c:f>
              <c:numCache>
                <c:formatCode>General</c:formatCode>
                <c:ptCount val="20"/>
                <c:pt idx="0">
                  <c:v>11.145962331100032</c:v>
                </c:pt>
                <c:pt idx="1">
                  <c:v>9.5285589602824192</c:v>
                </c:pt>
                <c:pt idx="2">
                  <c:v>7.971929818226573</c:v>
                </c:pt>
                <c:pt idx="3">
                  <c:v>6.4726797469833874</c:v>
                </c:pt>
                <c:pt idx="4">
                  <c:v>5.0277094097523829</c:v>
                </c:pt>
                <c:pt idx="5">
                  <c:v>3.6341387319941774</c:v>
                </c:pt>
                <c:pt idx="6">
                  <c:v>2.2892435436732339</c:v>
                </c:pt>
                <c:pt idx="7">
                  <c:v>0.99053161583158589</c:v>
                </c:pt>
                <c:pt idx="8">
                  <c:v>0.22176342548982486</c:v>
                </c:pt>
                <c:pt idx="9">
                  <c:v>0.18914600177286378</c:v>
                </c:pt>
                <c:pt idx="10">
                  <c:v>0.17475974803852731</c:v>
                </c:pt>
                <c:pt idx="11">
                  <c:v>0.16538899775501689</c:v>
                </c:pt>
                <c:pt idx="12">
                  <c:v>0.15841485568989058</c:v>
                </c:pt>
                <c:pt idx="13">
                  <c:v>0.1528526587234319</c:v>
                </c:pt>
                <c:pt idx="14">
                  <c:v>0.14822501532116092</c:v>
                </c:pt>
                <c:pt idx="15">
                  <c:v>0.14426141483610438</c:v>
                </c:pt>
                <c:pt idx="16">
                  <c:v>0.14079575490279267</c:v>
                </c:pt>
                <c:pt idx="17">
                  <c:v>0.13771683337155022</c:v>
                </c:pt>
                <c:pt idx="18">
                  <c:v>0.13494707485133881</c:v>
                </c:pt>
                <c:pt idx="19">
                  <c:v>0.13243098299526437</c:v>
                </c:pt>
              </c:numCache>
            </c:numRef>
          </c:xVal>
          <c:yVal>
            <c:numRef>
              <c:f>'D1-Part2'!$D$25:$D$44</c:f>
              <c:numCache>
                <c:formatCode>General</c:formatCode>
                <c:ptCount val="20"/>
                <c:pt idx="0">
                  <c:v>0.67963823377005561</c:v>
                </c:pt>
                <c:pt idx="1">
                  <c:v>0.67963822891482417</c:v>
                </c:pt>
                <c:pt idx="2">
                  <c:v>0.67963822424198217</c:v>
                </c:pt>
                <c:pt idx="3">
                  <c:v>0.67963821974142258</c:v>
                </c:pt>
                <c:pt idx="4">
                  <c:v>0.6796382154037629</c:v>
                </c:pt>
                <c:pt idx="5">
                  <c:v>0.67963821122044998</c:v>
                </c:pt>
                <c:pt idx="6">
                  <c:v>0.67963820718323087</c:v>
                </c:pt>
                <c:pt idx="7">
                  <c:v>0.67963820328466418</c:v>
                </c:pt>
                <c:pt idx="8">
                  <c:v>0.67861822966454255</c:v>
                </c:pt>
                <c:pt idx="9">
                  <c:v>0.67625485090209203</c:v>
                </c:pt>
                <c:pt idx="10">
                  <c:v>0.67406728137237759</c:v>
                </c:pt>
                <c:pt idx="11">
                  <c:v>0.67204981093012373</c:v>
                </c:pt>
                <c:pt idx="12">
                  <c:v>0.67018103346068858</c:v>
                </c:pt>
                <c:pt idx="13">
                  <c:v>0.66844165482421558</c:v>
                </c:pt>
                <c:pt idx="14">
                  <c:v>0.66681598077032245</c:v>
                </c:pt>
                <c:pt idx="15">
                  <c:v>0.66529022368453239</c:v>
                </c:pt>
                <c:pt idx="16">
                  <c:v>0.66385348396351529</c:v>
                </c:pt>
                <c:pt idx="17">
                  <c:v>0.662496105583808</c:v>
                </c:pt>
                <c:pt idx="18">
                  <c:v>0.66120989141433195</c:v>
                </c:pt>
                <c:pt idx="19">
                  <c:v>0.65998822902049259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AB1-4BBD-9773-625369B8F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4326704"/>
        <c:axId val="1787770768"/>
      </c:scatterChart>
      <c:valAx>
        <c:axId val="1584326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VCE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7770768"/>
        <c:crosses val="autoZero"/>
        <c:crossBetween val="midCat"/>
      </c:valAx>
      <c:valAx>
        <c:axId val="1787770768"/>
        <c:scaling>
          <c:orientation val="minMax"/>
          <c:max val="0.68100000000000016"/>
          <c:min val="0.6580000000000001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VBE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4326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VOUT (V) vs. IOUT (mA) in Active Region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'D1-Part3'!$B$24:$B$42</c:f>
              <c:numCache>
                <c:formatCode>General</c:formatCode>
                <c:ptCount val="19"/>
                <c:pt idx="0">
                  <c:v>10.535160201598686</c:v>
                </c:pt>
                <c:pt idx="1">
                  <c:v>9.9915837492399575</c:v>
                </c:pt>
                <c:pt idx="2">
                  <c:v>9.382063024816377</c:v>
                </c:pt>
                <c:pt idx="3">
                  <c:v>8.6985632723392285</c:v>
                </c:pt>
                <c:pt idx="4">
                  <c:v>7.9322011659761777</c:v>
                </c:pt>
                <c:pt idx="5">
                  <c:v>7.0730105090713078</c:v>
                </c:pt>
                <c:pt idx="6">
                  <c:v>6.1098605695227022</c:v>
                </c:pt>
                <c:pt idx="7">
                  <c:v>5.030379837183121</c:v>
                </c:pt>
                <c:pt idx="8">
                  <c:v>3.8206411206052029</c:v>
                </c:pt>
                <c:pt idx="9">
                  <c:v>2.4652513537656389</c:v>
                </c:pt>
                <c:pt idx="10">
                  <c:v>1.1279440039310173</c:v>
                </c:pt>
                <c:pt idx="11">
                  <c:v>1.0229845478129456</c:v>
                </c:pt>
                <c:pt idx="12">
                  <c:v>0.96238855324720685</c:v>
                </c:pt>
                <c:pt idx="13">
                  <c:v>0.91287708420559333</c:v>
                </c:pt>
                <c:pt idx="14">
                  <c:v>0.87032955511206755</c:v>
                </c:pt>
                <c:pt idx="15">
                  <c:v>0.83311601643695254</c:v>
                </c:pt>
                <c:pt idx="16">
                  <c:v>0.80030082043864315</c:v>
                </c:pt>
                <c:pt idx="17">
                  <c:v>0.77124054854114754</c:v>
                </c:pt>
                <c:pt idx="18">
                  <c:v>0.75306176137742187</c:v>
                </c:pt>
              </c:numCache>
            </c:numRef>
          </c:xVal>
          <c:yVal>
            <c:numRef>
              <c:f>'D1-Part3'!$C$24:$C$42</c:f>
              <c:numCache>
                <c:formatCode>General</c:formatCode>
                <c:ptCount val="19"/>
                <c:pt idx="0">
                  <c:v>0.49609331093347947</c:v>
                </c:pt>
                <c:pt idx="1">
                  <c:v>0.49597118800974849</c:v>
                </c:pt>
                <c:pt idx="2">
                  <c:v>0.49583302959176923</c:v>
                </c:pt>
                <c:pt idx="3">
                  <c:v>0.49567654078257911</c:v>
                </c:pt>
                <c:pt idx="4">
                  <c:v>0.49549907697867512</c:v>
                </c:pt>
                <c:pt idx="5">
                  <c:v>0.49529754074970739</c:v>
                </c:pt>
                <c:pt idx="6">
                  <c:v>0.49506829666194974</c:v>
                </c:pt>
                <c:pt idx="7">
                  <c:v>0.4948070656781835</c:v>
                </c:pt>
                <c:pt idx="8">
                  <c:v>0.49450873089727948</c:v>
                </c:pt>
                <c:pt idx="9">
                  <c:v>0.49416719808220483</c:v>
                </c:pt>
                <c:pt idx="10">
                  <c:v>0.48741434606099621</c:v>
                </c:pt>
                <c:pt idx="11">
                  <c:v>0.4376954220744258</c:v>
                </c:pt>
                <c:pt idx="12">
                  <c:v>0.39178811504322664</c:v>
                </c:pt>
                <c:pt idx="13">
                  <c:v>0.35041286807194777</c:v>
                </c:pt>
                <c:pt idx="14">
                  <c:v>0.31324853725013091</c:v>
                </c:pt>
                <c:pt idx="15">
                  <c:v>0.27991875203391869</c:v>
                </c:pt>
                <c:pt idx="16">
                  <c:v>0.25005545677578983</c:v>
                </c:pt>
                <c:pt idx="17">
                  <c:v>0.22331848261179615</c:v>
                </c:pt>
                <c:pt idx="18">
                  <c:v>0.20647736577713879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552-4DCE-865A-DA378F977D92}"/>
            </c:ext>
          </c:extLst>
        </c:ser>
        <c:ser>
          <c:idx val="1"/>
          <c:order val="1"/>
          <c:tx>
            <c:v>Slope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5.7964348206474191E-2"/>
                  <c:y val="6.83675998833479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'D1-Part3'!$B$24:$B$33</c:f>
              <c:numCache>
                <c:formatCode>General</c:formatCode>
                <c:ptCount val="10"/>
                <c:pt idx="0">
                  <c:v>10.535160201598686</c:v>
                </c:pt>
                <c:pt idx="1">
                  <c:v>9.9915837492399575</c:v>
                </c:pt>
                <c:pt idx="2">
                  <c:v>9.382063024816377</c:v>
                </c:pt>
                <c:pt idx="3">
                  <c:v>8.6985632723392285</c:v>
                </c:pt>
                <c:pt idx="4">
                  <c:v>7.9322011659761777</c:v>
                </c:pt>
                <c:pt idx="5">
                  <c:v>7.0730105090713078</c:v>
                </c:pt>
                <c:pt idx="6">
                  <c:v>6.1098605695227022</c:v>
                </c:pt>
                <c:pt idx="7">
                  <c:v>5.030379837183121</c:v>
                </c:pt>
                <c:pt idx="8">
                  <c:v>3.8206411206052029</c:v>
                </c:pt>
                <c:pt idx="9">
                  <c:v>2.4652513537656389</c:v>
                </c:pt>
              </c:numCache>
            </c:numRef>
          </c:xVal>
          <c:yVal>
            <c:numRef>
              <c:f>'D1-Part3'!$C$24:$C$33</c:f>
              <c:numCache>
                <c:formatCode>General</c:formatCode>
                <c:ptCount val="10"/>
                <c:pt idx="0">
                  <c:v>0.49609331093347947</c:v>
                </c:pt>
                <c:pt idx="1">
                  <c:v>0.49597118800974849</c:v>
                </c:pt>
                <c:pt idx="2">
                  <c:v>0.49583302959176923</c:v>
                </c:pt>
                <c:pt idx="3">
                  <c:v>0.49567654078257911</c:v>
                </c:pt>
                <c:pt idx="4">
                  <c:v>0.49549907697867512</c:v>
                </c:pt>
                <c:pt idx="5">
                  <c:v>0.49529754074970739</c:v>
                </c:pt>
                <c:pt idx="6">
                  <c:v>0.49506829666194974</c:v>
                </c:pt>
                <c:pt idx="7">
                  <c:v>0.4948070656781835</c:v>
                </c:pt>
                <c:pt idx="8">
                  <c:v>0.49450873089727948</c:v>
                </c:pt>
                <c:pt idx="9">
                  <c:v>0.49416719808220483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552-4DCE-865A-DA378F977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0971072"/>
        <c:axId val="1030843200"/>
      </c:scatterChart>
      <c:valAx>
        <c:axId val="1630971072"/>
        <c:scaling>
          <c:orientation val="minMax"/>
          <c:max val="1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VOUT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843200"/>
        <c:crosses val="autoZero"/>
        <c:crossBetween val="midCat"/>
      </c:valAx>
      <c:valAx>
        <c:axId val="1030843200"/>
        <c:scaling>
          <c:orientation val="minMax"/>
          <c:max val="0.55000000000000004"/>
          <c:min val="0.1900000000000000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IOUT (mA)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0971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RL (kOhm) vs. IOUT (mA)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'D1-Part3'!$A$69:$A$87</c:f>
              <c:numCache>
                <c:formatCode>General</c:formatCode>
                <c:ptCount val="19"/>
                <c:pt idx="0">
                  <c:v>9</c:v>
                </c:pt>
                <c:pt idx="1">
                  <c:v>10.098166088717674</c:v>
                </c:pt>
                <c:pt idx="2">
                  <c:v>11.330328706147505</c:v>
                </c:pt>
                <c:pt idx="3">
                  <c:v>12.712837901604782</c:v>
                </c:pt>
                <c:pt idx="4">
                  <c:v>14.264038732150009</c:v>
                </c:pt>
                <c:pt idx="5">
                  <c:v>16.004514690350284</c:v>
                </c:pt>
                <c:pt idx="6">
                  <c:v>17.957360834719886</c:v>
                </c:pt>
                <c:pt idx="7">
                  <c:v>20.148490247115014</c:v>
                </c:pt>
                <c:pt idx="8">
                  <c:v>22.606977883586165</c:v>
                </c:pt>
                <c:pt idx="9">
                  <c:v>25.365446381380011</c:v>
                </c:pt>
                <c:pt idx="10">
                  <c:v>28.460498941515318</c:v>
                </c:pt>
                <c:pt idx="11">
                  <c:v>31.933205031021672</c:v>
                </c:pt>
                <c:pt idx="12">
                  <c:v>35.829645349814605</c:v>
                </c:pt>
                <c:pt idx="13">
                  <c:v>40.201523293586497</c:v>
                </c:pt>
                <c:pt idx="14">
                  <c:v>45.106851026454279</c:v>
                </c:pt>
                <c:pt idx="15">
                  <c:v>50.610719267131145</c:v>
                </c:pt>
                <c:pt idx="16">
                  <c:v>56.786161003217067</c:v>
                </c:pt>
                <c:pt idx="17">
                  <c:v>63.715120594572014</c:v>
                </c:pt>
                <c:pt idx="18">
                  <c:v>69</c:v>
                </c:pt>
              </c:numCache>
            </c:numRef>
          </c:xVal>
          <c:yVal>
            <c:numRef>
              <c:f>'D1-Part3'!$C$69:$C$87</c:f>
              <c:numCache>
                <c:formatCode>General</c:formatCode>
                <c:ptCount val="19"/>
                <c:pt idx="0">
                  <c:v>0.96770601551459534</c:v>
                </c:pt>
                <c:pt idx="1">
                  <c:v>0.96713753382525725</c:v>
                </c:pt>
                <c:pt idx="2">
                  <c:v>0.96648818725664565</c:v>
                </c:pt>
                <c:pt idx="3">
                  <c:v>0.96574452948753819</c:v>
                </c:pt>
                <c:pt idx="4">
                  <c:v>0.96475886748737849</c:v>
                </c:pt>
                <c:pt idx="5">
                  <c:v>0.8741524476619531</c:v>
                </c:pt>
                <c:pt idx="6">
                  <c:v>0.78344937988225694</c:v>
                </c:pt>
                <c:pt idx="7">
                  <c:v>0.7014434732716881</c:v>
                </c:pt>
                <c:pt idx="8">
                  <c:v>0.62762365984207213</c:v>
                </c:pt>
                <c:pt idx="9">
                  <c:v>0.56130148078314279</c:v>
                </c:pt>
                <c:pt idx="10">
                  <c:v>0.50178295024643627</c:v>
                </c:pt>
                <c:pt idx="11">
                  <c:v>0.44842141046437572</c:v>
                </c:pt>
                <c:pt idx="12">
                  <c:v>0.40061426241573039</c:v>
                </c:pt>
                <c:pt idx="13">
                  <c:v>0.35780862895467497</c:v>
                </c:pt>
                <c:pt idx="14">
                  <c:v>0.31950179457167671</c:v>
                </c:pt>
                <c:pt idx="15">
                  <c:v>0.28523787490961183</c:v>
                </c:pt>
                <c:pt idx="16">
                  <c:v>0.25460101244036376</c:v>
                </c:pt>
                <c:pt idx="17">
                  <c:v>0.22721809952925387</c:v>
                </c:pt>
                <c:pt idx="18">
                  <c:v>0.20999155056250629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66B-4313-943C-01E648D9A4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3930896"/>
        <c:axId val="1549134896"/>
      </c:scatterChart>
      <c:valAx>
        <c:axId val="1633930896"/>
        <c:scaling>
          <c:orientation val="minMax"/>
          <c:max val="7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RL (kOhm)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9134896"/>
        <c:crosses val="autoZero"/>
        <c:crossBetween val="midCat"/>
      </c:valAx>
      <c:valAx>
        <c:axId val="154913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IOUT (mA)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3930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RL (kOhm) vs. IOUT (mA)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'D1-Part3'!$A$115:$A$133</c:f>
              <c:numCache>
                <c:formatCode>General</c:formatCode>
                <c:ptCount val="19"/>
                <c:pt idx="0">
                  <c:v>9</c:v>
                </c:pt>
                <c:pt idx="1">
                  <c:v>10.098166088717674</c:v>
                </c:pt>
                <c:pt idx="2">
                  <c:v>11.330328706147505</c:v>
                </c:pt>
                <c:pt idx="3">
                  <c:v>12.712837901604782</c:v>
                </c:pt>
                <c:pt idx="4">
                  <c:v>14.264038732150009</c:v>
                </c:pt>
                <c:pt idx="5">
                  <c:v>16.004514690350284</c:v>
                </c:pt>
                <c:pt idx="6">
                  <c:v>17.957360834719886</c:v>
                </c:pt>
                <c:pt idx="7">
                  <c:v>20.148490247115014</c:v>
                </c:pt>
                <c:pt idx="8">
                  <c:v>22.606977883586165</c:v>
                </c:pt>
                <c:pt idx="9">
                  <c:v>25.365446381380011</c:v>
                </c:pt>
                <c:pt idx="10">
                  <c:v>28.460498941515318</c:v>
                </c:pt>
                <c:pt idx="11">
                  <c:v>31.933205031021672</c:v>
                </c:pt>
                <c:pt idx="12">
                  <c:v>35.829645349814605</c:v>
                </c:pt>
                <c:pt idx="13">
                  <c:v>40.201523293586497</c:v>
                </c:pt>
                <c:pt idx="14">
                  <c:v>45.106851026454279</c:v>
                </c:pt>
                <c:pt idx="15">
                  <c:v>50.610719267131145</c:v>
                </c:pt>
                <c:pt idx="16">
                  <c:v>56.786161003217067</c:v>
                </c:pt>
                <c:pt idx="17">
                  <c:v>63.715120594572014</c:v>
                </c:pt>
                <c:pt idx="18">
                  <c:v>69</c:v>
                </c:pt>
              </c:numCache>
            </c:numRef>
          </c:xVal>
          <c:yVal>
            <c:numRef>
              <c:f>'D1-Part3'!$C$115:$C$133</c:f>
              <c:numCache>
                <c:formatCode>General</c:formatCode>
                <c:ptCount val="19"/>
                <c:pt idx="0">
                  <c:v>0.49783345426575604</c:v>
                </c:pt>
                <c:pt idx="1">
                  <c:v>0.49750858290456285</c:v>
                </c:pt>
                <c:pt idx="2">
                  <c:v>0.49713506174972438</c:v>
                </c:pt>
                <c:pt idx="3">
                  <c:v>0.49670398780165625</c:v>
                </c:pt>
                <c:pt idx="4">
                  <c:v>0.49620437672459411</c:v>
                </c:pt>
                <c:pt idx="5">
                  <c:v>0.49562237614627258</c:v>
                </c:pt>
                <c:pt idx="6">
                  <c:v>0.49494026334447516</c:v>
                </c:pt>
                <c:pt idx="7">
                  <c:v>0.49413496549024072</c:v>
                </c:pt>
                <c:pt idx="8">
                  <c:v>0.49317560169159358</c:v>
                </c:pt>
                <c:pt idx="9">
                  <c:v>0.4920199632547263</c:v>
                </c:pt>
                <c:pt idx="10">
                  <c:v>0.48828724180509647</c:v>
                </c:pt>
                <c:pt idx="11">
                  <c:v>0.43917554049224961</c:v>
                </c:pt>
                <c:pt idx="12">
                  <c:v>0.39314128308326424</c:v>
                </c:pt>
                <c:pt idx="13">
                  <c:v>0.35163554819043757</c:v>
                </c:pt>
                <c:pt idx="14">
                  <c:v>0.31435062802939928</c:v>
                </c:pt>
                <c:pt idx="15">
                  <c:v>0.28091116501244834</c:v>
                </c:pt>
                <c:pt idx="16">
                  <c:v>0.25094847393262038</c:v>
                </c:pt>
                <c:pt idx="17">
                  <c:v>0.22412153119294734</c:v>
                </c:pt>
                <c:pt idx="18">
                  <c:v>0.20722322128701573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C6F-4E66-A682-3224C4CB30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3938496"/>
        <c:axId val="1549126160"/>
      </c:scatterChart>
      <c:valAx>
        <c:axId val="1633938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RL (kOhm)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9126160"/>
        <c:crosses val="autoZero"/>
        <c:crossBetween val="midCat"/>
      </c:valAx>
      <c:valAx>
        <c:axId val="154912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IOUT (mA)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3938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Current</a:t>
            </a:r>
            <a:r>
              <a:rPr lang="en-CA" baseline="0"/>
              <a:t> Gain vs. Frequency with IC = 2 mA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'D2-Part4'!$A$78:$A$148</c:f>
              <c:numCache>
                <c:formatCode>General</c:formatCode>
                <c:ptCount val="71"/>
                <c:pt idx="0">
                  <c:v>1</c:v>
                </c:pt>
                <c:pt idx="1">
                  <c:v>1.2589254117941673</c:v>
                </c:pt>
                <c:pt idx="2">
                  <c:v>1.5848931924611136</c:v>
                </c:pt>
                <c:pt idx="3">
                  <c:v>1.99526231496888</c:v>
                </c:pt>
                <c:pt idx="4">
                  <c:v>2.5118864315095806</c:v>
                </c:pt>
                <c:pt idx="5">
                  <c:v>3.16227766016838</c:v>
                </c:pt>
                <c:pt idx="6">
                  <c:v>3.9810717055349736</c:v>
                </c:pt>
                <c:pt idx="7">
                  <c:v>5.0118723362727247</c:v>
                </c:pt>
                <c:pt idx="8">
                  <c:v>6.3095734448019352</c:v>
                </c:pt>
                <c:pt idx="9">
                  <c:v>7.9432823472428185</c:v>
                </c:pt>
                <c:pt idx="10">
                  <c:v>10.000000000000005</c:v>
                </c:pt>
                <c:pt idx="11">
                  <c:v>12.58925411794168</c:v>
                </c:pt>
                <c:pt idx="12">
                  <c:v>15.848931924611145</c:v>
                </c:pt>
                <c:pt idx="13">
                  <c:v>19.952623149688812</c:v>
                </c:pt>
                <c:pt idx="14">
                  <c:v>25.118864315095824</c:v>
                </c:pt>
                <c:pt idx="15">
                  <c:v>31.622776601683825</c:v>
                </c:pt>
                <c:pt idx="16">
                  <c:v>39.81071705534977</c:v>
                </c:pt>
                <c:pt idx="17">
                  <c:v>50.118723362727287</c:v>
                </c:pt>
                <c:pt idx="18">
                  <c:v>63.0957344480194</c:v>
                </c:pt>
                <c:pt idx="19">
                  <c:v>79.432823472428254</c:v>
                </c:pt>
                <c:pt idx="20">
                  <c:v>100.00000000000014</c:v>
                </c:pt>
                <c:pt idx="21">
                  <c:v>125.89254117941691</c:v>
                </c:pt>
                <c:pt idx="22">
                  <c:v>158.48931924611159</c:v>
                </c:pt>
                <c:pt idx="23">
                  <c:v>199.52623149688827</c:v>
                </c:pt>
                <c:pt idx="24">
                  <c:v>251.18864315095843</c:v>
                </c:pt>
                <c:pt idx="25">
                  <c:v>316.22776601683847</c:v>
                </c:pt>
                <c:pt idx="26">
                  <c:v>398.10717055349795</c:v>
                </c:pt>
                <c:pt idx="27">
                  <c:v>501.1872336272732</c:v>
                </c:pt>
                <c:pt idx="28">
                  <c:v>630.95734448019448</c:v>
                </c:pt>
                <c:pt idx="29">
                  <c:v>794.32823472428311</c:v>
                </c:pt>
                <c:pt idx="30">
                  <c:v>1000.000000000002</c:v>
                </c:pt>
                <c:pt idx="31">
                  <c:v>1258.9254117941698</c:v>
                </c:pt>
                <c:pt idx="32">
                  <c:v>1584.8931924611168</c:v>
                </c:pt>
                <c:pt idx="33">
                  <c:v>1995.2623149688839</c:v>
                </c:pt>
                <c:pt idx="34">
                  <c:v>2511.8864315095857</c:v>
                </c:pt>
                <c:pt idx="35">
                  <c:v>3162.2776601683863</c:v>
                </c:pt>
                <c:pt idx="36">
                  <c:v>3981.0717055349814</c:v>
                </c:pt>
                <c:pt idx="37">
                  <c:v>5011.8723362727342</c:v>
                </c:pt>
                <c:pt idx="38">
                  <c:v>6309.5734448019475</c:v>
                </c:pt>
                <c:pt idx="39">
                  <c:v>7943.2823472428345</c:v>
                </c:pt>
                <c:pt idx="40">
                  <c:v>10000.000000000025</c:v>
                </c:pt>
                <c:pt idx="41">
                  <c:v>12589.254117941706</c:v>
                </c:pt>
                <c:pt idx="42">
                  <c:v>15848.931924611177</c:v>
                </c:pt>
                <c:pt idx="43">
                  <c:v>19952.62314968885</c:v>
                </c:pt>
                <c:pt idx="44">
                  <c:v>25118.864315095871</c:v>
                </c:pt>
                <c:pt idx="45">
                  <c:v>31622.776601683883</c:v>
                </c:pt>
                <c:pt idx="46">
                  <c:v>39810.717055349844</c:v>
                </c:pt>
                <c:pt idx="47">
                  <c:v>50118.723362727382</c:v>
                </c:pt>
                <c:pt idx="48">
                  <c:v>63095.734448019524</c:v>
                </c:pt>
                <c:pt idx="49">
                  <c:v>79432.823472428412</c:v>
                </c:pt>
                <c:pt idx="50">
                  <c:v>100000.00000000033</c:v>
                </c:pt>
                <c:pt idx="51">
                  <c:v>125892.54117941715</c:v>
                </c:pt>
                <c:pt idx="52">
                  <c:v>158489.3192461119</c:v>
                </c:pt>
                <c:pt idx="53">
                  <c:v>199526.23149688868</c:v>
                </c:pt>
                <c:pt idx="54">
                  <c:v>251188.64315095893</c:v>
                </c:pt>
                <c:pt idx="55">
                  <c:v>316227.76601683913</c:v>
                </c:pt>
                <c:pt idx="56">
                  <c:v>398107.17055349879</c:v>
                </c:pt>
                <c:pt idx="57">
                  <c:v>501187.23362727423</c:v>
                </c:pt>
                <c:pt idx="58">
                  <c:v>630957.34448019578</c:v>
                </c:pt>
                <c:pt idx="59">
                  <c:v>794328.23472428473</c:v>
                </c:pt>
                <c:pt idx="60">
                  <c:v>1000000.0000000041</c:v>
                </c:pt>
                <c:pt idx="61">
                  <c:v>1258925.4117941724</c:v>
                </c:pt>
                <c:pt idx="62">
                  <c:v>1584893.19246112</c:v>
                </c:pt>
                <c:pt idx="63">
                  <c:v>1995262.3149688879</c:v>
                </c:pt>
                <c:pt idx="64">
                  <c:v>2511886.4315095907</c:v>
                </c:pt>
                <c:pt idx="65">
                  <c:v>3162277.660168393</c:v>
                </c:pt>
                <c:pt idx="66">
                  <c:v>3981071.7055349899</c:v>
                </c:pt>
                <c:pt idx="67">
                  <c:v>5011872.3362727454</c:v>
                </c:pt>
                <c:pt idx="68">
                  <c:v>6309573.4448019611</c:v>
                </c:pt>
                <c:pt idx="69">
                  <c:v>7943282.3472428517</c:v>
                </c:pt>
                <c:pt idx="70">
                  <c:v>10000000.000000047</c:v>
                </c:pt>
              </c:numCache>
            </c:numRef>
          </c:xVal>
          <c:yVal>
            <c:numRef>
              <c:f>'D2-Part4'!$E$78:$E$148</c:f>
              <c:numCache>
                <c:formatCode>General</c:formatCode>
                <c:ptCount val="71"/>
                <c:pt idx="0">
                  <c:v>32.185656247663466</c:v>
                </c:pt>
                <c:pt idx="1">
                  <c:v>34.00035317808176</c:v>
                </c:pt>
                <c:pt idx="2">
                  <c:v>35.721961365435156</c:v>
                </c:pt>
                <c:pt idx="3">
                  <c:v>37.314327623402562</c:v>
                </c:pt>
                <c:pt idx="4">
                  <c:v>38.737697430702923</c:v>
                </c:pt>
                <c:pt idx="5">
                  <c:v>39.95653488470326</c:v>
                </c:pt>
                <c:pt idx="6">
                  <c:v>40.94970736633725</c:v>
                </c:pt>
                <c:pt idx="7">
                  <c:v>41.71790525888062</c:v>
                </c:pt>
                <c:pt idx="8">
                  <c:v>42.283383922538029</c:v>
                </c:pt>
                <c:pt idx="9">
                  <c:v>42.682211982564205</c:v>
                </c:pt>
                <c:pt idx="10">
                  <c:v>42.954108475394072</c:v>
                </c:pt>
                <c:pt idx="11">
                  <c:v>43.134857287561566</c:v>
                </c:pt>
                <c:pt idx="12">
                  <c:v>43.252898297971065</c:v>
                </c:pt>
                <c:pt idx="13">
                  <c:v>43.329062514931273</c:v>
                </c:pt>
                <c:pt idx="14">
                  <c:v>43.377815377274132</c:v>
                </c:pt>
                <c:pt idx="15">
                  <c:v>43.408860355665254</c:v>
                </c:pt>
                <c:pt idx="16">
                  <c:v>43.428563216711339</c:v>
                </c:pt>
                <c:pt idx="17">
                  <c:v>43.441041031134816</c:v>
                </c:pt>
                <c:pt idx="18">
                  <c:v>43.448932484643606</c:v>
                </c:pt>
                <c:pt idx="19">
                  <c:v>43.453919041270055</c:v>
                </c:pt>
                <c:pt idx="20">
                  <c:v>43.457068290987735</c:v>
                </c:pt>
                <c:pt idx="21">
                  <c:v>43.459056503581415</c:v>
                </c:pt>
                <c:pt idx="22">
                  <c:v>43.460311441011292</c:v>
                </c:pt>
                <c:pt idx="23">
                  <c:v>43.461103426302842</c:v>
                </c:pt>
                <c:pt idx="24">
                  <c:v>43.461603188449118</c:v>
                </c:pt>
                <c:pt idx="25">
                  <c:v>43.46191851317424</c:v>
                </c:pt>
                <c:pt idx="26">
                  <c:v>43.462117428365595</c:v>
                </c:pt>
                <c:pt idx="27">
                  <c:v>43.462242855988762</c:v>
                </c:pt>
                <c:pt idx="28">
                  <c:v>43.462321864095053</c:v>
                </c:pt>
                <c:pt idx="29">
                  <c:v>43.462371504409532</c:v>
                </c:pt>
                <c:pt idx="30">
                  <c:v>43.462402490939084</c:v>
                </c:pt>
                <c:pt idx="31">
                  <c:v>43.462421511790062</c:v>
                </c:pt>
                <c:pt idx="32">
                  <c:v>43.46243267248407</c:v>
                </c:pt>
                <c:pt idx="33">
                  <c:v>43.462438382008472</c:v>
                </c:pt>
                <c:pt idx="34">
                  <c:v>43.462439872746685</c:v>
                </c:pt>
                <c:pt idx="35">
                  <c:v>43.46243746646978</c:v>
                </c:pt>
                <c:pt idx="36">
                  <c:v>43.46243064379081</c:v>
                </c:pt>
                <c:pt idx="37">
                  <c:v>43.462417932055743</c:v>
                </c:pt>
                <c:pt idx="38">
                  <c:v>43.46239658749802</c:v>
                </c:pt>
                <c:pt idx="39">
                  <c:v>43.462362003056228</c:v>
                </c:pt>
                <c:pt idx="40">
                  <c:v>43.462306714096187</c:v>
                </c:pt>
                <c:pt idx="41">
                  <c:v>43.462218787555514</c:v>
                </c:pt>
                <c:pt idx="42">
                  <c:v>43.462079247188299</c:v>
                </c:pt>
                <c:pt idx="43">
                  <c:v>43.461857980018557</c:v>
                </c:pt>
                <c:pt idx="44">
                  <c:v>43.461507242712628</c:v>
                </c:pt>
                <c:pt idx="45">
                  <c:v>43.460951371884953</c:v>
                </c:pt>
                <c:pt idx="46">
                  <c:v>43.46007049163444</c:v>
                </c:pt>
                <c:pt idx="47">
                  <c:v>43.45867473743133</c:v>
                </c:pt>
                <c:pt idx="48">
                  <c:v>43.456463522574765</c:v>
                </c:pt>
                <c:pt idx="49">
                  <c:v>43.452961280183871</c:v>
                </c:pt>
                <c:pt idx="50">
                  <c:v>43.447416374042604</c:v>
                </c:pt>
                <c:pt idx="51">
                  <c:v>43.438642762944006</c:v>
                </c:pt>
                <c:pt idx="52">
                  <c:v>43.424773729354612</c:v>
                </c:pt>
                <c:pt idx="53">
                  <c:v>43.402883113886865</c:v>
                </c:pt>
                <c:pt idx="54">
                  <c:v>43.368413272211541</c:v>
                </c:pt>
                <c:pt idx="55">
                  <c:v>43.314336555567714</c:v>
                </c:pt>
                <c:pt idx="56">
                  <c:v>43.229986575087892</c:v>
                </c:pt>
                <c:pt idx="57">
                  <c:v>43.099568693393891</c:v>
                </c:pt>
                <c:pt idx="58">
                  <c:v>42.900572473027012</c:v>
                </c:pt>
                <c:pt idx="59">
                  <c:v>42.60275038072389</c:v>
                </c:pt>
                <c:pt idx="60">
                  <c:v>42.168958951471609</c:v>
                </c:pt>
                <c:pt idx="61">
                  <c:v>41.559502017708681</c:v>
                </c:pt>
                <c:pt idx="62">
                  <c:v>40.740588574300872</c:v>
                </c:pt>
                <c:pt idx="63">
                  <c:v>39.694470222189437</c:v>
                </c:pt>
                <c:pt idx="64">
                  <c:v>38.425800008496921</c:v>
                </c:pt>
                <c:pt idx="65">
                  <c:v>36.959897425512821</c:v>
                </c:pt>
                <c:pt idx="66">
                  <c:v>35.334153275008802</c:v>
                </c:pt>
                <c:pt idx="67">
                  <c:v>33.588031641458812</c:v>
                </c:pt>
                <c:pt idx="68">
                  <c:v>31.756185316369397</c:v>
                </c:pt>
                <c:pt idx="69">
                  <c:v>29.865698276805006</c:v>
                </c:pt>
                <c:pt idx="70">
                  <c:v>27.936187219181825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EE0-4965-B4EF-C59379F36E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3643648"/>
        <c:axId val="550576064"/>
      </c:scatterChart>
      <c:valAx>
        <c:axId val="55364364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Frequency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576064"/>
        <c:crosses val="autoZero"/>
        <c:crossBetween val="midCat"/>
      </c:valAx>
      <c:valAx>
        <c:axId val="550576064"/>
        <c:scaling>
          <c:orientation val="minMax"/>
          <c:min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20 Log (IC/IB)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643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Current Gain vs. Frequency with IC</a:t>
            </a:r>
            <a:r>
              <a:rPr lang="en-CA" baseline="0"/>
              <a:t> = 0.5 mA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'D2-Part4'!$A$232:$A$302</c:f>
              <c:numCache>
                <c:formatCode>General</c:formatCode>
                <c:ptCount val="71"/>
                <c:pt idx="0">
                  <c:v>1</c:v>
                </c:pt>
                <c:pt idx="1">
                  <c:v>1.2589254117941673</c:v>
                </c:pt>
                <c:pt idx="2">
                  <c:v>1.5848931924611136</c:v>
                </c:pt>
                <c:pt idx="3">
                  <c:v>1.99526231496888</c:v>
                </c:pt>
                <c:pt idx="4">
                  <c:v>2.5118864315095806</c:v>
                </c:pt>
                <c:pt idx="5">
                  <c:v>3.16227766016838</c:v>
                </c:pt>
                <c:pt idx="6">
                  <c:v>3.9810717055349736</c:v>
                </c:pt>
                <c:pt idx="7">
                  <c:v>5.0118723362727247</c:v>
                </c:pt>
                <c:pt idx="8">
                  <c:v>6.3095734448019352</c:v>
                </c:pt>
                <c:pt idx="9">
                  <c:v>7.9432823472428185</c:v>
                </c:pt>
                <c:pt idx="10">
                  <c:v>10.000000000000005</c:v>
                </c:pt>
                <c:pt idx="11">
                  <c:v>12.58925411794168</c:v>
                </c:pt>
                <c:pt idx="12">
                  <c:v>15.848931924611145</c:v>
                </c:pt>
                <c:pt idx="13">
                  <c:v>19.952623149688812</c:v>
                </c:pt>
                <c:pt idx="14">
                  <c:v>25.118864315095824</c:v>
                </c:pt>
                <c:pt idx="15">
                  <c:v>31.622776601683825</c:v>
                </c:pt>
                <c:pt idx="16">
                  <c:v>39.81071705534977</c:v>
                </c:pt>
                <c:pt idx="17">
                  <c:v>50.118723362727287</c:v>
                </c:pt>
                <c:pt idx="18">
                  <c:v>63.0957344480194</c:v>
                </c:pt>
                <c:pt idx="19">
                  <c:v>79.432823472428254</c:v>
                </c:pt>
                <c:pt idx="20">
                  <c:v>100.00000000000014</c:v>
                </c:pt>
                <c:pt idx="21">
                  <c:v>125.89254117941691</c:v>
                </c:pt>
                <c:pt idx="22">
                  <c:v>158.48931924611159</c:v>
                </c:pt>
                <c:pt idx="23">
                  <c:v>199.52623149688827</c:v>
                </c:pt>
                <c:pt idx="24">
                  <c:v>251.18864315095843</c:v>
                </c:pt>
                <c:pt idx="25">
                  <c:v>316.22776601683847</c:v>
                </c:pt>
                <c:pt idx="26">
                  <c:v>398.10717055349795</c:v>
                </c:pt>
                <c:pt idx="27">
                  <c:v>501.1872336272732</c:v>
                </c:pt>
                <c:pt idx="28">
                  <c:v>630.95734448019448</c:v>
                </c:pt>
                <c:pt idx="29">
                  <c:v>794.32823472428311</c:v>
                </c:pt>
                <c:pt idx="30">
                  <c:v>1000.000000000002</c:v>
                </c:pt>
                <c:pt idx="31">
                  <c:v>1258.9254117941698</c:v>
                </c:pt>
                <c:pt idx="32">
                  <c:v>1584.8931924611168</c:v>
                </c:pt>
                <c:pt idx="33">
                  <c:v>1995.2623149688839</c:v>
                </c:pt>
                <c:pt idx="34">
                  <c:v>2511.8864315095857</c:v>
                </c:pt>
                <c:pt idx="35">
                  <c:v>3162.2776601683863</c:v>
                </c:pt>
                <c:pt idx="36">
                  <c:v>3981.0717055349814</c:v>
                </c:pt>
                <c:pt idx="37">
                  <c:v>5011.8723362727342</c:v>
                </c:pt>
                <c:pt idx="38">
                  <c:v>6309.5734448019475</c:v>
                </c:pt>
                <c:pt idx="39">
                  <c:v>7943.2823472428345</c:v>
                </c:pt>
                <c:pt idx="40">
                  <c:v>10000.000000000025</c:v>
                </c:pt>
                <c:pt idx="41">
                  <c:v>12589.254117941706</c:v>
                </c:pt>
                <c:pt idx="42">
                  <c:v>15848.931924611177</c:v>
                </c:pt>
                <c:pt idx="43">
                  <c:v>19952.62314968885</c:v>
                </c:pt>
                <c:pt idx="44">
                  <c:v>25118.864315095871</c:v>
                </c:pt>
                <c:pt idx="45">
                  <c:v>31622.776601683883</c:v>
                </c:pt>
                <c:pt idx="46">
                  <c:v>39810.717055349844</c:v>
                </c:pt>
                <c:pt idx="47">
                  <c:v>50118.723362727382</c:v>
                </c:pt>
                <c:pt idx="48">
                  <c:v>63095.734448019524</c:v>
                </c:pt>
                <c:pt idx="49">
                  <c:v>79432.823472428412</c:v>
                </c:pt>
                <c:pt idx="50">
                  <c:v>100000.00000000033</c:v>
                </c:pt>
                <c:pt idx="51">
                  <c:v>125892.54117941715</c:v>
                </c:pt>
                <c:pt idx="52">
                  <c:v>158489.3192461119</c:v>
                </c:pt>
                <c:pt idx="53">
                  <c:v>199526.23149688868</c:v>
                </c:pt>
                <c:pt idx="54">
                  <c:v>251188.64315095893</c:v>
                </c:pt>
                <c:pt idx="55">
                  <c:v>316227.76601683913</c:v>
                </c:pt>
                <c:pt idx="56">
                  <c:v>398107.17055349879</c:v>
                </c:pt>
                <c:pt idx="57">
                  <c:v>501187.23362727423</c:v>
                </c:pt>
                <c:pt idx="58">
                  <c:v>630957.34448019578</c:v>
                </c:pt>
                <c:pt idx="59">
                  <c:v>794328.23472428473</c:v>
                </c:pt>
                <c:pt idx="60">
                  <c:v>1000000.0000000041</c:v>
                </c:pt>
                <c:pt idx="61">
                  <c:v>1258925.4117941724</c:v>
                </c:pt>
                <c:pt idx="62">
                  <c:v>1584893.19246112</c:v>
                </c:pt>
                <c:pt idx="63">
                  <c:v>1995262.3149688879</c:v>
                </c:pt>
                <c:pt idx="64">
                  <c:v>2511886.4315095907</c:v>
                </c:pt>
                <c:pt idx="65">
                  <c:v>3162277.660168393</c:v>
                </c:pt>
                <c:pt idx="66">
                  <c:v>3981071.7055349899</c:v>
                </c:pt>
                <c:pt idx="67">
                  <c:v>5011872.3362727454</c:v>
                </c:pt>
                <c:pt idx="68">
                  <c:v>6309573.4448019611</c:v>
                </c:pt>
                <c:pt idx="69">
                  <c:v>7943282.3472428517</c:v>
                </c:pt>
                <c:pt idx="70">
                  <c:v>10000000.000000047</c:v>
                </c:pt>
              </c:numCache>
            </c:numRef>
          </c:xVal>
          <c:yVal>
            <c:numRef>
              <c:f>'D2-Part4'!$E$232:$E$302</c:f>
              <c:numCache>
                <c:formatCode>General</c:formatCode>
                <c:ptCount val="71"/>
                <c:pt idx="0">
                  <c:v>36.667902370506731</c:v>
                </c:pt>
                <c:pt idx="1">
                  <c:v>37.795873160906375</c:v>
                </c:pt>
                <c:pt idx="2">
                  <c:v>38.695636084967958</c:v>
                </c:pt>
                <c:pt idx="3">
                  <c:v>39.377231774456533</c:v>
                </c:pt>
                <c:pt idx="4">
                  <c:v>39.869777796215274</c:v>
                </c:pt>
                <c:pt idx="5">
                  <c:v>40.211997881695126</c:v>
                </c:pt>
                <c:pt idx="6">
                  <c:v>40.442678896338592</c:v>
                </c:pt>
                <c:pt idx="7">
                  <c:v>40.594796913827764</c:v>
                </c:pt>
                <c:pt idx="8">
                  <c:v>40.693592875192302</c:v>
                </c:pt>
                <c:pt idx="9">
                  <c:v>40.757105507918169</c:v>
                </c:pt>
                <c:pt idx="10">
                  <c:v>40.79766251411052</c:v>
                </c:pt>
                <c:pt idx="11">
                  <c:v>40.82344851412725</c:v>
                </c:pt>
                <c:pt idx="12">
                  <c:v>40.839797510881212</c:v>
                </c:pt>
                <c:pt idx="13">
                  <c:v>40.850144787729796</c:v>
                </c:pt>
                <c:pt idx="14">
                  <c:v>40.856686185365916</c:v>
                </c:pt>
                <c:pt idx="15">
                  <c:v>40.860818603207321</c:v>
                </c:pt>
                <c:pt idx="16">
                  <c:v>40.86342800667579</c:v>
                </c:pt>
                <c:pt idx="17">
                  <c:v>40.865075235131584</c:v>
                </c:pt>
                <c:pt idx="18">
                  <c:v>40.866114886169612</c:v>
                </c:pt>
                <c:pt idx="19">
                  <c:v>40.866770987469039</c:v>
                </c:pt>
                <c:pt idx="20">
                  <c:v>40.867185006859195</c:v>
                </c:pt>
                <c:pt idx="21">
                  <c:v>40.867446250120345</c:v>
                </c:pt>
                <c:pt idx="22">
                  <c:v>40.867611082646853</c:v>
                </c:pt>
                <c:pt idx="23">
                  <c:v>40.867715074028574</c:v>
                </c:pt>
                <c:pt idx="24">
                  <c:v>40.867780667042233</c:v>
                </c:pt>
                <c:pt idx="25">
                  <c:v>40.867822018454987</c:v>
                </c:pt>
                <c:pt idx="26">
                  <c:v>40.867848053385714</c:v>
                </c:pt>
                <c:pt idx="27">
                  <c:v>40.86786439124392</c:v>
                </c:pt>
                <c:pt idx="28">
                  <c:v>40.867874558472003</c:v>
                </c:pt>
                <c:pt idx="29">
                  <c:v>40.867880749632377</c:v>
                </c:pt>
                <c:pt idx="30">
                  <c:v>40.867884301076671</c:v>
                </c:pt>
                <c:pt idx="31">
                  <c:v>40.867885979377533</c:v>
                </c:pt>
                <c:pt idx="32">
                  <c:v>40.867886146796913</c:v>
                </c:pt>
                <c:pt idx="33">
                  <c:v>40.867884839469887</c:v>
                </c:pt>
                <c:pt idx="34">
                  <c:v>40.86788177521526</c:v>
                </c:pt>
                <c:pt idx="35">
                  <c:v>40.867876292610276</c:v>
                </c:pt>
                <c:pt idx="36">
                  <c:v>40.867867208250885</c:v>
                </c:pt>
                <c:pt idx="37">
                  <c:v>40.867852561299401</c:v>
                </c:pt>
                <c:pt idx="38">
                  <c:v>40.867829190282443</c:v>
                </c:pt>
                <c:pt idx="39">
                  <c:v>40.867792050748399</c:v>
                </c:pt>
                <c:pt idx="40">
                  <c:v>40.867733126597791</c:v>
                </c:pt>
                <c:pt idx="41">
                  <c:v>40.8676397002478</c:v>
                </c:pt>
                <c:pt idx="42">
                  <c:v>40.867491608655556</c:v>
                </c:pt>
                <c:pt idx="43">
                  <c:v>40.867256893919077</c:v>
                </c:pt>
                <c:pt idx="44">
                  <c:v>40.866884912191786</c:v>
                </c:pt>
                <c:pt idx="45">
                  <c:v>40.866295419882725</c:v>
                </c:pt>
                <c:pt idx="46">
                  <c:v>40.865361297457412</c:v>
                </c:pt>
                <c:pt idx="47">
                  <c:v>40.863881222132107</c:v>
                </c:pt>
                <c:pt idx="48">
                  <c:v>40.861536491993689</c:v>
                </c:pt>
                <c:pt idx="49">
                  <c:v>40.857822935285441</c:v>
                </c:pt>
                <c:pt idx="50">
                  <c:v>40.851943840602083</c:v>
                </c:pt>
                <c:pt idx="51">
                  <c:v>40.842642374742269</c:v>
                </c:pt>
                <c:pt idx="52">
                  <c:v>40.827941230079986</c:v>
                </c:pt>
                <c:pt idx="53">
                  <c:v>40.804742945228242</c:v>
                </c:pt>
                <c:pt idx="54">
                  <c:v>40.768228099990665</c:v>
                </c:pt>
                <c:pt idx="55">
                  <c:v>40.710977592588399</c:v>
                </c:pt>
                <c:pt idx="56">
                  <c:v>40.621759805488018</c:v>
                </c:pt>
                <c:pt idx="57">
                  <c:v>40.484009523273855</c:v>
                </c:pt>
                <c:pt idx="58">
                  <c:v>40.274263510223122</c:v>
                </c:pt>
                <c:pt idx="59">
                  <c:v>39.961291080203011</c:v>
                </c:pt>
                <c:pt idx="60">
                  <c:v>39.507293131721013</c:v>
                </c:pt>
                <c:pt idx="61">
                  <c:v>38.872780827384403</c:v>
                </c:pt>
                <c:pt idx="62">
                  <c:v>38.025462962048977</c:v>
                </c:pt>
                <c:pt idx="63">
                  <c:v>36.950237568769616</c:v>
                </c:pt>
                <c:pt idx="64">
                  <c:v>35.654670560811624</c:v>
                </c:pt>
                <c:pt idx="65">
                  <c:v>34.166187687629964</c:v>
                </c:pt>
                <c:pt idx="66">
                  <c:v>32.522966324304669</c:v>
                </c:pt>
                <c:pt idx="67">
                  <c:v>30.764151586311662</c:v>
                </c:pt>
                <c:pt idx="68">
                  <c:v>28.923511043506988</c:v>
                </c:pt>
                <c:pt idx="69">
                  <c:v>27.027135364922081</c:v>
                </c:pt>
                <c:pt idx="70">
                  <c:v>25.093782553842363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80F-4E7E-BFE7-4C2E391AFF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9035727"/>
        <c:axId val="1364382127"/>
      </c:scatterChart>
      <c:valAx>
        <c:axId val="1359035727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Frequency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4382127"/>
        <c:crosses val="autoZero"/>
        <c:crossBetween val="midCat"/>
      </c:valAx>
      <c:valAx>
        <c:axId val="1364382127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20 Log(IC/IB)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9035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Current Gain vs. Frequency with IC = 1</a:t>
            </a:r>
            <a:r>
              <a:rPr lang="en-CA" baseline="0"/>
              <a:t> mA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'D2-Part4'!$A$387:$A$457</c:f>
              <c:numCache>
                <c:formatCode>General</c:formatCode>
                <c:ptCount val="71"/>
                <c:pt idx="0">
                  <c:v>1</c:v>
                </c:pt>
                <c:pt idx="1">
                  <c:v>1.2589254117941673</c:v>
                </c:pt>
                <c:pt idx="2">
                  <c:v>1.5848931924611136</c:v>
                </c:pt>
                <c:pt idx="3">
                  <c:v>1.99526231496888</c:v>
                </c:pt>
                <c:pt idx="4">
                  <c:v>2.5118864315095806</c:v>
                </c:pt>
                <c:pt idx="5">
                  <c:v>3.16227766016838</c:v>
                </c:pt>
                <c:pt idx="6">
                  <c:v>3.9810717055349736</c:v>
                </c:pt>
                <c:pt idx="7">
                  <c:v>5.0118723362727247</c:v>
                </c:pt>
                <c:pt idx="8">
                  <c:v>6.3095734448019352</c:v>
                </c:pt>
                <c:pt idx="9">
                  <c:v>7.9432823472428185</c:v>
                </c:pt>
                <c:pt idx="10">
                  <c:v>10.000000000000005</c:v>
                </c:pt>
                <c:pt idx="11">
                  <c:v>12.58925411794168</c:v>
                </c:pt>
                <c:pt idx="12">
                  <c:v>15.848931924611145</c:v>
                </c:pt>
                <c:pt idx="13">
                  <c:v>19.952623149688812</c:v>
                </c:pt>
                <c:pt idx="14">
                  <c:v>25.118864315095824</c:v>
                </c:pt>
                <c:pt idx="15">
                  <c:v>31.622776601683825</c:v>
                </c:pt>
                <c:pt idx="16">
                  <c:v>39.81071705534977</c:v>
                </c:pt>
                <c:pt idx="17">
                  <c:v>50.118723362727287</c:v>
                </c:pt>
                <c:pt idx="18">
                  <c:v>63.0957344480194</c:v>
                </c:pt>
                <c:pt idx="19">
                  <c:v>79.432823472428254</c:v>
                </c:pt>
                <c:pt idx="20">
                  <c:v>100.00000000000014</c:v>
                </c:pt>
                <c:pt idx="21">
                  <c:v>125.89254117941691</c:v>
                </c:pt>
                <c:pt idx="22">
                  <c:v>158.48931924611159</c:v>
                </c:pt>
                <c:pt idx="23">
                  <c:v>199.52623149688827</c:v>
                </c:pt>
                <c:pt idx="24">
                  <c:v>251.18864315095843</c:v>
                </c:pt>
                <c:pt idx="25">
                  <c:v>316.22776601683847</c:v>
                </c:pt>
                <c:pt idx="26">
                  <c:v>398.10717055349795</c:v>
                </c:pt>
                <c:pt idx="27">
                  <c:v>501.1872336272732</c:v>
                </c:pt>
                <c:pt idx="28">
                  <c:v>630.95734448019448</c:v>
                </c:pt>
                <c:pt idx="29">
                  <c:v>794.32823472428311</c:v>
                </c:pt>
                <c:pt idx="30">
                  <c:v>1000.000000000002</c:v>
                </c:pt>
                <c:pt idx="31">
                  <c:v>1258.9254117941698</c:v>
                </c:pt>
                <c:pt idx="32">
                  <c:v>1584.8931924611168</c:v>
                </c:pt>
                <c:pt idx="33">
                  <c:v>1995.2623149688839</c:v>
                </c:pt>
                <c:pt idx="34">
                  <c:v>2511.8864315095857</c:v>
                </c:pt>
                <c:pt idx="35">
                  <c:v>3162.2776601683863</c:v>
                </c:pt>
                <c:pt idx="36">
                  <c:v>3981.0717055349814</c:v>
                </c:pt>
                <c:pt idx="37">
                  <c:v>5011.8723362727342</c:v>
                </c:pt>
                <c:pt idx="38">
                  <c:v>6309.5734448019475</c:v>
                </c:pt>
                <c:pt idx="39">
                  <c:v>7943.2823472428345</c:v>
                </c:pt>
                <c:pt idx="40">
                  <c:v>10000.000000000025</c:v>
                </c:pt>
                <c:pt idx="41">
                  <c:v>12589.254117941706</c:v>
                </c:pt>
                <c:pt idx="42">
                  <c:v>15848.931924611177</c:v>
                </c:pt>
                <c:pt idx="43">
                  <c:v>19952.62314968885</c:v>
                </c:pt>
                <c:pt idx="44">
                  <c:v>25118.864315095871</c:v>
                </c:pt>
                <c:pt idx="45">
                  <c:v>31622.776601683883</c:v>
                </c:pt>
                <c:pt idx="46">
                  <c:v>39810.717055349844</c:v>
                </c:pt>
                <c:pt idx="47">
                  <c:v>50118.723362727382</c:v>
                </c:pt>
                <c:pt idx="48">
                  <c:v>63095.734448019524</c:v>
                </c:pt>
                <c:pt idx="49">
                  <c:v>79432.823472428412</c:v>
                </c:pt>
                <c:pt idx="50">
                  <c:v>100000.00000000033</c:v>
                </c:pt>
                <c:pt idx="51">
                  <c:v>125892.54117941715</c:v>
                </c:pt>
                <c:pt idx="52">
                  <c:v>158489.3192461119</c:v>
                </c:pt>
                <c:pt idx="53">
                  <c:v>199526.23149688868</c:v>
                </c:pt>
                <c:pt idx="54">
                  <c:v>251188.64315095893</c:v>
                </c:pt>
                <c:pt idx="55">
                  <c:v>316227.76601683913</c:v>
                </c:pt>
                <c:pt idx="56">
                  <c:v>398107.17055349879</c:v>
                </c:pt>
                <c:pt idx="57">
                  <c:v>501187.23362727423</c:v>
                </c:pt>
                <c:pt idx="58">
                  <c:v>630957.34448019578</c:v>
                </c:pt>
                <c:pt idx="59">
                  <c:v>794328.23472428473</c:v>
                </c:pt>
                <c:pt idx="60">
                  <c:v>1000000.0000000041</c:v>
                </c:pt>
                <c:pt idx="61">
                  <c:v>1258925.4117941724</c:v>
                </c:pt>
                <c:pt idx="62">
                  <c:v>1584893.19246112</c:v>
                </c:pt>
                <c:pt idx="63">
                  <c:v>1995262.3149688879</c:v>
                </c:pt>
                <c:pt idx="64">
                  <c:v>2511886.4315095907</c:v>
                </c:pt>
                <c:pt idx="65">
                  <c:v>3162277.660168393</c:v>
                </c:pt>
                <c:pt idx="66">
                  <c:v>3981071.7055349899</c:v>
                </c:pt>
                <c:pt idx="67">
                  <c:v>5011872.3362727454</c:v>
                </c:pt>
                <c:pt idx="68">
                  <c:v>6309573.4448019611</c:v>
                </c:pt>
                <c:pt idx="69">
                  <c:v>7943282.3472428517</c:v>
                </c:pt>
                <c:pt idx="70">
                  <c:v>10000000.000000047</c:v>
                </c:pt>
              </c:numCache>
            </c:numRef>
          </c:xVal>
          <c:yVal>
            <c:numRef>
              <c:f>'D2-Part4'!$E$387:$E$457</c:f>
              <c:numCache>
                <c:formatCode>General</c:formatCode>
                <c:ptCount val="71"/>
                <c:pt idx="0">
                  <c:v>34.306696533509566</c:v>
                </c:pt>
                <c:pt idx="1">
                  <c:v>35.936425965009796</c:v>
                </c:pt>
                <c:pt idx="2">
                  <c:v>37.407468314112435</c:v>
                </c:pt>
                <c:pt idx="3">
                  <c:v>38.682238816947937</c:v>
                </c:pt>
                <c:pt idx="4">
                  <c:v>39.734928375809993</c:v>
                </c:pt>
                <c:pt idx="5">
                  <c:v>40.560222781039563</c:v>
                </c:pt>
                <c:pt idx="6">
                  <c:v>41.175282054560761</c:v>
                </c:pt>
                <c:pt idx="7">
                  <c:v>41.613573615203372</c:v>
                </c:pt>
                <c:pt idx="8">
                  <c:v>41.91475923081817</c:v>
                </c:pt>
                <c:pt idx="9">
                  <c:v>42.116136521190853</c:v>
                </c:pt>
                <c:pt idx="10">
                  <c:v>42.248175910272288</c:v>
                </c:pt>
                <c:pt idx="11">
                  <c:v>42.333601200972055</c:v>
                </c:pt>
                <c:pt idx="12">
                  <c:v>42.388378513018701</c:v>
                </c:pt>
                <c:pt idx="13">
                  <c:v>42.423299566983736</c:v>
                </c:pt>
                <c:pt idx="14">
                  <c:v>42.44547862220864</c:v>
                </c:pt>
                <c:pt idx="15">
                  <c:v>42.459531164290638</c:v>
                </c:pt>
                <c:pt idx="16">
                  <c:v>42.468421171437882</c:v>
                </c:pt>
                <c:pt idx="17">
                  <c:v>42.47403976376323</c:v>
                </c:pt>
                <c:pt idx="18">
                  <c:v>42.477588598296137</c:v>
                </c:pt>
                <c:pt idx="19">
                  <c:v>42.479829252452433</c:v>
                </c:pt>
                <c:pt idx="20">
                  <c:v>42.481243601387234</c:v>
                </c:pt>
                <c:pt idx="21">
                  <c:v>42.482136227053395</c:v>
                </c:pt>
                <c:pt idx="22">
                  <c:v>42.482699521888243</c:v>
                </c:pt>
                <c:pt idx="23">
                  <c:v>42.48305496134364</c:v>
                </c:pt>
                <c:pt idx="24">
                  <c:v>42.483279222598256</c:v>
                </c:pt>
                <c:pt idx="25">
                  <c:v>42.483420694798383</c:v>
                </c:pt>
                <c:pt idx="26">
                  <c:v>42.483509907720588</c:v>
                </c:pt>
                <c:pt idx="27">
                  <c:v>42.483566115206131</c:v>
                </c:pt>
                <c:pt idx="28">
                  <c:v>42.483601448548988</c:v>
                </c:pt>
                <c:pt idx="29">
                  <c:v>42.483623534024765</c:v>
                </c:pt>
                <c:pt idx="30">
                  <c:v>42.483637138616999</c:v>
                </c:pt>
                <c:pt idx="31">
                  <c:v>42.48364519881261</c:v>
                </c:pt>
                <c:pt idx="32">
                  <c:v>42.483649454383048</c:v>
                </c:pt>
                <c:pt idx="33">
                  <c:v>42.483650823883281</c:v>
                </c:pt>
                <c:pt idx="34">
                  <c:v>42.483649602919215</c:v>
                </c:pt>
                <c:pt idx="35">
                  <c:v>42.483645527946372</c:v>
                </c:pt>
                <c:pt idx="36">
                  <c:v>42.483637719392455</c:v>
                </c:pt>
                <c:pt idx="37">
                  <c:v>42.483624491799972</c:v>
                </c:pt>
                <c:pt idx="38">
                  <c:v>42.483602990054514</c:v>
                </c:pt>
                <c:pt idx="39">
                  <c:v>42.48356857316098</c:v>
                </c:pt>
                <c:pt idx="40">
                  <c:v>42.483513812638087</c:v>
                </c:pt>
                <c:pt idx="41">
                  <c:v>42.483426889463267</c:v>
                </c:pt>
                <c:pt idx="42">
                  <c:v>42.483289043895304</c:v>
                </c:pt>
                <c:pt idx="43">
                  <c:v>42.483070528609872</c:v>
                </c:pt>
                <c:pt idx="44">
                  <c:v>42.482724193835466</c:v>
                </c:pt>
                <c:pt idx="45">
                  <c:v>42.482175325384652</c:v>
                </c:pt>
                <c:pt idx="46">
                  <c:v>42.481305556084607</c:v>
                </c:pt>
                <c:pt idx="47">
                  <c:v>42.479927412839125</c:v>
                </c:pt>
                <c:pt idx="48">
                  <c:v>42.477744093038382</c:v>
                </c:pt>
                <c:pt idx="49">
                  <c:v>42.474286007733674</c:v>
                </c:pt>
                <c:pt idx="50">
                  <c:v>42.468810943759721</c:v>
                </c:pt>
                <c:pt idx="51">
                  <c:v>42.460147664638654</c:v>
                </c:pt>
                <c:pt idx="52">
                  <c:v>42.44645259289716</c:v>
                </c:pt>
                <c:pt idx="53">
                  <c:v>42.424835442317516</c:v>
                </c:pt>
                <c:pt idx="54">
                  <c:v>42.390793460135534</c:v>
                </c:pt>
                <c:pt idx="55">
                  <c:v>42.337381253607376</c:v>
                </c:pt>
                <c:pt idx="56">
                  <c:v>42.254051610307179</c:v>
                </c:pt>
                <c:pt idx="57">
                  <c:v>42.125173285277604</c:v>
                </c:pt>
                <c:pt idx="58">
                  <c:v>41.928439862011224</c:v>
                </c:pt>
                <c:pt idx="59">
                  <c:v>41.633818425275173</c:v>
                </c:pt>
                <c:pt idx="60">
                  <c:v>41.204316978319909</c:v>
                </c:pt>
                <c:pt idx="61">
                  <c:v>40.600213309846573</c:v>
                </c:pt>
                <c:pt idx="62">
                  <c:v>39.787414435009254</c:v>
                </c:pt>
                <c:pt idx="63">
                  <c:v>38.747612992093067</c:v>
                </c:pt>
                <c:pt idx="64">
                  <c:v>37.484826832075939</c:v>
                </c:pt>
                <c:pt idx="65">
                  <c:v>36.023899884534202</c:v>
                </c:pt>
                <c:pt idx="66">
                  <c:v>34.402031135724592</c:v>
                </c:pt>
                <c:pt idx="67">
                  <c:v>32.65874025543755</c:v>
                </c:pt>
                <c:pt idx="68">
                  <c:v>30.828868054610375</c:v>
                </c:pt>
                <c:pt idx="69">
                  <c:v>28.93971692722037</c:v>
                </c:pt>
                <c:pt idx="70">
                  <c:v>27.011096865707099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729-429E-9BB6-B4FCFA84E4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8125887"/>
        <c:axId val="1435302463"/>
      </c:scatterChart>
      <c:valAx>
        <c:axId val="1438125887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Frequency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302463"/>
        <c:crosses val="autoZero"/>
        <c:crossBetween val="midCat"/>
      </c:valAx>
      <c:valAx>
        <c:axId val="1435302463"/>
        <c:scaling>
          <c:orientation val="minMax"/>
          <c:min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20 Log(IC/IB)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81258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</xdr:colOff>
      <xdr:row>44</xdr:row>
      <xdr:rowOff>179070</xdr:rowOff>
    </xdr:from>
    <xdr:to>
      <xdr:col>2</xdr:col>
      <xdr:colOff>426720</xdr:colOff>
      <xdr:row>59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077DAE-45ED-454C-BA56-D20F9B7F8F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754380</xdr:colOff>
      <xdr:row>45</xdr:row>
      <xdr:rowOff>3810</xdr:rowOff>
    </xdr:from>
    <xdr:to>
      <xdr:col>4</xdr:col>
      <xdr:colOff>1501140</xdr:colOff>
      <xdr:row>60</xdr:row>
      <xdr:rowOff>3810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3A04355-914F-494E-BAFC-D4641031A3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289560</xdr:colOff>
      <xdr:row>25</xdr:row>
      <xdr:rowOff>102870</xdr:rowOff>
    </xdr:from>
    <xdr:to>
      <xdr:col>9</xdr:col>
      <xdr:colOff>480060</xdr:colOff>
      <xdr:row>40</xdr:row>
      <xdr:rowOff>102870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1ACA500-C61F-4683-98B1-34E44924C1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358140</xdr:colOff>
      <xdr:row>70</xdr:row>
      <xdr:rowOff>3810</xdr:rowOff>
    </xdr:from>
    <xdr:to>
      <xdr:col>9</xdr:col>
      <xdr:colOff>548640</xdr:colOff>
      <xdr:row>85</xdr:row>
      <xdr:rowOff>3810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8125069-C92A-4596-BC53-71A5C914BC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76200</xdr:colOff>
      <xdr:row>119</xdr:row>
      <xdr:rowOff>80010</xdr:rowOff>
    </xdr:from>
    <xdr:to>
      <xdr:col>9</xdr:col>
      <xdr:colOff>266700</xdr:colOff>
      <xdr:row>134</xdr:row>
      <xdr:rowOff>80010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166D57A-326F-468C-9302-AB982C9272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587188</xdr:colOff>
      <xdr:row>117</xdr:row>
      <xdr:rowOff>152400</xdr:rowOff>
    </xdr:from>
    <xdr:to>
      <xdr:col>9</xdr:col>
      <xdr:colOff>1775012</xdr:colOff>
      <xdr:row>139</xdr:row>
      <xdr:rowOff>71718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180557-F96E-4FF1-AB51-BCCF2D03EF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578223</xdr:colOff>
      <xdr:row>270</xdr:row>
      <xdr:rowOff>116541</xdr:rowOff>
    </xdr:from>
    <xdr:to>
      <xdr:col>9</xdr:col>
      <xdr:colOff>67235</xdr:colOff>
      <xdr:row>285</xdr:row>
      <xdr:rowOff>170329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68A9B81-9378-4976-A11A-F9DC73391E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476249</xdr:colOff>
      <xdr:row>418</xdr:row>
      <xdr:rowOff>174700</xdr:rowOff>
    </xdr:from>
    <xdr:to>
      <xdr:col>10</xdr:col>
      <xdr:colOff>593912</xdr:colOff>
      <xdr:row>442</xdr:row>
      <xdr:rowOff>168088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3AB0895-5097-46D0-8580-5BF872F7C7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240CD-0330-44D1-8EC8-06CFA7217EF3}">
  <dimension ref="A1:C11"/>
  <sheetViews>
    <sheetView workbookViewId="0">
      <selection activeCell="P13" sqref="P13"/>
    </sheetView>
  </sheetViews>
  <sheetFormatPr defaultRowHeight="14.4"/>
  <sheetData>
    <row r="1" spans="1:3">
      <c r="A1" s="6" t="s">
        <v>18</v>
      </c>
      <c r="B1" s="1"/>
      <c r="C1" s="1"/>
    </row>
    <row r="2" spans="1:3">
      <c r="A2" s="3" t="s">
        <v>19</v>
      </c>
      <c r="B2" s="3" t="s">
        <v>20</v>
      </c>
      <c r="C2" s="3" t="s">
        <v>5</v>
      </c>
    </row>
    <row r="3" spans="1:3">
      <c r="A3" s="1" t="s">
        <v>40</v>
      </c>
      <c r="B3" s="1" t="s">
        <v>41</v>
      </c>
      <c r="C3" s="7" t="s">
        <v>21</v>
      </c>
    </row>
    <row r="4" spans="1:3">
      <c r="A4" s="3" t="s">
        <v>22</v>
      </c>
      <c r="B4" s="3" t="s">
        <v>23</v>
      </c>
      <c r="C4" s="3" t="s">
        <v>24</v>
      </c>
    </row>
    <row r="5" spans="1:3">
      <c r="A5" s="7" t="s">
        <v>21</v>
      </c>
      <c r="B5" s="7" t="s">
        <v>21</v>
      </c>
      <c r="C5" s="7" t="s">
        <v>21</v>
      </c>
    </row>
    <row r="6" spans="1:3">
      <c r="A6" s="1"/>
      <c r="B6" s="1"/>
      <c r="C6" s="1"/>
    </row>
    <row r="7" spans="1:3">
      <c r="A7" s="6" t="s">
        <v>25</v>
      </c>
      <c r="B7" s="1"/>
      <c r="C7" s="1"/>
    </row>
    <row r="8" spans="1:3">
      <c r="A8" s="3" t="s">
        <v>19</v>
      </c>
      <c r="B8" s="3" t="s">
        <v>20</v>
      </c>
      <c r="C8" s="3" t="s">
        <v>5</v>
      </c>
    </row>
    <row r="9" spans="1:3">
      <c r="A9" s="7" t="s">
        <v>21</v>
      </c>
      <c r="B9" s="7" t="s">
        <v>21</v>
      </c>
      <c r="C9" s="7" t="s">
        <v>21</v>
      </c>
    </row>
    <row r="10" spans="1:3">
      <c r="A10" s="3" t="s">
        <v>22</v>
      </c>
      <c r="B10" s="3" t="s">
        <v>23</v>
      </c>
      <c r="C10" s="3" t="s">
        <v>24</v>
      </c>
    </row>
    <row r="11" spans="1:3">
      <c r="A11" s="1" t="s">
        <v>42</v>
      </c>
      <c r="B11" s="1" t="s">
        <v>43</v>
      </c>
      <c r="C11" s="7" t="s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4"/>
  <sheetViews>
    <sheetView topLeftCell="A34" zoomScale="70" zoomScaleNormal="70" workbookViewId="0">
      <selection activeCell="G53" sqref="G53"/>
    </sheetView>
  </sheetViews>
  <sheetFormatPr defaultColWidth="9.109375" defaultRowHeight="14.4"/>
  <cols>
    <col min="1" max="1" width="30.5546875" style="1" customWidth="1"/>
    <col min="2" max="2" width="30.109375" style="1" customWidth="1"/>
    <col min="3" max="3" width="26.77734375" style="1" customWidth="1"/>
    <col min="4" max="4" width="29" style="1" customWidth="1"/>
    <col min="5" max="5" width="28.33203125" style="1" customWidth="1"/>
    <col min="6" max="6" width="22.33203125" style="1" customWidth="1"/>
    <col min="7" max="7" width="28.109375" style="1" customWidth="1"/>
    <col min="8" max="8" width="27.88671875" style="1" customWidth="1"/>
    <col min="9" max="9" width="9.109375" style="1"/>
    <col min="10" max="10" width="28.109375" style="1" customWidth="1"/>
    <col min="11" max="11" width="18" style="1" customWidth="1"/>
    <col min="12" max="16384" width="9.109375" style="1"/>
  </cols>
  <sheetData>
    <row r="1" spans="1:11">
      <c r="A1" s="1" t="s">
        <v>0</v>
      </c>
      <c r="B1" s="1" t="s">
        <v>4</v>
      </c>
      <c r="D1" s="1" t="s">
        <v>1</v>
      </c>
      <c r="E1" s="1" t="s">
        <v>5</v>
      </c>
      <c r="G1" s="1" t="s">
        <v>2</v>
      </c>
      <c r="H1" s="1" t="s">
        <v>3</v>
      </c>
      <c r="J1" s="1" t="s">
        <v>1</v>
      </c>
      <c r="K1" s="1" t="s">
        <v>11</v>
      </c>
    </row>
    <row r="2" spans="1:11">
      <c r="A2" s="1">
        <v>2000</v>
      </c>
      <c r="B2" s="1">
        <v>1.9270188121961994E-3</v>
      </c>
      <c r="C2" s="4"/>
      <c r="D2" s="1">
        <v>2000</v>
      </c>
      <c r="E2" s="1">
        <v>11.145962331100032</v>
      </c>
      <c r="G2" s="1">
        <v>2000</v>
      </c>
      <c r="H2" s="1">
        <v>0.67963823377005561</v>
      </c>
      <c r="J2" s="1">
        <v>2000</v>
      </c>
      <c r="K2" s="4">
        <v>1.1938412684740396E-5</v>
      </c>
    </row>
    <row r="3" spans="1:11">
      <c r="A3" s="1">
        <v>2894.7368421052633</v>
      </c>
      <c r="B3" s="1">
        <v>1.8901320963761598E-3</v>
      </c>
      <c r="C3" s="4"/>
      <c r="D3" s="1">
        <v>2894.7368421052633</v>
      </c>
      <c r="E3" s="1">
        <v>9.5285589602824192</v>
      </c>
      <c r="G3" s="1">
        <v>2894.7368421052633</v>
      </c>
      <c r="H3" s="1">
        <v>0.67963822891482417</v>
      </c>
      <c r="J3" s="1">
        <v>2894.7368421052633</v>
      </c>
      <c r="K3" s="4">
        <v>1.193841293735788E-5</v>
      </c>
    </row>
    <row r="4" spans="1:11">
      <c r="A4" s="1">
        <v>3789.4736842105267</v>
      </c>
      <c r="B4" s="1">
        <v>1.8546314185101881E-3</v>
      </c>
      <c r="C4" s="4"/>
      <c r="D4" s="1">
        <v>3789.4736842105267</v>
      </c>
      <c r="E4" s="1">
        <v>7.971929818226573</v>
      </c>
      <c r="G4" s="1">
        <v>3789.4736842105267</v>
      </c>
      <c r="H4" s="1">
        <v>0.67963822424198217</v>
      </c>
      <c r="J4" s="1">
        <v>3789.4736842105267</v>
      </c>
      <c r="K4" s="4">
        <v>1.1938413180485643E-5</v>
      </c>
    </row>
    <row r="5" spans="1:11">
      <c r="A5" s="1">
        <v>4684.21052631579</v>
      </c>
      <c r="B5" s="1">
        <v>1.8204393467753921E-3</v>
      </c>
      <c r="C5" s="4"/>
      <c r="D5" s="1">
        <v>4684.21052631579</v>
      </c>
      <c r="E5" s="1">
        <v>6.4726797469833874</v>
      </c>
      <c r="G5" s="1">
        <v>4684.21052631579</v>
      </c>
      <c r="H5" s="1">
        <v>0.67963821974142258</v>
      </c>
      <c r="J5" s="1">
        <v>4684.21052631579</v>
      </c>
      <c r="K5" s="4">
        <v>1.1938413414649566E-5</v>
      </c>
    </row>
    <row r="6" spans="1:11">
      <c r="A6" s="1">
        <v>5578.9473684210534</v>
      </c>
      <c r="B6" s="1">
        <v>1.7874851960247857E-3</v>
      </c>
      <c r="C6" s="4"/>
      <c r="D6" s="1">
        <v>5578.9473684210534</v>
      </c>
      <c r="E6" s="1">
        <v>5.0277094097523829</v>
      </c>
      <c r="G6" s="1">
        <v>5578.9473684210534</v>
      </c>
      <c r="H6" s="1">
        <v>0.6796382154037629</v>
      </c>
      <c r="J6" s="1">
        <v>5578.9473684210534</v>
      </c>
      <c r="K6" s="4">
        <v>1.1938413640337811E-5</v>
      </c>
    </row>
    <row r="7" spans="1:11">
      <c r="A7" s="1">
        <v>6473.6842105263167</v>
      </c>
      <c r="B7" s="1">
        <v>1.7557032817804715E-3</v>
      </c>
      <c r="C7" s="4"/>
      <c r="D7" s="1">
        <v>6473.6842105263167</v>
      </c>
      <c r="E7" s="1">
        <v>3.6341387319941774</v>
      </c>
      <c r="G7" s="1">
        <v>6473.6842105263167</v>
      </c>
      <c r="H7" s="1">
        <v>0.67963821122044998</v>
      </c>
      <c r="J7" s="1">
        <v>6473.6842105263167</v>
      </c>
      <c r="K7" s="4">
        <v>1.1938413857995401E-5</v>
      </c>
    </row>
    <row r="8" spans="1:11">
      <c r="A8" s="1">
        <v>7368.4210526315801</v>
      </c>
      <c r="B8" s="1">
        <v>1.7250314752516316E-3</v>
      </c>
      <c r="C8" s="4"/>
      <c r="D8" s="1">
        <v>7368.4210526315801</v>
      </c>
      <c r="E8" s="1">
        <v>2.2892435436732339</v>
      </c>
      <c r="G8" s="1">
        <v>7368.4210526315801</v>
      </c>
      <c r="H8" s="1">
        <v>0.67963820718323087</v>
      </c>
      <c r="J8" s="1">
        <v>7368.4210526315801</v>
      </c>
      <c r="K8" s="4">
        <v>1.1938414068051734E-5</v>
      </c>
    </row>
    <row r="9" spans="1:11">
      <c r="A9" s="1">
        <v>8263.1578947368434</v>
      </c>
      <c r="B9" s="1">
        <v>1.6954129374373999E-3</v>
      </c>
      <c r="C9" s="4"/>
      <c r="D9" s="1">
        <v>8263.1578947368434</v>
      </c>
      <c r="E9" s="1">
        <v>0.99053161583158589</v>
      </c>
      <c r="G9" s="1">
        <v>8263.1578947368434</v>
      </c>
      <c r="H9" s="1">
        <v>0.67963820328466418</v>
      </c>
      <c r="J9" s="1">
        <v>8263.1578947368434</v>
      </c>
      <c r="K9" s="4">
        <v>1.1938414270893987E-5</v>
      </c>
    </row>
    <row r="10" spans="1:11">
      <c r="A10" s="1">
        <v>9157.8947368421068</v>
      </c>
      <c r="B10" s="1">
        <v>1.6137163202372294E-3</v>
      </c>
      <c r="C10" s="4"/>
      <c r="D10" s="1">
        <v>9157.8947368421068</v>
      </c>
      <c r="E10" s="1">
        <v>0.22176342548982486</v>
      </c>
      <c r="G10" s="1">
        <v>9157.8947368421068</v>
      </c>
      <c r="H10" s="1">
        <v>0.67861822966454255</v>
      </c>
      <c r="J10" s="1">
        <v>9157.8947368421068</v>
      </c>
      <c r="K10" s="4">
        <v>1.1991483454125743E-5</v>
      </c>
    </row>
    <row r="11" spans="1:11">
      <c r="A11" s="1">
        <v>10052.63157894737</v>
      </c>
      <c r="B11" s="1">
        <v>1.4733356004115884E-3</v>
      </c>
      <c r="C11" s="4"/>
      <c r="D11" s="1">
        <v>10052.63157894737</v>
      </c>
      <c r="E11" s="1">
        <v>0.18914600177286378</v>
      </c>
      <c r="G11" s="1">
        <v>10052.63157894737</v>
      </c>
      <c r="H11" s="1">
        <v>0.67625485090209203</v>
      </c>
      <c r="J11" s="1">
        <v>10052.63157894737</v>
      </c>
      <c r="K11" s="4">
        <v>1.2114449948666609E-5</v>
      </c>
    </row>
    <row r="12" spans="1:11">
      <c r="A12" s="1">
        <v>10947.368421052633</v>
      </c>
      <c r="B12" s="1">
        <v>1.3542247630961577E-3</v>
      </c>
      <c r="C12" s="4"/>
      <c r="D12" s="1">
        <v>10947.368421052633</v>
      </c>
      <c r="E12" s="1">
        <v>0.17475974803852731</v>
      </c>
      <c r="G12" s="1">
        <v>10947.368421052633</v>
      </c>
      <c r="H12" s="1">
        <v>0.67406728137237759</v>
      </c>
      <c r="J12" s="1">
        <v>10947.368421052633</v>
      </c>
      <c r="K12" s="4">
        <v>1.2228269096450811E-5</v>
      </c>
    </row>
    <row r="13" spans="1:11">
      <c r="A13" s="1">
        <v>11842.105263157897</v>
      </c>
      <c r="B13" s="1">
        <v>1.2527010410589184E-3</v>
      </c>
      <c r="C13" s="4"/>
      <c r="D13" s="1">
        <v>11842.105263157897</v>
      </c>
      <c r="E13" s="1">
        <v>0.16538899775501689</v>
      </c>
      <c r="G13" s="1">
        <v>11842.105263157897</v>
      </c>
      <c r="H13" s="1">
        <v>0.67204981093012373</v>
      </c>
      <c r="J13" s="1">
        <v>11842.105263157897</v>
      </c>
      <c r="K13" s="4">
        <v>1.233323799608946E-5</v>
      </c>
    </row>
    <row r="14" spans="1:11">
      <c r="A14" s="1">
        <v>12736.84210526316</v>
      </c>
      <c r="B14" s="1">
        <v>1.1652522720975956E-3</v>
      </c>
      <c r="C14" s="4"/>
      <c r="D14" s="1">
        <v>12736.84210526316</v>
      </c>
      <c r="E14" s="1">
        <v>0.15841485568989058</v>
      </c>
      <c r="G14" s="1">
        <v>12736.84210526316</v>
      </c>
      <c r="H14" s="1">
        <v>0.67018103346068858</v>
      </c>
      <c r="J14" s="1">
        <v>12736.84210526316</v>
      </c>
      <c r="K14" s="4">
        <v>1.2430470406799252E-5</v>
      </c>
    </row>
    <row r="15" spans="1:11">
      <c r="A15" s="1">
        <v>13631.578947368424</v>
      </c>
      <c r="B15" s="1">
        <v>1.0891712885590836E-3</v>
      </c>
      <c r="C15" s="4"/>
      <c r="D15" s="1">
        <v>13631.578947368424</v>
      </c>
      <c r="E15" s="1">
        <v>0.1528526587234319</v>
      </c>
      <c r="G15" s="1">
        <v>13631.578947368424</v>
      </c>
      <c r="H15" s="1">
        <v>0.66844165482421558</v>
      </c>
      <c r="J15" s="1">
        <v>13631.578947368424</v>
      </c>
      <c r="K15" s="4">
        <v>1.2520970201840396E-5</v>
      </c>
    </row>
    <row r="16" spans="1:11">
      <c r="A16" s="1">
        <v>14526.315789473687</v>
      </c>
      <c r="B16" s="1">
        <v>1.0224059347077473E-3</v>
      </c>
      <c r="C16" s="4"/>
      <c r="D16" s="1">
        <v>14526.315789473687</v>
      </c>
      <c r="E16" s="1">
        <v>0.14822501532116092</v>
      </c>
      <c r="G16" s="1">
        <v>14526.315789473687</v>
      </c>
      <c r="H16" s="1">
        <v>0.66681598077032245</v>
      </c>
      <c r="J16" s="1">
        <v>14526.315789473687</v>
      </c>
      <c r="K16" s="4">
        <v>1.2605553952379817E-5</v>
      </c>
    </row>
    <row r="17" spans="1:11">
      <c r="A17" s="1">
        <v>15421.05263157895</v>
      </c>
      <c r="B17" s="1">
        <v>9.6333848764746993E-4</v>
      </c>
      <c r="C17" s="4"/>
      <c r="D17" s="1">
        <v>15421.05263157895</v>
      </c>
      <c r="E17" s="1">
        <v>0.14426141483610438</v>
      </c>
      <c r="G17" s="1">
        <v>15421.05263157895</v>
      </c>
      <c r="H17" s="1">
        <v>0.66529022368453239</v>
      </c>
      <c r="J17" s="1">
        <v>15421.05263157895</v>
      </c>
      <c r="K17" s="4">
        <v>1.2684939027400955E-5</v>
      </c>
    </row>
    <row r="18" spans="1:11">
      <c r="A18" s="1">
        <v>16315.789473684214</v>
      </c>
      <c r="B18" s="1">
        <v>9.1072489041914056E-4</v>
      </c>
      <c r="C18" s="4"/>
      <c r="D18" s="1">
        <v>16315.789473684214</v>
      </c>
      <c r="E18" s="1">
        <v>0.14079575490279267</v>
      </c>
      <c r="G18" s="1">
        <v>16315.789473684214</v>
      </c>
      <c r="H18" s="1">
        <v>0.66385348396351529</v>
      </c>
      <c r="J18" s="1">
        <v>16315.789473684214</v>
      </c>
      <c r="K18" s="4">
        <v>1.2759692532792493E-5</v>
      </c>
    </row>
    <row r="19" spans="1:11">
      <c r="A19" s="1">
        <v>17210.526315789477</v>
      </c>
      <c r="B19" s="1">
        <v>8.6355914822322001E-4</v>
      </c>
      <c r="C19" s="4"/>
      <c r="D19" s="1">
        <v>17210.526315789477</v>
      </c>
      <c r="E19" s="1">
        <v>0.13771683337155022</v>
      </c>
      <c r="G19" s="1">
        <v>17210.526315789477</v>
      </c>
      <c r="H19" s="1">
        <v>0.662496105583808</v>
      </c>
      <c r="J19" s="1">
        <v>17210.526315789477</v>
      </c>
      <c r="K19" s="4">
        <v>1.2830316871036569E-5</v>
      </c>
    </row>
    <row r="20" spans="1:11">
      <c r="A20" s="1">
        <v>18105.26315789474</v>
      </c>
      <c r="B20" s="1">
        <v>8.2103337512323346E-4</v>
      </c>
      <c r="C20" s="4"/>
      <c r="D20" s="1">
        <v>18105.26315789474</v>
      </c>
      <c r="E20" s="1">
        <v>0.13494707485133881</v>
      </c>
      <c r="G20" s="1">
        <v>18105.26315789474</v>
      </c>
      <c r="H20" s="1">
        <v>0.66120989141433195</v>
      </c>
      <c r="J20" s="1">
        <v>18105.26315789474</v>
      </c>
      <c r="K20" s="4">
        <v>1.2897238538507789E-5</v>
      </c>
    </row>
    <row r="21" spans="1:11">
      <c r="A21" s="1">
        <v>19000</v>
      </c>
      <c r="B21" s="1">
        <v>7.8250386644635101E-4</v>
      </c>
      <c r="C21" s="4"/>
      <c r="D21" s="1">
        <v>19000</v>
      </c>
      <c r="E21" s="1">
        <v>0.13243098299526437</v>
      </c>
      <c r="G21" s="1">
        <v>19000</v>
      </c>
      <c r="H21" s="1">
        <v>0.65998822902049259</v>
      </c>
      <c r="J21" s="1">
        <v>19000</v>
      </c>
      <c r="K21" s="4">
        <v>1.2960801579891416E-5</v>
      </c>
    </row>
    <row r="24" spans="1:11">
      <c r="A24" s="3" t="s">
        <v>7</v>
      </c>
      <c r="B24" s="3" t="s">
        <v>8</v>
      </c>
      <c r="C24" s="3" t="s">
        <v>9</v>
      </c>
      <c r="D24" s="3" t="s">
        <v>10</v>
      </c>
      <c r="E24" s="3" t="s">
        <v>12</v>
      </c>
      <c r="F24" s="5" t="s">
        <v>13</v>
      </c>
      <c r="H24" s="3" t="s">
        <v>6</v>
      </c>
    </row>
    <row r="25" spans="1:11">
      <c r="A25" s="1">
        <v>11.145962331100032</v>
      </c>
      <c r="B25" s="1">
        <v>1.9270188121961993</v>
      </c>
      <c r="C25" s="1">
        <f t="shared" ref="C25:C44" si="0">A2/$H$25</f>
        <v>2</v>
      </c>
      <c r="D25" s="1">
        <v>0.67963823377005561</v>
      </c>
      <c r="E25" s="4">
        <f t="shared" ref="E25:E44" si="1">K2*$H$25</f>
        <v>1.1938412684740397E-2</v>
      </c>
      <c r="F25" s="1">
        <f>B25/E25</f>
        <v>161.41331876215861</v>
      </c>
      <c r="H25" s="1">
        <v>1000</v>
      </c>
    </row>
    <row r="26" spans="1:11">
      <c r="A26" s="1">
        <v>9.5285589602824192</v>
      </c>
      <c r="B26" s="1">
        <v>1.8901320963761599</v>
      </c>
      <c r="C26" s="1">
        <f t="shared" si="0"/>
        <v>2.8947368421052633</v>
      </c>
      <c r="D26" s="1">
        <v>0.67963822891482417</v>
      </c>
      <c r="E26" s="4">
        <f t="shared" si="1"/>
        <v>1.1938412937357879E-2</v>
      </c>
      <c r="F26" s="1">
        <f t="shared" ref="F26:F44" si="2">B26/E26</f>
        <v>158.32356497416228</v>
      </c>
    </row>
    <row r="27" spans="1:11">
      <c r="A27" s="1">
        <v>7.971929818226573</v>
      </c>
      <c r="B27" s="1">
        <v>1.8546314185101882</v>
      </c>
      <c r="C27" s="1">
        <f t="shared" si="0"/>
        <v>3.7894736842105265</v>
      </c>
      <c r="D27" s="1">
        <v>0.67963822424198217</v>
      </c>
      <c r="E27" s="4">
        <f t="shared" si="1"/>
        <v>1.1938413180485642E-2</v>
      </c>
      <c r="F27" s="1">
        <f t="shared" si="2"/>
        <v>155.34991045055654</v>
      </c>
    </row>
    <row r="28" spans="1:11">
      <c r="A28" s="1">
        <v>6.4726797469833874</v>
      </c>
      <c r="B28" s="1">
        <v>1.8204393467753921</v>
      </c>
      <c r="C28" s="1">
        <f t="shared" si="0"/>
        <v>4.6842105263157903</v>
      </c>
      <c r="D28" s="1">
        <v>0.67963821974142258</v>
      </c>
      <c r="E28" s="4">
        <f t="shared" si="1"/>
        <v>1.1938413414649567E-2</v>
      </c>
      <c r="F28" s="1">
        <f t="shared" si="2"/>
        <v>152.48586923129503</v>
      </c>
    </row>
    <row r="29" spans="1:11">
      <c r="A29" s="1">
        <v>5.0277094097523829</v>
      </c>
      <c r="B29" s="1">
        <v>1.7874851960247857</v>
      </c>
      <c r="C29" s="1">
        <f t="shared" si="0"/>
        <v>5.5789473684210531</v>
      </c>
      <c r="D29" s="1">
        <v>0.6796382154037629</v>
      </c>
      <c r="E29" s="4">
        <f t="shared" si="1"/>
        <v>1.1938413640337811E-2</v>
      </c>
      <c r="F29" s="1">
        <f t="shared" si="2"/>
        <v>149.72552048164809</v>
      </c>
    </row>
    <row r="30" spans="1:11">
      <c r="A30" s="2">
        <v>3.6341387319941774</v>
      </c>
      <c r="B30" s="2">
        <v>1.7557032817804714</v>
      </c>
      <c r="C30" s="2">
        <f t="shared" si="0"/>
        <v>6.4736842105263168</v>
      </c>
      <c r="D30" s="2">
        <v>0.67963821122044998</v>
      </c>
      <c r="E30" s="4">
        <f t="shared" si="1"/>
        <v>1.1938413857995402E-2</v>
      </c>
      <c r="F30" s="2">
        <f t="shared" si="2"/>
        <v>147.06336224092621</v>
      </c>
    </row>
    <row r="31" spans="1:11">
      <c r="A31" s="1">
        <v>2.2892435436732339</v>
      </c>
      <c r="B31" s="1">
        <v>1.7250314752516316</v>
      </c>
      <c r="C31" s="1">
        <f t="shared" si="0"/>
        <v>7.3684210526315805</v>
      </c>
      <c r="D31" s="1">
        <v>0.67963820718323087</v>
      </c>
      <c r="E31" s="4">
        <f t="shared" si="1"/>
        <v>1.1938414068051734E-2</v>
      </c>
      <c r="F31" s="1">
        <f t="shared" si="2"/>
        <v>144.49419038563676</v>
      </c>
    </row>
    <row r="32" spans="1:11">
      <c r="A32" s="1">
        <v>0.99053161583158589</v>
      </c>
      <c r="B32" s="1">
        <v>1.6954129374373998</v>
      </c>
      <c r="C32" s="1">
        <f t="shared" si="0"/>
        <v>8.2631578947368443</v>
      </c>
      <c r="D32" s="1">
        <v>0.67963820328466418</v>
      </c>
      <c r="E32" s="4">
        <f t="shared" si="1"/>
        <v>1.1938414270893987E-2</v>
      </c>
      <c r="F32" s="1">
        <f t="shared" si="2"/>
        <v>142.01324388372407</v>
      </c>
    </row>
    <row r="33" spans="1:6">
      <c r="A33" s="1">
        <v>0.22176342548982486</v>
      </c>
      <c r="B33" s="1">
        <v>1.6137163202372293</v>
      </c>
      <c r="C33" s="1">
        <f t="shared" si="0"/>
        <v>9.1578947368421062</v>
      </c>
      <c r="D33" s="1">
        <v>0.67861822966454255</v>
      </c>
      <c r="E33" s="4">
        <f t="shared" si="1"/>
        <v>1.1991483454125743E-2</v>
      </c>
      <c r="F33" s="1">
        <f t="shared" si="2"/>
        <v>134.57186730987985</v>
      </c>
    </row>
    <row r="34" spans="1:6">
      <c r="A34" s="1">
        <v>0.18914600177286378</v>
      </c>
      <c r="B34" s="1">
        <v>1.4733356004115883</v>
      </c>
      <c r="C34" s="1">
        <f t="shared" si="0"/>
        <v>10.05263157894737</v>
      </c>
      <c r="D34" s="1">
        <v>0.67625485090209203</v>
      </c>
      <c r="E34" s="4">
        <f t="shared" si="1"/>
        <v>1.2114449948666608E-2</v>
      </c>
      <c r="F34" s="1">
        <f t="shared" si="2"/>
        <v>121.618035210402</v>
      </c>
    </row>
    <row r="35" spans="1:6">
      <c r="A35" s="1">
        <v>0.17475974803852731</v>
      </c>
      <c r="B35" s="1">
        <v>1.3542247630961577</v>
      </c>
      <c r="C35" s="1">
        <f t="shared" si="0"/>
        <v>10.947368421052634</v>
      </c>
      <c r="D35" s="1">
        <v>0.67406728137237759</v>
      </c>
      <c r="E35" s="4">
        <f t="shared" si="1"/>
        <v>1.2228269096450811E-2</v>
      </c>
      <c r="F35" s="1">
        <f t="shared" si="2"/>
        <v>110.7454172307358</v>
      </c>
    </row>
    <row r="36" spans="1:6">
      <c r="A36" s="1">
        <v>0.16538899775501689</v>
      </c>
      <c r="B36" s="1">
        <v>1.2527010410589183</v>
      </c>
      <c r="C36" s="1">
        <f t="shared" si="0"/>
        <v>11.842105263157897</v>
      </c>
      <c r="D36" s="1">
        <v>0.67204981093012373</v>
      </c>
      <c r="E36" s="4">
        <f t="shared" si="1"/>
        <v>1.233323799608946E-2</v>
      </c>
      <c r="F36" s="1">
        <f t="shared" si="2"/>
        <v>101.57113983011732</v>
      </c>
    </row>
    <row r="37" spans="1:6">
      <c r="A37" s="1">
        <v>0.15841485568989058</v>
      </c>
      <c r="B37" s="1">
        <v>1.1652522720975955</v>
      </c>
      <c r="C37" s="1">
        <f t="shared" si="0"/>
        <v>12.736842105263161</v>
      </c>
      <c r="D37" s="1">
        <v>0.67018103346068858</v>
      </c>
      <c r="E37" s="4">
        <f t="shared" si="1"/>
        <v>1.2430470406799251E-2</v>
      </c>
      <c r="F37" s="1">
        <f t="shared" si="2"/>
        <v>93.741607032041429</v>
      </c>
    </row>
    <row r="38" spans="1:6">
      <c r="A38" s="1">
        <v>0.1528526587234319</v>
      </c>
      <c r="B38" s="1">
        <v>1.0891712885590836</v>
      </c>
      <c r="C38" s="1">
        <f t="shared" si="0"/>
        <v>13.631578947368423</v>
      </c>
      <c r="D38" s="1">
        <v>0.66844165482421558</v>
      </c>
      <c r="E38" s="4">
        <f t="shared" si="1"/>
        <v>1.2520970201840396E-2</v>
      </c>
      <c r="F38" s="1">
        <f t="shared" si="2"/>
        <v>86.987770995492966</v>
      </c>
    </row>
    <row r="39" spans="1:6">
      <c r="A39" s="1">
        <v>0.14822501532116092</v>
      </c>
      <c r="B39" s="1">
        <v>1.0224059347077472</v>
      </c>
      <c r="C39" s="1">
        <f t="shared" si="0"/>
        <v>14.526315789473687</v>
      </c>
      <c r="D39" s="1">
        <v>0.66681598077032245</v>
      </c>
      <c r="E39" s="4">
        <f t="shared" si="1"/>
        <v>1.2605553952379818E-2</v>
      </c>
      <c r="F39" s="1">
        <f t="shared" si="2"/>
        <v>81.107576753080806</v>
      </c>
    </row>
    <row r="40" spans="1:6">
      <c r="A40" s="1">
        <v>0.14426141483610438</v>
      </c>
      <c r="B40" s="1">
        <v>0.96333848764746988</v>
      </c>
      <c r="C40" s="1">
        <f t="shared" si="0"/>
        <v>15.42105263157895</v>
      </c>
      <c r="D40" s="1">
        <v>0.66529022368453239</v>
      </c>
      <c r="E40" s="4">
        <f t="shared" si="1"/>
        <v>1.2684939027400954E-2</v>
      </c>
      <c r="F40" s="1">
        <f t="shared" si="2"/>
        <v>75.943485858824062</v>
      </c>
    </row>
    <row r="41" spans="1:6">
      <c r="A41" s="1">
        <v>0.14079575490279267</v>
      </c>
      <c r="B41" s="1">
        <v>0.91072489041914051</v>
      </c>
      <c r="C41" s="1">
        <f t="shared" si="0"/>
        <v>16.315789473684212</v>
      </c>
      <c r="D41" s="1">
        <v>0.66385348396351529</v>
      </c>
      <c r="E41" s="4">
        <f t="shared" si="1"/>
        <v>1.2759692532792494E-2</v>
      </c>
      <c r="F41" s="1">
        <f t="shared" si="2"/>
        <v>71.375143882078007</v>
      </c>
    </row>
    <row r="42" spans="1:6">
      <c r="A42" s="1">
        <v>0.13771683337155022</v>
      </c>
      <c r="B42" s="1">
        <v>0.86355914822322</v>
      </c>
      <c r="C42" s="1">
        <f t="shared" si="0"/>
        <v>17.210526315789476</v>
      </c>
      <c r="D42" s="1">
        <v>0.662496105583808</v>
      </c>
      <c r="E42" s="4">
        <f t="shared" si="1"/>
        <v>1.2830316871036569E-2</v>
      </c>
      <c r="F42" s="1">
        <f t="shared" si="2"/>
        <v>67.306143480574264</v>
      </c>
    </row>
    <row r="43" spans="1:6">
      <c r="A43" s="1">
        <v>0.13494707485133881</v>
      </c>
      <c r="B43" s="1">
        <v>0.82103337512323349</v>
      </c>
      <c r="C43" s="1">
        <f t="shared" si="0"/>
        <v>18.10526315789474</v>
      </c>
      <c r="D43" s="1">
        <v>0.66120989141433195</v>
      </c>
      <c r="E43" s="4">
        <f t="shared" si="1"/>
        <v>1.2897238538507789E-2</v>
      </c>
      <c r="F43" s="1">
        <f t="shared" si="2"/>
        <v>63.659625482760674</v>
      </c>
    </row>
    <row r="44" spans="1:6">
      <c r="A44" s="1">
        <v>0.13243098299526437</v>
      </c>
      <c r="B44" s="1">
        <v>0.78250386644635106</v>
      </c>
      <c r="C44" s="1">
        <f t="shared" si="0"/>
        <v>19</v>
      </c>
      <c r="D44" s="1">
        <v>0.65998822902049259</v>
      </c>
      <c r="E44" s="4">
        <f t="shared" si="1"/>
        <v>1.2960801579891415E-2</v>
      </c>
      <c r="F44" s="1">
        <f t="shared" si="2"/>
        <v>60.374650566397051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5F709-98B4-44DF-90DE-12BF84280E98}">
  <dimension ref="A1:I133"/>
  <sheetViews>
    <sheetView zoomScaleNormal="100" workbookViewId="0">
      <selection activeCell="E115" sqref="E115"/>
    </sheetView>
  </sheetViews>
  <sheetFormatPr defaultRowHeight="14.4"/>
  <cols>
    <col min="1" max="1" width="29.21875" style="1" customWidth="1"/>
    <col min="2" max="2" width="29.5546875" style="1" customWidth="1"/>
    <col min="3" max="3" width="27.77734375" style="1" customWidth="1"/>
    <col min="4" max="4" width="29" style="1" customWidth="1"/>
    <col min="5" max="5" width="28.33203125" style="1" customWidth="1"/>
    <col min="6" max="16384" width="8.88671875" style="1"/>
  </cols>
  <sheetData>
    <row r="1" spans="1:8">
      <c r="A1" s="6" t="s">
        <v>39</v>
      </c>
    </row>
    <row r="2" spans="1:8">
      <c r="A2" s="4" t="s">
        <v>14</v>
      </c>
      <c r="B2" s="4" t="s">
        <v>15</v>
      </c>
      <c r="C2" s="4"/>
      <c r="D2" s="4" t="s">
        <v>16</v>
      </c>
      <c r="E2" s="4" t="s">
        <v>17</v>
      </c>
      <c r="F2" s="4"/>
      <c r="G2" s="4"/>
      <c r="H2" s="4"/>
    </row>
    <row r="3" spans="1:8">
      <c r="A3" s="4">
        <v>9000</v>
      </c>
      <c r="B3" s="4">
        <v>4.9609331093347945E-4</v>
      </c>
      <c r="C3" s="4"/>
      <c r="D3" s="4">
        <v>9000</v>
      </c>
      <c r="E3" s="4">
        <v>10.535160201598686</v>
      </c>
      <c r="F3" s="4"/>
      <c r="G3" s="4"/>
      <c r="H3" s="4"/>
    </row>
    <row r="4" spans="1:8">
      <c r="A4" s="4">
        <v>10098.166088717675</v>
      </c>
      <c r="B4" s="4">
        <v>4.959711880097485E-4</v>
      </c>
      <c r="C4" s="4"/>
      <c r="D4" s="4">
        <v>10098.166088717675</v>
      </c>
      <c r="E4" s="4">
        <v>9.9915837492399575</v>
      </c>
      <c r="F4" s="4"/>
      <c r="G4" s="4"/>
      <c r="H4" s="4"/>
    </row>
    <row r="5" spans="1:8">
      <c r="A5" s="4">
        <v>11330.328706147504</v>
      </c>
      <c r="B5" s="4">
        <v>4.9583302959176924E-4</v>
      </c>
      <c r="C5" s="4"/>
      <c r="D5" s="4">
        <v>11330.328706147504</v>
      </c>
      <c r="E5" s="4">
        <v>9.382063024816377</v>
      </c>
      <c r="F5" s="4"/>
      <c r="G5" s="4"/>
      <c r="H5" s="4"/>
    </row>
    <row r="6" spans="1:8">
      <c r="A6" s="4">
        <v>12712.837901604782</v>
      </c>
      <c r="B6" s="4">
        <v>4.9567654078257911E-4</v>
      </c>
      <c r="C6" s="4"/>
      <c r="D6" s="4">
        <v>12712.837901604782</v>
      </c>
      <c r="E6" s="4">
        <v>8.6985632723392285</v>
      </c>
      <c r="F6" s="4"/>
      <c r="G6" s="4"/>
      <c r="H6" s="4"/>
    </row>
    <row r="7" spans="1:8">
      <c r="A7" s="4">
        <v>14264.038732150009</v>
      </c>
      <c r="B7" s="4">
        <v>4.9549907697867511E-4</v>
      </c>
      <c r="C7" s="4"/>
      <c r="D7" s="4">
        <v>14264.038732150009</v>
      </c>
      <c r="E7" s="4">
        <v>7.9322011659761777</v>
      </c>
      <c r="F7" s="4"/>
      <c r="G7" s="4"/>
      <c r="H7" s="4"/>
    </row>
    <row r="8" spans="1:8">
      <c r="A8" s="4">
        <v>16004.514690350285</v>
      </c>
      <c r="B8" s="4">
        <v>4.9529754074970739E-4</v>
      </c>
      <c r="C8" s="4"/>
      <c r="D8" s="4">
        <v>16004.514690350285</v>
      </c>
      <c r="E8" s="4">
        <v>7.0730105090713078</v>
      </c>
      <c r="F8" s="4"/>
      <c r="G8" s="4"/>
      <c r="H8" s="4"/>
    </row>
    <row r="9" spans="1:8">
      <c r="A9" s="4">
        <v>17957.360834719886</v>
      </c>
      <c r="B9" s="4">
        <v>4.9506829666194976E-4</v>
      </c>
      <c r="C9" s="4"/>
      <c r="D9" s="4">
        <v>17957.360834719886</v>
      </c>
      <c r="E9" s="4">
        <v>6.1098605695227022</v>
      </c>
      <c r="F9" s="4"/>
      <c r="G9" s="4"/>
      <c r="H9" s="4"/>
    </row>
    <row r="10" spans="1:8">
      <c r="A10" s="4">
        <v>20148.490247115013</v>
      </c>
      <c r="B10" s="4">
        <v>4.9480706567818348E-4</v>
      </c>
      <c r="C10" s="4"/>
      <c r="D10" s="4">
        <v>20148.490247115013</v>
      </c>
      <c r="E10" s="4">
        <v>5.030379837183121</v>
      </c>
      <c r="F10" s="4"/>
      <c r="G10" s="4"/>
      <c r="H10" s="4"/>
    </row>
    <row r="11" spans="1:8">
      <c r="A11" s="4">
        <v>22606.977883586165</v>
      </c>
      <c r="B11" s="4">
        <v>4.945087308972795E-4</v>
      </c>
      <c r="C11" s="4"/>
      <c r="D11" s="4">
        <v>22606.977883586165</v>
      </c>
      <c r="E11" s="4">
        <v>3.8206411206052029</v>
      </c>
      <c r="F11" s="4"/>
      <c r="G11" s="4"/>
      <c r="H11" s="4"/>
    </row>
    <row r="12" spans="1:8">
      <c r="A12" s="4">
        <v>25365.44638138001</v>
      </c>
      <c r="B12" s="4">
        <v>4.9416719808220483E-4</v>
      </c>
      <c r="C12" s="4"/>
      <c r="D12" s="4">
        <v>25365.44638138001</v>
      </c>
      <c r="E12" s="4">
        <v>2.4652513537656389</v>
      </c>
      <c r="F12" s="4"/>
      <c r="G12" s="4"/>
      <c r="H12" s="4"/>
    </row>
    <row r="13" spans="1:8">
      <c r="A13" s="4">
        <v>28460.498941515318</v>
      </c>
      <c r="B13" s="4">
        <v>4.8741434606099619E-4</v>
      </c>
      <c r="C13" s="4"/>
      <c r="D13" s="4">
        <v>28460.498941515318</v>
      </c>
      <c r="E13" s="4">
        <v>1.1279440039310173</v>
      </c>
      <c r="F13" s="4"/>
      <c r="G13" s="4"/>
      <c r="H13" s="4"/>
    </row>
    <row r="14" spans="1:8">
      <c r="A14" s="4">
        <v>31933.205031021673</v>
      </c>
      <c r="B14" s="4">
        <v>4.376954220744258E-4</v>
      </c>
      <c r="C14" s="4"/>
      <c r="D14" s="4">
        <v>31933.205031021673</v>
      </c>
      <c r="E14" s="4">
        <v>1.0229845478129456</v>
      </c>
      <c r="F14" s="4"/>
      <c r="G14" s="4"/>
      <c r="H14" s="4"/>
    </row>
    <row r="15" spans="1:8">
      <c r="A15" s="4">
        <v>35829.645349814607</v>
      </c>
      <c r="B15" s="4">
        <v>3.9178811504322664E-4</v>
      </c>
      <c r="C15" s="4"/>
      <c r="D15" s="4">
        <v>35829.645349814607</v>
      </c>
      <c r="E15" s="4">
        <v>0.96238855324720685</v>
      </c>
      <c r="F15" s="4"/>
      <c r="G15" s="4"/>
      <c r="H15" s="4"/>
    </row>
    <row r="16" spans="1:8">
      <c r="A16" s="4">
        <v>40201.523293586499</v>
      </c>
      <c r="B16" s="4">
        <v>3.5041286807194774E-4</v>
      </c>
      <c r="C16" s="4"/>
      <c r="D16" s="4">
        <v>40201.523293586499</v>
      </c>
      <c r="E16" s="4">
        <v>0.91287708420559333</v>
      </c>
      <c r="F16" s="4"/>
      <c r="G16" s="4"/>
      <c r="H16" s="4"/>
    </row>
    <row r="17" spans="1:8">
      <c r="A17" s="4">
        <v>45106.851026454278</v>
      </c>
      <c r="B17" s="4">
        <v>3.1324853725013091E-4</v>
      </c>
      <c r="C17" s="4"/>
      <c r="D17" s="4">
        <v>45106.851026454278</v>
      </c>
      <c r="E17" s="4">
        <v>0.87032955511206755</v>
      </c>
      <c r="F17" s="4"/>
      <c r="G17" s="4"/>
      <c r="H17" s="4"/>
    </row>
    <row r="18" spans="1:8">
      <c r="A18" s="4">
        <v>50610.719267131142</v>
      </c>
      <c r="B18" s="4">
        <v>2.7991875203391868E-4</v>
      </c>
      <c r="C18" s="4"/>
      <c r="D18" s="4">
        <v>50610.719267131142</v>
      </c>
      <c r="E18" s="4">
        <v>0.83311601643695254</v>
      </c>
      <c r="F18" s="4"/>
      <c r="G18" s="4"/>
      <c r="H18" s="4"/>
    </row>
    <row r="19" spans="1:8">
      <c r="A19" s="4">
        <v>56786.161003217065</v>
      </c>
      <c r="B19" s="4">
        <v>2.5005545677578983E-4</v>
      </c>
      <c r="C19" s="4"/>
      <c r="D19" s="4">
        <v>56786.161003217065</v>
      </c>
      <c r="E19" s="4">
        <v>0.80030082043864315</v>
      </c>
      <c r="F19" s="4"/>
      <c r="G19" s="4"/>
      <c r="H19" s="4"/>
    </row>
    <row r="20" spans="1:8">
      <c r="A20" s="4">
        <v>63715.120594572014</v>
      </c>
      <c r="B20" s="4">
        <v>2.2331848261179617E-4</v>
      </c>
      <c r="C20" s="4"/>
      <c r="D20" s="4">
        <v>63715.120594572014</v>
      </c>
      <c r="E20" s="4">
        <v>0.77124054854114754</v>
      </c>
      <c r="F20" s="4"/>
      <c r="G20" s="4"/>
      <c r="H20" s="4"/>
    </row>
    <row r="21" spans="1:8">
      <c r="A21" s="4">
        <v>69000</v>
      </c>
      <c r="B21" s="4">
        <v>2.064773657771388E-4</v>
      </c>
      <c r="C21" s="4"/>
      <c r="D21" s="4">
        <v>69000</v>
      </c>
      <c r="E21" s="4">
        <v>0.75306176137742187</v>
      </c>
      <c r="F21" s="4"/>
      <c r="G21" s="4"/>
      <c r="H21" s="4"/>
    </row>
    <row r="23" spans="1:8">
      <c r="A23" s="3" t="s">
        <v>29</v>
      </c>
      <c r="B23" s="3" t="s">
        <v>26</v>
      </c>
      <c r="C23" s="3" t="s">
        <v>27</v>
      </c>
      <c r="D23" s="3" t="s">
        <v>28</v>
      </c>
      <c r="G23" s="3" t="s">
        <v>6</v>
      </c>
    </row>
    <row r="24" spans="1:8">
      <c r="A24" s="1">
        <f t="shared" ref="A24:A42" si="0">A3/$G$24</f>
        <v>9</v>
      </c>
      <c r="B24" s="4">
        <v>10.535160201598686</v>
      </c>
      <c r="C24" s="4">
        <f t="shared" ref="C24:C42" si="1">B3*$G$24</f>
        <v>0.49609331093347947</v>
      </c>
      <c r="D24" s="1">
        <v>26.6</v>
      </c>
      <c r="G24" s="1">
        <v>1000</v>
      </c>
    </row>
    <row r="25" spans="1:8">
      <c r="A25" s="1">
        <f t="shared" si="0"/>
        <v>10.098166088717674</v>
      </c>
      <c r="B25" s="4">
        <v>9.9915837492399575</v>
      </c>
      <c r="C25" s="4">
        <f t="shared" si="1"/>
        <v>0.49597118800974849</v>
      </c>
      <c r="D25" s="1">
        <v>26.6</v>
      </c>
    </row>
    <row r="26" spans="1:8">
      <c r="A26" s="1">
        <f t="shared" si="0"/>
        <v>11.330328706147505</v>
      </c>
      <c r="B26" s="4">
        <v>9.382063024816377</v>
      </c>
      <c r="C26" s="4">
        <f t="shared" si="1"/>
        <v>0.49583302959176923</v>
      </c>
      <c r="D26" s="1">
        <v>26.6</v>
      </c>
    </row>
    <row r="27" spans="1:8">
      <c r="A27" s="1">
        <f t="shared" si="0"/>
        <v>12.712837901604782</v>
      </c>
      <c r="B27" s="4">
        <v>8.6985632723392285</v>
      </c>
      <c r="C27" s="4">
        <f t="shared" si="1"/>
        <v>0.49567654078257911</v>
      </c>
      <c r="D27" s="1">
        <v>26.6</v>
      </c>
    </row>
    <row r="28" spans="1:8">
      <c r="A28" s="1">
        <f t="shared" si="0"/>
        <v>14.264038732150009</v>
      </c>
      <c r="B28" s="4">
        <v>7.9322011659761777</v>
      </c>
      <c r="C28" s="4">
        <f t="shared" si="1"/>
        <v>0.49549907697867512</v>
      </c>
      <c r="D28" s="1">
        <v>26.6</v>
      </c>
    </row>
    <row r="29" spans="1:8">
      <c r="A29" s="1">
        <f t="shared" si="0"/>
        <v>16.004514690350284</v>
      </c>
      <c r="B29" s="4">
        <v>7.0730105090713078</v>
      </c>
      <c r="C29" s="4">
        <f t="shared" si="1"/>
        <v>0.49529754074970739</v>
      </c>
      <c r="D29" s="1">
        <v>26.6</v>
      </c>
    </row>
    <row r="30" spans="1:8">
      <c r="A30" s="1">
        <f t="shared" si="0"/>
        <v>17.957360834719886</v>
      </c>
      <c r="B30" s="4">
        <v>6.1098605695227022</v>
      </c>
      <c r="C30" s="4">
        <f t="shared" si="1"/>
        <v>0.49506829666194974</v>
      </c>
      <c r="D30" s="1">
        <v>26.6</v>
      </c>
    </row>
    <row r="31" spans="1:8">
      <c r="A31" s="1">
        <f t="shared" si="0"/>
        <v>20.148490247115014</v>
      </c>
      <c r="B31" s="4">
        <v>5.030379837183121</v>
      </c>
      <c r="C31" s="4">
        <f t="shared" si="1"/>
        <v>0.4948070656781835</v>
      </c>
      <c r="D31" s="1">
        <v>26.6</v>
      </c>
    </row>
    <row r="32" spans="1:8">
      <c r="A32" s="1">
        <f t="shared" si="0"/>
        <v>22.606977883586165</v>
      </c>
      <c r="B32" s="4">
        <v>3.8206411206052029</v>
      </c>
      <c r="C32" s="4">
        <f t="shared" si="1"/>
        <v>0.49450873089727948</v>
      </c>
      <c r="D32" s="1">
        <v>26.6</v>
      </c>
    </row>
    <row r="33" spans="1:9">
      <c r="A33" s="2">
        <f t="shared" si="0"/>
        <v>25.365446381380011</v>
      </c>
      <c r="B33" s="8">
        <v>2.4652513537656389</v>
      </c>
      <c r="C33" s="8">
        <f t="shared" si="1"/>
        <v>0.49416719808220483</v>
      </c>
      <c r="D33" s="2">
        <v>26.6</v>
      </c>
    </row>
    <row r="34" spans="1:9">
      <c r="A34" s="1">
        <f t="shared" si="0"/>
        <v>28.460498941515318</v>
      </c>
      <c r="B34" s="4">
        <v>1.1279440039310173</v>
      </c>
      <c r="C34" s="4">
        <f t="shared" si="1"/>
        <v>0.48741434606099621</v>
      </c>
      <c r="D34" s="1">
        <v>26.6</v>
      </c>
    </row>
    <row r="35" spans="1:9">
      <c r="A35" s="1">
        <f t="shared" si="0"/>
        <v>31.933205031021672</v>
      </c>
      <c r="B35" s="4">
        <v>1.0229845478129456</v>
      </c>
      <c r="C35" s="4">
        <f t="shared" si="1"/>
        <v>0.4376954220744258</v>
      </c>
      <c r="D35" s="1">
        <v>26.6</v>
      </c>
    </row>
    <row r="36" spans="1:9">
      <c r="A36" s="1">
        <f t="shared" si="0"/>
        <v>35.829645349814605</v>
      </c>
      <c r="B36" s="4">
        <v>0.96238855324720685</v>
      </c>
      <c r="C36" s="4">
        <f t="shared" si="1"/>
        <v>0.39178811504322664</v>
      </c>
      <c r="D36" s="1">
        <v>26.6</v>
      </c>
    </row>
    <row r="37" spans="1:9">
      <c r="A37" s="1">
        <f t="shared" si="0"/>
        <v>40.201523293586497</v>
      </c>
      <c r="B37" s="4">
        <v>0.91287708420559333</v>
      </c>
      <c r="C37" s="4">
        <f t="shared" si="1"/>
        <v>0.35041286807194777</v>
      </c>
      <c r="D37" s="1">
        <v>26.6</v>
      </c>
    </row>
    <row r="38" spans="1:9">
      <c r="A38" s="1">
        <f t="shared" si="0"/>
        <v>45.106851026454279</v>
      </c>
      <c r="B38" s="4">
        <v>0.87032955511206755</v>
      </c>
      <c r="C38" s="4">
        <f t="shared" si="1"/>
        <v>0.31324853725013091</v>
      </c>
      <c r="D38" s="1">
        <v>26.6</v>
      </c>
    </row>
    <row r="39" spans="1:9">
      <c r="A39" s="1">
        <f t="shared" si="0"/>
        <v>50.610719267131145</v>
      </c>
      <c r="B39" s="4">
        <v>0.83311601643695254</v>
      </c>
      <c r="C39" s="4">
        <f t="shared" si="1"/>
        <v>0.27991875203391869</v>
      </c>
      <c r="D39" s="1">
        <v>26.6</v>
      </c>
    </row>
    <row r="40" spans="1:9">
      <c r="A40" s="1">
        <f t="shared" si="0"/>
        <v>56.786161003217067</v>
      </c>
      <c r="B40" s="4">
        <v>0.80030082043864315</v>
      </c>
      <c r="C40" s="4">
        <f t="shared" si="1"/>
        <v>0.25005545677578983</v>
      </c>
      <c r="D40" s="1">
        <v>26.6</v>
      </c>
    </row>
    <row r="41" spans="1:9">
      <c r="A41" s="1">
        <f t="shared" si="0"/>
        <v>63.715120594572014</v>
      </c>
      <c r="B41" s="4">
        <v>0.77124054854114754</v>
      </c>
      <c r="C41" s="4">
        <f t="shared" si="1"/>
        <v>0.22331848261179615</v>
      </c>
      <c r="D41" s="1">
        <v>26.6</v>
      </c>
    </row>
    <row r="42" spans="1:9">
      <c r="A42" s="1">
        <f t="shared" si="0"/>
        <v>69</v>
      </c>
      <c r="B42" s="4">
        <v>0.75306176137742187</v>
      </c>
      <c r="C42" s="4">
        <f t="shared" si="1"/>
        <v>0.20647736577713879</v>
      </c>
      <c r="D42" s="1">
        <v>26.6</v>
      </c>
      <c r="G42" s="3" t="s">
        <v>30</v>
      </c>
    </row>
    <row r="43" spans="1:9">
      <c r="G43" s="1">
        <f>SLOPE(C24:C33,B24:B33)</f>
        <v>2.3813990128627096E-4</v>
      </c>
    </row>
    <row r="45" spans="1:9">
      <c r="A45" s="6" t="s">
        <v>38</v>
      </c>
    </row>
    <row r="46" spans="1:9">
      <c r="A46" s="4" t="s">
        <v>31</v>
      </c>
      <c r="B46" s="4" t="s">
        <v>32</v>
      </c>
      <c r="C46" s="4"/>
      <c r="D46" s="4" t="s">
        <v>16</v>
      </c>
      <c r="E46" s="4" t="s">
        <v>17</v>
      </c>
      <c r="F46" s="4"/>
      <c r="G46" s="4"/>
      <c r="H46" s="4"/>
      <c r="I46" s="4"/>
    </row>
    <row r="47" spans="1:9">
      <c r="A47" s="4">
        <v>9000</v>
      </c>
      <c r="B47" s="4">
        <v>9.6770601551459539E-4</v>
      </c>
      <c r="C47" s="4"/>
      <c r="D47" s="4">
        <v>9000</v>
      </c>
      <c r="E47" s="4">
        <v>6.2906458603686408</v>
      </c>
      <c r="F47" s="4"/>
      <c r="G47" s="4"/>
      <c r="H47" s="4"/>
      <c r="I47" s="4"/>
    </row>
    <row r="48" spans="1:9">
      <c r="A48" s="4">
        <v>10098.166088717675</v>
      </c>
      <c r="B48" s="4">
        <v>9.6713753382525729E-4</v>
      </c>
      <c r="C48" s="4"/>
      <c r="D48" s="4">
        <v>10098.166088717675</v>
      </c>
      <c r="E48" s="4">
        <v>5.233651755925786</v>
      </c>
      <c r="F48" s="4"/>
      <c r="G48" s="4"/>
      <c r="H48" s="4"/>
      <c r="I48" s="4"/>
    </row>
    <row r="49" spans="1:9">
      <c r="A49" s="4">
        <v>11330.328706147504</v>
      </c>
      <c r="B49" s="4">
        <v>9.6648818725664568E-4</v>
      </c>
      <c r="C49" s="4"/>
      <c r="D49" s="4">
        <v>11330.328706147504</v>
      </c>
      <c r="E49" s="4">
        <v>4.0493988919260282</v>
      </c>
      <c r="F49" s="4"/>
      <c r="G49" s="4"/>
      <c r="H49" s="4"/>
      <c r="I49" s="4"/>
    </row>
    <row r="50" spans="1:9">
      <c r="A50" s="4">
        <v>12712.837901604782</v>
      </c>
      <c r="B50" s="4">
        <v>9.6574452948753817E-4</v>
      </c>
      <c r="C50" s="4"/>
      <c r="D50" s="4">
        <v>12712.837901604782</v>
      </c>
      <c r="E50" s="4">
        <v>2.7226829455308259</v>
      </c>
      <c r="F50" s="4"/>
      <c r="G50" s="4"/>
      <c r="H50" s="4"/>
      <c r="I50" s="4"/>
    </row>
    <row r="51" spans="1:9">
      <c r="A51" s="4">
        <v>14264.038732150009</v>
      </c>
      <c r="B51" s="4">
        <v>9.647588674873785E-4</v>
      </c>
      <c r="C51" s="4"/>
      <c r="D51" s="4">
        <v>14264.038732150009</v>
      </c>
      <c r="E51" s="4">
        <v>1.2386795141600322</v>
      </c>
      <c r="F51" s="4"/>
      <c r="G51" s="4"/>
      <c r="H51" s="4"/>
      <c r="I51" s="4"/>
    </row>
    <row r="52" spans="1:9">
      <c r="A52" s="4">
        <v>16004.514690350285</v>
      </c>
      <c r="B52" s="4">
        <v>8.7415244766195308E-4</v>
      </c>
      <c r="C52" s="4"/>
      <c r="D52" s="4">
        <v>16004.514690350285</v>
      </c>
      <c r="E52" s="4">
        <v>1.0096271513942718</v>
      </c>
      <c r="F52" s="4"/>
      <c r="G52" s="4"/>
      <c r="H52" s="4"/>
      <c r="I52" s="4"/>
    </row>
    <row r="53" spans="1:9">
      <c r="A53" s="4">
        <v>17957.360834719886</v>
      </c>
      <c r="B53" s="4">
        <v>7.8344937988225692E-4</v>
      </c>
      <c r="C53" s="4"/>
      <c r="D53" s="4">
        <v>17957.360834719886</v>
      </c>
      <c r="E53" s="4">
        <v>0.93128610570235948</v>
      </c>
      <c r="F53" s="4"/>
      <c r="G53" s="4"/>
      <c r="H53" s="4"/>
      <c r="I53" s="4"/>
    </row>
    <row r="54" spans="1:9">
      <c r="A54" s="4">
        <v>20148.490247115013</v>
      </c>
      <c r="B54" s="4">
        <v>7.0144347327168806E-4</v>
      </c>
      <c r="C54" s="4"/>
      <c r="D54" s="4">
        <v>20148.490247115013</v>
      </c>
      <c r="E54" s="4">
        <v>0.86696617878539473</v>
      </c>
      <c r="F54" s="4"/>
      <c r="G54" s="4"/>
      <c r="H54" s="4"/>
      <c r="I54" s="4"/>
    </row>
    <row r="55" spans="1:9">
      <c r="A55" s="4">
        <v>22606.977883586165</v>
      </c>
      <c r="B55" s="4">
        <v>6.2762365984207215E-4</v>
      </c>
      <c r="C55" s="4"/>
      <c r="D55" s="4">
        <v>22606.977883586165</v>
      </c>
      <c r="E55" s="4">
        <v>0.81131192195027335</v>
      </c>
      <c r="F55" s="4"/>
      <c r="G55" s="4"/>
      <c r="H55" s="4"/>
      <c r="I55" s="4"/>
    </row>
    <row r="56" spans="1:9">
      <c r="A56" s="4">
        <v>25365.44638138001</v>
      </c>
      <c r="B56" s="4">
        <v>5.6130148078314284E-4</v>
      </c>
      <c r="C56" s="4"/>
      <c r="D56" s="4">
        <v>25365.44638138001</v>
      </c>
      <c r="E56" s="4">
        <v>0.76236341934326901</v>
      </c>
      <c r="F56" s="4"/>
      <c r="G56" s="4"/>
      <c r="H56" s="4"/>
      <c r="I56" s="4"/>
    </row>
    <row r="57" spans="1:9">
      <c r="A57" s="4">
        <v>28460.498941515318</v>
      </c>
      <c r="B57" s="4">
        <v>5.0178295024643621E-4</v>
      </c>
      <c r="C57" s="4"/>
      <c r="D57" s="4">
        <v>28460.498941515318</v>
      </c>
      <c r="E57" s="4">
        <v>0.71900634451129963</v>
      </c>
      <c r="F57" s="4"/>
      <c r="G57" s="4"/>
      <c r="H57" s="4"/>
      <c r="I57" s="4"/>
    </row>
    <row r="58" spans="1:9">
      <c r="A58" s="4">
        <v>31933.205031021673</v>
      </c>
      <c r="B58" s="4">
        <v>4.4842141046437571E-4</v>
      </c>
      <c r="C58" s="4"/>
      <c r="D58" s="4">
        <v>31933.205031021673</v>
      </c>
      <c r="E58" s="4">
        <v>0.68046941535899708</v>
      </c>
      <c r="F58" s="4"/>
      <c r="G58" s="4"/>
      <c r="H58" s="4"/>
      <c r="I58" s="4"/>
    </row>
    <row r="59" spans="1:9">
      <c r="A59" s="4">
        <v>35829.645349814607</v>
      </c>
      <c r="B59" s="4">
        <v>4.006142624157304E-4</v>
      </c>
      <c r="C59" s="4"/>
      <c r="D59" s="4">
        <v>35829.645349814607</v>
      </c>
      <c r="E59" s="4">
        <v>0.64615122334934638</v>
      </c>
      <c r="F59" s="4"/>
      <c r="G59" s="4"/>
      <c r="H59" s="4"/>
      <c r="I59" s="4"/>
    </row>
    <row r="60" spans="1:9">
      <c r="A60" s="4">
        <v>40201.523293586499</v>
      </c>
      <c r="B60" s="4">
        <v>3.5780862895467495E-4</v>
      </c>
      <c r="C60" s="4"/>
      <c r="D60" s="4">
        <v>40201.523293586499</v>
      </c>
      <c r="E60" s="4">
        <v>0.61555640307863568</v>
      </c>
      <c r="F60" s="4"/>
      <c r="G60" s="4"/>
      <c r="H60" s="4"/>
      <c r="I60" s="4"/>
    </row>
    <row r="61" spans="1:9">
      <c r="A61" s="4">
        <v>45106.851026454278</v>
      </c>
      <c r="B61" s="4">
        <v>3.1950179457167671E-4</v>
      </c>
      <c r="C61" s="4"/>
      <c r="D61" s="4">
        <v>45106.851026454278</v>
      </c>
      <c r="E61" s="4">
        <v>0.58826450243483563</v>
      </c>
      <c r="F61" s="4"/>
      <c r="G61" s="4"/>
      <c r="H61" s="4"/>
      <c r="I61" s="4"/>
    </row>
    <row r="62" spans="1:9">
      <c r="A62" s="4">
        <v>50610.719267131142</v>
      </c>
      <c r="B62" s="4">
        <v>2.8523787490961181E-4</v>
      </c>
      <c r="C62" s="4"/>
      <c r="D62" s="4">
        <v>50610.719267131142</v>
      </c>
      <c r="E62" s="4">
        <v>0.56391148431211058</v>
      </c>
      <c r="F62" s="4"/>
      <c r="G62" s="4"/>
      <c r="H62" s="4"/>
      <c r="I62" s="4"/>
    </row>
    <row r="63" spans="1:9">
      <c r="A63" s="4">
        <v>56786.161003217065</v>
      </c>
      <c r="B63" s="4">
        <v>2.5460101244036376E-4</v>
      </c>
      <c r="C63" s="4"/>
      <c r="D63" s="4">
        <v>56786.161003217065</v>
      </c>
      <c r="E63" s="4">
        <v>0.54217598735901662</v>
      </c>
      <c r="F63" s="4"/>
      <c r="G63" s="4"/>
      <c r="H63" s="4"/>
      <c r="I63" s="4"/>
    </row>
    <row r="64" spans="1:9">
      <c r="A64" s="4">
        <v>63715.120594572014</v>
      </c>
      <c r="B64" s="4">
        <v>2.2721809952925388E-4</v>
      </c>
      <c r="C64" s="4"/>
      <c r="D64" s="4">
        <v>63715.120594572014</v>
      </c>
      <c r="E64" s="4">
        <v>0.52277606668363641</v>
      </c>
      <c r="F64" s="4"/>
      <c r="G64" s="4"/>
      <c r="H64" s="4"/>
      <c r="I64" s="4"/>
    </row>
    <row r="65" spans="1:9">
      <c r="A65" s="4">
        <v>69000</v>
      </c>
      <c r="B65" s="4">
        <v>2.0999155056250629E-4</v>
      </c>
      <c r="C65" s="4"/>
      <c r="D65" s="4">
        <v>69000</v>
      </c>
      <c r="E65" s="4">
        <v>0.51058301118706517</v>
      </c>
      <c r="F65" s="4"/>
      <c r="G65" s="4"/>
      <c r="H65" s="4"/>
      <c r="I65" s="4"/>
    </row>
    <row r="66" spans="1:9">
      <c r="A66" s="4"/>
      <c r="B66" s="4"/>
      <c r="C66" s="4"/>
      <c r="D66" s="4"/>
      <c r="E66" s="4"/>
      <c r="F66" s="4"/>
      <c r="G66" s="4"/>
      <c r="H66" s="4"/>
      <c r="I66" s="4"/>
    </row>
    <row r="67" spans="1:9">
      <c r="A67" s="4"/>
      <c r="B67" s="4"/>
      <c r="C67" s="4"/>
      <c r="D67" s="4"/>
      <c r="E67" s="4"/>
      <c r="F67" s="4"/>
      <c r="G67" s="3" t="s">
        <v>6</v>
      </c>
      <c r="H67" s="4"/>
      <c r="I67" s="4"/>
    </row>
    <row r="68" spans="1:9">
      <c r="A68" s="3" t="s">
        <v>29</v>
      </c>
      <c r="B68" s="3" t="s">
        <v>26</v>
      </c>
      <c r="C68" s="3" t="s">
        <v>27</v>
      </c>
      <c r="D68" s="3" t="s">
        <v>28</v>
      </c>
      <c r="E68" s="4"/>
      <c r="F68" s="4"/>
      <c r="G68" s="1">
        <v>1000</v>
      </c>
      <c r="H68" s="4"/>
      <c r="I68" s="4"/>
    </row>
    <row r="69" spans="1:9">
      <c r="A69" s="4">
        <f>A47/$G$68</f>
        <v>9</v>
      </c>
      <c r="B69" s="4">
        <v>6.2906458603686408</v>
      </c>
      <c r="C69" s="4">
        <f>B47*$G$68</f>
        <v>0.96770601551459534</v>
      </c>
      <c r="D69" s="4">
        <v>26.6</v>
      </c>
      <c r="E69" s="4"/>
      <c r="F69" s="4"/>
      <c r="G69" s="4"/>
      <c r="H69" s="4"/>
      <c r="I69" s="4"/>
    </row>
    <row r="70" spans="1:9">
      <c r="A70" s="4">
        <f t="shared" ref="A70:A87" si="2">A48/$G$68</f>
        <v>10.098166088717674</v>
      </c>
      <c r="B70" s="4">
        <v>5.233651755925786</v>
      </c>
      <c r="C70" s="4">
        <f t="shared" ref="C70:C87" si="3">B48*$G$68</f>
        <v>0.96713753382525725</v>
      </c>
      <c r="D70" s="4">
        <v>26.6</v>
      </c>
      <c r="E70" s="4"/>
      <c r="F70" s="4"/>
      <c r="G70" s="4"/>
      <c r="H70" s="4"/>
      <c r="I70" s="4"/>
    </row>
    <row r="71" spans="1:9">
      <c r="A71" s="4">
        <f t="shared" si="2"/>
        <v>11.330328706147505</v>
      </c>
      <c r="B71" s="4">
        <v>4.0493988919260282</v>
      </c>
      <c r="C71" s="4">
        <f t="shared" si="3"/>
        <v>0.96648818725664565</v>
      </c>
      <c r="D71" s="4">
        <v>26.6</v>
      </c>
    </row>
    <row r="72" spans="1:9">
      <c r="A72" s="4">
        <f t="shared" si="2"/>
        <v>12.712837901604782</v>
      </c>
      <c r="B72" s="4">
        <v>2.7226829455308259</v>
      </c>
      <c r="C72" s="4">
        <f t="shared" si="3"/>
        <v>0.96574452948753819</v>
      </c>
      <c r="D72" s="4">
        <v>26.6</v>
      </c>
    </row>
    <row r="73" spans="1:9">
      <c r="A73" s="8">
        <f t="shared" si="2"/>
        <v>14.264038732150009</v>
      </c>
      <c r="B73" s="8">
        <v>1.2386795141600322</v>
      </c>
      <c r="C73" s="8">
        <f t="shared" si="3"/>
        <v>0.96475886748737849</v>
      </c>
      <c r="D73" s="8">
        <v>26.6</v>
      </c>
    </row>
    <row r="74" spans="1:9">
      <c r="A74" s="4">
        <f t="shared" si="2"/>
        <v>16.004514690350284</v>
      </c>
      <c r="B74" s="4">
        <v>1.0096271513942718</v>
      </c>
      <c r="C74" s="4">
        <f t="shared" si="3"/>
        <v>0.8741524476619531</v>
      </c>
      <c r="D74" s="4">
        <v>26.6</v>
      </c>
    </row>
    <row r="75" spans="1:9">
      <c r="A75" s="4">
        <f t="shared" si="2"/>
        <v>17.957360834719886</v>
      </c>
      <c r="B75" s="4">
        <v>0.93128610570235948</v>
      </c>
      <c r="C75" s="4">
        <f t="shared" si="3"/>
        <v>0.78344937988225694</v>
      </c>
      <c r="D75" s="4">
        <v>26.6</v>
      </c>
    </row>
    <row r="76" spans="1:9">
      <c r="A76" s="4">
        <f t="shared" si="2"/>
        <v>20.148490247115014</v>
      </c>
      <c r="B76" s="4">
        <v>0.86696617878539473</v>
      </c>
      <c r="C76" s="4">
        <f t="shared" si="3"/>
        <v>0.7014434732716881</v>
      </c>
      <c r="D76" s="4">
        <v>26.6</v>
      </c>
    </row>
    <row r="77" spans="1:9">
      <c r="A77" s="4">
        <f t="shared" si="2"/>
        <v>22.606977883586165</v>
      </c>
      <c r="B77" s="4">
        <v>0.81131192195027335</v>
      </c>
      <c r="C77" s="4">
        <f t="shared" si="3"/>
        <v>0.62762365984207213</v>
      </c>
      <c r="D77" s="4">
        <v>26.6</v>
      </c>
    </row>
    <row r="78" spans="1:9">
      <c r="A78" s="4">
        <f t="shared" si="2"/>
        <v>25.365446381380011</v>
      </c>
      <c r="B78" s="4">
        <v>0.76236341934326901</v>
      </c>
      <c r="C78" s="4">
        <f t="shared" si="3"/>
        <v>0.56130148078314279</v>
      </c>
      <c r="D78" s="4">
        <v>26.6</v>
      </c>
    </row>
    <row r="79" spans="1:9">
      <c r="A79" s="4">
        <f t="shared" si="2"/>
        <v>28.460498941515318</v>
      </c>
      <c r="B79" s="4">
        <v>0.71900634451129963</v>
      </c>
      <c r="C79" s="4">
        <f t="shared" si="3"/>
        <v>0.50178295024643627</v>
      </c>
      <c r="D79" s="4">
        <v>26.6</v>
      </c>
    </row>
    <row r="80" spans="1:9">
      <c r="A80" s="4">
        <f t="shared" si="2"/>
        <v>31.933205031021672</v>
      </c>
      <c r="B80" s="4">
        <v>0.68046941535899708</v>
      </c>
      <c r="C80" s="4">
        <f t="shared" si="3"/>
        <v>0.44842141046437572</v>
      </c>
      <c r="D80" s="4">
        <v>26.6</v>
      </c>
    </row>
    <row r="81" spans="1:8">
      <c r="A81" s="4">
        <f t="shared" si="2"/>
        <v>35.829645349814605</v>
      </c>
      <c r="B81" s="4">
        <v>0.64615122334934638</v>
      </c>
      <c r="C81" s="4">
        <f t="shared" si="3"/>
        <v>0.40061426241573039</v>
      </c>
      <c r="D81" s="4">
        <v>26.6</v>
      </c>
    </row>
    <row r="82" spans="1:8">
      <c r="A82" s="4">
        <f t="shared" si="2"/>
        <v>40.201523293586497</v>
      </c>
      <c r="B82" s="4">
        <v>0.61555640307863568</v>
      </c>
      <c r="C82" s="4">
        <f t="shared" si="3"/>
        <v>0.35780862895467497</v>
      </c>
      <c r="D82" s="4">
        <v>26.6</v>
      </c>
    </row>
    <row r="83" spans="1:8">
      <c r="A83" s="4">
        <f t="shared" si="2"/>
        <v>45.106851026454279</v>
      </c>
      <c r="B83" s="4">
        <v>0.58826450243483563</v>
      </c>
      <c r="C83" s="4">
        <f t="shared" si="3"/>
        <v>0.31950179457167671</v>
      </c>
      <c r="D83" s="4">
        <v>26.6</v>
      </c>
    </row>
    <row r="84" spans="1:8">
      <c r="A84" s="4">
        <f t="shared" si="2"/>
        <v>50.610719267131145</v>
      </c>
      <c r="B84" s="4">
        <v>0.56391148431211058</v>
      </c>
      <c r="C84" s="4">
        <f t="shared" si="3"/>
        <v>0.28523787490961183</v>
      </c>
      <c r="D84" s="4">
        <v>26.6</v>
      </c>
    </row>
    <row r="85" spans="1:8">
      <c r="A85" s="4">
        <f t="shared" si="2"/>
        <v>56.786161003217067</v>
      </c>
      <c r="B85" s="4">
        <v>0.54217598735901662</v>
      </c>
      <c r="C85" s="4">
        <f t="shared" si="3"/>
        <v>0.25460101244036376</v>
      </c>
      <c r="D85" s="4">
        <v>26.6</v>
      </c>
    </row>
    <row r="86" spans="1:8">
      <c r="A86" s="4">
        <f t="shared" si="2"/>
        <v>63.715120594572014</v>
      </c>
      <c r="B86" s="4">
        <v>0.52277606668363641</v>
      </c>
      <c r="C86" s="4">
        <f t="shared" si="3"/>
        <v>0.22721809952925387</v>
      </c>
      <c r="D86" s="4">
        <v>26.6</v>
      </c>
    </row>
    <row r="87" spans="1:8">
      <c r="A87" s="4">
        <f t="shared" si="2"/>
        <v>69</v>
      </c>
      <c r="B87" s="4">
        <v>0.51058301118706517</v>
      </c>
      <c r="C87" s="4">
        <f t="shared" si="3"/>
        <v>0.20999155056250629</v>
      </c>
      <c r="D87" s="4">
        <v>26.6</v>
      </c>
    </row>
    <row r="88" spans="1:8">
      <c r="A88" s="4"/>
    </row>
    <row r="91" spans="1:8">
      <c r="A91" s="6" t="s">
        <v>37</v>
      </c>
    </row>
    <row r="92" spans="1:8">
      <c r="A92" s="4" t="s">
        <v>33</v>
      </c>
      <c r="B92" s="4" t="s">
        <v>34</v>
      </c>
      <c r="C92" s="4"/>
      <c r="D92" s="4" t="s">
        <v>35</v>
      </c>
      <c r="E92" s="4" t="s">
        <v>36</v>
      </c>
      <c r="F92" s="4"/>
      <c r="G92" s="4"/>
      <c r="H92" s="4"/>
    </row>
    <row r="93" spans="1:8">
      <c r="A93" s="4">
        <v>9000</v>
      </c>
      <c r="B93" s="4">
        <v>4.9783345426575602E-4</v>
      </c>
      <c r="C93" s="4"/>
      <c r="D93" s="4">
        <v>9000</v>
      </c>
      <c r="E93" s="4">
        <v>4.4805010883918044</v>
      </c>
      <c r="F93" s="4"/>
      <c r="G93" s="4"/>
      <c r="H93" s="4"/>
    </row>
    <row r="94" spans="1:8">
      <c r="A94" s="4">
        <v>10098.166088717675</v>
      </c>
      <c r="B94" s="4">
        <v>4.9750858290456286E-4</v>
      </c>
      <c r="C94" s="4"/>
      <c r="D94" s="4">
        <v>10098.166088717675</v>
      </c>
      <c r="E94" s="4">
        <v>5.0239411718868565</v>
      </c>
      <c r="F94" s="4"/>
      <c r="G94" s="4"/>
      <c r="H94" s="4"/>
    </row>
    <row r="95" spans="1:8">
      <c r="A95" s="4">
        <v>11330.328706147504</v>
      </c>
      <c r="B95" s="4">
        <v>4.9713506174972437E-4</v>
      </c>
      <c r="C95" s="4"/>
      <c r="D95" s="4">
        <v>11330.328706147504</v>
      </c>
      <c r="E95" s="4">
        <v>5.6326893901429012</v>
      </c>
      <c r="F95" s="4"/>
      <c r="G95" s="4"/>
      <c r="H95" s="4"/>
    </row>
    <row r="96" spans="1:8">
      <c r="A96" s="4">
        <v>12712.837901604782</v>
      </c>
      <c r="B96" s="4">
        <v>4.9670398780165626E-4</v>
      </c>
      <c r="C96" s="4"/>
      <c r="D96" s="4">
        <v>12712.837901604782</v>
      </c>
      <c r="E96" s="4">
        <v>6.3144984561248956</v>
      </c>
      <c r="F96" s="4"/>
      <c r="G96" s="4"/>
      <c r="H96" s="3" t="s">
        <v>6</v>
      </c>
    </row>
    <row r="97" spans="1:8">
      <c r="A97" s="4">
        <v>14264.038732150009</v>
      </c>
      <c r="B97" s="4">
        <v>4.962043767245941E-4</v>
      </c>
      <c r="C97" s="4"/>
      <c r="D97" s="4">
        <v>14264.038732150009</v>
      </c>
      <c r="E97" s="4">
        <v>7.0778592295996097</v>
      </c>
      <c r="F97" s="4"/>
      <c r="G97" s="4"/>
      <c r="H97" s="1">
        <v>1000</v>
      </c>
    </row>
    <row r="98" spans="1:8">
      <c r="A98" s="4">
        <v>16004.514690350285</v>
      </c>
      <c r="B98" s="4">
        <v>4.9562237614627258E-4</v>
      </c>
      <c r="C98" s="4"/>
      <c r="D98" s="4">
        <v>16004.514690350285</v>
      </c>
      <c r="E98" s="4">
        <v>7.9321883190330205</v>
      </c>
      <c r="F98" s="4"/>
      <c r="G98" s="4"/>
      <c r="H98" s="4"/>
    </row>
    <row r="99" spans="1:8">
      <c r="A99" s="4">
        <v>17957.360834719886</v>
      </c>
      <c r="B99" s="4">
        <v>4.9494026334447516E-4</v>
      </c>
      <c r="C99" s="4"/>
      <c r="D99" s="4">
        <v>17957.360834719886</v>
      </c>
      <c r="E99" s="4">
        <v>8.8878402849820777</v>
      </c>
      <c r="F99" s="4"/>
      <c r="G99" s="4"/>
      <c r="H99" s="4"/>
    </row>
    <row r="100" spans="1:8">
      <c r="A100" s="4">
        <v>20148.490247115013</v>
      </c>
      <c r="B100" s="4">
        <v>4.9413496549024073E-4</v>
      </c>
      <c r="C100" s="4"/>
      <c r="D100" s="4">
        <v>20148.490247115013</v>
      </c>
      <c r="E100" s="4">
        <v>9.9560783521801142</v>
      </c>
      <c r="F100" s="4"/>
      <c r="G100" s="4"/>
      <c r="H100" s="4"/>
    </row>
    <row r="101" spans="1:8">
      <c r="A101" s="4">
        <v>22606.977883586165</v>
      </c>
      <c r="B101" s="4">
        <v>4.9317560169159357E-4</v>
      </c>
      <c r="C101" s="4"/>
      <c r="D101" s="4">
        <v>22606.977883586165</v>
      </c>
      <c r="E101" s="4">
        <v>11.149220827441857</v>
      </c>
      <c r="F101" s="4"/>
      <c r="G101" s="4"/>
      <c r="H101" s="4"/>
    </row>
    <row r="102" spans="1:8">
      <c r="A102" s="4">
        <v>25365.44638138001</v>
      </c>
      <c r="B102" s="4">
        <v>4.9201996325472631E-4</v>
      </c>
      <c r="C102" s="4"/>
      <c r="D102" s="4">
        <v>25365.44638138001</v>
      </c>
      <c r="E102" s="4">
        <v>12.480283175941437</v>
      </c>
      <c r="F102" s="4"/>
      <c r="G102" s="4"/>
      <c r="H102" s="4"/>
    </row>
    <row r="103" spans="1:8">
      <c r="A103" s="4">
        <v>28460.498941515318</v>
      </c>
      <c r="B103" s="4">
        <v>4.8828724180509646E-4</v>
      </c>
      <c r="C103" s="4"/>
      <c r="D103" s="4">
        <v>28460.498941515318</v>
      </c>
      <c r="E103" s="4">
        <v>13.896899045393948</v>
      </c>
      <c r="F103" s="4"/>
      <c r="G103" s="4"/>
      <c r="H103" s="4"/>
    </row>
    <row r="104" spans="1:8">
      <c r="A104" s="4">
        <v>31933.205031021673</v>
      </c>
      <c r="B104" s="4">
        <v>4.3917554049224963E-4</v>
      </c>
      <c r="C104" s="4"/>
      <c r="D104" s="4">
        <v>31933.205031021673</v>
      </c>
      <c r="E104" s="4">
        <v>14.024280369647105</v>
      </c>
      <c r="F104" s="4"/>
      <c r="G104" s="4"/>
      <c r="H104" s="4"/>
    </row>
    <row r="105" spans="1:8">
      <c r="A105" s="4">
        <v>35829.645349814607</v>
      </c>
      <c r="B105" s="4">
        <v>3.9314128308326425E-4</v>
      </c>
      <c r="C105" s="4"/>
      <c r="D105" s="4">
        <v>35829.645349814607</v>
      </c>
      <c r="E105" s="4">
        <v>14.086094916360125</v>
      </c>
      <c r="F105" s="4"/>
      <c r="G105" s="4"/>
      <c r="H105" s="4"/>
    </row>
    <row r="106" spans="1:8">
      <c r="A106" s="4">
        <v>40201.523293586499</v>
      </c>
      <c r="B106" s="4">
        <v>3.5163554819043759E-4</v>
      </c>
      <c r="C106" s="4"/>
      <c r="D106" s="4">
        <v>40201.523293586499</v>
      </c>
      <c r="E106" s="4">
        <v>14.136276490577876</v>
      </c>
      <c r="F106" s="4"/>
      <c r="G106" s="4"/>
      <c r="H106" s="4"/>
    </row>
    <row r="107" spans="1:8">
      <c r="A107" s="4">
        <v>45106.851026454278</v>
      </c>
      <c r="B107" s="4">
        <v>3.1435062802939929E-4</v>
      </c>
      <c r="C107" s="4"/>
      <c r="D107" s="4">
        <v>45106.851026454278</v>
      </c>
      <c r="E107" s="4">
        <v>14.179382343459313</v>
      </c>
      <c r="F107" s="4"/>
      <c r="G107" s="4"/>
      <c r="H107" s="4"/>
    </row>
    <row r="108" spans="1:8">
      <c r="A108" s="4">
        <v>50610.719267131142</v>
      </c>
      <c r="B108" s="4">
        <v>2.8091116501244832E-4</v>
      </c>
      <c r="C108" s="4"/>
      <c r="D108" s="4">
        <v>50610.719267131142</v>
      </c>
      <c r="E108" s="4">
        <v>14.217110699095516</v>
      </c>
      <c r="F108" s="4"/>
      <c r="G108" s="4"/>
      <c r="H108" s="4"/>
    </row>
    <row r="109" spans="1:8">
      <c r="A109" s="4">
        <v>56786.161003217065</v>
      </c>
      <c r="B109" s="4">
        <v>2.5094847393262039E-4</v>
      </c>
      <c r="C109" s="4"/>
      <c r="D109" s="4">
        <v>56786.161003217065</v>
      </c>
      <c r="E109" s="4">
        <v>14.250410230432568</v>
      </c>
      <c r="F109" s="4"/>
      <c r="G109" s="4"/>
      <c r="H109" s="4"/>
    </row>
    <row r="110" spans="1:8">
      <c r="A110" s="4">
        <v>63715.120594572014</v>
      </c>
      <c r="B110" s="4">
        <v>2.2412153119294733E-4</v>
      </c>
      <c r="C110" s="4"/>
      <c r="D110" s="4">
        <v>63715.120594572014</v>
      </c>
      <c r="E110" s="4">
        <v>14.279925772111756</v>
      </c>
      <c r="F110" s="4"/>
      <c r="G110" s="4"/>
      <c r="H110" s="4"/>
    </row>
    <row r="111" spans="1:8">
      <c r="A111" s="4">
        <v>69000</v>
      </c>
      <c r="B111" s="4">
        <v>2.0722322128701573E-4</v>
      </c>
      <c r="C111" s="4"/>
      <c r="D111" s="4">
        <v>69000</v>
      </c>
      <c r="E111" s="4">
        <v>14.298402268804086</v>
      </c>
      <c r="F111" s="4"/>
      <c r="G111" s="4"/>
      <c r="H111" s="4"/>
    </row>
    <row r="112" spans="1:8">
      <c r="A112" s="4"/>
      <c r="B112" s="4"/>
      <c r="C112" s="4"/>
      <c r="D112" s="4"/>
      <c r="E112" s="4"/>
      <c r="F112" s="4"/>
      <c r="G112" s="4"/>
      <c r="H112" s="4"/>
    </row>
    <row r="114" spans="1:8">
      <c r="A114" s="3" t="s">
        <v>29</v>
      </c>
      <c r="B114" s="3" t="s">
        <v>26</v>
      </c>
      <c r="C114" s="3" t="s">
        <v>27</v>
      </c>
      <c r="D114" s="3" t="s">
        <v>28</v>
      </c>
    </row>
    <row r="115" spans="1:8">
      <c r="A115" s="1">
        <f>A93/$H$97</f>
        <v>9</v>
      </c>
      <c r="B115" s="4">
        <v>4.4805010883918044</v>
      </c>
      <c r="C115" s="1">
        <f>B93*$H$97</f>
        <v>0.49783345426575604</v>
      </c>
      <c r="D115" s="1">
        <v>26.6</v>
      </c>
    </row>
    <row r="116" spans="1:8">
      <c r="A116" s="1">
        <f t="shared" ref="A116:A133" si="4">A94/$H$97</f>
        <v>10.098166088717674</v>
      </c>
      <c r="B116" s="4">
        <v>5.0239411718868565</v>
      </c>
      <c r="C116" s="1">
        <f t="shared" ref="C116:C133" si="5">B94*$H$97</f>
        <v>0.49750858290456285</v>
      </c>
      <c r="D116" s="1">
        <v>26.6</v>
      </c>
      <c r="H116" s="3" t="s">
        <v>6</v>
      </c>
    </row>
    <row r="117" spans="1:8">
      <c r="A117" s="1">
        <f t="shared" si="4"/>
        <v>11.330328706147505</v>
      </c>
      <c r="B117" s="4">
        <v>5.6326893901429012</v>
      </c>
      <c r="C117" s="1">
        <f t="shared" si="5"/>
        <v>0.49713506174972438</v>
      </c>
      <c r="D117" s="1">
        <v>26.6</v>
      </c>
      <c r="H117" s="1">
        <v>1000</v>
      </c>
    </row>
    <row r="118" spans="1:8">
      <c r="A118" s="1">
        <f t="shared" si="4"/>
        <v>12.712837901604782</v>
      </c>
      <c r="B118" s="4">
        <v>6.3144984561248956</v>
      </c>
      <c r="C118" s="1">
        <f t="shared" si="5"/>
        <v>0.49670398780165625</v>
      </c>
      <c r="D118" s="1">
        <v>26.6</v>
      </c>
    </row>
    <row r="119" spans="1:8">
      <c r="A119" s="1">
        <f t="shared" si="4"/>
        <v>14.264038732150009</v>
      </c>
      <c r="B119" s="4">
        <v>7.0778592295996097</v>
      </c>
      <c r="C119" s="1">
        <f t="shared" si="5"/>
        <v>0.49620437672459411</v>
      </c>
      <c r="D119" s="1">
        <v>26.6</v>
      </c>
    </row>
    <row r="120" spans="1:8">
      <c r="A120" s="1">
        <f t="shared" si="4"/>
        <v>16.004514690350284</v>
      </c>
      <c r="B120" s="4">
        <v>7.9321883190330205</v>
      </c>
      <c r="C120" s="1">
        <f t="shared" si="5"/>
        <v>0.49562237614627258</v>
      </c>
      <c r="D120" s="1">
        <v>26.6</v>
      </c>
    </row>
    <row r="121" spans="1:8">
      <c r="A121" s="1">
        <f t="shared" si="4"/>
        <v>17.957360834719886</v>
      </c>
      <c r="B121" s="4">
        <v>8.8878402849820777</v>
      </c>
      <c r="C121" s="1">
        <f t="shared" si="5"/>
        <v>0.49494026334447516</v>
      </c>
      <c r="D121" s="1">
        <v>26.6</v>
      </c>
    </row>
    <row r="122" spans="1:8">
      <c r="A122" s="1">
        <f t="shared" si="4"/>
        <v>20.148490247115014</v>
      </c>
      <c r="B122" s="4">
        <v>9.9560783521801142</v>
      </c>
      <c r="C122" s="1">
        <f t="shared" si="5"/>
        <v>0.49413496549024072</v>
      </c>
      <c r="D122" s="1">
        <v>26.6</v>
      </c>
    </row>
    <row r="123" spans="1:8">
      <c r="A123" s="1">
        <f t="shared" si="4"/>
        <v>22.606977883586165</v>
      </c>
      <c r="B123" s="4">
        <v>11.149220827441857</v>
      </c>
      <c r="C123" s="1">
        <f t="shared" si="5"/>
        <v>0.49317560169159358</v>
      </c>
      <c r="D123" s="1">
        <v>26.6</v>
      </c>
    </row>
    <row r="124" spans="1:8">
      <c r="A124" s="2">
        <f t="shared" si="4"/>
        <v>25.365446381380011</v>
      </c>
      <c r="B124" s="8">
        <v>12.480283175941437</v>
      </c>
      <c r="C124" s="2">
        <f t="shared" si="5"/>
        <v>0.4920199632547263</v>
      </c>
      <c r="D124" s="2">
        <v>26.6</v>
      </c>
    </row>
    <row r="125" spans="1:8">
      <c r="A125" s="1">
        <f t="shared" si="4"/>
        <v>28.460498941515318</v>
      </c>
      <c r="B125" s="4">
        <v>13.896899045393948</v>
      </c>
      <c r="C125" s="1">
        <f t="shared" si="5"/>
        <v>0.48828724180509647</v>
      </c>
      <c r="D125" s="1">
        <v>26.6</v>
      </c>
    </row>
    <row r="126" spans="1:8">
      <c r="A126" s="1">
        <f t="shared" si="4"/>
        <v>31.933205031021672</v>
      </c>
      <c r="B126" s="4">
        <v>14.024280369647105</v>
      </c>
      <c r="C126" s="1">
        <f t="shared" si="5"/>
        <v>0.43917554049224961</v>
      </c>
      <c r="D126" s="1">
        <v>26.6</v>
      </c>
    </row>
    <row r="127" spans="1:8">
      <c r="A127" s="1">
        <f t="shared" si="4"/>
        <v>35.829645349814605</v>
      </c>
      <c r="B127" s="4">
        <v>14.086094916360125</v>
      </c>
      <c r="C127" s="1">
        <f t="shared" si="5"/>
        <v>0.39314128308326424</v>
      </c>
      <c r="D127" s="1">
        <v>26.6</v>
      </c>
    </row>
    <row r="128" spans="1:8">
      <c r="A128" s="1">
        <f t="shared" si="4"/>
        <v>40.201523293586497</v>
      </c>
      <c r="B128" s="4">
        <v>14.136276490577876</v>
      </c>
      <c r="C128" s="1">
        <f t="shared" si="5"/>
        <v>0.35163554819043757</v>
      </c>
      <c r="D128" s="1">
        <v>26.6</v>
      </c>
    </row>
    <row r="129" spans="1:4">
      <c r="A129" s="1">
        <f t="shared" si="4"/>
        <v>45.106851026454279</v>
      </c>
      <c r="B129" s="4">
        <v>14.179382343459313</v>
      </c>
      <c r="C129" s="1">
        <f t="shared" si="5"/>
        <v>0.31435062802939928</v>
      </c>
      <c r="D129" s="1">
        <v>26.6</v>
      </c>
    </row>
    <row r="130" spans="1:4">
      <c r="A130" s="1">
        <f t="shared" si="4"/>
        <v>50.610719267131145</v>
      </c>
      <c r="B130" s="4">
        <v>14.217110699095516</v>
      </c>
      <c r="C130" s="1">
        <f t="shared" si="5"/>
        <v>0.28091116501244834</v>
      </c>
      <c r="D130" s="1">
        <v>26.6</v>
      </c>
    </row>
    <row r="131" spans="1:4">
      <c r="A131" s="1">
        <f t="shared" si="4"/>
        <v>56.786161003217067</v>
      </c>
      <c r="B131" s="4">
        <v>14.250410230432568</v>
      </c>
      <c r="C131" s="1">
        <f t="shared" si="5"/>
        <v>0.25094847393262038</v>
      </c>
      <c r="D131" s="1">
        <v>26.6</v>
      </c>
    </row>
    <row r="132" spans="1:4">
      <c r="A132" s="1">
        <f t="shared" si="4"/>
        <v>63.715120594572014</v>
      </c>
      <c r="B132" s="4">
        <v>14.279925772111756</v>
      </c>
      <c r="C132" s="1">
        <f t="shared" si="5"/>
        <v>0.22412153119294734</v>
      </c>
      <c r="D132" s="1">
        <v>26.6</v>
      </c>
    </row>
    <row r="133" spans="1:4">
      <c r="A133" s="1">
        <f t="shared" si="4"/>
        <v>69</v>
      </c>
      <c r="B133" s="4">
        <v>14.298402268804086</v>
      </c>
      <c r="C133" s="1">
        <f t="shared" si="5"/>
        <v>0.20722322128701573</v>
      </c>
      <c r="D133" s="1">
        <v>26.6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D80FD-A3F5-4A23-8B33-6D57BE0BB0B0}">
  <dimension ref="A1:E460"/>
  <sheetViews>
    <sheetView tabSelected="1" topLeftCell="A422" zoomScale="85" zoomScaleNormal="85" workbookViewId="0">
      <selection activeCell="D461" sqref="D461"/>
    </sheetView>
  </sheetViews>
  <sheetFormatPr defaultRowHeight="14.4"/>
  <cols>
    <col min="1" max="1" width="29.33203125" style="4" customWidth="1"/>
    <col min="2" max="2" width="26" style="4" customWidth="1"/>
    <col min="3" max="3" width="26.88671875" style="4" customWidth="1"/>
    <col min="4" max="4" width="29.88671875" style="4" customWidth="1"/>
    <col min="5" max="5" width="35.5546875" style="4" customWidth="1"/>
    <col min="6" max="6" width="8.88671875" style="4"/>
    <col min="7" max="7" width="30.44140625" style="4" customWidth="1"/>
    <col min="8" max="8" width="25.88671875" style="4" customWidth="1"/>
    <col min="9" max="9" width="8.88671875" style="4"/>
    <col min="10" max="10" width="27.109375" style="4" customWidth="1"/>
    <col min="11" max="11" width="26.33203125" style="4" customWidth="1"/>
    <col min="12" max="12" width="8.88671875" style="4"/>
    <col min="13" max="13" width="30.33203125" style="4" customWidth="1"/>
    <col min="14" max="14" width="27.88671875" style="4" customWidth="1"/>
    <col min="15" max="16384" width="8.88671875" style="4"/>
  </cols>
  <sheetData>
    <row r="1" spans="1:5" s="1" customFormat="1">
      <c r="A1" s="6" t="s">
        <v>44</v>
      </c>
    </row>
    <row r="2" spans="1:5">
      <c r="A2" s="4" t="s">
        <v>45</v>
      </c>
      <c r="B2" s="4" t="s">
        <v>46</v>
      </c>
      <c r="D2" s="4" t="s">
        <v>47</v>
      </c>
      <c r="E2" s="4" t="s">
        <v>48</v>
      </c>
    </row>
    <row r="3" spans="1:5">
      <c r="A3" s="4">
        <v>1</v>
      </c>
      <c r="B3" s="4">
        <v>9.6890700224513534E-6</v>
      </c>
      <c r="D3" s="4">
        <v>1</v>
      </c>
      <c r="E3" s="4">
        <v>3.94062317323517E-4</v>
      </c>
    </row>
    <row r="4" spans="1:5">
      <c r="A4" s="4">
        <v>1.2589254117941673</v>
      </c>
      <c r="B4" s="4">
        <v>9.7318662397184669E-6</v>
      </c>
      <c r="D4" s="4">
        <v>1.2589254117941673</v>
      </c>
      <c r="E4" s="4">
        <v>4.8776854468816889E-4</v>
      </c>
    </row>
    <row r="5" spans="1:5">
      <c r="A5" s="4">
        <v>1.5848931924611136</v>
      </c>
      <c r="B5" s="4">
        <v>9.7591625810084222E-6</v>
      </c>
      <c r="D5" s="4">
        <v>1.5848931924611136</v>
      </c>
      <c r="E5" s="4">
        <v>5.9636290468907877E-4</v>
      </c>
    </row>
    <row r="6" spans="1:5">
      <c r="A6" s="4">
        <v>1.99526231496888</v>
      </c>
      <c r="B6" s="4">
        <v>9.7765042750505897E-6</v>
      </c>
      <c r="D6" s="4">
        <v>1.99526231496888</v>
      </c>
      <c r="E6" s="4">
        <v>7.1762899188029361E-4</v>
      </c>
    </row>
    <row r="7" spans="1:5">
      <c r="A7" s="4">
        <v>2.5118864315095806</v>
      </c>
      <c r="B7" s="4">
        <v>9.7874940965057258E-6</v>
      </c>
      <c r="D7" s="4">
        <v>2.5118864315095806</v>
      </c>
      <c r="E7" s="4">
        <v>8.463624452936801E-4</v>
      </c>
    </row>
    <row r="8" spans="1:5">
      <c r="A8" s="4">
        <v>3.16227766016838</v>
      </c>
      <c r="B8" s="4">
        <v>9.7944475874733116E-6</v>
      </c>
      <c r="D8" s="4">
        <v>3.16227766016838</v>
      </c>
      <c r="E8" s="4">
        <v>9.7455575578026378E-4</v>
      </c>
    </row>
    <row r="9" spans="1:5">
      <c r="A9" s="4">
        <v>3.9810717055349736</v>
      </c>
      <c r="B9" s="4">
        <v>9.7988428377091863E-6</v>
      </c>
      <c r="D9" s="4">
        <v>3.9810717055349736</v>
      </c>
      <c r="E9" s="4">
        <v>1.0931006698847432E-3</v>
      </c>
    </row>
    <row r="10" spans="1:5">
      <c r="A10" s="4">
        <v>5.0118723362727247</v>
      </c>
      <c r="B10" s="4">
        <v>9.8016193061345425E-6</v>
      </c>
      <c r="D10" s="4">
        <v>5.0118723362727247</v>
      </c>
      <c r="E10" s="4">
        <v>1.194519086569263E-3</v>
      </c>
    </row>
    <row r="11" spans="1:5">
      <c r="A11" s="4">
        <v>6.3095734448019352</v>
      </c>
      <c r="B11" s="4">
        <v>9.8033724947140907E-6</v>
      </c>
      <c r="D11" s="4">
        <v>6.3095734448019352</v>
      </c>
      <c r="E11" s="4">
        <v>1.275101336012031E-3</v>
      </c>
    </row>
    <row r="12" spans="1:5">
      <c r="A12" s="4">
        <v>7.9432823472428185</v>
      </c>
      <c r="B12" s="4">
        <v>9.8044792495439107E-6</v>
      </c>
      <c r="D12" s="4">
        <v>7.9432823472428185</v>
      </c>
      <c r="E12" s="4">
        <v>1.3351655890536697E-3</v>
      </c>
    </row>
    <row r="13" spans="1:5">
      <c r="A13" s="4">
        <v>10.000000000000005</v>
      </c>
      <c r="B13" s="4">
        <v>9.8051778017009799E-6</v>
      </c>
      <c r="D13" s="4">
        <v>10.000000000000005</v>
      </c>
      <c r="E13" s="4">
        <v>1.3777197909772103E-3</v>
      </c>
    </row>
    <row r="14" spans="1:5">
      <c r="A14" s="4">
        <v>12.58925411794168</v>
      </c>
      <c r="B14" s="4">
        <v>9.8056186565459819E-6</v>
      </c>
      <c r="D14" s="4">
        <v>12.58925411794168</v>
      </c>
      <c r="E14" s="4">
        <v>1.4067530446461342E-3</v>
      </c>
    </row>
    <row r="15" spans="1:5">
      <c r="A15" s="4">
        <v>15.848931924611145</v>
      </c>
      <c r="B15" s="4">
        <v>9.805896857464769E-6</v>
      </c>
      <c r="D15" s="4">
        <v>15.848931924611145</v>
      </c>
      <c r="E15" s="4">
        <v>1.4260417344622478E-3</v>
      </c>
    </row>
    <row r="16" spans="1:5">
      <c r="A16" s="4">
        <v>19.952623149688812</v>
      </c>
      <c r="B16" s="4">
        <v>9.8060724067839706E-6</v>
      </c>
      <c r="D16" s="4">
        <v>19.952623149688812</v>
      </c>
      <c r="E16" s="4">
        <v>1.4386270483935488E-3</v>
      </c>
    </row>
    <row r="17" spans="1:5">
      <c r="A17" s="4">
        <v>25.118864315095824</v>
      </c>
      <c r="B17" s="4">
        <v>9.8061831775518103E-6</v>
      </c>
      <c r="D17" s="4">
        <v>25.118864315095824</v>
      </c>
      <c r="E17" s="4">
        <v>1.4467409368177004E-3</v>
      </c>
    </row>
    <row r="18" spans="1:5">
      <c r="A18" s="4">
        <v>31.622776601683825</v>
      </c>
      <c r="B18" s="4">
        <v>9.8062530718598436E-6</v>
      </c>
      <c r="D18" s="4">
        <v>31.622776601683825</v>
      </c>
      <c r="E18" s="4">
        <v>1.4519314575046497E-3</v>
      </c>
    </row>
    <row r="19" spans="1:5">
      <c r="A19" s="4">
        <v>39.81071705534977</v>
      </c>
      <c r="B19" s="4">
        <v>9.8062971732770757E-6</v>
      </c>
      <c r="D19" s="4">
        <v>39.81071705534977</v>
      </c>
      <c r="E19" s="4">
        <v>1.4552352664177939E-3</v>
      </c>
    </row>
    <row r="20" spans="1:5">
      <c r="A20" s="4">
        <v>50.118723362727287</v>
      </c>
      <c r="B20" s="4">
        <v>9.8063249998530564E-6</v>
      </c>
      <c r="D20" s="4">
        <v>50.118723362727287</v>
      </c>
      <c r="E20" s="4">
        <v>1.4573314389934487E-3</v>
      </c>
    </row>
    <row r="21" spans="1:5">
      <c r="A21" s="4">
        <v>63.0957344480194</v>
      </c>
      <c r="B21" s="4">
        <v>9.8063425574632158E-6</v>
      </c>
      <c r="D21" s="4">
        <v>63.0957344480194</v>
      </c>
      <c r="E21" s="4">
        <v>1.4586586920451708E-3</v>
      </c>
    </row>
    <row r="22" spans="1:5">
      <c r="A22" s="4">
        <v>79.432823472428254</v>
      </c>
      <c r="B22" s="4">
        <v>9.8063536357251333E-6</v>
      </c>
      <c r="D22" s="4">
        <v>79.432823472428254</v>
      </c>
      <c r="E22" s="4">
        <v>1.4594979951053511E-3</v>
      </c>
    </row>
    <row r="23" spans="1:5">
      <c r="A23" s="4">
        <v>100.00000000000014</v>
      </c>
      <c r="B23" s="4">
        <v>9.8063606258069764E-6</v>
      </c>
      <c r="D23" s="4">
        <v>100.00000000000014</v>
      </c>
      <c r="E23" s="4">
        <v>1.460028303088068E-3</v>
      </c>
    </row>
    <row r="24" spans="1:5">
      <c r="A24" s="4">
        <v>125.89254117941691</v>
      </c>
      <c r="B24" s="4">
        <v>9.8063650364895787E-6</v>
      </c>
      <c r="D24" s="4">
        <v>125.89254117941691</v>
      </c>
      <c r="E24" s="4">
        <v>1.4603632007515088E-3</v>
      </c>
    </row>
    <row r="25" spans="1:5">
      <c r="A25" s="4">
        <v>158.48931924611159</v>
      </c>
      <c r="B25" s="4">
        <v>9.8063678198083338E-6</v>
      </c>
      <c r="D25" s="4">
        <v>158.48931924611159</v>
      </c>
      <c r="E25" s="4">
        <v>1.460574623837137E-3</v>
      </c>
    </row>
    <row r="26" spans="1:5">
      <c r="A26" s="4">
        <v>199.52623149688827</v>
      </c>
      <c r="B26" s="4">
        <v>9.8063695765390217E-6</v>
      </c>
      <c r="D26" s="4">
        <v>199.52623149688827</v>
      </c>
      <c r="E26" s="4">
        <v>1.4607080677647424E-3</v>
      </c>
    </row>
    <row r="27" spans="1:5">
      <c r="A27" s="4">
        <v>251.18864315095843</v>
      </c>
      <c r="B27" s="4">
        <v>9.8063706858708474E-6</v>
      </c>
      <c r="D27" s="4">
        <v>251.18864315095843</v>
      </c>
      <c r="E27" s="4">
        <v>1.460792280548348E-3</v>
      </c>
    </row>
    <row r="28" spans="1:5">
      <c r="A28" s="4">
        <v>316.22776601683847</v>
      </c>
      <c r="B28" s="4">
        <v>9.8063713872528896E-6</v>
      </c>
      <c r="D28" s="4">
        <v>316.22776601683847</v>
      </c>
      <c r="E28" s="4">
        <v>1.4608454172842288E-3</v>
      </c>
    </row>
    <row r="29" spans="1:5">
      <c r="A29" s="4">
        <v>398.10717055349795</v>
      </c>
      <c r="B29" s="4">
        <v>9.8063718320785099E-6</v>
      </c>
      <c r="D29" s="4">
        <v>398.10717055349795</v>
      </c>
      <c r="E29" s="4">
        <v>1.4608789386931884E-3</v>
      </c>
    </row>
    <row r="30" spans="1:5">
      <c r="A30" s="4">
        <v>501.1872336272732</v>
      </c>
      <c r="B30" s="4">
        <v>9.8063721163634228E-6</v>
      </c>
      <c r="D30" s="4">
        <v>501.1872336272732</v>
      </c>
      <c r="E30" s="4">
        <v>1.4609000768565441E-3</v>
      </c>
    </row>
    <row r="31" spans="1:5">
      <c r="A31" s="4">
        <v>630.95734448019448</v>
      </c>
      <c r="B31" s="4">
        <v>9.8063723014706319E-6</v>
      </c>
      <c r="D31" s="4">
        <v>630.95734448019448</v>
      </c>
      <c r="E31" s="4">
        <v>1.4609133930515367E-3</v>
      </c>
    </row>
    <row r="32" spans="1:5">
      <c r="A32" s="4">
        <v>794.32823472428311</v>
      </c>
      <c r="B32" s="4">
        <v>9.8063724273556233E-6</v>
      </c>
      <c r="D32" s="4">
        <v>794.32823472428311</v>
      </c>
      <c r="E32" s="4">
        <v>1.4609217610259376E-3</v>
      </c>
    </row>
    <row r="33" spans="1:5">
      <c r="A33" s="4">
        <v>1000.000000000002</v>
      </c>
      <c r="B33" s="4">
        <v>9.8063725211906887E-6</v>
      </c>
      <c r="D33" s="4">
        <v>1000.000000000002</v>
      </c>
      <c r="E33" s="4">
        <v>1.4609269867887063E-3</v>
      </c>
    </row>
    <row r="34" spans="1:5">
      <c r="A34" s="4">
        <v>1258.9254117941698</v>
      </c>
      <c r="B34" s="4">
        <v>9.8063726032302071E-6</v>
      </c>
      <c r="D34" s="4">
        <v>1258.9254117941698</v>
      </c>
      <c r="E34" s="4">
        <v>1.4609301982345681E-3</v>
      </c>
    </row>
    <row r="35" spans="1:5">
      <c r="A35" s="4">
        <v>1584.8931924611168</v>
      </c>
      <c r="B35" s="4">
        <v>9.8063726911824119E-6</v>
      </c>
      <c r="D35" s="4">
        <v>1584.8931924611168</v>
      </c>
      <c r="E35" s="4">
        <v>1.4609320885206132E-3</v>
      </c>
    </row>
    <row r="36" spans="1:5">
      <c r="A36" s="4">
        <v>1995.2623149688839</v>
      </c>
      <c r="B36" s="4">
        <v>9.8063728040317661E-6</v>
      </c>
      <c r="D36" s="4">
        <v>1995.2623149688839</v>
      </c>
      <c r="E36" s="4">
        <v>1.4609330656522863E-3</v>
      </c>
    </row>
    <row r="37" spans="1:5">
      <c r="A37" s="4">
        <v>2511.8864315095857</v>
      </c>
      <c r="B37" s="4">
        <v>9.8063729661367283E-6</v>
      </c>
      <c r="D37" s="4">
        <v>2511.8864315095857</v>
      </c>
      <c r="E37" s="4">
        <v>1.4609333405387784E-3</v>
      </c>
    </row>
    <row r="38" spans="1:5">
      <c r="A38" s="4">
        <v>3162.2776601683863</v>
      </c>
      <c r="B38" s="4">
        <v>9.8063732124873926E-6</v>
      </c>
      <c r="D38" s="4">
        <v>3162.2776601683863</v>
      </c>
      <c r="E38" s="4">
        <v>1.4609329725130914E-3</v>
      </c>
    </row>
    <row r="39" spans="1:5">
      <c r="A39" s="4">
        <v>3981.0717055349814</v>
      </c>
      <c r="B39" s="4">
        <v>9.8063735962577294E-6</v>
      </c>
      <c r="D39" s="4">
        <v>3981.0717055349814</v>
      </c>
      <c r="E39" s="4">
        <v>1.4609318821386392E-3</v>
      </c>
    </row>
    <row r="40" spans="1:5">
      <c r="A40" s="4">
        <v>5011.8723362727342</v>
      </c>
      <c r="B40" s="4">
        <v>9.8063742002825095E-6</v>
      </c>
      <c r="D40" s="4">
        <v>5011.8723362727342</v>
      </c>
      <c r="E40" s="4">
        <v>1.4609298340633745E-3</v>
      </c>
    </row>
    <row r="41" spans="1:5">
      <c r="A41" s="4">
        <v>6309.5734448019475</v>
      </c>
      <c r="B41" s="4">
        <v>9.8063751549350449E-6</v>
      </c>
      <c r="D41" s="4">
        <v>6309.5734448019475</v>
      </c>
      <c r="E41" s="4">
        <v>1.4609263862250842E-3</v>
      </c>
    </row>
    <row r="42" spans="1:5">
      <c r="A42" s="4">
        <v>7943.2823472428345</v>
      </c>
      <c r="B42" s="4">
        <v>9.8063766662631288E-6</v>
      </c>
      <c r="D42" s="4">
        <v>7943.2823472428345</v>
      </c>
      <c r="E42" s="4">
        <v>1.460920794446363E-3</v>
      </c>
    </row>
    <row r="43" spans="1:5">
      <c r="A43" s="4">
        <v>10000.000000000025</v>
      </c>
      <c r="B43" s="4">
        <v>9.8063790604513107E-6</v>
      </c>
      <c r="D43" s="4">
        <v>10000.000000000025</v>
      </c>
      <c r="E43" s="4">
        <v>1.4609118518404667E-3</v>
      </c>
    </row>
    <row r="44" spans="1:5">
      <c r="A44" s="4">
        <v>12589.254117941706</v>
      </c>
      <c r="B44" s="4">
        <v>9.8063828541951891E-6</v>
      </c>
      <c r="D44" s="4">
        <v>12589.254117941706</v>
      </c>
      <c r="E44" s="4">
        <v>1.4608976283955648E-3</v>
      </c>
    </row>
    <row r="45" spans="1:5">
      <c r="A45" s="4">
        <v>15848.931924611177</v>
      </c>
      <c r="B45" s="4">
        <v>9.8063888661469965E-6</v>
      </c>
      <c r="D45" s="4">
        <v>15848.931924611177</v>
      </c>
      <c r="E45" s="4">
        <v>1.4608750546140268E-3</v>
      </c>
    </row>
    <row r="46" spans="1:5">
      <c r="A46" s="4">
        <v>19952.62314968885</v>
      </c>
      <c r="B46" s="4">
        <v>9.8063983934136623E-6</v>
      </c>
      <c r="D46" s="4">
        <v>19952.62314968885</v>
      </c>
      <c r="E46" s="4">
        <v>1.4608392595406581E-3</v>
      </c>
    </row>
    <row r="47" spans="1:5">
      <c r="A47" s="4">
        <v>25118.864315095871</v>
      </c>
      <c r="B47" s="4">
        <v>9.8064134910140867E-6</v>
      </c>
      <c r="D47" s="4">
        <v>25118.864315095871</v>
      </c>
      <c r="E47" s="4">
        <v>1.4607825208283651E-3</v>
      </c>
    </row>
    <row r="48" spans="1:5">
      <c r="A48" s="4">
        <v>31622.776601683883</v>
      </c>
      <c r="B48" s="4">
        <v>9.8064374141403366E-6</v>
      </c>
      <c r="D48" s="4">
        <v>31622.776601683883</v>
      </c>
      <c r="E48" s="4">
        <v>1.4606926015369678E-3</v>
      </c>
    </row>
    <row r="49" spans="1:5">
      <c r="A49" s="4">
        <v>39810.717055349844</v>
      </c>
      <c r="B49" s="4">
        <v>9.8064753174905E-6</v>
      </c>
      <c r="D49" s="4">
        <v>39810.717055349844</v>
      </c>
      <c r="E49" s="4">
        <v>1.4605501180048051E-3</v>
      </c>
    </row>
    <row r="50" spans="1:5">
      <c r="A50" s="4">
        <v>50118.723362727382</v>
      </c>
      <c r="B50" s="4">
        <v>9.806535359626453E-6</v>
      </c>
      <c r="D50" s="4">
        <v>50118.723362727382</v>
      </c>
      <c r="E50" s="4">
        <v>1.4603243790130456E-3</v>
      </c>
    </row>
    <row r="51" spans="1:5">
      <c r="A51" s="4">
        <v>63095.734448019524</v>
      </c>
      <c r="B51" s="4">
        <v>9.8066304432267904E-6</v>
      </c>
      <c r="D51" s="4">
        <v>63095.734448019524</v>
      </c>
      <c r="E51" s="4">
        <v>1.459966819110892E-3</v>
      </c>
    </row>
    <row r="52" spans="1:5">
      <c r="A52" s="4">
        <v>79432.823472428412</v>
      </c>
      <c r="B52" s="4">
        <v>9.8067809480916801E-6</v>
      </c>
      <c r="D52" s="4">
        <v>79432.823472428412</v>
      </c>
      <c r="E52" s="4">
        <v>1.4594006611931287E-3</v>
      </c>
    </row>
    <row r="53" spans="1:5">
      <c r="A53" s="4">
        <v>100000.00000000033</v>
      </c>
      <c r="B53" s="4">
        <v>9.807018999971946E-6</v>
      </c>
      <c r="D53" s="4">
        <v>100000.00000000033</v>
      </c>
      <c r="E53" s="4">
        <v>1.4585047081741281E-3</v>
      </c>
    </row>
    <row r="54" spans="1:5">
      <c r="A54" s="4">
        <v>125892.54117941715</v>
      </c>
      <c r="B54" s="4">
        <v>9.8073950802441084E-6</v>
      </c>
      <c r="D54" s="4">
        <v>125892.54117941715</v>
      </c>
      <c r="E54" s="4">
        <v>1.4570880917628222E-3</v>
      </c>
    </row>
    <row r="55" spans="1:5">
      <c r="A55" s="4">
        <v>158489.3192461119</v>
      </c>
      <c r="B55" s="4">
        <v>9.8079881156992851E-6</v>
      </c>
      <c r="D55" s="4">
        <v>158489.3192461119</v>
      </c>
      <c r="E55" s="4">
        <v>1.4548513366926738E-3</v>
      </c>
    </row>
    <row r="56" spans="1:5">
      <c r="A56" s="4">
        <v>199526.23149688868</v>
      </c>
      <c r="B56" s="4">
        <v>9.8089205237539205E-6</v>
      </c>
      <c r="D56" s="4">
        <v>199526.23149688868</v>
      </c>
      <c r="E56" s="4">
        <v>1.4513273227835331E-3</v>
      </c>
    </row>
    <row r="57" spans="1:5">
      <c r="A57" s="4">
        <v>251188.64315095893</v>
      </c>
      <c r="B57" s="4">
        <v>9.8103797707654122E-6</v>
      </c>
      <c r="D57" s="4">
        <v>251188.64315095893</v>
      </c>
      <c r="E57" s="4">
        <v>1.445794217170097E-3</v>
      </c>
    </row>
    <row r="58" spans="1:5">
      <c r="A58" s="4">
        <v>316227.76601683913</v>
      </c>
      <c r="B58" s="4">
        <v>9.8126471367120665E-6</v>
      </c>
      <c r="D58" s="4">
        <v>316227.76601683913</v>
      </c>
      <c r="E58" s="4">
        <v>1.4371530127641338E-3</v>
      </c>
    </row>
    <row r="59" spans="1:5">
      <c r="A59" s="4">
        <v>398107.17055349879</v>
      </c>
      <c r="B59" s="4">
        <v>9.8161309972678229E-6</v>
      </c>
      <c r="D59" s="4">
        <v>398107.17055349879</v>
      </c>
      <c r="E59" s="4">
        <v>1.423769463855679E-3</v>
      </c>
    </row>
    <row r="60" spans="1:5">
      <c r="A60" s="4">
        <v>501187.23362727423</v>
      </c>
      <c r="B60" s="4">
        <v>9.8213931612556368E-6</v>
      </c>
      <c r="D60" s="4">
        <v>501187.23362727423</v>
      </c>
      <c r="E60" s="4">
        <v>1.403303251060357E-3</v>
      </c>
    </row>
    <row r="61" spans="1:5">
      <c r="A61" s="4">
        <v>630957.34448019578</v>
      </c>
      <c r="B61" s="4">
        <v>9.8291393082139092E-6</v>
      </c>
      <c r="D61" s="4">
        <v>630957.34448019578</v>
      </c>
      <c r="E61" s="4">
        <v>1.3726003775439369E-3</v>
      </c>
    </row>
    <row r="62" spans="1:5">
      <c r="A62" s="4">
        <v>794328.23472428473</v>
      </c>
      <c r="B62" s="4">
        <v>9.8401203852762147E-6</v>
      </c>
      <c r="D62" s="4">
        <v>794328.23472428473</v>
      </c>
      <c r="E62" s="4">
        <v>1.3278161014523612E-3</v>
      </c>
    </row>
    <row r="63" spans="1:5">
      <c r="A63" s="4">
        <v>1000000.0000000041</v>
      </c>
      <c r="B63" s="4">
        <v>9.8548838306540148E-6</v>
      </c>
      <c r="D63" s="4">
        <v>1000000.0000000041</v>
      </c>
      <c r="E63" s="4">
        <v>1.265026014931594E-3</v>
      </c>
    </row>
    <row r="64" spans="1:5">
      <c r="A64" s="4">
        <v>1258925.4117941724</v>
      </c>
      <c r="B64" s="4">
        <v>9.8733791218700318E-6</v>
      </c>
      <c r="D64" s="4">
        <v>1258925.4117941724</v>
      </c>
      <c r="E64" s="4">
        <v>1.1815195563994547E-3</v>
      </c>
    </row>
    <row r="65" spans="1:5">
      <c r="A65" s="4">
        <v>1584893.19246112</v>
      </c>
      <c r="B65" s="4">
        <v>9.8946039822285502E-6</v>
      </c>
      <c r="D65" s="4">
        <v>1584893.19246112</v>
      </c>
      <c r="E65" s="4">
        <v>1.0775262167741779E-3</v>
      </c>
    </row>
    <row r="66" spans="1:5">
      <c r="A66" s="4">
        <v>1995262.3149688879</v>
      </c>
      <c r="B66" s="4">
        <v>9.9166429158104208E-6</v>
      </c>
      <c r="D66" s="4">
        <v>1995262.3149688879</v>
      </c>
      <c r="E66" s="4">
        <v>9.5738845546601027E-4</v>
      </c>
    </row>
    <row r="67" spans="1:5">
      <c r="A67" s="4">
        <v>2511886.4315095907</v>
      </c>
      <c r="B67" s="4">
        <v>9.9372737133649666E-6</v>
      </c>
      <c r="D67" s="4">
        <v>2511886.4315095907</v>
      </c>
      <c r="E67" s="4">
        <v>8.2900519610581958E-4</v>
      </c>
    </row>
    <row r="68" spans="1:5">
      <c r="A68" s="4">
        <v>3162277.660168393</v>
      </c>
      <c r="B68" s="4">
        <v>9.9547948338245207E-6</v>
      </c>
      <c r="D68" s="4">
        <v>3162277.660168393</v>
      </c>
      <c r="E68" s="4">
        <v>7.0149920795808268E-4</v>
      </c>
    </row>
    <row r="69" spans="1:5">
      <c r="A69" s="4">
        <v>3981071.7055349899</v>
      </c>
      <c r="B69" s="4">
        <v>9.9684860722825742E-6</v>
      </c>
      <c r="D69" s="4">
        <v>3981071.7055349899</v>
      </c>
      <c r="E69" s="4">
        <v>5.8255491423256703E-4</v>
      </c>
    </row>
    <row r="70" spans="1:5">
      <c r="A70" s="4">
        <v>5011872.3362727454</v>
      </c>
      <c r="B70" s="4">
        <v>9.9785047406733667E-6</v>
      </c>
      <c r="D70" s="4">
        <v>5011872.3362727454</v>
      </c>
      <c r="E70" s="4">
        <v>4.7694362701527246E-4</v>
      </c>
    </row>
    <row r="71" spans="1:5">
      <c r="A71" s="4">
        <v>6309573.4448019611</v>
      </c>
      <c r="B71" s="4">
        <v>9.9854891535409604E-6</v>
      </c>
      <c r="D71" s="4">
        <v>6309573.4448019611</v>
      </c>
      <c r="E71" s="4">
        <v>3.8652590891769342E-4</v>
      </c>
    </row>
    <row r="72" spans="1:5">
      <c r="A72" s="4">
        <v>7943282.3472428517</v>
      </c>
      <c r="B72" s="4">
        <v>9.9901953438330902E-6</v>
      </c>
      <c r="D72" s="4">
        <v>7943282.3472428517</v>
      </c>
      <c r="E72" s="4">
        <v>3.1107054790975336E-4</v>
      </c>
    </row>
    <row r="73" spans="1:5">
      <c r="A73" s="4">
        <v>10000000.000000047</v>
      </c>
      <c r="B73" s="4">
        <v>9.9932941555842789E-6</v>
      </c>
      <c r="D73" s="4">
        <v>10000000.000000047</v>
      </c>
      <c r="E73" s="4">
        <v>2.4918278311652706E-4</v>
      </c>
    </row>
    <row r="77" spans="1:5">
      <c r="A77" s="9" t="s">
        <v>50</v>
      </c>
      <c r="B77" s="9" t="s">
        <v>52</v>
      </c>
      <c r="C77" s="9" t="s">
        <v>53</v>
      </c>
      <c r="D77" s="9" t="s">
        <v>49</v>
      </c>
      <c r="E77" s="9" t="s">
        <v>51</v>
      </c>
    </row>
    <row r="78" spans="1:5">
      <c r="A78" s="4">
        <v>1</v>
      </c>
      <c r="B78" s="4">
        <v>9.6890700224513534E-6</v>
      </c>
      <c r="C78" s="4">
        <v>3.94062317323517E-4</v>
      </c>
      <c r="D78" s="4">
        <f>C78/B78</f>
        <v>40.670809108655661</v>
      </c>
      <c r="E78" s="4">
        <f>20*LOG10(D78)</f>
        <v>32.185656247663466</v>
      </c>
    </row>
    <row r="79" spans="1:5">
      <c r="A79" s="4">
        <v>1.2589254117941673</v>
      </c>
      <c r="B79" s="4">
        <v>9.7318662397184669E-6</v>
      </c>
      <c r="C79" s="4">
        <v>4.8776854468816889E-4</v>
      </c>
      <c r="D79" s="4">
        <f t="shared" ref="D79:D142" si="0">C79/B79</f>
        <v>50.120761288050701</v>
      </c>
      <c r="E79" s="4">
        <f t="shared" ref="E79:E142" si="1">20*LOG10(D79)</f>
        <v>34.00035317808176</v>
      </c>
    </row>
    <row r="80" spans="1:5">
      <c r="A80" s="4">
        <v>1.5848931924611136</v>
      </c>
      <c r="B80" s="4">
        <v>9.7591625810084222E-6</v>
      </c>
      <c r="C80" s="4">
        <v>5.9636290468907877E-4</v>
      </c>
      <c r="D80" s="4">
        <f t="shared" si="0"/>
        <v>61.10799976317805</v>
      </c>
      <c r="E80" s="4">
        <f t="shared" si="1"/>
        <v>35.721961365435156</v>
      </c>
    </row>
    <row r="81" spans="1:5">
      <c r="A81" s="4">
        <v>1.99526231496888</v>
      </c>
      <c r="B81" s="4">
        <v>9.7765042750505897E-6</v>
      </c>
      <c r="C81" s="4">
        <v>7.1762899188029361E-4</v>
      </c>
      <c r="D81" s="4">
        <f t="shared" si="0"/>
        <v>73.403434570336756</v>
      </c>
      <c r="E81" s="4">
        <f t="shared" si="1"/>
        <v>37.314327623402562</v>
      </c>
    </row>
    <row r="82" spans="1:5">
      <c r="A82" s="4">
        <v>2.5118864315095806</v>
      </c>
      <c r="B82" s="4">
        <v>9.7874940965057258E-6</v>
      </c>
      <c r="C82" s="4">
        <v>8.463624452936801E-4</v>
      </c>
      <c r="D82" s="4">
        <f t="shared" si="0"/>
        <v>86.473865214983221</v>
      </c>
      <c r="E82" s="4">
        <f t="shared" si="1"/>
        <v>38.737697430702923</v>
      </c>
    </row>
    <row r="83" spans="1:5">
      <c r="A83" s="4">
        <v>3.16227766016838</v>
      </c>
      <c r="B83" s="4">
        <v>9.7944475874733116E-6</v>
      </c>
      <c r="C83" s="4">
        <v>9.7455575578026378E-4</v>
      </c>
      <c r="D83" s="4">
        <f t="shared" si="0"/>
        <v>99.500839335408742</v>
      </c>
      <c r="E83" s="4">
        <f t="shared" si="1"/>
        <v>39.95653488470326</v>
      </c>
    </row>
    <row r="84" spans="1:5">
      <c r="A84" s="4">
        <v>3.9810717055349736</v>
      </c>
      <c r="B84" s="4">
        <v>9.7988428377091863E-6</v>
      </c>
      <c r="C84" s="4">
        <v>1.0931006698847432E-3</v>
      </c>
      <c r="D84" s="4">
        <f t="shared" si="0"/>
        <v>111.55405673801916</v>
      </c>
      <c r="E84" s="4">
        <f t="shared" si="1"/>
        <v>40.94970736633725</v>
      </c>
    </row>
    <row r="85" spans="1:5">
      <c r="A85" s="4">
        <v>5.0118723362727247</v>
      </c>
      <c r="B85" s="4">
        <v>9.8016193061345425E-6</v>
      </c>
      <c r="C85" s="4">
        <v>1.194519086569263E-3</v>
      </c>
      <c r="D85" s="4">
        <f t="shared" si="0"/>
        <v>121.86956555450476</v>
      </c>
      <c r="E85" s="4">
        <f t="shared" si="1"/>
        <v>41.71790525888062</v>
      </c>
    </row>
    <row r="86" spans="1:5">
      <c r="A86" s="4">
        <v>6.3095734448019352</v>
      </c>
      <c r="B86" s="4">
        <v>9.8033724947140907E-6</v>
      </c>
      <c r="C86" s="4">
        <v>1.275101336012031E-3</v>
      </c>
      <c r="D86" s="4">
        <f t="shared" si="0"/>
        <v>130.06762078045659</v>
      </c>
      <c r="E86" s="4">
        <f t="shared" si="1"/>
        <v>42.283383922538029</v>
      </c>
    </row>
    <row r="87" spans="1:5">
      <c r="A87" s="4">
        <v>7.9432823472428185</v>
      </c>
      <c r="B87" s="4">
        <v>9.8044792495439107E-6</v>
      </c>
      <c r="C87" s="4">
        <v>1.3351655890536697E-3</v>
      </c>
      <c r="D87" s="4">
        <f t="shared" si="0"/>
        <v>136.17914374348638</v>
      </c>
      <c r="E87" s="4">
        <f t="shared" si="1"/>
        <v>42.682211982564205</v>
      </c>
    </row>
    <row r="88" spans="1:5">
      <c r="A88" s="4">
        <v>10.000000000000005</v>
      </c>
      <c r="B88" s="4">
        <v>9.8051778017009799E-6</v>
      </c>
      <c r="C88" s="4">
        <v>1.3777197909772103E-3</v>
      </c>
      <c r="D88" s="4">
        <f t="shared" si="0"/>
        <v>140.50941439717764</v>
      </c>
      <c r="E88" s="4">
        <f t="shared" si="1"/>
        <v>42.954108475394072</v>
      </c>
    </row>
    <row r="89" spans="1:5">
      <c r="A89" s="4">
        <v>12.58925411794168</v>
      </c>
      <c r="B89" s="4">
        <v>9.8056186565459819E-6</v>
      </c>
      <c r="C89" s="4">
        <v>1.4067530446461342E-3</v>
      </c>
      <c r="D89" s="4">
        <f t="shared" si="0"/>
        <v>143.46397651381452</v>
      </c>
      <c r="E89" s="4">
        <f t="shared" si="1"/>
        <v>43.134857287561566</v>
      </c>
    </row>
    <row r="90" spans="1:5">
      <c r="A90" s="4">
        <v>15.848931924611145</v>
      </c>
      <c r="B90" s="4">
        <v>9.805896857464769E-6</v>
      </c>
      <c r="C90" s="4">
        <v>1.4260417344622478E-3</v>
      </c>
      <c r="D90" s="4">
        <f t="shared" si="0"/>
        <v>145.42695637030582</v>
      </c>
      <c r="E90" s="4">
        <f t="shared" si="1"/>
        <v>43.252898297971065</v>
      </c>
    </row>
    <row r="91" spans="1:5">
      <c r="A91" s="4">
        <v>19.952623149688812</v>
      </c>
      <c r="B91" s="4">
        <v>9.8060724067839706E-6</v>
      </c>
      <c r="C91" s="4">
        <v>1.4386270483935488E-3</v>
      </c>
      <c r="D91" s="4">
        <f t="shared" si="0"/>
        <v>146.70777337910411</v>
      </c>
      <c r="E91" s="4">
        <f t="shared" si="1"/>
        <v>43.329062514931273</v>
      </c>
    </row>
    <row r="92" spans="1:5">
      <c r="A92" s="4">
        <v>25.118864315095824</v>
      </c>
      <c r="B92" s="4">
        <v>9.8061831775518103E-6</v>
      </c>
      <c r="C92" s="4">
        <v>1.4467409368177004E-3</v>
      </c>
      <c r="D92" s="4">
        <f t="shared" si="0"/>
        <v>147.53354191155242</v>
      </c>
      <c r="E92" s="4">
        <f t="shared" si="1"/>
        <v>43.377815377274132</v>
      </c>
    </row>
    <row r="93" spans="1:5">
      <c r="A93" s="4">
        <v>31.622776601683825</v>
      </c>
      <c r="B93" s="4">
        <v>9.8062530718598436E-6</v>
      </c>
      <c r="C93" s="4">
        <v>1.4519314575046497E-3</v>
      </c>
      <c r="D93" s="4">
        <f t="shared" si="0"/>
        <v>148.0617975963859</v>
      </c>
      <c r="E93" s="4">
        <f t="shared" si="1"/>
        <v>43.408860355665254</v>
      </c>
    </row>
    <row r="94" spans="1:5">
      <c r="A94" s="4">
        <v>39.81071705534977</v>
      </c>
      <c r="B94" s="4">
        <v>9.8062971732770757E-6</v>
      </c>
      <c r="C94" s="4">
        <v>1.4552352664177939E-3</v>
      </c>
      <c r="D94" s="4">
        <f t="shared" si="0"/>
        <v>148.39803859742528</v>
      </c>
      <c r="E94" s="4">
        <f t="shared" si="1"/>
        <v>43.428563216711339</v>
      </c>
    </row>
    <row r="95" spans="1:5">
      <c r="A95" s="4">
        <v>50.118723362727287</v>
      </c>
      <c r="B95" s="4">
        <v>9.8063249998530564E-6</v>
      </c>
      <c r="C95" s="4">
        <v>1.4573314389934487E-3</v>
      </c>
      <c r="D95" s="4">
        <f t="shared" si="0"/>
        <v>148.61137470105123</v>
      </c>
      <c r="E95" s="4">
        <f t="shared" si="1"/>
        <v>43.441041031134816</v>
      </c>
    </row>
    <row r="96" spans="1:5">
      <c r="A96" s="4">
        <v>63.0957344480194</v>
      </c>
      <c r="B96" s="4">
        <v>9.8063425574632158E-6</v>
      </c>
      <c r="C96" s="4">
        <v>1.4586586920451708E-3</v>
      </c>
      <c r="D96" s="4">
        <f t="shared" si="0"/>
        <v>148.74645501089944</v>
      </c>
      <c r="E96" s="4">
        <f t="shared" si="1"/>
        <v>43.448932484643606</v>
      </c>
    </row>
    <row r="97" spans="1:5">
      <c r="A97" s="4">
        <v>79.432823472428254</v>
      </c>
      <c r="B97" s="4">
        <v>9.8063536357251333E-6</v>
      </c>
      <c r="C97" s="4">
        <v>1.4594979951053511E-3</v>
      </c>
      <c r="D97" s="4">
        <f t="shared" si="0"/>
        <v>148.83187465199222</v>
      </c>
      <c r="E97" s="4">
        <f t="shared" si="1"/>
        <v>43.453919041270055</v>
      </c>
    </row>
    <row r="98" spans="1:5">
      <c r="A98" s="4">
        <v>100.00000000000014</v>
      </c>
      <c r="B98" s="4">
        <v>9.8063606258069764E-6</v>
      </c>
      <c r="C98" s="4">
        <v>1.460028303088068E-3</v>
      </c>
      <c r="D98" s="4">
        <f t="shared" si="0"/>
        <v>148.88584652350787</v>
      </c>
      <c r="E98" s="4">
        <f t="shared" si="1"/>
        <v>43.457068290987735</v>
      </c>
    </row>
    <row r="99" spans="1:5">
      <c r="A99" s="4">
        <v>125.89254117941691</v>
      </c>
      <c r="B99" s="4">
        <v>9.8063650364895787E-6</v>
      </c>
      <c r="C99" s="4">
        <v>1.4603632007515088E-3</v>
      </c>
      <c r="D99" s="4">
        <f t="shared" si="0"/>
        <v>148.91993060807783</v>
      </c>
      <c r="E99" s="4">
        <f t="shared" si="1"/>
        <v>43.459056503581415</v>
      </c>
    </row>
    <row r="100" spans="1:5">
      <c r="A100" s="4">
        <v>158.48931924611159</v>
      </c>
      <c r="B100" s="4">
        <v>9.8063678198083338E-6</v>
      </c>
      <c r="C100" s="4">
        <v>1.460574623837137E-3</v>
      </c>
      <c r="D100" s="4">
        <f t="shared" si="0"/>
        <v>148.94144811566775</v>
      </c>
      <c r="E100" s="4">
        <f t="shared" si="1"/>
        <v>43.460311441011292</v>
      </c>
    </row>
    <row r="101" spans="1:5">
      <c r="A101" s="4">
        <v>199.52623149688827</v>
      </c>
      <c r="B101" s="4">
        <v>9.8063695765390217E-6</v>
      </c>
      <c r="C101" s="4">
        <v>1.4607080677647424E-3</v>
      </c>
      <c r="D101" s="4">
        <f t="shared" si="0"/>
        <v>148.95502931679968</v>
      </c>
      <c r="E101" s="4">
        <f t="shared" si="1"/>
        <v>43.461103426302842</v>
      </c>
    </row>
    <row r="102" spans="1:5">
      <c r="A102" s="4">
        <v>251.18864315095843</v>
      </c>
      <c r="B102" s="4">
        <v>9.8063706858708474E-6</v>
      </c>
      <c r="C102" s="4">
        <v>1.460792280548348E-3</v>
      </c>
      <c r="D102" s="4">
        <f t="shared" si="0"/>
        <v>148.96360002514257</v>
      </c>
      <c r="E102" s="4">
        <f t="shared" si="1"/>
        <v>43.461603188449118</v>
      </c>
    </row>
    <row r="103" spans="1:5">
      <c r="A103" s="4">
        <v>316.22776601683847</v>
      </c>
      <c r="B103" s="4">
        <v>9.8063713872528896E-6</v>
      </c>
      <c r="C103" s="4">
        <v>1.4608454172842288E-3</v>
      </c>
      <c r="D103" s="4">
        <f t="shared" si="0"/>
        <v>148.96900796385839</v>
      </c>
      <c r="E103" s="4">
        <f t="shared" si="1"/>
        <v>43.46191851317424</v>
      </c>
    </row>
    <row r="104" spans="1:5">
      <c r="A104" s="4">
        <v>398.10717055349795</v>
      </c>
      <c r="B104" s="4">
        <v>9.8063718320785099E-6</v>
      </c>
      <c r="C104" s="4">
        <v>1.4608789386931884E-3</v>
      </c>
      <c r="D104" s="4">
        <f t="shared" si="0"/>
        <v>148.97241953587516</v>
      </c>
      <c r="E104" s="4">
        <f t="shared" si="1"/>
        <v>43.462117428365595</v>
      </c>
    </row>
    <row r="105" spans="1:5">
      <c r="A105" s="4">
        <v>501.1872336272732</v>
      </c>
      <c r="B105" s="4">
        <v>9.8063721163634228E-6</v>
      </c>
      <c r="C105" s="4">
        <v>1.4609000768565441E-3</v>
      </c>
      <c r="D105" s="4">
        <f>C105/B105</f>
        <v>148.97457077106122</v>
      </c>
      <c r="E105" s="4">
        <f>20*LOG10(D105)</f>
        <v>43.462242855988762</v>
      </c>
    </row>
    <row r="106" spans="1:5">
      <c r="A106" s="4">
        <v>630.95734448019448</v>
      </c>
      <c r="B106" s="4">
        <v>9.8063723014706319E-6</v>
      </c>
      <c r="C106" s="4">
        <v>1.4609133930515367E-3</v>
      </c>
      <c r="D106" s="4">
        <f t="shared" si="0"/>
        <v>148.97592587143035</v>
      </c>
      <c r="E106" s="4">
        <f t="shared" si="1"/>
        <v>43.462321864095053</v>
      </c>
    </row>
    <row r="107" spans="1:5">
      <c r="A107" s="4">
        <v>794.32823472428311</v>
      </c>
      <c r="B107" s="4">
        <v>9.8063724273556233E-6</v>
      </c>
      <c r="C107" s="4">
        <v>1.4609217610259376E-3</v>
      </c>
      <c r="D107" s="4">
        <f t="shared" si="0"/>
        <v>148.97677727908692</v>
      </c>
      <c r="E107" s="4">
        <f t="shared" si="1"/>
        <v>43.462371504409532</v>
      </c>
    </row>
    <row r="108" spans="1:5">
      <c r="A108" s="4">
        <v>1000.000000000002</v>
      </c>
      <c r="B108" s="4">
        <v>9.8063725211906887E-6</v>
      </c>
      <c r="C108" s="4">
        <v>1.4609269867887063E-3</v>
      </c>
      <c r="D108" s="4">
        <f t="shared" si="0"/>
        <v>148.9773087481405</v>
      </c>
      <c r="E108" s="4">
        <f t="shared" si="1"/>
        <v>43.462402490939084</v>
      </c>
    </row>
    <row r="109" spans="1:5">
      <c r="A109" s="4">
        <v>1258.9254117941698</v>
      </c>
      <c r="B109" s="4">
        <v>9.8063726032302071E-6</v>
      </c>
      <c r="C109" s="4">
        <v>1.4609301982345681E-3</v>
      </c>
      <c r="D109" s="4">
        <f t="shared" si="0"/>
        <v>148.97763498741008</v>
      </c>
      <c r="E109" s="4">
        <f t="shared" si="1"/>
        <v>43.462421511790062</v>
      </c>
    </row>
    <row r="110" spans="1:5">
      <c r="A110" s="4">
        <v>1584.8931924611168</v>
      </c>
      <c r="B110" s="4">
        <v>9.8063726911824119E-6</v>
      </c>
      <c r="C110" s="4">
        <v>1.4609320885206132E-3</v>
      </c>
      <c r="D110" s="4">
        <f t="shared" si="0"/>
        <v>148.97782641223071</v>
      </c>
      <c r="E110" s="4">
        <f t="shared" si="1"/>
        <v>43.46243267248407</v>
      </c>
    </row>
    <row r="111" spans="1:5">
      <c r="A111" s="4">
        <v>1995.2623149688839</v>
      </c>
      <c r="B111" s="4">
        <v>9.8063728040317661E-6</v>
      </c>
      <c r="C111" s="4">
        <v>1.4609330656522863E-3</v>
      </c>
      <c r="D111" s="4">
        <f t="shared" si="0"/>
        <v>148.97792434034756</v>
      </c>
      <c r="E111" s="4">
        <f t="shared" si="1"/>
        <v>43.462438382008472</v>
      </c>
    </row>
    <row r="112" spans="1:5">
      <c r="A112" s="4">
        <v>2511.8864315095857</v>
      </c>
      <c r="B112" s="4">
        <v>9.8063729661367283E-6</v>
      </c>
      <c r="C112" s="4">
        <v>1.4609333405387784E-3</v>
      </c>
      <c r="D112" s="4">
        <f t="shared" si="0"/>
        <v>148.97794990907028</v>
      </c>
      <c r="E112" s="4">
        <f t="shared" si="1"/>
        <v>43.462439872746685</v>
      </c>
    </row>
    <row r="113" spans="1:5">
      <c r="A113" s="4">
        <v>3162.2776601683863</v>
      </c>
      <c r="B113" s="4">
        <v>9.8063732124873926E-6</v>
      </c>
      <c r="C113" s="4">
        <v>1.4609329725130914E-3</v>
      </c>
      <c r="D113" s="4">
        <f t="shared" si="0"/>
        <v>148.97790863728761</v>
      </c>
      <c r="E113" s="4">
        <f t="shared" si="1"/>
        <v>43.46243746646978</v>
      </c>
    </row>
    <row r="114" spans="1:5">
      <c r="A114" s="4">
        <v>3981.0717055349814</v>
      </c>
      <c r="B114" s="4">
        <v>9.8063735962577294E-6</v>
      </c>
      <c r="C114" s="4">
        <v>1.4609318821386392E-3</v>
      </c>
      <c r="D114" s="4">
        <f t="shared" si="0"/>
        <v>148.97779161668433</v>
      </c>
      <c r="E114" s="4">
        <f t="shared" si="1"/>
        <v>43.46243064379081</v>
      </c>
    </row>
    <row r="115" spans="1:5">
      <c r="A115" s="4">
        <v>5011.8723362727342</v>
      </c>
      <c r="B115" s="4">
        <v>9.8063742002825095E-6</v>
      </c>
      <c r="C115" s="4">
        <v>1.4609298340633745E-3</v>
      </c>
      <c r="D115" s="4">
        <f t="shared" si="0"/>
        <v>148.97757358895063</v>
      </c>
      <c r="E115" s="4">
        <f t="shared" si="1"/>
        <v>43.462417932055743</v>
      </c>
    </row>
    <row r="116" spans="1:5">
      <c r="A116" s="4">
        <v>6309.5734448019475</v>
      </c>
      <c r="B116" s="4">
        <v>9.8063751549350449E-6</v>
      </c>
      <c r="C116" s="4">
        <v>1.4609263862250842E-3</v>
      </c>
      <c r="D116" s="4">
        <f t="shared" si="0"/>
        <v>148.97720749444051</v>
      </c>
      <c r="E116" s="4">
        <f t="shared" si="1"/>
        <v>43.46239658749802</v>
      </c>
    </row>
    <row r="117" spans="1:5">
      <c r="A117" s="4">
        <v>7943.2823472428345</v>
      </c>
      <c r="B117" s="4">
        <v>9.8063766662631288E-6</v>
      </c>
      <c r="C117" s="4">
        <v>1.460920794446363E-3</v>
      </c>
      <c r="D117" s="4">
        <f t="shared" si="0"/>
        <v>148.97661431590404</v>
      </c>
      <c r="E117" s="4">
        <f t="shared" si="1"/>
        <v>43.462362003056228</v>
      </c>
    </row>
    <row r="118" spans="1:5">
      <c r="A118" s="4">
        <v>10000.000000000025</v>
      </c>
      <c r="B118" s="4">
        <v>9.8063790604513107E-6</v>
      </c>
      <c r="C118" s="4">
        <v>1.4609118518404667E-3</v>
      </c>
      <c r="D118" s="4">
        <f t="shared" si="0"/>
        <v>148.97566602664372</v>
      </c>
      <c r="E118" s="4">
        <f t="shared" si="1"/>
        <v>43.462306714096187</v>
      </c>
    </row>
    <row r="119" spans="1:5">
      <c r="A119" s="4">
        <v>12589.254117941706</v>
      </c>
      <c r="B119" s="4">
        <v>9.8063828541951891E-6</v>
      </c>
      <c r="C119" s="4">
        <v>1.4608976283955648E-3</v>
      </c>
      <c r="D119" s="4">
        <f t="shared" si="0"/>
        <v>148.97415796596093</v>
      </c>
      <c r="E119" s="4">
        <f t="shared" si="1"/>
        <v>43.462218787555514</v>
      </c>
    </row>
    <row r="120" spans="1:5">
      <c r="A120" s="4">
        <v>15848.931924611177</v>
      </c>
      <c r="B120" s="4">
        <v>9.8063888661469965E-6</v>
      </c>
      <c r="C120" s="4">
        <v>1.4608750546140268E-3</v>
      </c>
      <c r="D120" s="4">
        <f t="shared" si="0"/>
        <v>148.97176468874986</v>
      </c>
      <c r="E120" s="4">
        <f t="shared" si="1"/>
        <v>43.462079247188299</v>
      </c>
    </row>
    <row r="121" spans="1:5">
      <c r="A121" s="4">
        <v>19952.62314968885</v>
      </c>
      <c r="B121" s="4">
        <v>9.8063983934136623E-6</v>
      </c>
      <c r="C121" s="4">
        <v>1.4608392595406581E-3</v>
      </c>
      <c r="D121" s="4">
        <f t="shared" si="0"/>
        <v>148.96796978203653</v>
      </c>
      <c r="E121" s="4">
        <f>20*LOG10(D121)</f>
        <v>43.461857980018557</v>
      </c>
    </row>
    <row r="122" spans="1:5">
      <c r="A122" s="4">
        <v>25118.864315095871</v>
      </c>
      <c r="B122" s="4">
        <v>9.8064134910140867E-6</v>
      </c>
      <c r="C122" s="4">
        <v>1.4607825208283651E-3</v>
      </c>
      <c r="D122" s="4">
        <f t="shared" si="0"/>
        <v>148.96195455830252</v>
      </c>
      <c r="E122" s="4">
        <f t="shared" si="1"/>
        <v>43.461507242712628</v>
      </c>
    </row>
    <row r="123" spans="1:5">
      <c r="A123" s="4">
        <v>31622.776601683883</v>
      </c>
      <c r="B123" s="4">
        <v>9.8064374141403366E-6</v>
      </c>
      <c r="C123" s="4">
        <v>1.4606926015369678E-3</v>
      </c>
      <c r="D123" s="4">
        <f t="shared" si="0"/>
        <v>148.95242174601864</v>
      </c>
      <c r="E123" s="4">
        <f t="shared" si="1"/>
        <v>43.460951371884953</v>
      </c>
    </row>
    <row r="124" spans="1:5">
      <c r="A124" s="4">
        <v>39810.717055349844</v>
      </c>
      <c r="B124" s="4">
        <v>9.8064753174905E-6</v>
      </c>
      <c r="C124" s="4">
        <v>1.4605501180048051E-3</v>
      </c>
      <c r="D124" s="4">
        <f t="shared" si="0"/>
        <v>148.93731648921982</v>
      </c>
      <c r="E124" s="4">
        <f t="shared" si="1"/>
        <v>43.46007049163444</v>
      </c>
    </row>
    <row r="125" spans="1:5">
      <c r="A125" s="4">
        <v>50118.723362727382</v>
      </c>
      <c r="B125" s="4">
        <v>9.806535359626453E-6</v>
      </c>
      <c r="C125" s="4">
        <v>1.4603243790130456E-3</v>
      </c>
      <c r="D125" s="4">
        <f t="shared" si="0"/>
        <v>148.91338535577071</v>
      </c>
      <c r="E125" s="4">
        <f t="shared" si="1"/>
        <v>43.45867473743133</v>
      </c>
    </row>
    <row r="126" spans="1:5">
      <c r="A126" s="4">
        <v>63095.734448019524</v>
      </c>
      <c r="B126" s="4">
        <v>9.8066304432267904E-6</v>
      </c>
      <c r="C126" s="4">
        <v>1.459966819110892E-3</v>
      </c>
      <c r="D126" s="4">
        <f t="shared" si="0"/>
        <v>148.87548047854264</v>
      </c>
      <c r="E126" s="4">
        <f t="shared" si="1"/>
        <v>43.456463522574765</v>
      </c>
    </row>
    <row r="127" spans="1:5">
      <c r="A127" s="4">
        <v>79432.823472428412</v>
      </c>
      <c r="B127" s="4">
        <v>9.8067809480916801E-6</v>
      </c>
      <c r="C127" s="4">
        <v>1.4594006611931287E-3</v>
      </c>
      <c r="D127" s="4">
        <f>C127/B127</f>
        <v>148.8154644136429</v>
      </c>
      <c r="E127" s="4">
        <f t="shared" si="1"/>
        <v>43.452961280183871</v>
      </c>
    </row>
    <row r="128" spans="1:5">
      <c r="A128" s="4">
        <v>100000.00000000033</v>
      </c>
      <c r="B128" s="4">
        <v>9.807018999971946E-6</v>
      </c>
      <c r="C128" s="4">
        <v>1.4585047081741281E-3</v>
      </c>
      <c r="D128" s="4">
        <f t="shared" si="0"/>
        <v>148.72049377882314</v>
      </c>
      <c r="E128" s="4">
        <f t="shared" si="1"/>
        <v>43.447416374042604</v>
      </c>
    </row>
    <row r="129" spans="1:5">
      <c r="A129" s="4">
        <v>125892.54117941715</v>
      </c>
      <c r="B129" s="4">
        <v>9.8073950802441084E-6</v>
      </c>
      <c r="C129" s="4">
        <v>1.4570880917628222E-3</v>
      </c>
      <c r="D129" s="4">
        <f t="shared" si="0"/>
        <v>148.57034715548085</v>
      </c>
      <c r="E129" s="4">
        <f t="shared" si="1"/>
        <v>43.438642762944006</v>
      </c>
    </row>
    <row r="130" spans="1:5">
      <c r="A130" s="4">
        <v>158489.3192461119</v>
      </c>
      <c r="B130" s="4">
        <v>9.8079881156992851E-6</v>
      </c>
      <c r="C130" s="4">
        <v>1.4548513366926738E-3</v>
      </c>
      <c r="D130" s="4">
        <f t="shared" si="0"/>
        <v>148.33330949534357</v>
      </c>
      <c r="E130" s="4">
        <f t="shared" si="1"/>
        <v>43.424773729354612</v>
      </c>
    </row>
    <row r="131" spans="1:5">
      <c r="A131" s="4">
        <v>199526.23149688868</v>
      </c>
      <c r="B131" s="4">
        <v>9.8089205237539205E-6</v>
      </c>
      <c r="C131" s="4">
        <v>1.4513273227835331E-3</v>
      </c>
      <c r="D131" s="4">
        <f t="shared" si="0"/>
        <v>147.95994312206977</v>
      </c>
      <c r="E131" s="4">
        <f t="shared" si="1"/>
        <v>43.402883113886865</v>
      </c>
    </row>
    <row r="132" spans="1:5">
      <c r="A132" s="4">
        <v>251188.64315095893</v>
      </c>
      <c r="B132" s="4">
        <v>9.8103797707654122E-6</v>
      </c>
      <c r="C132" s="4">
        <v>1.445794217170097E-3</v>
      </c>
      <c r="D132" s="4">
        <f t="shared" si="0"/>
        <v>147.37392954740784</v>
      </c>
      <c r="E132" s="4">
        <f t="shared" si="1"/>
        <v>43.368413272211541</v>
      </c>
    </row>
    <row r="133" spans="1:5">
      <c r="A133" s="4">
        <v>316227.76601683913</v>
      </c>
      <c r="B133" s="4">
        <v>9.8126471367120665E-6</v>
      </c>
      <c r="C133" s="4">
        <v>1.4371530127641338E-3</v>
      </c>
      <c r="D133" s="4">
        <f t="shared" si="0"/>
        <v>146.45925739929154</v>
      </c>
      <c r="E133" s="4">
        <f t="shared" si="1"/>
        <v>43.314336555567714</v>
      </c>
    </row>
    <row r="134" spans="1:5">
      <c r="A134" s="4">
        <v>398107.17055349879</v>
      </c>
      <c r="B134" s="4">
        <v>9.8161309972678229E-6</v>
      </c>
      <c r="C134" s="4">
        <v>1.423769463855679E-3</v>
      </c>
      <c r="D134" s="4">
        <f t="shared" si="0"/>
        <v>145.0438532505286</v>
      </c>
      <c r="E134" s="4">
        <f t="shared" si="1"/>
        <v>43.229986575087892</v>
      </c>
    </row>
    <row r="135" spans="1:5">
      <c r="A135" s="4">
        <v>501187.23362727423</v>
      </c>
      <c r="B135" s="4">
        <v>9.8213931612556368E-6</v>
      </c>
      <c r="C135" s="4">
        <v>1.403303251060357E-3</v>
      </c>
      <c r="D135" s="4">
        <f t="shared" si="0"/>
        <v>142.88230071027405</v>
      </c>
      <c r="E135" s="4">
        <f t="shared" si="1"/>
        <v>43.099568693393891</v>
      </c>
    </row>
    <row r="136" spans="1:5">
      <c r="A136" s="4">
        <v>630957.34448019578</v>
      </c>
      <c r="B136" s="4">
        <v>9.8291393082139092E-6</v>
      </c>
      <c r="C136" s="4">
        <v>1.3726003775439369E-3</v>
      </c>
      <c r="D136" s="4">
        <f t="shared" si="0"/>
        <v>139.6460396483441</v>
      </c>
      <c r="E136" s="4">
        <f t="shared" si="1"/>
        <v>42.900572473027012</v>
      </c>
    </row>
    <row r="137" spans="1:5">
      <c r="A137" s="4">
        <v>794328.23472428473</v>
      </c>
      <c r="B137" s="4">
        <v>9.8401203852762147E-6</v>
      </c>
      <c r="C137" s="4">
        <v>1.3278161014523612E-3</v>
      </c>
      <c r="D137" s="4">
        <f t="shared" si="0"/>
        <v>134.93900983560874</v>
      </c>
      <c r="E137" s="4">
        <f t="shared" si="1"/>
        <v>42.60275038072389</v>
      </c>
    </row>
    <row r="138" spans="1:5">
      <c r="A138" s="4">
        <v>1000000.0000000041</v>
      </c>
      <c r="B138" s="4">
        <v>9.8548838306540148E-6</v>
      </c>
      <c r="C138" s="4">
        <v>1.265026014931594E-3</v>
      </c>
      <c r="D138" s="4">
        <f t="shared" si="0"/>
        <v>128.36539087317087</v>
      </c>
      <c r="E138" s="4">
        <f t="shared" si="1"/>
        <v>42.168958951471609</v>
      </c>
    </row>
    <row r="139" spans="1:5">
      <c r="A139" s="4">
        <v>1258925.4117941724</v>
      </c>
      <c r="B139" s="4">
        <v>9.8733791218700318E-6</v>
      </c>
      <c r="C139" s="4">
        <v>1.1815195563994547E-3</v>
      </c>
      <c r="D139" s="4">
        <f t="shared" si="0"/>
        <v>119.66719213509481</v>
      </c>
      <c r="E139" s="4">
        <f t="shared" si="1"/>
        <v>41.559502017708681</v>
      </c>
    </row>
    <row r="140" spans="1:5">
      <c r="A140" s="8">
        <v>1584893.19246112</v>
      </c>
      <c r="B140" s="8">
        <v>9.8946039822285502E-6</v>
      </c>
      <c r="C140" s="8">
        <v>1.0775262167741779E-3</v>
      </c>
      <c r="D140" s="8">
        <f t="shared" si="0"/>
        <v>108.90038840457846</v>
      </c>
      <c r="E140" s="8">
        <f t="shared" si="1"/>
        <v>40.740588574300872</v>
      </c>
    </row>
    <row r="141" spans="1:5">
      <c r="A141" s="4">
        <v>1995262.3149688879</v>
      </c>
      <c r="B141" s="4">
        <v>9.9166429158104208E-6</v>
      </c>
      <c r="C141" s="4">
        <v>9.5738845546601027E-4</v>
      </c>
      <c r="D141" s="4">
        <f t="shared" si="0"/>
        <v>96.543604886651238</v>
      </c>
      <c r="E141" s="4">
        <f t="shared" si="1"/>
        <v>39.694470222189437</v>
      </c>
    </row>
    <row r="142" spans="1:5">
      <c r="A142" s="4">
        <v>2511886.4315095907</v>
      </c>
      <c r="B142" s="4">
        <v>9.9372737133649666E-6</v>
      </c>
      <c r="C142" s="4">
        <v>8.2900519610581958E-4</v>
      </c>
      <c r="D142" s="4">
        <f t="shared" si="0"/>
        <v>83.423806168372238</v>
      </c>
      <c r="E142" s="4">
        <f t="shared" si="1"/>
        <v>38.425800008496921</v>
      </c>
    </row>
    <row r="143" spans="1:5">
      <c r="A143" s="4">
        <v>3162277.660168393</v>
      </c>
      <c r="B143" s="4">
        <v>9.9547948338245207E-6</v>
      </c>
      <c r="C143" s="4">
        <v>7.0149920795808268E-4</v>
      </c>
      <c r="D143" s="4">
        <f t="shared" ref="D143:D148" si="2">C143/B143</f>
        <v>70.468474706733318</v>
      </c>
      <c r="E143" s="4">
        <f t="shared" ref="E143:E144" si="3">20*LOG10(D143)</f>
        <v>36.959897425512821</v>
      </c>
    </row>
    <row r="144" spans="1:5">
      <c r="A144" s="4">
        <v>3981071.7055349899</v>
      </c>
      <c r="B144" s="4">
        <v>9.9684860722825742E-6</v>
      </c>
      <c r="C144" s="4">
        <v>5.8255491423256703E-4</v>
      </c>
      <c r="D144" s="4">
        <f t="shared" si="2"/>
        <v>58.439657738236093</v>
      </c>
      <c r="E144" s="4">
        <f t="shared" si="3"/>
        <v>35.334153275008802</v>
      </c>
    </row>
    <row r="145" spans="1:5">
      <c r="A145" s="4">
        <v>5011872.3362727454</v>
      </c>
      <c r="B145" s="4">
        <v>9.9785047406733667E-6</v>
      </c>
      <c r="C145" s="4">
        <v>4.7694362701527246E-4</v>
      </c>
      <c r="D145" s="4">
        <f t="shared" si="2"/>
        <v>47.797103815685261</v>
      </c>
      <c r="E145" s="4">
        <f>20*LOG10(D145)</f>
        <v>33.588031641458812</v>
      </c>
    </row>
    <row r="146" spans="1:5">
      <c r="A146" s="4">
        <v>6309573.4448019611</v>
      </c>
      <c r="B146" s="4">
        <v>9.9854891535409604E-6</v>
      </c>
      <c r="C146" s="4">
        <v>3.8652590891769342E-4</v>
      </c>
      <c r="D146" s="4">
        <f t="shared" si="2"/>
        <v>38.708760579908819</v>
      </c>
      <c r="E146" s="4">
        <f t="shared" ref="E146:E148" si="4">20*LOG10(D146)</f>
        <v>31.756185316369397</v>
      </c>
    </row>
    <row r="147" spans="1:5">
      <c r="A147" s="4">
        <v>7943282.3472428517</v>
      </c>
      <c r="B147" s="4">
        <v>9.9901953438330902E-6</v>
      </c>
      <c r="C147" s="4">
        <v>3.1107054790975336E-4</v>
      </c>
      <c r="D147" s="4">
        <f t="shared" si="2"/>
        <v>31.137584121593381</v>
      </c>
      <c r="E147" s="4">
        <f t="shared" si="4"/>
        <v>29.865698276805006</v>
      </c>
    </row>
    <row r="148" spans="1:5">
      <c r="A148" s="4">
        <v>10000000.000000047</v>
      </c>
      <c r="B148" s="4">
        <v>9.9932941555842789E-6</v>
      </c>
      <c r="C148" s="4">
        <v>2.4918278311652706E-4</v>
      </c>
      <c r="D148" s="4">
        <f t="shared" si="2"/>
        <v>24.934999334256869</v>
      </c>
      <c r="E148" s="4">
        <f t="shared" si="4"/>
        <v>27.936187219181825</v>
      </c>
    </row>
    <row r="150" spans="1:5">
      <c r="D150" s="9" t="s">
        <v>54</v>
      </c>
    </row>
    <row r="151" spans="1:5">
      <c r="D151" s="4">
        <f>AVERAGE(D89:D132)</f>
        <v>148.53172021357997</v>
      </c>
    </row>
    <row r="155" spans="1:5">
      <c r="A155" s="6" t="s">
        <v>55</v>
      </c>
    </row>
    <row r="156" spans="1:5">
      <c r="A156" s="4" t="s">
        <v>56</v>
      </c>
      <c r="B156" s="4" t="s">
        <v>57</v>
      </c>
      <c r="D156" s="4" t="s">
        <v>58</v>
      </c>
      <c r="E156" s="4" t="s">
        <v>59</v>
      </c>
    </row>
    <row r="157" spans="1:5">
      <c r="A157" s="4">
        <v>1</v>
      </c>
      <c r="B157" s="4">
        <v>9.3916091199681813E-6</v>
      </c>
      <c r="D157" s="4">
        <v>1</v>
      </c>
      <c r="E157" s="4">
        <v>6.3993391505911374E-4</v>
      </c>
    </row>
    <row r="158" spans="1:5">
      <c r="A158" s="4">
        <v>1.2589254117941673</v>
      </c>
      <c r="B158" s="4">
        <v>9.4305687005349754E-6</v>
      </c>
      <c r="D158" s="4">
        <v>1.2589254117941673</v>
      </c>
      <c r="E158" s="4">
        <v>7.3169744957093778E-4</v>
      </c>
    </row>
    <row r="159" spans="1:5">
      <c r="A159" s="4">
        <v>1.5848931924611136</v>
      </c>
      <c r="B159" s="4">
        <v>9.4554018389516214E-6</v>
      </c>
      <c r="D159" s="4">
        <v>1.5848931924611136</v>
      </c>
      <c r="E159" s="4">
        <v>8.136952759292261E-4</v>
      </c>
    </row>
    <row r="160" spans="1:5">
      <c r="A160" s="4">
        <v>1.99526231496888</v>
      </c>
      <c r="B160" s="4">
        <v>9.471172090409251E-6</v>
      </c>
      <c r="D160" s="4">
        <v>1.99526231496888</v>
      </c>
      <c r="E160" s="4">
        <v>8.8158728238489788E-4</v>
      </c>
    </row>
    <row r="161" spans="1:5">
      <c r="A161" s="4">
        <v>2.5118864315095806</v>
      </c>
      <c r="B161" s="4">
        <v>9.481163328771619E-6</v>
      </c>
      <c r="D161" s="4">
        <v>2.5118864315095806</v>
      </c>
      <c r="E161" s="4">
        <v>9.3400783184914419E-4</v>
      </c>
    </row>
    <row r="162" spans="1:5">
      <c r="A162" s="4">
        <v>3.16227766016838</v>
      </c>
      <c r="B162" s="4">
        <v>9.4874837733754742E-6</v>
      </c>
      <c r="D162" s="4">
        <v>3.16227766016838</v>
      </c>
      <c r="E162" s="4">
        <v>9.7218953129762779E-4</v>
      </c>
    </row>
    <row r="163" spans="1:5">
      <c r="A163" s="4">
        <v>3.9810717055349736</v>
      </c>
      <c r="B163" s="4">
        <v>9.4914782682760108E-6</v>
      </c>
      <c r="D163" s="4">
        <v>3.9810717055349736</v>
      </c>
      <c r="E163" s="4">
        <v>9.9877532057061533E-4</v>
      </c>
    </row>
    <row r="164" spans="1:5">
      <c r="A164" s="4">
        <v>5.0118723362727247</v>
      </c>
      <c r="B164" s="4">
        <v>9.4940012471884547E-6</v>
      </c>
      <c r="D164" s="4">
        <v>5.0118723362727247</v>
      </c>
      <c r="E164" s="4">
        <v>1.016691353571592E-3</v>
      </c>
    </row>
    <row r="165" spans="1:5">
      <c r="A165" s="4">
        <v>6.3095734448019352</v>
      </c>
      <c r="B165" s="4">
        <v>9.4955941861969962E-6</v>
      </c>
      <c r="D165" s="4">
        <v>6.3095734448019352</v>
      </c>
      <c r="E165" s="4">
        <v>1.0284940643423494E-3</v>
      </c>
    </row>
    <row r="166" spans="1:5">
      <c r="A166" s="4">
        <v>7.9432823472428185</v>
      </c>
      <c r="B166" s="4">
        <v>9.4965996802746169E-6</v>
      </c>
      <c r="D166" s="4">
        <v>7.9432823472428185</v>
      </c>
      <c r="E166" s="4">
        <v>1.0361518494932291E-3</v>
      </c>
    </row>
    <row r="167" spans="1:5">
      <c r="A167" s="4">
        <v>10.000000000000005</v>
      </c>
      <c r="B167" s="4">
        <v>9.4972342705523818E-6</v>
      </c>
      <c r="D167" s="4">
        <v>10.000000000000005</v>
      </c>
      <c r="E167" s="4">
        <v>1.041070826729011E-3</v>
      </c>
    </row>
    <row r="168" spans="1:5">
      <c r="A168" s="4">
        <v>12.58925411794168</v>
      </c>
      <c r="B168" s="4">
        <v>9.4976347362487187E-6</v>
      </c>
      <c r="D168" s="4">
        <v>12.58925411794168</v>
      </c>
      <c r="E168" s="4">
        <v>1.0442100986749845E-3</v>
      </c>
    </row>
    <row r="169" spans="1:5">
      <c r="A169" s="4">
        <v>15.848931924611145</v>
      </c>
      <c r="B169" s="4">
        <v>9.4978874394349726E-6</v>
      </c>
      <c r="D169" s="4">
        <v>15.848931924611145</v>
      </c>
      <c r="E169" s="4">
        <v>1.0462052473519203E-3</v>
      </c>
    </row>
    <row r="170" spans="1:5">
      <c r="A170" s="4">
        <v>19.952623149688812</v>
      </c>
      <c r="B170" s="4">
        <v>9.4980468948963299E-6</v>
      </c>
      <c r="D170" s="4">
        <v>19.952623149688812</v>
      </c>
      <c r="E170" s="4">
        <v>1.0474698925660129E-3</v>
      </c>
    </row>
    <row r="171" spans="1:5">
      <c r="A171" s="4">
        <v>25.118864315095824</v>
      </c>
      <c r="B171" s="4">
        <v>9.498147508701559E-6</v>
      </c>
      <c r="D171" s="4">
        <v>25.118864315095824</v>
      </c>
      <c r="E171" s="4">
        <v>1.0482701501108925E-3</v>
      </c>
    </row>
    <row r="172" spans="1:5">
      <c r="A172" s="4">
        <v>31.622776601683825</v>
      </c>
      <c r="B172" s="4">
        <v>9.4982109934258165E-6</v>
      </c>
      <c r="D172" s="4">
        <v>31.622776601683825</v>
      </c>
      <c r="E172" s="4">
        <v>1.0487760059389099E-3</v>
      </c>
    </row>
    <row r="173" spans="1:5">
      <c r="A173" s="4">
        <v>39.81071705534977</v>
      </c>
      <c r="B173" s="4">
        <v>9.4982510503025689E-6</v>
      </c>
      <c r="D173" s="4">
        <v>39.81071705534977</v>
      </c>
      <c r="E173" s="4">
        <v>1.0490955495098435E-3</v>
      </c>
    </row>
    <row r="174" spans="1:5">
      <c r="A174" s="4">
        <v>50.118723362727287</v>
      </c>
      <c r="B174" s="4">
        <v>9.4982763248425253E-6</v>
      </c>
      <c r="D174" s="4">
        <v>50.118723362727287</v>
      </c>
      <c r="E174" s="4">
        <v>1.0492973153850612E-3</v>
      </c>
    </row>
    <row r="175" spans="1:5">
      <c r="A175" s="4">
        <v>63.0957344480194</v>
      </c>
      <c r="B175" s="4">
        <v>9.4982922722551425E-6</v>
      </c>
      <c r="D175" s="4">
        <v>63.0957344480194</v>
      </c>
      <c r="E175" s="4">
        <v>1.0494246797158224E-3</v>
      </c>
    </row>
    <row r="176" spans="1:5">
      <c r="A176" s="4">
        <v>79.432823472428254</v>
      </c>
      <c r="B176" s="4">
        <v>9.4983023346731129E-6</v>
      </c>
      <c r="D176" s="4">
        <v>79.432823472428254</v>
      </c>
      <c r="E176" s="4">
        <v>1.0495050643648171E-3</v>
      </c>
    </row>
    <row r="177" spans="1:5">
      <c r="A177" s="4">
        <v>100.00000000000014</v>
      </c>
      <c r="B177" s="4">
        <v>9.498308684025089E-6</v>
      </c>
      <c r="D177" s="4">
        <v>100.00000000000014</v>
      </c>
      <c r="E177" s="4">
        <v>1.0495557925951024E-3</v>
      </c>
    </row>
    <row r="178" spans="1:5">
      <c r="A178" s="4">
        <v>125.89254117941691</v>
      </c>
      <c r="B178" s="4">
        <v>9.4983126908021972E-6</v>
      </c>
      <c r="D178" s="4">
        <v>125.89254117941691</v>
      </c>
      <c r="E178" s="4">
        <v>1.0495878030476506E-3</v>
      </c>
    </row>
    <row r="179" spans="1:5">
      <c r="A179" s="4">
        <v>158.48931924611159</v>
      </c>
      <c r="B179" s="4">
        <v>9.4983152198616176E-6</v>
      </c>
      <c r="D179" s="4">
        <v>158.48931924611159</v>
      </c>
      <c r="E179" s="4">
        <v>1.0496080007854056E-3</v>
      </c>
    </row>
    <row r="180" spans="1:5">
      <c r="A180" s="4">
        <v>199.52623149688827</v>
      </c>
      <c r="B180" s="4">
        <v>9.4983168170991779E-6</v>
      </c>
      <c r="D180" s="4">
        <v>199.52623149688827</v>
      </c>
      <c r="E180" s="4">
        <v>1.0496207437445117E-3</v>
      </c>
    </row>
    <row r="181" spans="1:5">
      <c r="A181" s="4">
        <v>251.18864315095843</v>
      </c>
      <c r="B181" s="4">
        <v>9.4983178272781162E-6</v>
      </c>
      <c r="D181" s="4">
        <v>251.18864315095843</v>
      </c>
      <c r="E181" s="4">
        <v>1.0496287818005821E-3</v>
      </c>
    </row>
    <row r="182" spans="1:5">
      <c r="A182" s="4">
        <v>316.22776601683847</v>
      </c>
      <c r="B182" s="4">
        <v>9.49831846844554E-6</v>
      </c>
      <c r="D182" s="4">
        <v>316.22776601683847</v>
      </c>
      <c r="E182" s="4">
        <v>1.0496338496940958E-3</v>
      </c>
    </row>
    <row r="183" spans="1:5">
      <c r="A183" s="4">
        <v>398.10717055349795</v>
      </c>
      <c r="B183" s="4">
        <v>9.4983188789975798E-6</v>
      </c>
      <c r="D183" s="4">
        <v>398.10717055349795</v>
      </c>
      <c r="E183" s="4">
        <v>1.0496370412217434E-3</v>
      </c>
    </row>
    <row r="184" spans="1:5">
      <c r="A184" s="4">
        <v>501.1872336272732</v>
      </c>
      <c r="B184" s="4">
        <v>9.4983191475522031E-6</v>
      </c>
      <c r="D184" s="4">
        <v>501.1872336272732</v>
      </c>
      <c r="E184" s="4">
        <v>1.0496390452319972E-3</v>
      </c>
    </row>
    <row r="185" spans="1:5">
      <c r="A185" s="4">
        <v>630.95734448019448</v>
      </c>
      <c r="B185" s="4">
        <v>9.4983193320768788E-6</v>
      </c>
      <c r="D185" s="4">
        <v>630.95734448019448</v>
      </c>
      <c r="E185" s="4">
        <v>1.0496402942743162E-3</v>
      </c>
    </row>
    <row r="186" spans="1:5">
      <c r="A186" s="4">
        <v>794.32823472428311</v>
      </c>
      <c r="B186" s="4">
        <v>9.4983194724014103E-6</v>
      </c>
      <c r="D186" s="4">
        <v>794.32823472428311</v>
      </c>
      <c r="E186" s="4">
        <v>1.0496410579480481E-3</v>
      </c>
    </row>
    <row r="187" spans="1:5">
      <c r="A187" s="4">
        <v>1000.000000000002</v>
      </c>
      <c r="B187" s="4">
        <v>9.4983195988148164E-6</v>
      </c>
      <c r="D187" s="4">
        <v>1000.000000000002</v>
      </c>
      <c r="E187" s="4">
        <v>1.0496415010899734E-3</v>
      </c>
    </row>
    <row r="188" spans="1:5">
      <c r="A188" s="4">
        <v>1258.9254117941698</v>
      </c>
      <c r="B188" s="4">
        <v>9.4983197386036215E-6</v>
      </c>
      <c r="D188" s="4">
        <v>1258.9254117941698</v>
      </c>
      <c r="E188" s="4">
        <v>1.0496417193511284E-3</v>
      </c>
    </row>
    <row r="189" spans="1:5">
      <c r="A189" s="4">
        <v>1584.8931924611168</v>
      </c>
      <c r="B189" s="4">
        <v>9.4983199219411484E-6</v>
      </c>
      <c r="D189" s="4">
        <v>1584.8931924611168</v>
      </c>
      <c r="E189" s="4">
        <v>1.0496417598431262E-3</v>
      </c>
    </row>
    <row r="190" spans="1:5">
      <c r="A190" s="4">
        <v>1995.2623149688839</v>
      </c>
      <c r="B190" s="4">
        <v>9.4983201884008509E-6</v>
      </c>
      <c r="D190" s="4">
        <v>1995.2623149688839</v>
      </c>
      <c r="E190" s="4">
        <v>1.0496416313058566E-3</v>
      </c>
    </row>
    <row r="191" spans="1:5">
      <c r="A191" s="4">
        <v>2511.8864315095857</v>
      </c>
      <c r="B191" s="4">
        <v>9.4983205954975908E-6</v>
      </c>
      <c r="D191" s="4">
        <v>2511.8864315095857</v>
      </c>
      <c r="E191" s="4">
        <v>1.0496413059952149E-3</v>
      </c>
    </row>
    <row r="192" spans="1:5">
      <c r="A192" s="4">
        <v>3162.2776601683863</v>
      </c>
      <c r="B192" s="4">
        <v>9.4983212311027949E-6</v>
      </c>
      <c r="D192" s="4">
        <v>3162.2776601683863</v>
      </c>
      <c r="E192" s="4">
        <v>1.0496407136926728E-3</v>
      </c>
    </row>
    <row r="193" spans="1:5">
      <c r="A193" s="4">
        <v>3981.0717055349814</v>
      </c>
      <c r="B193" s="4">
        <v>9.4983222324093951E-6</v>
      </c>
      <c r="D193" s="4">
        <v>3981.0717055349814</v>
      </c>
      <c r="E193" s="4">
        <v>1.0496397265520128E-3</v>
      </c>
    </row>
    <row r="194" spans="1:5">
      <c r="A194" s="4">
        <v>5011.8723362727342</v>
      </c>
      <c r="B194" s="4">
        <v>9.4983238155440923E-6</v>
      </c>
      <c r="D194" s="4">
        <v>5011.8723362727342</v>
      </c>
      <c r="E194" s="4">
        <v>1.0496381315024039E-3</v>
      </c>
    </row>
    <row r="195" spans="1:5">
      <c r="A195" s="4">
        <v>6309.5734448019475</v>
      </c>
      <c r="B195" s="4">
        <v>9.4983263222119697E-6</v>
      </c>
      <c r="D195" s="4">
        <v>6309.5734448019475</v>
      </c>
      <c r="E195" s="4">
        <v>1.0496355842631398E-3</v>
      </c>
    </row>
    <row r="196" spans="1:5">
      <c r="A196" s="4">
        <v>7943.2823472428345</v>
      </c>
      <c r="B196" s="4">
        <v>9.4983302934400877E-6</v>
      </c>
      <c r="D196" s="4">
        <v>7943.2823472428345</v>
      </c>
      <c r="E196" s="4">
        <v>1.0496315350400219E-3</v>
      </c>
    </row>
    <row r="197" spans="1:5">
      <c r="A197" s="4">
        <v>10000.000000000025</v>
      </c>
      <c r="B197" s="4">
        <v>9.4983365863234621E-6</v>
      </c>
      <c r="D197" s="4">
        <v>10000.000000000025</v>
      </c>
      <c r="E197" s="4">
        <v>1.0496251098782304E-3</v>
      </c>
    </row>
    <row r="198" spans="1:5">
      <c r="A198" s="4">
        <v>12589.254117941706</v>
      </c>
      <c r="B198" s="4">
        <v>9.4983465589416201E-6</v>
      </c>
      <c r="D198" s="4">
        <v>12589.254117941706</v>
      </c>
      <c r="E198" s="4">
        <v>1.0496149220842767E-3</v>
      </c>
    </row>
    <row r="199" spans="1:5">
      <c r="A199" s="4">
        <v>15848.931924611177</v>
      </c>
      <c r="B199" s="4">
        <v>9.4983623632792663E-6</v>
      </c>
      <c r="D199" s="4">
        <v>15848.931924611177</v>
      </c>
      <c r="E199" s="4">
        <v>1.0495987730727008E-3</v>
      </c>
    </row>
    <row r="200" spans="1:5">
      <c r="A200" s="4">
        <v>19952.62314968885</v>
      </c>
      <c r="B200" s="4">
        <v>9.4983874091790873E-6</v>
      </c>
      <c r="D200" s="4">
        <v>19952.62314968885</v>
      </c>
      <c r="E200" s="4">
        <v>1.0495731782143242E-3</v>
      </c>
    </row>
    <row r="201" spans="1:5">
      <c r="A201" s="4">
        <v>25118.864315095871</v>
      </c>
      <c r="B201" s="4">
        <v>9.4984270989640321E-6</v>
      </c>
      <c r="D201" s="4">
        <v>25118.864315095871</v>
      </c>
      <c r="E201" s="4">
        <v>1.0495326157170474E-3</v>
      </c>
    </row>
    <row r="202" spans="1:5">
      <c r="A202" s="4">
        <v>31622.776601683883</v>
      </c>
      <c r="B202" s="4">
        <v>9.4984899900314996E-6</v>
      </c>
      <c r="D202" s="4">
        <v>31622.776601683883</v>
      </c>
      <c r="E202" s="4">
        <v>1.0494683373565646E-3</v>
      </c>
    </row>
    <row r="203" spans="1:5">
      <c r="A203" s="4">
        <v>39810.717055349844</v>
      </c>
      <c r="B203" s="4">
        <v>9.4985896331913202E-6</v>
      </c>
      <c r="D203" s="4">
        <v>39810.717055349844</v>
      </c>
      <c r="E203" s="4">
        <v>1.0493664867242745E-3</v>
      </c>
    </row>
    <row r="204" spans="1:5">
      <c r="A204" s="4">
        <v>50118.723362727382</v>
      </c>
      <c r="B204" s="4">
        <v>9.4987474755720384E-6</v>
      </c>
      <c r="D204" s="4">
        <v>50118.723362727382</v>
      </c>
      <c r="E204" s="4">
        <v>1.0492051247700167E-3</v>
      </c>
    </row>
    <row r="205" spans="1:5">
      <c r="A205" s="4">
        <v>63095.734448019524</v>
      </c>
      <c r="B205" s="4">
        <v>9.4989974347392605E-6</v>
      </c>
      <c r="D205" s="4">
        <v>63095.734448019524</v>
      </c>
      <c r="E205" s="4">
        <v>1.0489495355239884E-3</v>
      </c>
    </row>
    <row r="206" spans="1:5">
      <c r="A206" s="4">
        <v>79432.823472428412</v>
      </c>
      <c r="B206" s="4">
        <v>9.4993930813939676E-6</v>
      </c>
      <c r="D206" s="4">
        <v>79432.823472428412</v>
      </c>
      <c r="E206" s="4">
        <v>1.0485448360805689E-3</v>
      </c>
    </row>
    <row r="207" spans="1:5">
      <c r="A207" s="4">
        <v>100000.00000000033</v>
      </c>
      <c r="B207" s="4">
        <v>9.500018856486575E-6</v>
      </c>
      <c r="D207" s="4">
        <v>100000.00000000033</v>
      </c>
      <c r="E207" s="4">
        <v>1.0479043890094151E-3</v>
      </c>
    </row>
    <row r="208" spans="1:5">
      <c r="A208" s="4">
        <v>125892.54117941715</v>
      </c>
      <c r="B208" s="4">
        <v>9.501007434424974E-6</v>
      </c>
      <c r="D208" s="4">
        <v>125892.54117941715</v>
      </c>
      <c r="E208" s="4">
        <v>1.0468917482788897E-3</v>
      </c>
    </row>
    <row r="209" spans="1:5">
      <c r="A209" s="4">
        <v>158489.3192461119</v>
      </c>
      <c r="B209" s="4">
        <v>9.5025662161641056E-6</v>
      </c>
      <c r="D209" s="4">
        <v>158489.3192461119</v>
      </c>
      <c r="E209" s="4">
        <v>1.0452928170450965E-3</v>
      </c>
    </row>
    <row r="210" spans="1:5">
      <c r="A210" s="4">
        <v>199526.23149688868</v>
      </c>
      <c r="B210" s="4">
        <v>9.5050168036585365E-6</v>
      </c>
      <c r="D210" s="4">
        <v>199526.23149688868</v>
      </c>
      <c r="E210" s="4">
        <v>1.0427736208431387E-3</v>
      </c>
    </row>
    <row r="211" spans="1:5">
      <c r="A211" s="4">
        <v>251188.64315095893</v>
      </c>
      <c r="B211" s="4">
        <v>9.5088514881893067E-6</v>
      </c>
      <c r="D211" s="4">
        <v>251188.64315095893</v>
      </c>
      <c r="E211" s="4">
        <v>1.0388180079219252E-3</v>
      </c>
    </row>
    <row r="212" spans="1:5">
      <c r="A212" s="4">
        <v>316227.76601683913</v>
      </c>
      <c r="B212" s="4">
        <v>9.5148084366112432E-6</v>
      </c>
      <c r="D212" s="4">
        <v>316227.76601683913</v>
      </c>
      <c r="E212" s="4">
        <v>1.0326399640627263E-3</v>
      </c>
    </row>
    <row r="213" spans="1:5">
      <c r="A213" s="4">
        <v>398107.17055349879</v>
      </c>
      <c r="B213" s="4">
        <v>9.5239582265377648E-6</v>
      </c>
      <c r="D213" s="4">
        <v>398107.17055349879</v>
      </c>
      <c r="E213" s="4">
        <v>1.0230702881437537E-3</v>
      </c>
    </row>
    <row r="214" spans="1:5">
      <c r="A214" s="4">
        <v>501187.23362727423</v>
      </c>
      <c r="B214" s="4">
        <v>9.5377711162502197E-6</v>
      </c>
      <c r="D214" s="4">
        <v>501187.23362727423</v>
      </c>
      <c r="E214" s="4">
        <v>1.0084337505855666E-3</v>
      </c>
    </row>
    <row r="215" spans="1:5">
      <c r="A215" s="4">
        <v>630957.34448019578</v>
      </c>
      <c r="B215" s="4">
        <v>9.5580883769913896E-6</v>
      </c>
      <c r="D215" s="4">
        <v>630957.34448019578</v>
      </c>
      <c r="E215" s="4">
        <v>9.8647076110385044E-4</v>
      </c>
    </row>
    <row r="216" spans="1:5">
      <c r="A216" s="4">
        <v>794328.23472428473</v>
      </c>
      <c r="B216" s="4">
        <v>9.5868582030870739E-6</v>
      </c>
      <c r="D216" s="4">
        <v>794328.23472428473</v>
      </c>
      <c r="E216" s="4">
        <v>9.5442291500365825E-4</v>
      </c>
    </row>
    <row r="217" spans="1:5">
      <c r="A217" s="4">
        <v>1000000.0000000041</v>
      </c>
      <c r="B217" s="4">
        <v>9.6254786087421261E-6</v>
      </c>
      <c r="D217" s="4">
        <v>1000000.0000000041</v>
      </c>
      <c r="E217" s="4">
        <v>9.0946709310755353E-4</v>
      </c>
    </row>
    <row r="218" spans="1:5">
      <c r="A218" s="4">
        <v>1258925.4117941724</v>
      </c>
      <c r="B218" s="4">
        <v>9.6737671905226636E-6</v>
      </c>
      <c r="D218" s="4">
        <v>1258925.4117941724</v>
      </c>
      <c r="E218" s="4">
        <v>8.4963945715504181E-4</v>
      </c>
    </row>
    <row r="219" spans="1:5">
      <c r="A219" s="4">
        <v>1584893.19246112</v>
      </c>
      <c r="B219" s="4">
        <v>9.7290555588453114E-6</v>
      </c>
      <c r="D219" s="4">
        <v>1584893.19246112</v>
      </c>
      <c r="E219" s="4">
        <v>7.7507518313933395E-4</v>
      </c>
    </row>
    <row r="220" spans="1:5">
      <c r="A220" s="4">
        <v>1995262.3149688879</v>
      </c>
      <c r="B220" s="4">
        <v>9.7863240342170602E-6</v>
      </c>
      <c r="D220" s="4">
        <v>1995262.3149688879</v>
      </c>
      <c r="E220" s="4">
        <v>6.8886079730476324E-4</v>
      </c>
    </row>
    <row r="221" spans="1:5">
      <c r="A221" s="4">
        <v>2511886.4315095907</v>
      </c>
      <c r="B221" s="4">
        <v>9.8398064473537341E-6</v>
      </c>
      <c r="D221" s="4">
        <v>2511886.4315095907</v>
      </c>
      <c r="E221" s="4">
        <v>5.9665060292562382E-4</v>
      </c>
    </row>
    <row r="222" spans="1:5">
      <c r="A222" s="4">
        <v>3162277.660168393</v>
      </c>
      <c r="B222" s="4">
        <v>9.8851328973673351E-6</v>
      </c>
      <c r="D222" s="4">
        <v>3162277.660168393</v>
      </c>
      <c r="E222" s="4">
        <v>5.0500060312299146E-4</v>
      </c>
    </row>
    <row r="223" spans="1:5">
      <c r="A223" s="4">
        <v>3981071.7055349899</v>
      </c>
      <c r="B223" s="4">
        <v>9.9204921523290219E-6</v>
      </c>
      <c r="D223" s="4">
        <v>3981071.7055349899</v>
      </c>
      <c r="E223" s="4">
        <v>4.194512897345367E-4</v>
      </c>
    </row>
    <row r="224" spans="1:5">
      <c r="A224" s="4">
        <v>5011872.3362727454</v>
      </c>
      <c r="B224" s="4">
        <v>9.9463339533430769E-6</v>
      </c>
      <c r="D224" s="4">
        <v>5011872.3362727454</v>
      </c>
      <c r="E224" s="4">
        <v>3.4345561125627536E-4</v>
      </c>
    </row>
    <row r="225" spans="1:5">
      <c r="A225" s="4">
        <v>6309573.4448019611</v>
      </c>
      <c r="B225" s="4">
        <v>9.9643331635771316E-6</v>
      </c>
      <c r="D225" s="4">
        <v>6309573.4448019611</v>
      </c>
      <c r="E225" s="4">
        <v>2.7837087347884986E-4</v>
      </c>
    </row>
    <row r="226" spans="1:5">
      <c r="A226" s="4">
        <v>7943282.3472428517</v>
      </c>
      <c r="B226" s="4">
        <v>9.9764538475027404E-6</v>
      </c>
      <c r="D226" s="4">
        <v>7943282.3472428517</v>
      </c>
      <c r="E226" s="4">
        <v>2.2404381852932285E-4</v>
      </c>
    </row>
    <row r="227" spans="1:5">
      <c r="A227" s="4">
        <v>10000000.000000047</v>
      </c>
      <c r="B227" s="4">
        <v>9.9844315134215657E-6</v>
      </c>
      <c r="D227" s="4">
        <v>10000000.000000047</v>
      </c>
      <c r="E227" s="4">
        <v>1.7947851603782489E-4</v>
      </c>
    </row>
    <row r="231" spans="1:5">
      <c r="A231" s="9" t="s">
        <v>50</v>
      </c>
      <c r="B231" s="9" t="s">
        <v>52</v>
      </c>
      <c r="C231" s="9" t="s">
        <v>53</v>
      </c>
      <c r="D231" s="9" t="s">
        <v>49</v>
      </c>
      <c r="E231" s="9" t="s">
        <v>51</v>
      </c>
    </row>
    <row r="232" spans="1:5">
      <c r="A232" s="4">
        <v>1</v>
      </c>
      <c r="B232" s="4">
        <v>9.3916091199681813E-6</v>
      </c>
      <c r="C232" s="4">
        <v>6.3993391505911374E-4</v>
      </c>
      <c r="D232" s="4">
        <f>C232/B232</f>
        <v>68.138900042007052</v>
      </c>
      <c r="E232" s="4">
        <f>20*LOG10(D232)</f>
        <v>36.667902370506731</v>
      </c>
    </row>
    <row r="233" spans="1:5">
      <c r="A233" s="4">
        <v>1.2589254117941673</v>
      </c>
      <c r="B233" s="4">
        <v>9.4305687005349754E-6</v>
      </c>
      <c r="C233" s="4">
        <v>7.3169744957093778E-4</v>
      </c>
      <c r="D233" s="4">
        <f t="shared" ref="D233:D296" si="5">C233/B233</f>
        <v>77.587839377007057</v>
      </c>
      <c r="E233" s="4">
        <f t="shared" ref="E233:E296" si="6">20*LOG10(D233)</f>
        <v>37.795873160906375</v>
      </c>
    </row>
    <row r="234" spans="1:5">
      <c r="A234" s="4">
        <v>1.5848931924611136</v>
      </c>
      <c r="B234" s="4">
        <v>9.4554018389516214E-6</v>
      </c>
      <c r="C234" s="4">
        <v>8.136952759292261E-4</v>
      </c>
      <c r="D234" s="4">
        <f t="shared" si="5"/>
        <v>86.056128527208685</v>
      </c>
      <c r="E234" s="4">
        <f t="shared" si="6"/>
        <v>38.695636084967958</v>
      </c>
    </row>
    <row r="235" spans="1:5">
      <c r="A235" s="4">
        <v>1.99526231496888</v>
      </c>
      <c r="B235" s="4">
        <v>9.471172090409251E-6</v>
      </c>
      <c r="C235" s="4">
        <v>8.8158728238489788E-4</v>
      </c>
      <c r="D235" s="4">
        <f t="shared" si="5"/>
        <v>93.081117518455343</v>
      </c>
      <c r="E235" s="4">
        <f t="shared" si="6"/>
        <v>39.377231774456533</v>
      </c>
    </row>
    <row r="236" spans="1:5">
      <c r="A236" s="4">
        <v>2.5118864315095806</v>
      </c>
      <c r="B236" s="4">
        <v>9.481163328771619E-6</v>
      </c>
      <c r="C236" s="4">
        <v>9.3400783184914419E-4</v>
      </c>
      <c r="D236" s="4">
        <f t="shared" si="5"/>
        <v>98.511944100234629</v>
      </c>
      <c r="E236" s="4">
        <f t="shared" si="6"/>
        <v>39.869777796215274</v>
      </c>
    </row>
    <row r="237" spans="1:5">
      <c r="A237" s="4">
        <v>3.16227766016838</v>
      </c>
      <c r="B237" s="4">
        <v>9.4874837733754742E-6</v>
      </c>
      <c r="C237" s="4">
        <v>9.7218953129762779E-4</v>
      </c>
      <c r="D237" s="4">
        <f t="shared" si="5"/>
        <v>102.47074509111286</v>
      </c>
      <c r="E237" s="4">
        <f t="shared" si="6"/>
        <v>40.211997881695126</v>
      </c>
    </row>
    <row r="238" spans="1:5">
      <c r="A238" s="4">
        <v>3.9810717055349736</v>
      </c>
      <c r="B238" s="4">
        <v>9.4914782682760108E-6</v>
      </c>
      <c r="C238" s="4">
        <v>9.9877532057061533E-4</v>
      </c>
      <c r="D238" s="4">
        <f t="shared" si="5"/>
        <v>105.22863692464929</v>
      </c>
      <c r="E238" s="4">
        <f t="shared" si="6"/>
        <v>40.442678896338592</v>
      </c>
    </row>
    <row r="239" spans="1:5">
      <c r="A239" s="4">
        <v>5.0118723362727247</v>
      </c>
      <c r="B239" s="4">
        <v>9.4940012471884547E-6</v>
      </c>
      <c r="C239" s="4">
        <v>1.016691353571592E-3</v>
      </c>
      <c r="D239" s="4">
        <f t="shared" si="5"/>
        <v>107.08776279892254</v>
      </c>
      <c r="E239" s="4">
        <f t="shared" si="6"/>
        <v>40.594796913827764</v>
      </c>
    </row>
    <row r="240" spans="1:5">
      <c r="A240" s="4">
        <v>6.3095734448019352</v>
      </c>
      <c r="B240" s="4">
        <v>9.4955941861969962E-6</v>
      </c>
      <c r="C240" s="4">
        <v>1.0284940643423494E-3</v>
      </c>
      <c r="D240" s="4">
        <f t="shared" si="5"/>
        <v>108.31276528617776</v>
      </c>
      <c r="E240" s="4">
        <f t="shared" si="6"/>
        <v>40.693592875192302</v>
      </c>
    </row>
    <row r="241" spans="1:5">
      <c r="A241" s="4">
        <v>7.9432823472428185</v>
      </c>
      <c r="B241" s="4">
        <v>9.4965996802746169E-6</v>
      </c>
      <c r="C241" s="4">
        <v>1.0361518494932291E-3</v>
      </c>
      <c r="D241" s="4">
        <f t="shared" si="5"/>
        <v>109.10766846847505</v>
      </c>
      <c r="E241" s="4">
        <f t="shared" si="6"/>
        <v>40.757105507918169</v>
      </c>
    </row>
    <row r="242" spans="1:5">
      <c r="A242" s="4">
        <v>10.000000000000005</v>
      </c>
      <c r="B242" s="4">
        <v>9.4972342705523818E-6</v>
      </c>
      <c r="C242" s="4">
        <v>1.041070826729011E-3</v>
      </c>
      <c r="D242" s="4">
        <f t="shared" si="5"/>
        <v>109.61831592982911</v>
      </c>
      <c r="E242" s="4">
        <f t="shared" si="6"/>
        <v>40.79766251411052</v>
      </c>
    </row>
    <row r="243" spans="1:5">
      <c r="A243" s="4">
        <v>12.58925411794168</v>
      </c>
      <c r="B243" s="4">
        <v>9.4976347362487187E-6</v>
      </c>
      <c r="C243" s="4">
        <v>1.0442100986749845E-3</v>
      </c>
      <c r="D243" s="4">
        <f t="shared" si="5"/>
        <v>109.94422587022085</v>
      </c>
      <c r="E243" s="4">
        <f t="shared" si="6"/>
        <v>40.82344851412725</v>
      </c>
    </row>
    <row r="244" spans="1:5">
      <c r="A244" s="4">
        <v>15.848931924611145</v>
      </c>
      <c r="B244" s="4">
        <v>9.4978874394349726E-6</v>
      </c>
      <c r="C244" s="4">
        <v>1.0462052473519203E-3</v>
      </c>
      <c r="D244" s="4">
        <f t="shared" si="5"/>
        <v>110.15136302922525</v>
      </c>
      <c r="E244" s="4">
        <f t="shared" si="6"/>
        <v>40.839797510881212</v>
      </c>
    </row>
    <row r="245" spans="1:5">
      <c r="A245" s="4">
        <v>19.952623149688812</v>
      </c>
      <c r="B245" s="4">
        <v>9.4980468948963299E-6</v>
      </c>
      <c r="C245" s="4">
        <v>1.0474698925660129E-3</v>
      </c>
      <c r="D245" s="4">
        <f t="shared" si="5"/>
        <v>110.28266170478263</v>
      </c>
      <c r="E245" s="4">
        <f t="shared" si="6"/>
        <v>40.850144787729796</v>
      </c>
    </row>
    <row r="246" spans="1:5">
      <c r="A246" s="4">
        <v>25.118864315095824</v>
      </c>
      <c r="B246" s="4">
        <v>9.498147508701559E-6</v>
      </c>
      <c r="C246" s="4">
        <v>1.0482701501108925E-3</v>
      </c>
      <c r="D246" s="4">
        <f t="shared" si="5"/>
        <v>110.36574754714415</v>
      </c>
      <c r="E246" s="4">
        <f t="shared" si="6"/>
        <v>40.856686185365916</v>
      </c>
    </row>
    <row r="247" spans="1:5">
      <c r="A247" s="4">
        <v>31.622776601683825</v>
      </c>
      <c r="B247" s="4">
        <v>9.4982109934258165E-6</v>
      </c>
      <c r="C247" s="4">
        <v>1.0487760059389099E-3</v>
      </c>
      <c r="D247" s="4">
        <f t="shared" si="5"/>
        <v>110.41826788906036</v>
      </c>
      <c r="E247" s="4">
        <f t="shared" si="6"/>
        <v>40.860818603207321</v>
      </c>
    </row>
    <row r="248" spans="1:5">
      <c r="A248" s="4">
        <v>39.81071705534977</v>
      </c>
      <c r="B248" s="4">
        <v>9.4982510503025689E-6</v>
      </c>
      <c r="C248" s="4">
        <v>1.0490955495098435E-3</v>
      </c>
      <c r="D248" s="4">
        <f t="shared" si="5"/>
        <v>110.45144458215015</v>
      </c>
      <c r="E248" s="4">
        <f t="shared" si="6"/>
        <v>40.86342800667579</v>
      </c>
    </row>
    <row r="249" spans="1:5">
      <c r="A249" s="4">
        <v>50.118723362727287</v>
      </c>
      <c r="B249" s="4">
        <v>9.4982763248425253E-6</v>
      </c>
      <c r="C249" s="4">
        <v>1.0492973153850612E-3</v>
      </c>
      <c r="D249" s="4">
        <f t="shared" si="5"/>
        <v>110.47239304258268</v>
      </c>
      <c r="E249" s="4">
        <f t="shared" si="6"/>
        <v>40.865075235131584</v>
      </c>
    </row>
    <row r="250" spans="1:5">
      <c r="A250" s="4">
        <v>63.0957344480194</v>
      </c>
      <c r="B250" s="4">
        <v>9.4982922722551425E-6</v>
      </c>
      <c r="C250" s="4">
        <v>1.0494246797158224E-3</v>
      </c>
      <c r="D250" s="4">
        <f t="shared" si="5"/>
        <v>110.48561674409937</v>
      </c>
      <c r="E250" s="4">
        <f t="shared" si="6"/>
        <v>40.866114886169612</v>
      </c>
    </row>
    <row r="251" spans="1:5">
      <c r="A251" s="4">
        <v>79.432823472428254</v>
      </c>
      <c r="B251" s="4">
        <v>9.4983023346731129E-6</v>
      </c>
      <c r="C251" s="4">
        <v>1.0495050643648171E-3</v>
      </c>
      <c r="D251" s="4">
        <f t="shared" si="5"/>
        <v>110.49396275096946</v>
      </c>
      <c r="E251" s="4">
        <f t="shared" si="6"/>
        <v>40.866770987469039</v>
      </c>
    </row>
    <row r="252" spans="1:5">
      <c r="A252" s="4">
        <v>100.00000000000014</v>
      </c>
      <c r="B252" s="4">
        <v>9.498308684025089E-6</v>
      </c>
      <c r="C252" s="4">
        <v>1.0495557925951024E-3</v>
      </c>
      <c r="D252" s="4">
        <f t="shared" si="5"/>
        <v>110.49922965341374</v>
      </c>
      <c r="E252" s="4">
        <f t="shared" si="6"/>
        <v>40.867185006859195</v>
      </c>
    </row>
    <row r="253" spans="1:5">
      <c r="A253" s="4">
        <v>125.89254117941691</v>
      </c>
      <c r="B253" s="4">
        <v>9.4983126908021972E-6</v>
      </c>
      <c r="C253" s="4">
        <v>1.0495878030476506E-3</v>
      </c>
      <c r="D253" s="4">
        <f t="shared" si="5"/>
        <v>110.50255316020827</v>
      </c>
      <c r="E253" s="4">
        <f t="shared" si="6"/>
        <v>40.867446250120345</v>
      </c>
    </row>
    <row r="254" spans="1:5">
      <c r="A254" s="4">
        <v>158.48931924611159</v>
      </c>
      <c r="B254" s="4">
        <v>9.4983152198616176E-6</v>
      </c>
      <c r="C254" s="4">
        <v>1.0496080007854056E-3</v>
      </c>
      <c r="D254" s="4">
        <f t="shared" si="5"/>
        <v>110.50465019213139</v>
      </c>
      <c r="E254" s="4">
        <f t="shared" si="6"/>
        <v>40.867611082646853</v>
      </c>
    </row>
    <row r="255" spans="1:5">
      <c r="A255" s="4">
        <v>199.52623149688827</v>
      </c>
      <c r="B255" s="4">
        <v>9.4983168170991779E-6</v>
      </c>
      <c r="C255" s="4">
        <v>1.0496207437445117E-3</v>
      </c>
      <c r="D255" s="4">
        <f t="shared" si="5"/>
        <v>110.50597321148</v>
      </c>
      <c r="E255" s="4">
        <f t="shared" si="6"/>
        <v>40.867715074028574</v>
      </c>
    </row>
    <row r="256" spans="1:5">
      <c r="A256" s="4">
        <v>251.18864315095843</v>
      </c>
      <c r="B256" s="4">
        <v>9.4983178272781162E-6</v>
      </c>
      <c r="C256" s="4">
        <v>1.0496287818005821E-3</v>
      </c>
      <c r="D256" s="4">
        <f t="shared" si="5"/>
        <v>110.50680771980113</v>
      </c>
      <c r="E256" s="4">
        <f t="shared" si="6"/>
        <v>40.867780667042233</v>
      </c>
    </row>
    <row r="257" spans="1:5">
      <c r="A257" s="4">
        <v>316.22776601683847</v>
      </c>
      <c r="B257" s="4">
        <v>9.49831846844554E-6</v>
      </c>
      <c r="C257" s="4">
        <v>1.0496338496940958E-3</v>
      </c>
      <c r="D257" s="4">
        <f t="shared" si="5"/>
        <v>110.50733381714826</v>
      </c>
      <c r="E257" s="4">
        <f t="shared" si="6"/>
        <v>40.867822018454987</v>
      </c>
    </row>
    <row r="258" spans="1:5">
      <c r="A258" s="4">
        <v>398.10717055349795</v>
      </c>
      <c r="B258" s="4">
        <v>9.4983188789975798E-6</v>
      </c>
      <c r="C258" s="4">
        <v>1.0496370412217434E-3</v>
      </c>
      <c r="D258" s="4">
        <f t="shared" si="5"/>
        <v>110.50766505035664</v>
      </c>
      <c r="E258" s="4">
        <f t="shared" si="6"/>
        <v>40.867848053385714</v>
      </c>
    </row>
    <row r="259" spans="1:5">
      <c r="A259" s="4">
        <v>501.1872336272732</v>
      </c>
      <c r="B259" s="4">
        <v>9.4983191475522031E-6</v>
      </c>
      <c r="C259" s="4">
        <v>1.0496390452319972E-3</v>
      </c>
      <c r="D259" s="4">
        <f t="shared" si="5"/>
        <v>110.50787291165069</v>
      </c>
      <c r="E259" s="4">
        <f t="shared" si="6"/>
        <v>40.86786439124392</v>
      </c>
    </row>
    <row r="260" spans="1:5">
      <c r="A260" s="4">
        <v>630.95734448019448</v>
      </c>
      <c r="B260" s="4">
        <v>9.4983193320768788E-6</v>
      </c>
      <c r="C260" s="4">
        <v>1.0496402942743162E-3</v>
      </c>
      <c r="D260" s="4">
        <f t="shared" si="5"/>
        <v>110.50800226620771</v>
      </c>
      <c r="E260" s="4">
        <f t="shared" si="6"/>
        <v>40.867874558472003</v>
      </c>
    </row>
    <row r="261" spans="1:5">
      <c r="A261" s="4">
        <v>794.32823472428311</v>
      </c>
      <c r="B261" s="4">
        <v>9.4983194724014103E-6</v>
      </c>
      <c r="C261" s="4">
        <v>1.0496410579480481E-3</v>
      </c>
      <c r="D261" s="4">
        <f t="shared" si="5"/>
        <v>110.50808103453619</v>
      </c>
      <c r="E261" s="4">
        <f t="shared" si="6"/>
        <v>40.867880749632377</v>
      </c>
    </row>
    <row r="262" spans="1:5">
      <c r="A262" s="4">
        <v>1000.000000000002</v>
      </c>
      <c r="B262" s="4">
        <v>9.4983195988148164E-6</v>
      </c>
      <c r="C262" s="4">
        <v>1.0496415010899734E-3</v>
      </c>
      <c r="D262" s="4">
        <f t="shared" si="5"/>
        <v>110.50812621855194</v>
      </c>
      <c r="E262" s="4">
        <f t="shared" si="6"/>
        <v>40.867884301076671</v>
      </c>
    </row>
    <row r="263" spans="1:5">
      <c r="A263" s="4">
        <v>1258.9254117941698</v>
      </c>
      <c r="B263" s="4">
        <v>9.4983197386036215E-6</v>
      </c>
      <c r="C263" s="4">
        <v>1.0496417193511284E-3</v>
      </c>
      <c r="D263" s="4">
        <f>C263/B263</f>
        <v>110.50814757110288</v>
      </c>
      <c r="E263" s="4">
        <f t="shared" si="6"/>
        <v>40.867885979377533</v>
      </c>
    </row>
    <row r="264" spans="1:5">
      <c r="A264" s="4">
        <v>1584.8931924611168</v>
      </c>
      <c r="B264" s="4">
        <v>9.4983199219411484E-6</v>
      </c>
      <c r="C264" s="4">
        <v>1.0496417598431262E-3</v>
      </c>
      <c r="D264" s="4">
        <f t="shared" si="5"/>
        <v>110.50814970113298</v>
      </c>
      <c r="E264" s="4">
        <f t="shared" si="6"/>
        <v>40.867886146796913</v>
      </c>
    </row>
    <row r="265" spans="1:5">
      <c r="A265" s="4">
        <v>1995.2623149688839</v>
      </c>
      <c r="B265" s="4">
        <v>9.4983201884008509E-6</v>
      </c>
      <c r="C265" s="4">
        <v>1.0496416313058566E-3</v>
      </c>
      <c r="D265" s="4">
        <f t="shared" si="5"/>
        <v>110.50813306837739</v>
      </c>
      <c r="E265" s="4">
        <f t="shared" si="6"/>
        <v>40.867884839469887</v>
      </c>
    </row>
    <row r="266" spans="1:5">
      <c r="A266" s="4">
        <v>2511.8864315095857</v>
      </c>
      <c r="B266" s="4">
        <v>9.4983205954975908E-6</v>
      </c>
      <c r="C266" s="4">
        <v>1.0496413059952149E-3</v>
      </c>
      <c r="D266" s="4">
        <f t="shared" si="5"/>
        <v>110.50809408273369</v>
      </c>
      <c r="E266" s="4">
        <f t="shared" si="6"/>
        <v>40.86788177521526</v>
      </c>
    </row>
    <row r="267" spans="1:5">
      <c r="A267" s="4">
        <v>3162.2776601683863</v>
      </c>
      <c r="B267" s="4">
        <v>9.4983212311027949E-6</v>
      </c>
      <c r="C267" s="4">
        <v>1.0496407136926728E-3</v>
      </c>
      <c r="D267" s="4">
        <f t="shared" si="5"/>
        <v>110.5080243291377</v>
      </c>
      <c r="E267" s="4">
        <f>20*LOG10(D267)</f>
        <v>40.867876292610276</v>
      </c>
    </row>
    <row r="268" spans="1:5">
      <c r="A268" s="4">
        <v>3981.0717055349814</v>
      </c>
      <c r="B268" s="4">
        <v>9.4983222324093951E-6</v>
      </c>
      <c r="C268" s="4">
        <v>1.0496397265520128E-3</v>
      </c>
      <c r="D268" s="4">
        <f t="shared" si="5"/>
        <v>110.50790875156018</v>
      </c>
      <c r="E268" s="4">
        <f t="shared" si="6"/>
        <v>40.867867208250885</v>
      </c>
    </row>
    <row r="269" spans="1:5">
      <c r="A269" s="4">
        <v>5011.8723362727342</v>
      </c>
      <c r="B269" s="4">
        <v>9.4983238155440923E-6</v>
      </c>
      <c r="C269" s="4">
        <v>1.0496381315024039E-3</v>
      </c>
      <c r="D269" s="4">
        <f t="shared" si="5"/>
        <v>110.50772240304775</v>
      </c>
      <c r="E269" s="4">
        <f t="shared" si="6"/>
        <v>40.867852561299401</v>
      </c>
    </row>
    <row r="270" spans="1:5">
      <c r="A270" s="4">
        <v>6309.5734448019475</v>
      </c>
      <c r="B270" s="4">
        <v>9.4983263222119697E-6</v>
      </c>
      <c r="C270" s="4">
        <v>1.0496355842631398E-3</v>
      </c>
      <c r="D270" s="4">
        <f t="shared" si="5"/>
        <v>110.50742506167136</v>
      </c>
      <c r="E270" s="4">
        <f t="shared" si="6"/>
        <v>40.867829190282443</v>
      </c>
    </row>
    <row r="271" spans="1:5">
      <c r="A271" s="4">
        <v>7943.2823472428345</v>
      </c>
      <c r="B271" s="4">
        <v>9.4983302934400877E-6</v>
      </c>
      <c r="C271" s="4">
        <v>1.0496315350400219E-3</v>
      </c>
      <c r="D271" s="4">
        <f t="shared" si="5"/>
        <v>110.50695254985372</v>
      </c>
      <c r="E271" s="4">
        <f t="shared" si="6"/>
        <v>40.867792050748399</v>
      </c>
    </row>
    <row r="272" spans="1:5">
      <c r="A272" s="4">
        <v>10000.000000000025</v>
      </c>
      <c r="B272" s="4">
        <v>9.4983365863234621E-6</v>
      </c>
      <c r="C272" s="4">
        <v>1.0496251098782304E-3</v>
      </c>
      <c r="D272" s="4">
        <f t="shared" si="5"/>
        <v>110.50620288499491</v>
      </c>
      <c r="E272" s="4">
        <f t="shared" si="6"/>
        <v>40.867733126597791</v>
      </c>
    </row>
    <row r="273" spans="1:5">
      <c r="A273" s="4">
        <v>12589.254117941706</v>
      </c>
      <c r="B273" s="4">
        <v>9.4983465589416201E-6</v>
      </c>
      <c r="C273" s="4">
        <v>1.0496149220842767E-3</v>
      </c>
      <c r="D273" s="4">
        <f t="shared" si="5"/>
        <v>110.50501427495114</v>
      </c>
      <c r="E273" s="4">
        <f t="shared" si="6"/>
        <v>40.8676397002478</v>
      </c>
    </row>
    <row r="274" spans="1:5">
      <c r="A274" s="4">
        <v>15848.931924611177</v>
      </c>
      <c r="B274" s="4">
        <v>9.4983623632792663E-6</v>
      </c>
      <c r="C274" s="4">
        <v>1.0495987730727008E-3</v>
      </c>
      <c r="D274" s="4">
        <f t="shared" si="5"/>
        <v>110.50313021647361</v>
      </c>
      <c r="E274" s="4">
        <f t="shared" si="6"/>
        <v>40.867491608655556</v>
      </c>
    </row>
    <row r="275" spans="1:5">
      <c r="A275" s="4">
        <v>19952.62314968885</v>
      </c>
      <c r="B275" s="4">
        <v>9.4983874091790873E-6</v>
      </c>
      <c r="C275" s="4">
        <v>1.0495731782143242E-3</v>
      </c>
      <c r="D275" s="4">
        <f t="shared" si="5"/>
        <v>110.50014418237286</v>
      </c>
      <c r="E275" s="4">
        <f t="shared" si="6"/>
        <v>40.867256893919077</v>
      </c>
    </row>
    <row r="276" spans="1:5">
      <c r="A276" s="4">
        <v>25118.864315095871</v>
      </c>
      <c r="B276" s="4">
        <v>9.4984270989640321E-6</v>
      </c>
      <c r="C276" s="4">
        <v>1.0495326157170474E-3</v>
      </c>
      <c r="D276" s="4">
        <f t="shared" si="5"/>
        <v>110.4954120068487</v>
      </c>
      <c r="E276" s="4">
        <f t="shared" si="6"/>
        <v>40.866884912191786</v>
      </c>
    </row>
    <row r="277" spans="1:5">
      <c r="A277" s="4">
        <v>31622.776601683883</v>
      </c>
      <c r="B277" s="4">
        <v>9.4984899900314996E-6</v>
      </c>
      <c r="C277" s="4">
        <v>1.0494683373565646E-3</v>
      </c>
      <c r="D277" s="4">
        <f t="shared" si="5"/>
        <v>110.48791317966997</v>
      </c>
      <c r="E277" s="4">
        <f t="shared" si="6"/>
        <v>40.866295419882725</v>
      </c>
    </row>
    <row r="278" spans="1:5">
      <c r="A278" s="4">
        <v>39810.717055349844</v>
      </c>
      <c r="B278" s="4">
        <v>9.4985896331913202E-6</v>
      </c>
      <c r="C278" s="4">
        <v>1.0493664867242745E-3</v>
      </c>
      <c r="D278" s="4">
        <f t="shared" si="5"/>
        <v>110.47603141601456</v>
      </c>
      <c r="E278" s="4">
        <f t="shared" si="6"/>
        <v>40.865361297457412</v>
      </c>
    </row>
    <row r="279" spans="1:5">
      <c r="A279" s="4">
        <v>50118.723362727382</v>
      </c>
      <c r="B279" s="4">
        <v>9.4987474755720384E-6</v>
      </c>
      <c r="C279" s="4">
        <v>1.0492051247700167E-3</v>
      </c>
      <c r="D279" s="4">
        <f t="shared" si="5"/>
        <v>110.45720790749108</v>
      </c>
      <c r="E279" s="4">
        <f t="shared" si="6"/>
        <v>40.863881222132107</v>
      </c>
    </row>
    <row r="280" spans="1:5">
      <c r="A280" s="4">
        <v>63095.734448019524</v>
      </c>
      <c r="B280" s="4">
        <v>9.4989974347392605E-6</v>
      </c>
      <c r="C280" s="4">
        <v>1.0489495355239884E-3</v>
      </c>
      <c r="D280" s="4">
        <f t="shared" si="5"/>
        <v>110.42739433614567</v>
      </c>
      <c r="E280" s="4">
        <f t="shared" si="6"/>
        <v>40.861536491993689</v>
      </c>
    </row>
    <row r="281" spans="1:5">
      <c r="A281" s="4">
        <v>79432.823472428412</v>
      </c>
      <c r="B281" s="4">
        <v>9.4993930813939676E-6</v>
      </c>
      <c r="C281" s="4">
        <v>1.0485448360805689E-3</v>
      </c>
      <c r="D281" s="4">
        <f t="shared" si="5"/>
        <v>110.38019240769248</v>
      </c>
      <c r="E281" s="4">
        <f t="shared" si="6"/>
        <v>40.857822935285441</v>
      </c>
    </row>
    <row r="282" spans="1:5">
      <c r="A282" s="4">
        <v>100000.00000000033</v>
      </c>
      <c r="B282" s="4">
        <v>9.500018856486575E-6</v>
      </c>
      <c r="C282" s="4">
        <v>1.0479043890094151E-3</v>
      </c>
      <c r="D282" s="4">
        <f>C282/B282</f>
        <v>110.30550621422294</v>
      </c>
      <c r="E282" s="4">
        <f t="shared" si="6"/>
        <v>40.851943840602083</v>
      </c>
    </row>
    <row r="283" spans="1:5">
      <c r="A283" s="4">
        <v>125892.54117941715</v>
      </c>
      <c r="B283" s="4">
        <v>9.501007434424974E-6</v>
      </c>
      <c r="C283" s="4">
        <v>1.0468917482788897E-3</v>
      </c>
      <c r="D283" s="4">
        <f t="shared" si="5"/>
        <v>110.18744648969431</v>
      </c>
      <c r="E283" s="4">
        <f t="shared" si="6"/>
        <v>40.842642374742269</v>
      </c>
    </row>
    <row r="284" spans="1:5">
      <c r="A284" s="4">
        <v>158489.3192461119</v>
      </c>
      <c r="B284" s="4">
        <v>9.5025662161641056E-6</v>
      </c>
      <c r="C284" s="4">
        <v>1.0452928170450965E-3</v>
      </c>
      <c r="D284" s="4">
        <f t="shared" si="5"/>
        <v>110.0011084655245</v>
      </c>
      <c r="E284" s="4">
        <f t="shared" si="6"/>
        <v>40.827941230079986</v>
      </c>
    </row>
    <row r="285" spans="1:5">
      <c r="A285" s="4">
        <v>199526.23149688868</v>
      </c>
      <c r="B285" s="4">
        <v>9.5050168036585365E-6</v>
      </c>
      <c r="C285" s="4">
        <v>1.0427736208431387E-3</v>
      </c>
      <c r="D285" s="4">
        <f t="shared" si="5"/>
        <v>109.70770934794866</v>
      </c>
      <c r="E285" s="4">
        <f t="shared" si="6"/>
        <v>40.804742945228242</v>
      </c>
    </row>
    <row r="286" spans="1:5">
      <c r="A286" s="4">
        <v>251188.64315095893</v>
      </c>
      <c r="B286" s="4">
        <v>9.5088514881893067E-6</v>
      </c>
      <c r="C286" s="4">
        <v>1.0388180079219252E-3</v>
      </c>
      <c r="D286" s="4">
        <f t="shared" si="5"/>
        <v>109.24747423095351</v>
      </c>
      <c r="E286" s="4">
        <f t="shared" si="6"/>
        <v>40.768228099990665</v>
      </c>
    </row>
    <row r="287" spans="1:5">
      <c r="A287" s="4">
        <v>316227.76601683913</v>
      </c>
      <c r="B287" s="4">
        <v>9.5148084366112432E-6</v>
      </c>
      <c r="C287" s="4">
        <v>1.0326399640627263E-3</v>
      </c>
      <c r="D287" s="4">
        <f t="shared" si="5"/>
        <v>108.5297692478302</v>
      </c>
      <c r="E287" s="4">
        <f t="shared" si="6"/>
        <v>40.710977592588399</v>
      </c>
    </row>
    <row r="288" spans="1:5">
      <c r="A288" s="4">
        <v>398107.17055349879</v>
      </c>
      <c r="B288" s="4">
        <v>9.5239582265377648E-6</v>
      </c>
      <c r="C288" s="4">
        <v>1.0230702881437537E-3</v>
      </c>
      <c r="D288" s="4">
        <f t="shared" si="5"/>
        <v>107.42070301117538</v>
      </c>
      <c r="E288" s="4">
        <f t="shared" si="6"/>
        <v>40.621759805488018</v>
      </c>
    </row>
    <row r="289" spans="1:5">
      <c r="A289" s="4">
        <v>501187.23362727423</v>
      </c>
      <c r="B289" s="4">
        <v>9.5377711162502197E-6</v>
      </c>
      <c r="C289" s="4">
        <v>1.0084337505855666E-3</v>
      </c>
      <c r="D289" s="4">
        <f t="shared" si="5"/>
        <v>105.73054629791042</v>
      </c>
      <c r="E289" s="4">
        <f t="shared" si="6"/>
        <v>40.484009523273855</v>
      </c>
    </row>
    <row r="290" spans="1:5">
      <c r="A290" s="4">
        <v>630957.34448019578</v>
      </c>
      <c r="B290" s="4">
        <v>9.5580883769913896E-6</v>
      </c>
      <c r="C290" s="4">
        <v>9.8647076110385044E-4</v>
      </c>
      <c r="D290" s="4">
        <f t="shared" si="5"/>
        <v>103.2079556282951</v>
      </c>
      <c r="E290" s="4">
        <f t="shared" si="6"/>
        <v>40.274263510223122</v>
      </c>
    </row>
    <row r="291" spans="1:5">
      <c r="A291" s="4">
        <v>794328.23472428473</v>
      </c>
      <c r="B291" s="4">
        <v>9.5868582030870739E-6</v>
      </c>
      <c r="C291" s="4">
        <v>9.5442291500365825E-4</v>
      </c>
      <c r="D291" s="4">
        <f t="shared" si="5"/>
        <v>99.555338650604384</v>
      </c>
      <c r="E291" s="4">
        <f t="shared" si="6"/>
        <v>39.961291080203011</v>
      </c>
    </row>
    <row r="292" spans="1:5">
      <c r="A292" s="4">
        <v>1000000.0000000041</v>
      </c>
      <c r="B292" s="4">
        <v>9.6254786087421261E-6</v>
      </c>
      <c r="C292" s="4">
        <v>9.0946709310755353E-4</v>
      </c>
      <c r="D292" s="4">
        <f t="shared" si="5"/>
        <v>94.485389254467862</v>
      </c>
      <c r="E292" s="4">
        <f t="shared" si="6"/>
        <v>39.507293131721013</v>
      </c>
    </row>
    <row r="293" spans="1:5">
      <c r="A293" s="4">
        <v>1258925.4117941724</v>
      </c>
      <c r="B293" s="4">
        <v>9.6737671905226636E-6</v>
      </c>
      <c r="C293" s="4">
        <v>8.4963945715504181E-4</v>
      </c>
      <c r="D293" s="4">
        <f t="shared" si="5"/>
        <v>87.829223137334637</v>
      </c>
      <c r="E293" s="4">
        <f t="shared" si="6"/>
        <v>38.872780827384403</v>
      </c>
    </row>
    <row r="294" spans="1:5">
      <c r="A294" s="8">
        <v>1584893.19246112</v>
      </c>
      <c r="B294" s="8">
        <v>9.7290555588453114E-6</v>
      </c>
      <c r="C294" s="8">
        <v>7.7507518313933395E-4</v>
      </c>
      <c r="D294" s="8">
        <f t="shared" si="5"/>
        <v>79.666024975534569</v>
      </c>
      <c r="E294" s="8">
        <f t="shared" si="6"/>
        <v>38.025462962048977</v>
      </c>
    </row>
    <row r="295" spans="1:5">
      <c r="A295" s="4">
        <v>1995262.3149688879</v>
      </c>
      <c r="B295" s="4">
        <v>9.7863240342170602E-6</v>
      </c>
      <c r="C295" s="4">
        <v>6.8886079730476324E-4</v>
      </c>
      <c r="D295" s="4">
        <f t="shared" si="5"/>
        <v>70.390148016376656</v>
      </c>
      <c r="E295" s="4">
        <f t="shared" si="6"/>
        <v>36.950237568769616</v>
      </c>
    </row>
    <row r="296" spans="1:5">
      <c r="A296" s="4">
        <v>2511886.4315095907</v>
      </c>
      <c r="B296" s="4">
        <v>9.8398064473537341E-6</v>
      </c>
      <c r="C296" s="4">
        <v>5.9665060292562382E-4</v>
      </c>
      <c r="D296" s="4">
        <f t="shared" si="5"/>
        <v>60.636416591922284</v>
      </c>
      <c r="E296" s="4">
        <f t="shared" si="6"/>
        <v>35.654670560811624</v>
      </c>
    </row>
    <row r="297" spans="1:5">
      <c r="A297" s="4">
        <v>3162277.660168393</v>
      </c>
      <c r="B297" s="4">
        <v>9.8851328973673351E-6</v>
      </c>
      <c r="C297" s="4">
        <v>5.0500060312299146E-4</v>
      </c>
      <c r="D297" s="4">
        <f t="shared" ref="D297:D302" si="7">C297/B297</f>
        <v>51.086880506936438</v>
      </c>
      <c r="E297" s="4">
        <f t="shared" ref="E297:E298" si="8">20*LOG10(D297)</f>
        <v>34.166187687629964</v>
      </c>
    </row>
    <row r="298" spans="1:5">
      <c r="A298" s="4">
        <v>3981071.7055349899</v>
      </c>
      <c r="B298" s="4">
        <v>9.9204921523290219E-6</v>
      </c>
      <c r="C298" s="4">
        <v>4.194512897345367E-4</v>
      </c>
      <c r="D298" s="4">
        <f t="shared" si="7"/>
        <v>42.281298477320263</v>
      </c>
      <c r="E298" s="4">
        <f t="shared" si="8"/>
        <v>32.522966324304669</v>
      </c>
    </row>
    <row r="299" spans="1:5">
      <c r="A299" s="4">
        <v>5011872.3362727454</v>
      </c>
      <c r="B299" s="4">
        <v>9.9463339533430769E-6</v>
      </c>
      <c r="C299" s="4">
        <v>3.4345561125627536E-4</v>
      </c>
      <c r="D299" s="4">
        <f t="shared" si="7"/>
        <v>34.530874678789161</v>
      </c>
      <c r="E299" s="4">
        <f>20*LOG10(D299)</f>
        <v>30.764151586311662</v>
      </c>
    </row>
    <row r="300" spans="1:5">
      <c r="A300" s="4">
        <v>6309573.4448019611</v>
      </c>
      <c r="B300" s="4">
        <v>9.9643331635771316E-6</v>
      </c>
      <c r="C300" s="4">
        <v>2.7837087347884986E-4</v>
      </c>
      <c r="D300" s="4">
        <f t="shared" si="7"/>
        <v>27.936728821591963</v>
      </c>
      <c r="E300" s="4">
        <f t="shared" ref="E300:E302" si="9">20*LOG10(D300)</f>
        <v>28.923511043506988</v>
      </c>
    </row>
    <row r="301" spans="1:5">
      <c r="A301" s="4">
        <v>7943282.3472428517</v>
      </c>
      <c r="B301" s="4">
        <v>9.9764538475027404E-6</v>
      </c>
      <c r="C301" s="4">
        <v>2.2404381852932285E-4</v>
      </c>
      <c r="D301" s="4">
        <f t="shared" si="7"/>
        <v>22.457260059936473</v>
      </c>
      <c r="E301" s="4">
        <f t="shared" si="9"/>
        <v>27.027135364922081</v>
      </c>
    </row>
    <row r="302" spans="1:5">
      <c r="A302" s="4">
        <v>10000000.000000047</v>
      </c>
      <c r="B302" s="4">
        <v>9.9844315134215657E-6</v>
      </c>
      <c r="C302" s="4">
        <v>1.7947851603782489E-4</v>
      </c>
      <c r="D302" s="4">
        <f t="shared" si="7"/>
        <v>17.975837261897286</v>
      </c>
      <c r="E302" s="4">
        <f t="shared" si="9"/>
        <v>25.093782553842363</v>
      </c>
    </row>
    <row r="304" spans="1:5">
      <c r="D304" s="9" t="s">
        <v>54</v>
      </c>
    </row>
    <row r="305" spans="1:5">
      <c r="D305" s="4">
        <f>AVERAGE(D240:D286)</f>
        <v>110.30700368425148</v>
      </c>
    </row>
    <row r="310" spans="1:5">
      <c r="A310" s="6" t="s">
        <v>60</v>
      </c>
    </row>
    <row r="311" spans="1:5">
      <c r="A311" s="4" t="s">
        <v>56</v>
      </c>
      <c r="B311" s="4" t="s">
        <v>57</v>
      </c>
      <c r="D311" s="4" t="s">
        <v>58</v>
      </c>
      <c r="E311" s="4" t="s">
        <v>59</v>
      </c>
    </row>
    <row r="312" spans="1:5">
      <c r="A312" s="4">
        <v>1</v>
      </c>
      <c r="B312" s="4">
        <v>9.5516857696283721E-6</v>
      </c>
      <c r="D312" s="4">
        <v>1</v>
      </c>
      <c r="E312" s="4">
        <v>4.9592368831829266E-4</v>
      </c>
    </row>
    <row r="313" spans="1:5">
      <c r="A313" s="4">
        <v>1.2589254117941673</v>
      </c>
      <c r="B313" s="4">
        <v>9.5926798655886504E-6</v>
      </c>
      <c r="D313" s="4">
        <v>1.2589254117941673</v>
      </c>
      <c r="E313" s="4">
        <v>6.0084333683841913E-4</v>
      </c>
    </row>
    <row r="314" spans="1:5">
      <c r="A314" s="4">
        <v>1.5848931924611136</v>
      </c>
      <c r="B314" s="4">
        <v>9.6188189361498996E-6</v>
      </c>
      <c r="D314" s="4">
        <v>1.5848931924611136</v>
      </c>
      <c r="E314" s="4">
        <v>7.1366626047990854E-4</v>
      </c>
    </row>
    <row r="315" spans="1:5">
      <c r="A315" s="4">
        <v>1.99526231496888</v>
      </c>
      <c r="B315" s="4">
        <v>9.6354223100621611E-6</v>
      </c>
      <c r="D315" s="4">
        <v>1.99526231496888</v>
      </c>
      <c r="E315" s="4">
        <v>8.2790917381997202E-4</v>
      </c>
    </row>
    <row r="316" spans="1:5">
      <c r="A316" s="4">
        <v>2.5118864315095806</v>
      </c>
      <c r="B316" s="4">
        <v>9.6459430341306145E-6</v>
      </c>
      <c r="D316" s="4">
        <v>2.5118864315095806</v>
      </c>
      <c r="E316" s="4">
        <v>9.3560193551401499E-4</v>
      </c>
    </row>
    <row r="317" spans="1:5">
      <c r="A317" s="4">
        <v>3.16227766016838</v>
      </c>
      <c r="B317" s="4">
        <v>9.6525992164515705E-6</v>
      </c>
      <c r="D317" s="4">
        <v>3.16227766016838</v>
      </c>
      <c r="E317" s="4">
        <v>1.0295688950833404E-3</v>
      </c>
    </row>
    <row r="318" spans="1:5">
      <c r="A318" s="4">
        <v>3.9810717055349736</v>
      </c>
      <c r="B318" s="4">
        <v>9.6568062893711053E-6</v>
      </c>
      <c r="D318" s="4">
        <v>3.9810717055349736</v>
      </c>
      <c r="E318" s="4">
        <v>1.1055989625202249E-3</v>
      </c>
    </row>
    <row r="319" spans="1:5">
      <c r="A319" s="4">
        <v>5.0118723362727247</v>
      </c>
      <c r="B319" s="4">
        <v>9.6594637334689209E-6</v>
      </c>
      <c r="D319" s="4">
        <v>5.0118723362727247</v>
      </c>
      <c r="E319" s="4">
        <v>1.163139212057843E-3</v>
      </c>
    </row>
    <row r="320" spans="1:5">
      <c r="A320" s="4">
        <v>6.3095734448019352</v>
      </c>
      <c r="B320" s="4">
        <v>9.6611416664740715E-6</v>
      </c>
      <c r="D320" s="4">
        <v>6.3095734448019352</v>
      </c>
      <c r="E320" s="4">
        <v>1.2043879785034923E-3</v>
      </c>
    </row>
    <row r="321" spans="1:5">
      <c r="A321" s="4">
        <v>7.9432823472428185</v>
      </c>
      <c r="B321" s="4">
        <v>9.66220085520853E-6</v>
      </c>
      <c r="D321" s="4">
        <v>7.9432823472428185</v>
      </c>
      <c r="E321" s="4">
        <v>1.2327723565953772E-3</v>
      </c>
    </row>
    <row r="322" spans="1:5">
      <c r="A322" s="4">
        <v>10.000000000000005</v>
      </c>
      <c r="B322" s="4">
        <v>9.6628693533216611E-6</v>
      </c>
      <c r="D322" s="4">
        <v>10.000000000000005</v>
      </c>
      <c r="E322" s="4">
        <v>1.251742226998189E-3</v>
      </c>
    </row>
    <row r="323" spans="1:5">
      <c r="A323" s="4">
        <v>12.58925411794168</v>
      </c>
      <c r="B323" s="4">
        <v>9.6632912255027828E-6</v>
      </c>
      <c r="D323" s="4">
        <v>12.58925411794168</v>
      </c>
      <c r="E323" s="4">
        <v>1.2641689764554865E-3</v>
      </c>
    </row>
    <row r="324" spans="1:5">
      <c r="A324" s="4">
        <v>15.848931924611145</v>
      </c>
      <c r="B324" s="4">
        <v>9.6635574402524479E-6</v>
      </c>
      <c r="D324" s="4">
        <v>15.848931924611145</v>
      </c>
      <c r="E324" s="4">
        <v>1.2722016605230628E-3</v>
      </c>
    </row>
    <row r="325" spans="1:5">
      <c r="A325" s="4">
        <v>19.952623149688812</v>
      </c>
      <c r="B325" s="4">
        <v>9.6637254229616793E-6</v>
      </c>
      <c r="D325" s="4">
        <v>19.952623149688812</v>
      </c>
      <c r="E325" s="4">
        <v>1.2773489640738878E-3</v>
      </c>
    </row>
    <row r="326" spans="1:5">
      <c r="A326" s="4">
        <v>25.118864315095824</v>
      </c>
      <c r="B326" s="4">
        <v>9.663831417909807E-6</v>
      </c>
      <c r="D326" s="4">
        <v>25.118864315095824</v>
      </c>
      <c r="E326" s="4">
        <v>1.2806288351358075E-3</v>
      </c>
    </row>
    <row r="327" spans="1:5">
      <c r="A327" s="4">
        <v>31.622776601683825</v>
      </c>
      <c r="B327" s="4">
        <v>9.6638982982224303E-6</v>
      </c>
      <c r="D327" s="4">
        <v>31.622776601683825</v>
      </c>
      <c r="E327" s="4">
        <v>1.2827112657152384E-3</v>
      </c>
    </row>
    <row r="328" spans="1:5">
      <c r="A328" s="4">
        <v>39.81071705534977</v>
      </c>
      <c r="B328" s="4">
        <v>9.6639404976813302E-6</v>
      </c>
      <c r="D328" s="4">
        <v>39.81071705534977</v>
      </c>
      <c r="E328" s="4">
        <v>1.2840303996120924E-3</v>
      </c>
    </row>
    <row r="329" spans="1:5">
      <c r="A329" s="4">
        <v>50.118723362727287</v>
      </c>
      <c r="B329" s="4">
        <v>9.6639671241178137E-6</v>
      </c>
      <c r="D329" s="4">
        <v>50.118723362727287</v>
      </c>
      <c r="E329" s="4">
        <v>1.2848648018921065E-3</v>
      </c>
    </row>
    <row r="330" spans="1:5">
      <c r="A330" s="4">
        <v>63.0957344480194</v>
      </c>
      <c r="B330" s="4">
        <v>9.663983924486151E-6</v>
      </c>
      <c r="D330" s="4">
        <v>63.0957344480194</v>
      </c>
      <c r="E330" s="4">
        <v>1.2853921069604208E-3</v>
      </c>
    </row>
    <row r="331" spans="1:5">
      <c r="A331" s="4">
        <v>79.432823472428254</v>
      </c>
      <c r="B331" s="4">
        <v>9.6639945250049827E-6</v>
      </c>
      <c r="D331" s="4">
        <v>79.432823472428254</v>
      </c>
      <c r="E331" s="4">
        <v>1.2857251460288378E-3</v>
      </c>
    </row>
    <row r="332" spans="1:5">
      <c r="A332" s="4">
        <v>100.00000000000014</v>
      </c>
      <c r="B332" s="4">
        <v>9.6640012137422933E-6</v>
      </c>
      <c r="D332" s="4">
        <v>100.00000000000014</v>
      </c>
      <c r="E332" s="4">
        <v>1.2859354115122778E-3</v>
      </c>
    </row>
    <row r="333" spans="1:5">
      <c r="A333" s="4">
        <v>125.89254117941691</v>
      </c>
      <c r="B333" s="4">
        <v>9.6640054344419091E-6</v>
      </c>
      <c r="D333" s="4">
        <v>125.89254117941691</v>
      </c>
      <c r="E333" s="4">
        <v>1.2860681321316828E-3</v>
      </c>
    </row>
    <row r="334" spans="1:5">
      <c r="A334" s="4">
        <v>158.48931924611159</v>
      </c>
      <c r="B334" s="4">
        <v>9.6640080981345754E-6</v>
      </c>
      <c r="D334" s="4">
        <v>158.48931924611159</v>
      </c>
      <c r="E334" s="4">
        <v>1.2861518930618171E-3</v>
      </c>
    </row>
    <row r="335" spans="1:5">
      <c r="A335" s="4">
        <v>199.52623149688827</v>
      </c>
      <c r="B335" s="4">
        <v>9.664009779776045E-6</v>
      </c>
      <c r="D335" s="4">
        <v>199.52623149688827</v>
      </c>
      <c r="E335" s="4">
        <v>1.2862047491905637E-3</v>
      </c>
    </row>
    <row r="336" spans="1:5">
      <c r="A336" s="4">
        <v>251.18864315095843</v>
      </c>
      <c r="B336" s="4">
        <v>9.6640108423480368E-6</v>
      </c>
      <c r="D336" s="4">
        <v>251.18864315095843</v>
      </c>
      <c r="E336" s="4">
        <v>1.2862380996034239E-3</v>
      </c>
    </row>
    <row r="337" spans="1:5">
      <c r="A337" s="4">
        <v>316.22776601683847</v>
      </c>
      <c r="B337" s="4">
        <v>9.6640115152066918E-6</v>
      </c>
      <c r="D337" s="4">
        <v>316.22776601683847</v>
      </c>
      <c r="E337" s="4">
        <v>1.2862591390475377E-3</v>
      </c>
    </row>
    <row r="338" spans="1:5">
      <c r="A338" s="4">
        <v>398.10717055349795</v>
      </c>
      <c r="B338" s="4">
        <v>9.6640119435886718E-6</v>
      </c>
      <c r="D338" s="4">
        <v>398.10717055349795</v>
      </c>
      <c r="E338" s="4">
        <v>1.2862724073224806E-3</v>
      </c>
    </row>
    <row r="339" spans="1:5">
      <c r="A339" s="4">
        <v>501.1872336272732</v>
      </c>
      <c r="B339" s="4">
        <v>9.6640122199603334E-6</v>
      </c>
      <c r="D339" s="4">
        <v>501.1872336272732</v>
      </c>
      <c r="E339" s="4">
        <v>1.2862807677652122E-3</v>
      </c>
    </row>
    <row r="340" spans="1:5">
      <c r="A340" s="4">
        <v>630.95734448019448</v>
      </c>
      <c r="B340" s="4">
        <v>9.6640124039766454E-6</v>
      </c>
      <c r="D340" s="4">
        <v>630.95734448019448</v>
      </c>
      <c r="E340" s="4">
        <v>1.2862860247319103E-3</v>
      </c>
    </row>
    <row r="341" spans="1:5">
      <c r="A341" s="4">
        <v>794.32823472428311</v>
      </c>
      <c r="B341" s="4">
        <v>9.6640125353575847E-6</v>
      </c>
      <c r="D341" s="4">
        <v>794.32823472428311</v>
      </c>
      <c r="E341" s="4">
        <v>1.2862893128423613E-3</v>
      </c>
    </row>
    <row r="342" spans="1:5">
      <c r="A342" s="4">
        <v>1000.000000000002</v>
      </c>
      <c r="B342" s="4">
        <v>9.6640126424617889E-6</v>
      </c>
      <c r="D342" s="4">
        <v>1000.000000000002</v>
      </c>
      <c r="E342" s="4">
        <v>1.2862913417973011E-3</v>
      </c>
    </row>
    <row r="343" spans="1:5">
      <c r="A343" s="4">
        <v>1258.9254117941698</v>
      </c>
      <c r="B343" s="4">
        <v>9.6640127484077924E-6</v>
      </c>
      <c r="D343" s="4">
        <v>1258.9254117941698</v>
      </c>
      <c r="E343" s="4">
        <v>1.2862925495318665E-3</v>
      </c>
    </row>
    <row r="344" spans="1:5">
      <c r="A344" s="4">
        <v>1584.8931924611168</v>
      </c>
      <c r="B344" s="4">
        <v>9.6640128760639754E-6</v>
      </c>
      <c r="D344" s="4">
        <v>1584.8931924611168</v>
      </c>
      <c r="E344" s="4">
        <v>1.2862931967302425E-3</v>
      </c>
    </row>
    <row r="345" spans="1:5">
      <c r="A345" s="4">
        <v>1995.2623149688839</v>
      </c>
      <c r="B345" s="4">
        <v>9.6640130529849719E-6</v>
      </c>
      <c r="D345" s="4">
        <v>1995.2623149688839</v>
      </c>
      <c r="E345" s="4">
        <v>1.2862934230879434E-3</v>
      </c>
    </row>
    <row r="346" spans="1:5">
      <c r="A346" s="4">
        <v>2511.8864315095857</v>
      </c>
      <c r="B346" s="4">
        <v>9.6640133173589963E-6</v>
      </c>
      <c r="D346" s="4">
        <v>2511.8864315095857</v>
      </c>
      <c r="E346" s="4">
        <v>1.2862932774639247E-3</v>
      </c>
    </row>
    <row r="347" spans="1:5">
      <c r="A347" s="4">
        <v>3162.2776601683863</v>
      </c>
      <c r="B347" s="4">
        <v>9.6640137262507533E-6</v>
      </c>
      <c r="D347" s="4">
        <v>3162.2776601683863</v>
      </c>
      <c r="E347" s="4">
        <v>1.2862927284254166E-3</v>
      </c>
    </row>
    <row r="348" spans="1:5">
      <c r="A348" s="4">
        <v>3981.0717055349814</v>
      </c>
      <c r="B348" s="4">
        <v>9.6640143679181992E-6</v>
      </c>
      <c r="D348" s="4">
        <v>3981.0717055349814</v>
      </c>
      <c r="E348" s="4">
        <v>1.2862916574644776E-3</v>
      </c>
    </row>
    <row r="349" spans="1:5">
      <c r="A349" s="4">
        <v>5011.8723362727342</v>
      </c>
      <c r="B349" s="4">
        <v>9.6640153808619564E-6</v>
      </c>
      <c r="D349" s="4">
        <v>5011.8723362727342</v>
      </c>
      <c r="E349" s="4">
        <v>1.2862898334182456E-3</v>
      </c>
    </row>
    <row r="350" spans="1:5">
      <c r="A350" s="4">
        <v>6309.5734448019475</v>
      </c>
      <c r="B350" s="4">
        <v>9.664016983717107E-6</v>
      </c>
      <c r="D350" s="4">
        <v>6309.5734448019475</v>
      </c>
      <c r="E350" s="4">
        <v>1.2862868625785704E-3</v>
      </c>
    </row>
    <row r="351" spans="1:5">
      <c r="A351" s="4">
        <v>7943.2823472428345</v>
      </c>
      <c r="B351" s="4">
        <v>9.6640195224372854E-6</v>
      </c>
      <c r="D351" s="4">
        <v>7943.2823472428345</v>
      </c>
      <c r="E351" s="4">
        <v>1.2862821037207418E-3</v>
      </c>
    </row>
    <row r="352" spans="1:5">
      <c r="A352" s="4">
        <v>10000.000000000025</v>
      </c>
      <c r="B352" s="4">
        <v>9.6640235449475749E-6</v>
      </c>
      <c r="D352" s="4">
        <v>10000.000000000025</v>
      </c>
      <c r="E352" s="4">
        <v>1.2862745297248679E-3</v>
      </c>
    </row>
    <row r="353" spans="1:5">
      <c r="A353" s="4">
        <v>12589.254117941706</v>
      </c>
      <c r="B353" s="4">
        <v>9.664029919360686E-6</v>
      </c>
      <c r="D353" s="4">
        <v>12589.254117941706</v>
      </c>
      <c r="E353" s="4">
        <v>1.2862625059464005E-3</v>
      </c>
    </row>
    <row r="354" spans="1:5">
      <c r="A354" s="4">
        <v>15848.931924611177</v>
      </c>
      <c r="B354" s="4">
        <v>9.664040021224769E-6</v>
      </c>
      <c r="D354" s="4">
        <v>15848.931924611177</v>
      </c>
      <c r="E354" s="4">
        <v>1.2862434375644481E-3</v>
      </c>
    </row>
    <row r="355" spans="1:5">
      <c r="A355" s="4">
        <v>19952.62314968885</v>
      </c>
      <c r="B355" s="4">
        <v>9.6640560300973905E-6</v>
      </c>
      <c r="D355" s="4">
        <v>19952.62314968885</v>
      </c>
      <c r="E355" s="4">
        <v>1.2862132099603007E-3</v>
      </c>
    </row>
    <row r="356" spans="1:5">
      <c r="A356" s="4">
        <v>25118.864315095871</v>
      </c>
      <c r="B356" s="4">
        <v>9.6640813991531303E-6</v>
      </c>
      <c r="D356" s="4">
        <v>25118.864315095871</v>
      </c>
      <c r="E356" s="4">
        <v>1.28616530175929E-3</v>
      </c>
    </row>
    <row r="357" spans="1:5">
      <c r="A357" s="4">
        <v>31622.776601683883</v>
      </c>
      <c r="B357" s="4">
        <v>9.664121598417246E-6</v>
      </c>
      <c r="D357" s="4">
        <v>31622.776601683883</v>
      </c>
      <c r="E357" s="4">
        <v>1.2860893801611235E-3</v>
      </c>
    </row>
    <row r="358" spans="1:5">
      <c r="A358" s="4">
        <v>39810.717055349844</v>
      </c>
      <c r="B358" s="4">
        <v>9.6641852901128031E-6</v>
      </c>
      <c r="D358" s="4">
        <v>39810.717055349844</v>
      </c>
      <c r="E358" s="4">
        <v>1.2859690780661185E-3</v>
      </c>
    </row>
    <row r="359" spans="1:5">
      <c r="A359" s="4">
        <v>50118.723362727382</v>
      </c>
      <c r="B359" s="4">
        <v>9.6642861849485158E-6</v>
      </c>
      <c r="D359" s="4">
        <v>50118.723362727382</v>
      </c>
      <c r="E359" s="4">
        <v>1.2857784799624958E-3</v>
      </c>
    </row>
    <row r="360" spans="1:5">
      <c r="A360" s="4">
        <v>63095.734448019524</v>
      </c>
      <c r="B360" s="4">
        <v>9.6644459678467947E-6</v>
      </c>
      <c r="D360" s="4">
        <v>63095.734448019524</v>
      </c>
      <c r="E360" s="4">
        <v>1.2854765750472522E-3</v>
      </c>
    </row>
    <row r="361" spans="1:5">
      <c r="A361" s="4">
        <v>79432.823472428412</v>
      </c>
      <c r="B361" s="4">
        <v>9.6646988941192076E-6</v>
      </c>
      <c r="D361" s="4">
        <v>79432.823472428412</v>
      </c>
      <c r="E361" s="4">
        <v>1.2849985228145574E-3</v>
      </c>
    </row>
    <row r="362" spans="1:5">
      <c r="A362" s="4">
        <v>100000.00000000033</v>
      </c>
      <c r="B362" s="4">
        <v>9.665098972086367E-6</v>
      </c>
      <c r="D362" s="4">
        <v>100000.00000000033</v>
      </c>
      <c r="E362" s="4">
        <v>1.2842419520567314E-3</v>
      </c>
    </row>
    <row r="363" spans="1:5">
      <c r="A363" s="4">
        <v>125892.54117941715</v>
      </c>
      <c r="B363" s="4">
        <v>9.6657310933050374E-6</v>
      </c>
      <c r="D363" s="4">
        <v>125892.54117941715</v>
      </c>
      <c r="E363" s="4">
        <v>1.283045600572621E-3</v>
      </c>
    </row>
    <row r="364" spans="1:5">
      <c r="A364" s="4">
        <v>158489.3192461119</v>
      </c>
      <c r="B364" s="4">
        <v>9.6667280454825336E-6</v>
      </c>
      <c r="D364" s="4">
        <v>158489.3192461119</v>
      </c>
      <c r="E364" s="4">
        <v>1.2811563408303337E-3</v>
      </c>
    </row>
    <row r="365" spans="1:5">
      <c r="A365" s="4">
        <v>199526.23149688868</v>
      </c>
      <c r="B365" s="4">
        <v>9.6682959367721899E-6</v>
      </c>
      <c r="D365" s="4">
        <v>199526.23149688868</v>
      </c>
      <c r="E365" s="4">
        <v>1.2781790865102243E-3</v>
      </c>
    </row>
    <row r="366" spans="1:5">
      <c r="A366" s="4">
        <v>251188.64315095893</v>
      </c>
      <c r="B366" s="4">
        <v>9.6707507648179665E-6</v>
      </c>
      <c r="D366" s="4">
        <v>251188.64315095893</v>
      </c>
      <c r="E366" s="4">
        <v>1.2735026815620227E-3</v>
      </c>
    </row>
    <row r="367" spans="1:5">
      <c r="A367" s="4">
        <v>316227.76601683913</v>
      </c>
      <c r="B367" s="4">
        <v>9.6745675533864249E-6</v>
      </c>
      <c r="D367" s="4">
        <v>316227.76601683913</v>
      </c>
      <c r="E367" s="4">
        <v>1.2661950871922241E-3</v>
      </c>
    </row>
    <row r="368" spans="1:5">
      <c r="A368" s="4">
        <v>398107.17055349879</v>
      </c>
      <c r="B368" s="4">
        <v>9.6804380677627818E-6</v>
      </c>
      <c r="D368" s="4">
        <v>398107.17055349879</v>
      </c>
      <c r="E368" s="4">
        <v>1.2548666902599589E-3</v>
      </c>
    </row>
    <row r="369" spans="1:5">
      <c r="A369" s="4">
        <v>501187.23362727423</v>
      </c>
      <c r="B369" s="4">
        <v>9.6893187818789762E-6</v>
      </c>
      <c r="D369" s="4">
        <v>501187.23362727423</v>
      </c>
      <c r="E369" s="4">
        <v>1.2375190949758491E-3</v>
      </c>
    </row>
    <row r="370" spans="1:5">
      <c r="A370" s="4">
        <v>630957.34448019578</v>
      </c>
      <c r="B370" s="4">
        <v>9.7024215907924309E-6</v>
      </c>
      <c r="D370" s="4">
        <v>630957.34448019578</v>
      </c>
      <c r="E370" s="4">
        <v>1.21144062895249E-3</v>
      </c>
    </row>
    <row r="371" spans="1:5">
      <c r="A371" s="4">
        <v>794328.23472428473</v>
      </c>
      <c r="B371" s="4">
        <v>9.72105787520632E-6</v>
      </c>
      <c r="D371" s="4">
        <v>794328.23472428473</v>
      </c>
      <c r="E371" s="4">
        <v>1.1732875167896593E-3</v>
      </c>
    </row>
    <row r="372" spans="1:5">
      <c r="A372" s="4">
        <v>1000000.0000000041</v>
      </c>
      <c r="B372" s="4">
        <v>9.7462277832890767E-6</v>
      </c>
      <c r="D372" s="4">
        <v>1000000.0000000041</v>
      </c>
      <c r="E372" s="4">
        <v>1.1195729737958156E-3</v>
      </c>
    </row>
    <row r="373" spans="1:5">
      <c r="A373" s="4">
        <v>1258925.4117941724</v>
      </c>
      <c r="B373" s="4">
        <v>9.7779469907151859E-6</v>
      </c>
      <c r="D373" s="4">
        <v>1258925.4117941724</v>
      </c>
      <c r="E373" s="4">
        <v>1.0477516271960089E-3</v>
      </c>
    </row>
    <row r="374" spans="1:5">
      <c r="A374" s="4">
        <v>1584893.19246112</v>
      </c>
      <c r="B374" s="4">
        <v>9.8146065051671673E-6</v>
      </c>
      <c r="D374" s="4">
        <v>1584893.19246112</v>
      </c>
      <c r="E374" s="4">
        <v>9.5773115215916642E-4</v>
      </c>
    </row>
    <row r="375" spans="1:5">
      <c r="A375" s="4">
        <v>1995262.3149688879</v>
      </c>
      <c r="B375" s="4">
        <v>9.8529689490185359E-6</v>
      </c>
      <c r="D375" s="4">
        <v>1995262.3149688879</v>
      </c>
      <c r="E375" s="4">
        <v>8.529975106548425E-4</v>
      </c>
    </row>
    <row r="376" spans="1:5">
      <c r="A376" s="4">
        <v>2511886.4315095907</v>
      </c>
      <c r="B376" s="4">
        <v>9.8891580714505887E-6</v>
      </c>
      <c r="D376" s="4">
        <v>2511886.4315095907</v>
      </c>
      <c r="E376" s="4">
        <v>7.4028791628161792E-4</v>
      </c>
    </row>
    <row r="377" spans="1:5">
      <c r="A377" s="4">
        <v>3162277.660168393</v>
      </c>
      <c r="B377" s="4">
        <v>9.9201060294698719E-6</v>
      </c>
      <c r="D377" s="4">
        <v>3162277.660168393</v>
      </c>
      <c r="E377" s="4">
        <v>6.2764100377625108E-4</v>
      </c>
    </row>
    <row r="378" spans="1:5">
      <c r="A378" s="4">
        <v>3981071.7055349899</v>
      </c>
      <c r="B378" s="4">
        <v>9.9444272475775997E-6</v>
      </c>
      <c r="D378" s="4">
        <v>3981071.7055349899</v>
      </c>
      <c r="E378" s="4">
        <v>5.2201301563635288E-4</v>
      </c>
    </row>
    <row r="379" spans="1:5">
      <c r="A379" s="4">
        <v>5011872.3362727454</v>
      </c>
      <c r="B379" s="4">
        <v>9.9623019065517982E-6</v>
      </c>
      <c r="D379" s="4">
        <v>5011872.3362727454</v>
      </c>
      <c r="E379" s="4">
        <v>4.2785509852708893E-4</v>
      </c>
    </row>
    <row r="380" spans="1:5">
      <c r="A380" s="4">
        <v>6309573.4448019611</v>
      </c>
      <c r="B380" s="4">
        <v>9.974802004356804E-6</v>
      </c>
      <c r="D380" s="4">
        <v>6309573.4448019611</v>
      </c>
      <c r="E380" s="4">
        <v>3.4701455149543497E-4</v>
      </c>
    </row>
    <row r="381" spans="1:5">
      <c r="A381" s="4">
        <v>7943282.3472428517</v>
      </c>
      <c r="B381" s="4">
        <v>9.9832428712413719E-6</v>
      </c>
      <c r="D381" s="4">
        <v>7943282.3472428517</v>
      </c>
      <c r="E381" s="4">
        <v>2.7941999662539602E-4</v>
      </c>
    </row>
    <row r="382" spans="1:5">
      <c r="A382" s="4">
        <v>10000000.000000047</v>
      </c>
      <c r="B382" s="4">
        <v>9.988808792402802E-6</v>
      </c>
      <c r="D382" s="4">
        <v>10000000.000000047</v>
      </c>
      <c r="E382" s="4">
        <v>2.2390744958280859E-4</v>
      </c>
    </row>
    <row r="386" spans="1:5">
      <c r="A386" s="9" t="s">
        <v>50</v>
      </c>
      <c r="B386" s="9" t="s">
        <v>52</v>
      </c>
      <c r="C386" s="9" t="s">
        <v>53</v>
      </c>
      <c r="D386" s="9" t="s">
        <v>49</v>
      </c>
      <c r="E386" s="9" t="s">
        <v>51</v>
      </c>
    </row>
    <row r="387" spans="1:5">
      <c r="A387" s="4">
        <v>1</v>
      </c>
      <c r="B387" s="4">
        <v>9.5516857696283721E-6</v>
      </c>
      <c r="C387" s="4">
        <v>4.9592368831829266E-4</v>
      </c>
      <c r="D387" s="4">
        <f>C387/B387</f>
        <v>51.920017081716416</v>
      </c>
      <c r="E387" s="4">
        <f>20*LOG10(D387)</f>
        <v>34.306696533509566</v>
      </c>
    </row>
    <row r="388" spans="1:5">
      <c r="A388" s="4">
        <v>1.2589254117941673</v>
      </c>
      <c r="B388" s="4">
        <v>9.5926798655886504E-6</v>
      </c>
      <c r="C388" s="4">
        <v>6.0084333683841913E-4</v>
      </c>
      <c r="D388" s="4">
        <f t="shared" ref="D388:D451" si="10">C388/B388</f>
        <v>62.635608115495955</v>
      </c>
      <c r="E388" s="4">
        <f t="shared" ref="E388:E451" si="11">20*LOG10(D388)</f>
        <v>35.936425965009796</v>
      </c>
    </row>
    <row r="389" spans="1:5">
      <c r="A389" s="4">
        <v>1.5848931924611136</v>
      </c>
      <c r="B389" s="4">
        <v>9.6188189361498996E-6</v>
      </c>
      <c r="C389" s="4">
        <v>7.1366626047990854E-4</v>
      </c>
      <c r="D389" s="4">
        <f t="shared" si="10"/>
        <v>74.194790983929877</v>
      </c>
      <c r="E389" s="4">
        <f t="shared" si="11"/>
        <v>37.407468314112435</v>
      </c>
    </row>
    <row r="390" spans="1:5">
      <c r="A390" s="4">
        <v>1.99526231496888</v>
      </c>
      <c r="B390" s="4">
        <v>9.6354223100621611E-6</v>
      </c>
      <c r="C390" s="4">
        <v>8.2790917381997202E-4</v>
      </c>
      <c r="D390" s="4">
        <f t="shared" si="10"/>
        <v>85.92349636355803</v>
      </c>
      <c r="E390" s="4">
        <f t="shared" si="11"/>
        <v>38.682238816947937</v>
      </c>
    </row>
    <row r="391" spans="1:5">
      <c r="A391" s="4">
        <v>2.5118864315095806</v>
      </c>
      <c r="B391" s="4">
        <v>9.6459430341306145E-6</v>
      </c>
      <c r="C391" s="4">
        <v>9.3560193551401499E-4</v>
      </c>
      <c r="D391" s="4">
        <f t="shared" si="10"/>
        <v>96.994345934196204</v>
      </c>
      <c r="E391" s="4">
        <f t="shared" si="11"/>
        <v>39.734928375809993</v>
      </c>
    </row>
    <row r="392" spans="1:5">
      <c r="A392" s="4">
        <v>3.16227766016838</v>
      </c>
      <c r="B392" s="4">
        <v>9.6525992164515705E-6</v>
      </c>
      <c r="C392" s="4">
        <v>1.0295688950833404E-3</v>
      </c>
      <c r="D392" s="4">
        <f t="shared" si="10"/>
        <v>106.66234782944031</v>
      </c>
      <c r="E392" s="4">
        <f t="shared" si="11"/>
        <v>40.560222781039563</v>
      </c>
    </row>
    <row r="393" spans="1:5">
      <c r="A393" s="4">
        <v>3.9810717055349736</v>
      </c>
      <c r="B393" s="4">
        <v>9.6568062893711053E-6</v>
      </c>
      <c r="C393" s="4">
        <v>1.1055989625202249E-3</v>
      </c>
      <c r="D393" s="4">
        <f t="shared" si="10"/>
        <v>114.48908980778846</v>
      </c>
      <c r="E393" s="4">
        <f t="shared" si="11"/>
        <v>41.175282054560761</v>
      </c>
    </row>
    <row r="394" spans="1:5">
      <c r="A394" s="4">
        <v>5.0118723362727247</v>
      </c>
      <c r="B394" s="4">
        <v>9.6594637334689209E-6</v>
      </c>
      <c r="C394" s="4">
        <v>1.163139212057843E-3</v>
      </c>
      <c r="D394" s="4">
        <f t="shared" si="10"/>
        <v>120.41447063232927</v>
      </c>
      <c r="E394" s="4">
        <f t="shared" si="11"/>
        <v>41.613573615203372</v>
      </c>
    </row>
    <row r="395" spans="1:5">
      <c r="A395" s="4">
        <v>6.3095734448019352</v>
      </c>
      <c r="B395" s="4">
        <v>9.6611416664740715E-6</v>
      </c>
      <c r="C395" s="4">
        <v>1.2043879785034923E-3</v>
      </c>
      <c r="D395" s="4">
        <f t="shared" si="10"/>
        <v>124.66311126385186</v>
      </c>
      <c r="E395" s="4">
        <f t="shared" si="11"/>
        <v>41.91475923081817</v>
      </c>
    </row>
    <row r="396" spans="1:5">
      <c r="A396" s="4">
        <v>7.9432823472428185</v>
      </c>
      <c r="B396" s="4">
        <v>9.66220085520853E-6</v>
      </c>
      <c r="C396" s="4">
        <v>1.2327723565953772E-3</v>
      </c>
      <c r="D396" s="4">
        <f t="shared" si="10"/>
        <v>127.58711758003207</v>
      </c>
      <c r="E396" s="4">
        <f t="shared" si="11"/>
        <v>42.116136521190853</v>
      </c>
    </row>
    <row r="397" spans="1:5">
      <c r="A397" s="4">
        <v>10.000000000000005</v>
      </c>
      <c r="B397" s="4">
        <v>9.6628693533216611E-6</v>
      </c>
      <c r="C397" s="4">
        <v>1.251742226998189E-3</v>
      </c>
      <c r="D397" s="4">
        <f t="shared" si="10"/>
        <v>129.54146239883664</v>
      </c>
      <c r="E397" s="4">
        <f t="shared" si="11"/>
        <v>42.248175910272288</v>
      </c>
    </row>
    <row r="398" spans="1:5">
      <c r="A398" s="4">
        <v>12.58925411794168</v>
      </c>
      <c r="B398" s="4">
        <v>9.6632912255027828E-6</v>
      </c>
      <c r="C398" s="4">
        <v>1.2641689764554865E-3</v>
      </c>
      <c r="D398" s="4">
        <f t="shared" si="10"/>
        <v>130.82178182927646</v>
      </c>
      <c r="E398" s="4">
        <f t="shared" si="11"/>
        <v>42.333601200972055</v>
      </c>
    </row>
    <row r="399" spans="1:5">
      <c r="A399" s="4">
        <v>15.848931924611145</v>
      </c>
      <c r="B399" s="4">
        <v>9.6635574402524479E-6</v>
      </c>
      <c r="C399" s="4">
        <v>1.2722016605230628E-3</v>
      </c>
      <c r="D399" s="4">
        <f t="shared" si="10"/>
        <v>131.64941258835506</v>
      </c>
      <c r="E399" s="4">
        <f t="shared" si="11"/>
        <v>42.388378513018701</v>
      </c>
    </row>
    <row r="400" spans="1:5">
      <c r="A400" s="4">
        <v>19.952623149688812</v>
      </c>
      <c r="B400" s="4">
        <v>9.6637254229616793E-6</v>
      </c>
      <c r="C400" s="4">
        <v>1.2773489640738878E-3</v>
      </c>
      <c r="D400" s="4">
        <f t="shared" si="10"/>
        <v>132.17976589430182</v>
      </c>
      <c r="E400" s="4">
        <f t="shared" si="11"/>
        <v>42.423299566983736</v>
      </c>
    </row>
    <row r="401" spans="1:5">
      <c r="A401" s="4">
        <v>25.118864315095824</v>
      </c>
      <c r="B401" s="4">
        <v>9.663831417909807E-6</v>
      </c>
      <c r="C401" s="4">
        <v>1.2806288351358075E-3</v>
      </c>
      <c r="D401" s="4">
        <f t="shared" si="10"/>
        <v>132.5177126706123</v>
      </c>
      <c r="E401" s="4">
        <f t="shared" si="11"/>
        <v>42.44547862220864</v>
      </c>
    </row>
    <row r="402" spans="1:5">
      <c r="A402" s="4">
        <v>31.622776601683825</v>
      </c>
      <c r="B402" s="4">
        <v>9.6638982982224303E-6</v>
      </c>
      <c r="C402" s="4">
        <v>1.2827112657152384E-3</v>
      </c>
      <c r="D402" s="4">
        <f t="shared" si="10"/>
        <v>132.73228112832885</v>
      </c>
      <c r="E402" s="4">
        <f t="shared" si="11"/>
        <v>42.459531164290638</v>
      </c>
    </row>
    <row r="403" spans="1:5">
      <c r="A403" s="4">
        <v>39.81071705534977</v>
      </c>
      <c r="B403" s="4">
        <v>9.6639404976813302E-6</v>
      </c>
      <c r="C403" s="4">
        <v>1.2840303996120924E-3</v>
      </c>
      <c r="D403" s="4">
        <f t="shared" si="10"/>
        <v>132.86820215006185</v>
      </c>
      <c r="E403" s="4">
        <f t="shared" si="11"/>
        <v>42.468421171437882</v>
      </c>
    </row>
    <row r="404" spans="1:5">
      <c r="A404" s="4">
        <v>50.118723362727287</v>
      </c>
      <c r="B404" s="4">
        <v>9.6639671241178137E-6</v>
      </c>
      <c r="C404" s="4">
        <v>1.2848648018921065E-3</v>
      </c>
      <c r="D404" s="4">
        <f t="shared" si="10"/>
        <v>132.95417765707651</v>
      </c>
      <c r="E404" s="4">
        <f t="shared" si="11"/>
        <v>42.47403976376323</v>
      </c>
    </row>
    <row r="405" spans="1:5">
      <c r="A405" s="4">
        <v>63.0957344480194</v>
      </c>
      <c r="B405" s="4">
        <v>9.663983924486151E-6</v>
      </c>
      <c r="C405" s="4">
        <v>1.2853921069604208E-3</v>
      </c>
      <c r="D405" s="4">
        <f t="shared" si="10"/>
        <v>133.00851046570497</v>
      </c>
      <c r="E405" s="4">
        <f t="shared" si="11"/>
        <v>42.477588598296137</v>
      </c>
    </row>
    <row r="406" spans="1:5">
      <c r="A406" s="4">
        <v>79.432823472428254</v>
      </c>
      <c r="B406" s="4">
        <v>9.6639945250049827E-6</v>
      </c>
      <c r="C406" s="4">
        <v>1.2857251460288378E-3</v>
      </c>
      <c r="D406" s="4">
        <f t="shared" si="10"/>
        <v>133.04282641118061</v>
      </c>
      <c r="E406" s="4">
        <f t="shared" si="11"/>
        <v>42.479829252452433</v>
      </c>
    </row>
    <row r="407" spans="1:5">
      <c r="A407" s="4">
        <v>100.00000000000014</v>
      </c>
      <c r="B407" s="4">
        <v>9.6640012137422933E-6</v>
      </c>
      <c r="C407" s="4">
        <v>1.2859354115122778E-3</v>
      </c>
      <c r="D407" s="4">
        <f t="shared" si="10"/>
        <v>133.06449192945738</v>
      </c>
      <c r="E407" s="4">
        <f t="shared" si="11"/>
        <v>42.481243601387234</v>
      </c>
    </row>
    <row r="408" spans="1:5">
      <c r="A408" s="4">
        <v>125.89254117941691</v>
      </c>
      <c r="B408" s="4">
        <v>9.6640054344419091E-6</v>
      </c>
      <c r="C408" s="4">
        <v>1.2860681321316828E-3</v>
      </c>
      <c r="D408" s="4">
        <f t="shared" si="10"/>
        <v>133.0781673143743</v>
      </c>
      <c r="E408" s="4">
        <f t="shared" si="11"/>
        <v>42.482136227053395</v>
      </c>
    </row>
    <row r="409" spans="1:5">
      <c r="A409" s="4">
        <v>158.48931924611159</v>
      </c>
      <c r="B409" s="4">
        <v>9.6640080981345754E-6</v>
      </c>
      <c r="C409" s="4">
        <v>1.2861518930618171E-3</v>
      </c>
      <c r="D409" s="4">
        <f t="shared" si="10"/>
        <v>133.08679794153738</v>
      </c>
      <c r="E409" s="4">
        <f t="shared" si="11"/>
        <v>42.482699521888243</v>
      </c>
    </row>
    <row r="410" spans="1:5">
      <c r="A410" s="4">
        <v>199.52623149688827</v>
      </c>
      <c r="B410" s="4">
        <v>9.664009779776045E-6</v>
      </c>
      <c r="C410" s="4">
        <v>1.2862047491905637E-3</v>
      </c>
      <c r="D410" s="4">
        <f t="shared" si="10"/>
        <v>133.09224416165381</v>
      </c>
      <c r="E410" s="4">
        <f t="shared" si="11"/>
        <v>42.48305496134364</v>
      </c>
    </row>
    <row r="411" spans="1:5">
      <c r="A411" s="4">
        <v>251.18864315095843</v>
      </c>
      <c r="B411" s="4">
        <v>9.6640108423480368E-6</v>
      </c>
      <c r="C411" s="4">
        <v>1.2862380996034239E-3</v>
      </c>
      <c r="D411" s="4">
        <f t="shared" si="10"/>
        <v>133.09568051880521</v>
      </c>
      <c r="E411" s="4">
        <f t="shared" si="11"/>
        <v>42.483279222598256</v>
      </c>
    </row>
    <row r="412" spans="1:5">
      <c r="A412" s="4">
        <v>316.22776601683847</v>
      </c>
      <c r="B412" s="4">
        <v>9.6640115152066918E-6</v>
      </c>
      <c r="C412" s="4">
        <v>1.2862591390475377E-3</v>
      </c>
      <c r="D412" s="4">
        <f t="shared" si="10"/>
        <v>133.09784834419534</v>
      </c>
      <c r="E412" s="4">
        <f t="shared" si="11"/>
        <v>42.483420694798383</v>
      </c>
    </row>
    <row r="413" spans="1:5">
      <c r="A413" s="4">
        <v>398.10717055349795</v>
      </c>
      <c r="B413" s="4">
        <v>9.6640119435886718E-6</v>
      </c>
      <c r="C413" s="4">
        <v>1.2862724073224806E-3</v>
      </c>
      <c r="D413" s="4">
        <f t="shared" si="10"/>
        <v>133.09921540151069</v>
      </c>
      <c r="E413" s="4">
        <f t="shared" si="11"/>
        <v>42.483509907720588</v>
      </c>
    </row>
    <row r="414" spans="1:5">
      <c r="A414" s="4">
        <v>501.1872336272732</v>
      </c>
      <c r="B414" s="4">
        <v>9.6640122199603334E-6</v>
      </c>
      <c r="C414" s="4">
        <v>1.2862807677652122E-3</v>
      </c>
      <c r="D414" s="4">
        <f t="shared" si="10"/>
        <v>133.10007670607973</v>
      </c>
      <c r="E414" s="4">
        <f t="shared" si="11"/>
        <v>42.483566115206131</v>
      </c>
    </row>
    <row r="415" spans="1:5">
      <c r="A415" s="4">
        <v>630.95734448019448</v>
      </c>
      <c r="B415" s="4">
        <v>9.6640124039766454E-6</v>
      </c>
      <c r="C415" s="4">
        <v>1.2862860247319103E-3</v>
      </c>
      <c r="D415" s="4">
        <f t="shared" si="10"/>
        <v>133.10061814517294</v>
      </c>
      <c r="E415" s="4">
        <f t="shared" si="11"/>
        <v>42.483601448548988</v>
      </c>
    </row>
    <row r="416" spans="1:5">
      <c r="A416" s="4">
        <v>794.32823472428311</v>
      </c>
      <c r="B416" s="4">
        <v>9.6640125353575847E-6</v>
      </c>
      <c r="C416" s="4">
        <v>1.2862893128423613E-3</v>
      </c>
      <c r="D416" s="4">
        <f t="shared" si="10"/>
        <v>133.10095657846395</v>
      </c>
      <c r="E416" s="4">
        <f t="shared" si="11"/>
        <v>42.483623534024765</v>
      </c>
    </row>
    <row r="417" spans="1:5">
      <c r="A417" s="4">
        <v>1000.000000000002</v>
      </c>
      <c r="B417" s="4">
        <v>9.6640126424617889E-6</v>
      </c>
      <c r="C417" s="4">
        <v>1.2862913417973011E-3</v>
      </c>
      <c r="D417" s="4">
        <f t="shared" si="10"/>
        <v>133.10116505286712</v>
      </c>
      <c r="E417" s="4">
        <f t="shared" si="11"/>
        <v>42.483637138616999</v>
      </c>
    </row>
    <row r="418" spans="1:5">
      <c r="A418" s="4">
        <v>1258.9254117941698</v>
      </c>
      <c r="B418" s="4">
        <v>9.6640127484077924E-6</v>
      </c>
      <c r="C418" s="4">
        <v>1.2862925495318665E-3</v>
      </c>
      <c r="D418" s="4">
        <f t="shared" si="10"/>
        <v>133.1012885660557</v>
      </c>
      <c r="E418" s="4">
        <f t="shared" si="11"/>
        <v>42.48364519881261</v>
      </c>
    </row>
    <row r="419" spans="1:5">
      <c r="A419" s="4">
        <v>1584.8931924611168</v>
      </c>
      <c r="B419" s="4">
        <v>9.6640128760639754E-6</v>
      </c>
      <c r="C419" s="4">
        <v>1.2862931967302425E-3</v>
      </c>
      <c r="D419" s="4">
        <f t="shared" si="10"/>
        <v>133.10135377780381</v>
      </c>
      <c r="E419" s="4">
        <f t="shared" si="11"/>
        <v>42.483649454383048</v>
      </c>
    </row>
    <row r="420" spans="1:5">
      <c r="A420" s="4">
        <v>1995.2623149688839</v>
      </c>
      <c r="B420" s="4">
        <v>9.6640130529849719E-6</v>
      </c>
      <c r="C420" s="4">
        <v>1.2862934230879434E-3</v>
      </c>
      <c r="D420" s="4">
        <f t="shared" si="10"/>
        <v>133.10137476383474</v>
      </c>
      <c r="E420" s="4">
        <f t="shared" si="11"/>
        <v>42.483650823883281</v>
      </c>
    </row>
    <row r="421" spans="1:5">
      <c r="A421" s="4">
        <v>2511.8864315095857</v>
      </c>
      <c r="B421" s="4">
        <v>9.6640133173589963E-6</v>
      </c>
      <c r="C421" s="4">
        <v>1.2862932774639247E-3</v>
      </c>
      <c r="D421" s="4">
        <f t="shared" si="10"/>
        <v>133.10135605395106</v>
      </c>
      <c r="E421" s="4">
        <f t="shared" si="11"/>
        <v>42.483649602919215</v>
      </c>
    </row>
    <row r="422" spans="1:5">
      <c r="A422" s="4">
        <v>3162.2776601683863</v>
      </c>
      <c r="B422" s="4">
        <v>9.6640137262507533E-6</v>
      </c>
      <c r="C422" s="4">
        <v>1.2862927284254166E-3</v>
      </c>
      <c r="D422" s="4">
        <f t="shared" si="10"/>
        <v>133.10129360965283</v>
      </c>
      <c r="E422" s="4">
        <f t="shared" si="11"/>
        <v>42.483645527946372</v>
      </c>
    </row>
    <row r="423" spans="1:5">
      <c r="A423" s="4">
        <v>3981.0717055349814</v>
      </c>
      <c r="B423" s="4">
        <v>9.6640143679181992E-6</v>
      </c>
      <c r="C423" s="4">
        <v>1.2862916574644776E-3</v>
      </c>
      <c r="D423" s="4">
        <f t="shared" si="10"/>
        <v>133.10117395257637</v>
      </c>
      <c r="E423" s="4">
        <f t="shared" si="11"/>
        <v>42.483637719392455</v>
      </c>
    </row>
    <row r="424" spans="1:5">
      <c r="A424" s="4">
        <v>5011.8723362727342</v>
      </c>
      <c r="B424" s="4">
        <v>9.6640153808619564E-6</v>
      </c>
      <c r="C424" s="4">
        <v>1.2862898334182456E-3</v>
      </c>
      <c r="D424" s="4">
        <f t="shared" si="10"/>
        <v>133.1009712552339</v>
      </c>
      <c r="E424" s="4">
        <f t="shared" si="11"/>
        <v>42.483624491799972</v>
      </c>
    </row>
    <row r="425" spans="1:5">
      <c r="A425" s="4">
        <v>6309.5734448019475</v>
      </c>
      <c r="B425" s="4">
        <v>9.664016983717107E-6</v>
      </c>
      <c r="C425" s="4">
        <v>1.2862868625785704E-3</v>
      </c>
      <c r="D425" s="4">
        <f t="shared" si="10"/>
        <v>133.10064176685884</v>
      </c>
      <c r="E425" s="4">
        <f t="shared" si="11"/>
        <v>42.483602990054514</v>
      </c>
    </row>
    <row r="426" spans="1:5">
      <c r="A426" s="4">
        <v>7943.2823472428345</v>
      </c>
      <c r="B426" s="4">
        <v>9.6640195224372854E-6</v>
      </c>
      <c r="C426" s="4">
        <v>1.2862821037207418E-3</v>
      </c>
      <c r="D426" s="4">
        <f t="shared" si="10"/>
        <v>133.10011437107889</v>
      </c>
      <c r="E426" s="4">
        <f t="shared" si="11"/>
        <v>42.48356857316098</v>
      </c>
    </row>
    <row r="427" spans="1:5">
      <c r="A427" s="4">
        <v>10000.000000000025</v>
      </c>
      <c r="B427" s="4">
        <v>9.6640235449475749E-6</v>
      </c>
      <c r="C427" s="4">
        <v>1.2862745297248679E-3</v>
      </c>
      <c r="D427" s="4">
        <f t="shared" si="10"/>
        <v>133.09927523897042</v>
      </c>
      <c r="E427" s="4">
        <f t="shared" si="11"/>
        <v>42.483513812638087</v>
      </c>
    </row>
    <row r="428" spans="1:5">
      <c r="A428" s="4">
        <v>12589.254117941706</v>
      </c>
      <c r="B428" s="4">
        <v>9.664029919360686E-6</v>
      </c>
      <c r="C428" s="4">
        <v>1.2862625059464005E-3</v>
      </c>
      <c r="D428" s="4">
        <f t="shared" si="10"/>
        <v>133.09794326790453</v>
      </c>
      <c r="E428" s="4">
        <f t="shared" si="11"/>
        <v>42.483426889463267</v>
      </c>
    </row>
    <row r="429" spans="1:5">
      <c r="A429" s="4">
        <v>15848.931924611177</v>
      </c>
      <c r="B429" s="4">
        <v>9.664040021224769E-6</v>
      </c>
      <c r="C429" s="4">
        <v>1.2862434375644481E-3</v>
      </c>
      <c r="D429" s="4">
        <f t="shared" si="10"/>
        <v>133.09583101265306</v>
      </c>
      <c r="E429" s="4">
        <f t="shared" si="11"/>
        <v>42.483289043895304</v>
      </c>
    </row>
    <row r="430" spans="1:5">
      <c r="A430" s="4">
        <v>19952.62314968885</v>
      </c>
      <c r="B430" s="4">
        <v>9.6640560300973905E-6</v>
      </c>
      <c r="C430" s="4">
        <v>1.2862132099603007E-3</v>
      </c>
      <c r="D430" s="4">
        <f t="shared" si="10"/>
        <v>133.09248269614375</v>
      </c>
      <c r="E430" s="4">
        <f t="shared" si="11"/>
        <v>42.483070528609872</v>
      </c>
    </row>
    <row r="431" spans="1:5">
      <c r="A431" s="4">
        <v>25118.864315095871</v>
      </c>
      <c r="B431" s="4">
        <v>9.6640813991531303E-6</v>
      </c>
      <c r="C431" s="4">
        <v>1.28616530175929E-3</v>
      </c>
      <c r="D431" s="4">
        <f t="shared" si="10"/>
        <v>133.0871759701856</v>
      </c>
      <c r="E431" s="4">
        <f t="shared" si="11"/>
        <v>42.482724193835466</v>
      </c>
    </row>
    <row r="432" spans="1:5">
      <c r="A432" s="4">
        <v>31622.776601683883</v>
      </c>
      <c r="B432" s="4">
        <v>9.664121598417246E-6</v>
      </c>
      <c r="C432" s="4">
        <v>1.2860893801611235E-3</v>
      </c>
      <c r="D432" s="4">
        <f t="shared" si="10"/>
        <v>133.07876634869271</v>
      </c>
      <c r="E432" s="4">
        <f t="shared" si="11"/>
        <v>42.482175325384652</v>
      </c>
    </row>
    <row r="433" spans="1:5">
      <c r="A433" s="4">
        <v>39810.717055349844</v>
      </c>
      <c r="B433" s="4">
        <v>9.6641852901128031E-6</v>
      </c>
      <c r="C433" s="4">
        <v>1.2859690780661185E-3</v>
      </c>
      <c r="D433" s="4">
        <f t="shared" si="10"/>
        <v>133.06544105500157</v>
      </c>
      <c r="E433" s="4">
        <f t="shared" si="11"/>
        <v>42.481305556084607</v>
      </c>
    </row>
    <row r="434" spans="1:5">
      <c r="A434" s="4">
        <v>50118.723362727382</v>
      </c>
      <c r="B434" s="4">
        <v>9.6642861849485158E-6</v>
      </c>
      <c r="C434" s="4">
        <v>1.2857784799624958E-3</v>
      </c>
      <c r="D434" s="4">
        <f t="shared" si="10"/>
        <v>133.04432995424023</v>
      </c>
      <c r="E434" s="4">
        <f t="shared" si="11"/>
        <v>42.479927412839125</v>
      </c>
    </row>
    <row r="435" spans="1:5">
      <c r="A435" s="4">
        <v>63095.734448019524</v>
      </c>
      <c r="B435" s="4">
        <v>9.6644459678467947E-6</v>
      </c>
      <c r="C435" s="4">
        <v>1.2854765750472522E-3</v>
      </c>
      <c r="D435" s="4">
        <f t="shared" si="10"/>
        <v>133.01089160454504</v>
      </c>
      <c r="E435" s="4">
        <f t="shared" si="11"/>
        <v>42.477744093038382</v>
      </c>
    </row>
    <row r="436" spans="1:5">
      <c r="A436" s="4">
        <v>79432.823472428412</v>
      </c>
      <c r="B436" s="4">
        <v>9.6646988941192076E-6</v>
      </c>
      <c r="C436" s="4">
        <v>1.2849985228145574E-3</v>
      </c>
      <c r="D436" s="4">
        <f t="shared" si="10"/>
        <v>132.95794694612323</v>
      </c>
      <c r="E436" s="4">
        <f t="shared" si="11"/>
        <v>42.474286007733674</v>
      </c>
    </row>
    <row r="437" spans="1:5">
      <c r="A437" s="4">
        <v>100000.00000000033</v>
      </c>
      <c r="B437" s="4">
        <v>9.665098972086367E-6</v>
      </c>
      <c r="C437" s="4">
        <v>1.2842419520567314E-3</v>
      </c>
      <c r="D437" s="4">
        <f t="shared" si="10"/>
        <v>132.87416463770646</v>
      </c>
      <c r="E437" s="4">
        <f t="shared" si="11"/>
        <v>42.468810943759721</v>
      </c>
    </row>
    <row r="438" spans="1:5">
      <c r="A438" s="4">
        <v>125892.54117941715</v>
      </c>
      <c r="B438" s="4">
        <v>9.6657310933050374E-6</v>
      </c>
      <c r="C438" s="4">
        <v>1.283045600572621E-3</v>
      </c>
      <c r="D438" s="4">
        <f t="shared" si="10"/>
        <v>132.74170243173035</v>
      </c>
      <c r="E438" s="4">
        <f t="shared" si="11"/>
        <v>42.460147664638654</v>
      </c>
    </row>
    <row r="439" spans="1:5">
      <c r="A439" s="4">
        <v>158489.3192461119</v>
      </c>
      <c r="B439" s="4">
        <v>9.6667280454825336E-6</v>
      </c>
      <c r="C439" s="4">
        <v>1.2811563408303337E-3</v>
      </c>
      <c r="D439" s="4">
        <f t="shared" si="10"/>
        <v>132.53257304875203</v>
      </c>
      <c r="E439" s="4">
        <f t="shared" si="11"/>
        <v>42.44645259289716</v>
      </c>
    </row>
    <row r="440" spans="1:5">
      <c r="A440" s="4">
        <v>199526.23149688868</v>
      </c>
      <c r="B440" s="4">
        <v>9.6682959367721899E-6</v>
      </c>
      <c r="C440" s="4">
        <v>1.2781790865102243E-3</v>
      </c>
      <c r="D440" s="4">
        <f t="shared" si="10"/>
        <v>132.20314053987789</v>
      </c>
      <c r="E440" s="4">
        <f t="shared" si="11"/>
        <v>42.424835442317516</v>
      </c>
    </row>
    <row r="441" spans="1:5">
      <c r="A441" s="4">
        <v>251188.64315095893</v>
      </c>
      <c r="B441" s="4">
        <v>9.6707507648179665E-6</v>
      </c>
      <c r="C441" s="4">
        <v>1.2735026815620227E-3</v>
      </c>
      <c r="D441" s="4">
        <f t="shared" si="10"/>
        <v>131.68602030309836</v>
      </c>
      <c r="E441" s="4">
        <f t="shared" si="11"/>
        <v>42.390793460135534</v>
      </c>
    </row>
    <row r="442" spans="1:5">
      <c r="A442" s="4">
        <v>316227.76601683913</v>
      </c>
      <c r="B442" s="4">
        <v>9.6745675533864249E-6</v>
      </c>
      <c r="C442" s="4">
        <v>1.2661950871922241E-3</v>
      </c>
      <c r="D442" s="4">
        <f t="shared" si="10"/>
        <v>130.87872715809536</v>
      </c>
      <c r="E442" s="4">
        <f t="shared" si="11"/>
        <v>42.337381253607376</v>
      </c>
    </row>
    <row r="443" spans="1:5">
      <c r="A443" s="4">
        <v>398107.17055349879</v>
      </c>
      <c r="B443" s="4">
        <v>9.6804380677627818E-6</v>
      </c>
      <c r="C443" s="4">
        <v>1.2548666902599589E-3</v>
      </c>
      <c r="D443" s="4">
        <f t="shared" si="10"/>
        <v>129.62912230582222</v>
      </c>
      <c r="E443" s="4">
        <f t="shared" si="11"/>
        <v>42.254051610307179</v>
      </c>
    </row>
    <row r="444" spans="1:5">
      <c r="A444" s="4">
        <v>501187.23362727423</v>
      </c>
      <c r="B444" s="4">
        <v>9.6893187818789762E-6</v>
      </c>
      <c r="C444" s="4">
        <v>1.2375190949758491E-3</v>
      </c>
      <c r="D444" s="4">
        <f t="shared" si="10"/>
        <v>127.71992777142032</v>
      </c>
      <c r="E444" s="4">
        <f t="shared" si="11"/>
        <v>42.125173285277604</v>
      </c>
    </row>
    <row r="445" spans="1:5">
      <c r="A445" s="4">
        <v>630957.34448019578</v>
      </c>
      <c r="B445" s="4">
        <v>9.7024215907924309E-6</v>
      </c>
      <c r="C445" s="4">
        <v>1.21144062895249E-3</v>
      </c>
      <c r="D445" s="4">
        <f t="shared" si="10"/>
        <v>124.85961546982699</v>
      </c>
      <c r="E445" s="4">
        <f t="shared" si="11"/>
        <v>41.928439862011224</v>
      </c>
    </row>
    <row r="446" spans="1:5">
      <c r="A446" s="4">
        <v>794328.23472428473</v>
      </c>
      <c r="B446" s="4">
        <v>9.72105787520632E-6</v>
      </c>
      <c r="C446" s="4">
        <v>1.1732875167896593E-3</v>
      </c>
      <c r="D446" s="4">
        <f t="shared" si="10"/>
        <v>120.69545638465375</v>
      </c>
      <c r="E446" s="4">
        <f t="shared" si="11"/>
        <v>41.633818425275173</v>
      </c>
    </row>
    <row r="447" spans="1:5">
      <c r="A447" s="4">
        <v>1000000.0000000041</v>
      </c>
      <c r="B447" s="4">
        <v>9.7462277832890767E-6</v>
      </c>
      <c r="C447" s="4">
        <v>1.1195729737958156E-3</v>
      </c>
      <c r="D447" s="4">
        <f>C447/B447</f>
        <v>114.87244077297682</v>
      </c>
      <c r="E447" s="4">
        <f t="shared" si="11"/>
        <v>41.204316978319909</v>
      </c>
    </row>
    <row r="448" spans="1:5">
      <c r="A448" s="4">
        <v>1258925.4117941724</v>
      </c>
      <c r="B448" s="4">
        <v>9.7779469907151859E-6</v>
      </c>
      <c r="C448" s="4">
        <v>1.0477516271960089E-3</v>
      </c>
      <c r="D448" s="4">
        <f t="shared" si="10"/>
        <v>107.15456201500366</v>
      </c>
      <c r="E448" s="4">
        <f>20*LOG10(D448)</f>
        <v>40.600213309846573</v>
      </c>
    </row>
    <row r="449" spans="1:5">
      <c r="A449" s="8">
        <v>1584893.19246112</v>
      </c>
      <c r="B449" s="8">
        <v>9.8146065051671673E-6</v>
      </c>
      <c r="C449" s="8">
        <v>9.5773115215916642E-4</v>
      </c>
      <c r="D449" s="8">
        <f t="shared" si="10"/>
        <v>97.582226210999167</v>
      </c>
      <c r="E449" s="8">
        <f t="shared" si="11"/>
        <v>39.787414435009254</v>
      </c>
    </row>
    <row r="450" spans="1:5">
      <c r="A450" s="4">
        <v>1995262.3149688879</v>
      </c>
      <c r="B450" s="4">
        <v>9.8529689490185359E-6</v>
      </c>
      <c r="C450" s="4">
        <v>8.529975106548425E-4</v>
      </c>
      <c r="D450" s="4">
        <f t="shared" si="10"/>
        <v>86.572637655557656</v>
      </c>
      <c r="E450" s="4">
        <f t="shared" si="11"/>
        <v>38.747612992093067</v>
      </c>
    </row>
    <row r="451" spans="1:5">
      <c r="A451" s="4">
        <v>2511886.4315095907</v>
      </c>
      <c r="B451" s="4">
        <v>9.8891580714505887E-6</v>
      </c>
      <c r="C451" s="4">
        <v>7.4028791628161792E-4</v>
      </c>
      <c r="D451" s="4">
        <f t="shared" si="10"/>
        <v>74.85853810131573</v>
      </c>
      <c r="E451" s="4">
        <f t="shared" si="11"/>
        <v>37.484826832075939</v>
      </c>
    </row>
    <row r="452" spans="1:5">
      <c r="A452" s="4">
        <v>3162277.660168393</v>
      </c>
      <c r="B452" s="4">
        <v>9.9201060294698719E-6</v>
      </c>
      <c r="C452" s="4">
        <v>6.2764100377625108E-4</v>
      </c>
      <c r="D452" s="4">
        <f t="shared" ref="D452:D457" si="12">C452/B452</f>
        <v>63.269586223343225</v>
      </c>
      <c r="E452" s="4">
        <f t="shared" ref="E452:E457" si="13">20*LOG10(D452)</f>
        <v>36.023899884534202</v>
      </c>
    </row>
    <row r="453" spans="1:5">
      <c r="A453" s="4">
        <v>3981071.7055349899</v>
      </c>
      <c r="B453" s="4">
        <v>9.9444272475775997E-6</v>
      </c>
      <c r="C453" s="4">
        <v>5.2201301563635288E-4</v>
      </c>
      <c r="D453" s="4">
        <f t="shared" si="12"/>
        <v>52.493019722529723</v>
      </c>
      <c r="E453" s="4">
        <f t="shared" si="13"/>
        <v>34.402031135724592</v>
      </c>
    </row>
    <row r="454" spans="1:5">
      <c r="A454" s="4">
        <v>5011872.3362727454</v>
      </c>
      <c r="B454" s="4">
        <v>9.9623019065517982E-6</v>
      </c>
      <c r="C454" s="4">
        <v>4.2785509852708893E-4</v>
      </c>
      <c r="D454" s="4">
        <f t="shared" si="12"/>
        <v>42.947413413129567</v>
      </c>
      <c r="E454" s="4">
        <f t="shared" si="13"/>
        <v>32.65874025543755</v>
      </c>
    </row>
    <row r="455" spans="1:5">
      <c r="A455" s="4">
        <v>6309573.4448019611</v>
      </c>
      <c r="B455" s="4">
        <v>9.974802004356804E-6</v>
      </c>
      <c r="C455" s="4">
        <v>3.4701455149543497E-4</v>
      </c>
      <c r="D455" s="4">
        <f t="shared" si="12"/>
        <v>34.789116750775165</v>
      </c>
      <c r="E455" s="4">
        <f t="shared" si="13"/>
        <v>30.828868054610375</v>
      </c>
    </row>
    <row r="456" spans="1:5">
      <c r="A456" s="4">
        <v>7943282.3472428517</v>
      </c>
      <c r="B456" s="4">
        <v>9.9832428712413719E-6</v>
      </c>
      <c r="C456" s="4">
        <v>2.7941999662539602E-4</v>
      </c>
      <c r="D456" s="4">
        <f t="shared" si="12"/>
        <v>27.988901024367383</v>
      </c>
      <c r="E456" s="4">
        <f t="shared" si="13"/>
        <v>28.93971692722037</v>
      </c>
    </row>
    <row r="457" spans="1:5">
      <c r="A457" s="4">
        <v>10000000.000000047</v>
      </c>
      <c r="B457" s="4">
        <v>9.988808792402802E-6</v>
      </c>
      <c r="C457" s="4">
        <v>2.2390744958280859E-4</v>
      </c>
      <c r="D457" s="4">
        <f t="shared" si="12"/>
        <v>22.415830980077033</v>
      </c>
      <c r="E457" s="4">
        <f t="shared" si="13"/>
        <v>27.011096865707099</v>
      </c>
    </row>
    <row r="459" spans="1:5">
      <c r="D459" s="9" t="s">
        <v>54</v>
      </c>
    </row>
    <row r="460" spans="1:5">
      <c r="D460" s="4">
        <f>AVERAGE(D395:D440)</f>
        <v>132.53206210872412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D1-Part1</vt:lpstr>
      <vt:lpstr>D1-Part2</vt:lpstr>
      <vt:lpstr>D1-Part3</vt:lpstr>
      <vt:lpstr>D2-Part4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Arnouk  Ghassan</dc:creator>
  <cp:lastModifiedBy>Ghassan Arnouk</cp:lastModifiedBy>
  <dcterms:created xsi:type="dcterms:W3CDTF">2020-07-09T18:42:04Z</dcterms:created>
  <dcterms:modified xsi:type="dcterms:W3CDTF">2020-07-19T20:02:20Z</dcterms:modified>
</cp:coreProperties>
</file>