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자산현황" sheetId="1" r:id="rId4"/>
    <sheet state="visible" name="종목주가시세" sheetId="2" r:id="rId5"/>
  </sheets>
  <definedNames/>
  <calcPr/>
  <extLst>
    <ext uri="GoogleSheetsCustomDataVersion1">
      <go:sheetsCustomData xmlns:go="http://customooxmlschemas.google.com/" r:id="rId6" roundtripDataSignature="AMtx7mj2GHrizv1IJ/Oj+p4P98S8Haa54A=="/>
    </ext>
  </extLst>
</workbook>
</file>

<file path=xl/sharedStrings.xml><?xml version="1.0" encoding="utf-8"?>
<sst xmlns="http://schemas.openxmlformats.org/spreadsheetml/2006/main" count="88" uniqueCount="27">
  <si>
    <t>최초보유금액</t>
  </si>
  <si>
    <t>주식금액</t>
  </si>
  <si>
    <t>잔고</t>
  </si>
  <si>
    <t>현재재산</t>
  </si>
  <si>
    <t>수익률</t>
  </si>
  <si>
    <t>종목명</t>
  </si>
  <si>
    <t>날짜</t>
  </si>
  <si>
    <t>매수/매도</t>
  </si>
  <si>
    <r>
      <rPr>
        <rFont val="돋움"/>
        <color theme="1"/>
        <sz val="10.0"/>
      </rPr>
      <t>매수</t>
    </r>
    <r>
      <rPr>
        <rFont val="Arial"/>
        <color theme="1"/>
        <sz val="10.0"/>
      </rPr>
      <t>/</t>
    </r>
    <r>
      <rPr>
        <rFont val="돋움"/>
        <color theme="1"/>
        <sz val="10.0"/>
      </rPr>
      <t>매도가</t>
    </r>
  </si>
  <si>
    <t>매수금액</t>
  </si>
  <si>
    <t>보유주</t>
  </si>
  <si>
    <t>실보유주</t>
  </si>
  <si>
    <r>
      <rPr>
        <rFont val="돋움"/>
        <color theme="1"/>
        <sz val="10.0"/>
      </rPr>
      <t>실매수</t>
    </r>
    <r>
      <rPr>
        <rFont val="Arial"/>
        <color theme="1"/>
        <sz val="10.0"/>
      </rPr>
      <t>/</t>
    </r>
    <r>
      <rPr>
        <rFont val="돋움"/>
        <color theme="1"/>
        <sz val="10.0"/>
      </rPr>
      <t>매도금액</t>
    </r>
  </si>
  <si>
    <t>대한방직</t>
  </si>
  <si>
    <t>한일홀딩스</t>
  </si>
  <si>
    <t>광동제약</t>
  </si>
  <si>
    <t>LF</t>
  </si>
  <si>
    <t>강남제비스코</t>
  </si>
  <si>
    <t>신도리코</t>
  </si>
  <si>
    <t>제일바이오</t>
  </si>
  <si>
    <t>한국알콜</t>
  </si>
  <si>
    <t>컴퍼니케이</t>
  </si>
  <si>
    <t>보유종목주식금액</t>
  </si>
  <si>
    <t>총자산</t>
  </si>
  <si>
    <t>매수</t>
  </si>
  <si>
    <t>매도</t>
  </si>
  <si>
    <t>종목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</si>
</sst>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&quot;₩&quot;* #,##0_-;\-&quot;₩&quot;* #,##0_-;_-&quot;₩&quot;* &quot;-&quot;_-;_-@"/>
    <numFmt numFmtId="165" formatCode="yyyy\-mm\-dd"/>
    <numFmt numFmtId="166" formatCode="_-* #,##0_-;\-* #,##0_-;_-* &quot;-&quot;_-;_-@"/>
  </numFmts>
  <fonts count="3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1" numFmtId="10" xfId="0" applyAlignment="1" applyFont="1" applyNumberFormat="1">
      <alignment vertical="center"/>
    </xf>
    <xf borderId="0" fillId="0" fontId="0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3" fontId="1" numFmtId="165" xfId="0" applyAlignment="1" applyBorder="1" applyFill="1" applyFont="1" applyNumberFormat="1">
      <alignment vertical="center"/>
    </xf>
    <xf borderId="0" fillId="0" fontId="1" numFmtId="164" xfId="0" applyAlignment="1" applyFont="1" applyNumberFormat="1">
      <alignment readingOrder="0" vertical="center"/>
    </xf>
    <xf borderId="0" fillId="0" fontId="0" numFmtId="165" xfId="0" applyAlignment="1" applyFont="1" applyNumberFormat="1">
      <alignment vertical="center"/>
    </xf>
    <xf borderId="0" fillId="0" fontId="1" numFmtId="166" xfId="0" applyAlignment="1" applyFont="1" applyNumberFormat="1">
      <alignment vertical="center"/>
    </xf>
    <xf borderId="0" fillId="0" fontId="1" numFmtId="165" xfId="0" applyAlignment="1" applyFont="1" applyNumberFormat="1">
      <alignment vertical="center"/>
    </xf>
    <xf borderId="1" fillId="4" fontId="2" numFmtId="0" xfId="0" applyAlignment="1" applyBorder="1" applyFill="1" applyFont="1">
      <alignment vertical="center"/>
    </xf>
    <xf borderId="1" fillId="4" fontId="0" numFmtId="165" xfId="0" applyAlignment="1" applyBorder="1" applyFont="1" applyNumberFormat="1">
      <alignment vertical="center"/>
    </xf>
    <xf borderId="1" fillId="4" fontId="0" numFmtId="0" xfId="0" applyAlignment="1" applyBorder="1" applyFont="1">
      <alignment vertical="center"/>
    </xf>
    <xf borderId="1" fillId="4" fontId="1" numFmtId="0" xfId="0" applyAlignment="1" applyBorder="1" applyFont="1">
      <alignment vertical="center"/>
    </xf>
    <xf borderId="1" fillId="4" fontId="0" numFmtId="164" xfId="0" applyAlignment="1" applyBorder="1" applyFont="1" applyNumberFormat="1">
      <alignment readingOrder="0" vertical="center"/>
    </xf>
    <xf borderId="1" fillId="4" fontId="1" numFmtId="164" xfId="0" applyAlignment="1" applyBorder="1" applyFont="1" applyNumberFormat="1">
      <alignment vertical="center"/>
    </xf>
    <xf borderId="1" fillId="5" fontId="2" numFmtId="0" xfId="0" applyAlignment="1" applyBorder="1" applyFill="1" applyFont="1">
      <alignment vertical="center"/>
    </xf>
    <xf borderId="0" fillId="0" fontId="0" numFmtId="164" xfId="0" applyAlignment="1" applyFont="1" applyNumberFormat="1">
      <alignment readingOrder="0" vertical="center"/>
    </xf>
    <xf borderId="0" fillId="0" fontId="0" numFmtId="164" xfId="0" applyAlignment="1" applyFont="1" applyNumberFormat="1">
      <alignment vertical="center"/>
    </xf>
    <xf borderId="0" fillId="0" fontId="1" numFmtId="165" xfId="0" applyAlignment="1" applyFont="1" applyNumberFormat="1">
      <alignment horizontal="center" vertical="center"/>
    </xf>
  </cellXfs>
  <cellStyles count="1">
    <cellStyle xfId="0" name="Normal" builtinId="0"/>
  </cellStyles>
  <dxfs count="16">
    <dxf>
      <font/>
      <fill>
        <patternFill patternType="solid">
          <fgColor rgb="FFC6D9F0"/>
          <bgColor rgb="FFC6D9F0"/>
        </patternFill>
      </fill>
      <border/>
    </dxf>
    <dxf>
      <font/>
      <fill>
        <patternFill patternType="solid">
          <fgColor rgb="FFFDE9D9"/>
          <bgColor rgb="FFFDE9D9"/>
        </patternFill>
      </fill>
      <border/>
    </dxf>
    <dxf>
      <font/>
      <fill>
        <patternFill patternType="solid">
          <fgColor rgb="FFBAECBC"/>
          <bgColor rgb="FFBAECBC"/>
        </patternFill>
      </fill>
      <border/>
    </dxf>
    <dxf>
      <font/>
      <fill>
        <patternFill patternType="solid">
          <fgColor rgb="FFD4F8DD"/>
          <bgColor rgb="FFD4F8DD"/>
        </patternFill>
      </fill>
      <border/>
    </dxf>
    <dxf>
      <font/>
      <fill>
        <patternFill patternType="solid">
          <fgColor rgb="FFD99594"/>
          <bgColor rgb="FFD99594"/>
        </patternFill>
      </fill>
      <border/>
    </dxf>
    <dxf>
      <font/>
      <fill>
        <patternFill patternType="solid">
          <fgColor rgb="FFFFFF66"/>
          <bgColor rgb="FFFFFF66"/>
        </patternFill>
      </fill>
      <border/>
    </dxf>
    <dxf>
      <font/>
      <fill>
        <patternFill patternType="solid">
          <fgColor rgb="FFB7DDFF"/>
          <bgColor rgb="FFB7DDFF"/>
        </patternFill>
      </fill>
      <border/>
    </dxf>
    <dxf>
      <font/>
      <fill>
        <patternFill patternType="solid">
          <fgColor rgb="FFD5F3E3"/>
          <bgColor rgb="FFD5F3E3"/>
        </patternFill>
      </fill>
      <border/>
    </dxf>
    <dxf>
      <font/>
      <fill>
        <patternFill patternType="solid">
          <fgColor rgb="FFFCB6B6"/>
          <bgColor rgb="FFFCB6B6"/>
        </patternFill>
      </fill>
      <border/>
    </dxf>
    <dxf>
      <font/>
      <fill>
        <patternFill patternType="solid">
          <fgColor rgb="FFFBF9C9"/>
          <bgColor rgb="FFFBF9C9"/>
        </patternFill>
      </fill>
      <border/>
    </dxf>
    <dxf>
      <font/>
      <fill>
        <patternFill patternType="solid">
          <fgColor rgb="FFD5D0F0"/>
          <bgColor rgb="FFD5D0F0"/>
        </patternFill>
      </fill>
      <border/>
    </dxf>
    <dxf>
      <font/>
      <fill>
        <patternFill patternType="solid">
          <fgColor rgb="FFE4E4E4"/>
          <bgColor rgb="FFE4E4E4"/>
        </patternFill>
      </fill>
      <border/>
    </dxf>
    <dxf>
      <font/>
      <fill>
        <patternFill patternType="solid">
          <fgColor rgb="FFD1F3C3"/>
          <bgColor rgb="FFD1F3C3"/>
        </patternFill>
      </fill>
      <border/>
    </dxf>
    <dxf>
      <font/>
      <fill>
        <patternFill patternType="solid">
          <fgColor rgb="FFF8CCD7"/>
          <bgColor rgb="FFF8CCD7"/>
        </patternFill>
      </fill>
      <border/>
    </dxf>
    <dxf>
      <font/>
      <fill>
        <patternFill patternType="solid">
          <fgColor rgb="FFB1F1E9"/>
          <bgColor rgb="FFB1F1E9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총자산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'자산현황'!$U$7:$U$477</c:f>
            </c:strRef>
          </c:cat>
          <c:val>
            <c:numRef>
              <c:f>'자산현황'!$AG$7:$AG$477</c:f>
              <c:numCache/>
            </c:numRef>
          </c:val>
          <c:smooth val="0"/>
        </c:ser>
        <c:axId val="572011462"/>
        <c:axId val="1891933214"/>
      </c:lineChart>
      <c:catAx>
        <c:axId val="5720114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91933214"/>
      </c:catAx>
      <c:valAx>
        <c:axId val="1891933214"/>
        <c:scaling>
          <c:orientation val="minMax"/>
          <c:min val="9.5E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총자산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7201146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총자산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'자산현황'!$U$7:$U$325</c:f>
            </c:strRef>
          </c:cat>
          <c:val>
            <c:numRef>
              <c:f>'자산현황'!$AG$7:$AG$325</c:f>
              <c:numCache/>
            </c:numRef>
          </c:val>
          <c:smooth val="0"/>
        </c:ser>
        <c:axId val="2137836282"/>
        <c:axId val="294622805"/>
      </c:lineChart>
      <c:catAx>
        <c:axId val="21378362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94622805"/>
      </c:catAx>
      <c:valAx>
        <c:axId val="294622805"/>
        <c:scaling>
          <c:orientation val="minMax"/>
          <c:min val="9.0E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총자산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137836282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465</xdr:row>
      <xdr:rowOff>0</xdr:rowOff>
    </xdr:from>
    <xdr:ext cx="5715000" cy="3533775"/>
    <xdr:graphicFrame>
      <xdr:nvGraphicFramePr>
        <xdr:cNvPr id="187334875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28</xdr:row>
      <xdr:rowOff>28575</xdr:rowOff>
    </xdr:from>
    <xdr:ext cx="6667500" cy="3286125"/>
    <xdr:graphicFrame>
      <xdr:nvGraphicFramePr>
        <xdr:cNvPr id="193693100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13.13"/>
    <col customWidth="1" min="3" max="3" width="9.0"/>
    <col customWidth="1" hidden="1" min="4" max="4" width="5.75"/>
    <col customWidth="1" min="5" max="5" width="13.13"/>
    <col customWidth="1" min="6" max="6" width="10.63"/>
    <col customWidth="1" min="7" max="7" width="10.75"/>
    <col customWidth="1" min="8" max="8" width="8.38"/>
    <col customWidth="1" min="9" max="9" width="13.13"/>
    <col customWidth="1" min="10" max="11" width="1.0"/>
    <col customWidth="1" hidden="1" min="12" max="20" width="6.0"/>
    <col customWidth="1" min="21" max="21" width="9.88"/>
    <col customWidth="1" min="22" max="22" width="11.25"/>
    <col customWidth="1" min="23" max="23" width="11.88"/>
    <col customWidth="1" min="24" max="25" width="8.25"/>
    <col customWidth="1" min="26" max="26" width="12.5"/>
    <col customWidth="1" min="27" max="27" width="10.25"/>
    <col customWidth="1" min="28" max="28" width="11.63"/>
    <col customWidth="1" min="29" max="29" width="8.25"/>
    <col customWidth="1" min="30" max="30" width="8.38"/>
    <col customWidth="1" min="31" max="31" width="13.63"/>
    <col customWidth="1" min="32" max="32" width="8.88"/>
    <col customWidth="1" min="33" max="33" width="9.63"/>
  </cols>
  <sheetData>
    <row r="1" ht="16.5" customHeight="1">
      <c r="A1" s="1" t="s">
        <v>0</v>
      </c>
      <c r="B1" s="2">
        <v>1.0E8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AB1" s="3"/>
      <c r="AC1" s="3"/>
      <c r="AD1" s="3"/>
      <c r="AE1" s="2"/>
    </row>
    <row r="2" ht="16.5" customHeight="1">
      <c r="A2" s="1" t="s">
        <v>1</v>
      </c>
      <c r="B2" s="2">
        <f t="array" ref="B2">INDIRECT("AE"&amp;MAX((AE:AE&lt;&gt;"")*(ROW(AE:AE))))</f>
        <v>0</v>
      </c>
      <c r="C2" s="3" t="s">
        <v>2</v>
      </c>
      <c r="D2" s="3"/>
      <c r="E2" s="2">
        <f t="array" ref="E2">100000000+ SUM(IF(($C$7:$C$28="매도"),$I$7:$I$28))-SUM(IF(($C$7:$C$28="매수"),$I$7:$I$28))</f>
        <v>170486380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AB2" s="3"/>
      <c r="AC2" s="3"/>
      <c r="AD2" s="3"/>
      <c r="AE2" s="2"/>
    </row>
    <row r="3" ht="16.5" customHeight="1">
      <c r="A3" s="1" t="s">
        <v>3</v>
      </c>
      <c r="B3" s="2">
        <f>B2+E2</f>
        <v>170486380</v>
      </c>
      <c r="C3" s="4" t="s">
        <v>4</v>
      </c>
      <c r="D3" s="3"/>
      <c r="E3" s="5">
        <f>(B3-B1)/B1</f>
        <v>0.7048638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AB3" s="3"/>
      <c r="AC3" s="3"/>
      <c r="AD3" s="3"/>
      <c r="AE3" s="2"/>
    </row>
    <row r="4" ht="16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2"/>
    </row>
    <row r="5" ht="16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AB5" s="3"/>
      <c r="AC5" s="3"/>
      <c r="AD5" s="3"/>
      <c r="AE5" s="2"/>
    </row>
    <row r="6" ht="16.5" customHeight="1">
      <c r="A6" s="1" t="s">
        <v>5</v>
      </c>
      <c r="B6" s="1" t="s">
        <v>6</v>
      </c>
      <c r="C6" s="1" t="s">
        <v>7</v>
      </c>
      <c r="D6" s="1"/>
      <c r="E6" s="1" t="s">
        <v>8</v>
      </c>
      <c r="F6" s="6" t="s">
        <v>9</v>
      </c>
      <c r="G6" s="1" t="s">
        <v>10</v>
      </c>
      <c r="H6" s="1" t="s">
        <v>11</v>
      </c>
      <c r="I6" s="1" t="s">
        <v>12</v>
      </c>
      <c r="J6" s="1"/>
      <c r="K6" s="1"/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/>
      <c r="V6" s="1" t="s">
        <v>13</v>
      </c>
      <c r="W6" s="1" t="s">
        <v>14</v>
      </c>
      <c r="X6" s="1" t="s">
        <v>15</v>
      </c>
      <c r="Y6" s="1" t="s">
        <v>16</v>
      </c>
      <c r="Z6" s="1" t="s">
        <v>17</v>
      </c>
      <c r="AA6" s="1" t="s">
        <v>18</v>
      </c>
      <c r="AB6" s="1" t="s">
        <v>19</v>
      </c>
      <c r="AC6" s="1" t="s">
        <v>20</v>
      </c>
      <c r="AD6" s="1" t="s">
        <v>21</v>
      </c>
      <c r="AE6" s="7" t="s">
        <v>22</v>
      </c>
      <c r="AF6" s="1" t="s">
        <v>2</v>
      </c>
      <c r="AG6" s="1" t="s">
        <v>23</v>
      </c>
    </row>
    <row r="7" ht="16.5" customHeight="1">
      <c r="A7" s="8" t="s">
        <v>13</v>
      </c>
      <c r="B7" s="9">
        <v>43503.0</v>
      </c>
      <c r="C7" s="3" t="s">
        <v>24</v>
      </c>
      <c r="D7" s="3">
        <v>-1.0</v>
      </c>
      <c r="E7" s="3">
        <f>VLOOKUP(B7,'종목주가시세'!$A$1:$J$472,MATCH(A7,'종목주가시세'!$B$1:$J$1,0)+1)</f>
        <v>14200</v>
      </c>
      <c r="F7" s="10">
        <v>3.0E7</v>
      </c>
      <c r="G7" s="3">
        <f t="shared" ref="G7:G28" si="1">F7/E7</f>
        <v>2112.676056</v>
      </c>
      <c r="H7" s="3">
        <f t="array" ref="H7">IF(C7="매도",VLOOKUP(MAX(($A$7:$A7=A7)*($C$7:$C7="매수")*($B$7:B7)),$B$7:$I7,7),ROUNDDOWN(G7,0))</f>
        <v>2112</v>
      </c>
      <c r="I7" s="2">
        <f t="shared" ref="I7:I28" si="2">H7*E7</f>
        <v>29990400</v>
      </c>
      <c r="J7" s="3"/>
      <c r="K7" s="3"/>
      <c r="L7" s="3">
        <f t="array" ref="L7">SUM(IF(($A$7:$A$28=L$6)*($C$7:$C$28="매수")*($B$7:$B$28&lt;=$U7),$H$7:$H$28))-SUM(IF(($A$7:$A$28=L$6)*($C$7:$C$28="매도")*($B$7:$B$28&lt;=$U7),$H$7:$H$28))</f>
        <v>2112</v>
      </c>
      <c r="M7" s="3">
        <f t="array" ref="M7">SUM(IF(($A$7:$A$28=M$6)*($C$7:$C$28="매수")*($B$7:$B$28&lt;=$U7),$H$7:$H$28))-SUM(IF(($A$7:$A$28=M$6)*($C$7:$C$28="매도")*($B$7:$B$28&lt;=$U7),$H$7:$H$28))</f>
        <v>0</v>
      </c>
      <c r="N7" s="3">
        <f t="array" ref="N7">SUM(IF(($A$7:$A$28=N$6)*($C$7:$C$28="매수")*($B$7:$B$28&lt;=$U7),$H$7:$H$28))-SUM(IF(($A$7:$A$28=N$6)*($C$7:$C$28="매도")*($B$7:$B$28&lt;=$U7),$H$7:$H$28))</f>
        <v>0</v>
      </c>
      <c r="O7" s="3">
        <f t="array" ref="O7">SUM(IF(($A$7:$A$28=O$6)*($C$7:$C$28="매수")*($B$7:$B$28&lt;=$U7),$H$7:$H$28))-SUM(IF(($A$7:$A$28=O$6)*($C$7:$C$28="매도")*($B$7:$B$28&lt;=$U7),$H$7:$H$28))</f>
        <v>0</v>
      </c>
      <c r="P7" s="3">
        <f t="array" ref="P7">SUM(IF(($A$7:$A$28=P$6)*($C$7:$C$28="매수")*($B$7:$B$28&lt;=$U7),$H$7:$H$28))-SUM(IF(($A$7:$A$28=P$6)*($C$7:$C$28="매도")*($B$7:$B$28&lt;=$U7),$H$7:$H$28))</f>
        <v>0</v>
      </c>
      <c r="Q7" s="3">
        <f t="array" ref="Q7">SUM(IF(($A$7:$A$28=Q$6)*($C$7:$C$28="매수")*($B$7:$B$28&lt;=$U7),$H$7:$H$28))-SUM(IF(($A$7:$A$28=Q$6)*($C$7:$C$28="매도")*($B$7:$B$28&lt;=$U7),$H$7:$H$28))</f>
        <v>0</v>
      </c>
      <c r="R7" s="3">
        <f t="array" ref="R7">SUM(IF(($A$7:$A$28=R$6)*($C$7:$C$28="매수")*($B$7:$B$28&lt;=$U7),$H$7:$H$28))-SUM(IF(($A$7:$A$28=R$6)*($C$7:$C$28="매도")*($B$7:$B$28&lt;=$U7),$H$7:$H$28))</f>
        <v>0</v>
      </c>
      <c r="S7" s="3">
        <f t="array" ref="S7">SUM(IF(($A$7:$A$28=S$6)*($C$7:$C$28="매수")*($B$7:$B$28&lt;=$U7),$H$7:$H$28))-SUM(IF(($A$7:$A$28=S$6)*($C$7:$C$28="매도")*($B$7:$B$28&lt;=$U7),$H$7:$H$28))</f>
        <v>0</v>
      </c>
      <c r="T7" s="3">
        <f t="array" ref="T7">SUM(IF(($A$7:$A$28=T$6)*($C$7:$C$28="매수")*($B$7:$B$28&lt;=$U7),$H$7:$H$28))-SUM(IF(($A$7:$A$28=T$6)*($C$7:$C$28="매도")*($B$7:$B$28&lt;=$U7),$H$7:$H$28))</f>
        <v>0</v>
      </c>
      <c r="U7" s="11">
        <v>43503.0</v>
      </c>
      <c r="V7" s="12">
        <f t="array" ref="V7">VLOOKUP($U7,'종목주가시세'!$A$1:$J$472,MATCH(V$6,'종목주가시세'!$B$1:$J$1,0)+1)*L7</f>
        <v>29990400</v>
      </c>
      <c r="W7" s="12">
        <f t="array" ref="W7">VLOOKUP($U7,'종목주가시세'!$A$1:$J$472,MATCH(W$6,'종목주가시세'!$B$1:$J$1,0)+1)*M7</f>
        <v>0</v>
      </c>
      <c r="X7" s="12">
        <f t="array" ref="X7">VLOOKUP($U7,'종목주가시세'!$A$1:$J$472,MATCH(X$6,'종목주가시세'!$B$1:$J$1,0)+1)*N7</f>
        <v>0</v>
      </c>
      <c r="Y7" s="12">
        <f t="array" ref="Y7">VLOOKUP($U7,'종목주가시세'!$A$1:$J$472,MATCH(Y$6,'종목주가시세'!$B$1:$J$1,0)+1)*O7</f>
        <v>0</v>
      </c>
      <c r="Z7" s="12">
        <f t="array" ref="Z7">VLOOKUP($U7,'종목주가시세'!$A$1:$J$472,MATCH(Z$6,'종목주가시세'!$B$1:$J$1,0)+1)*P7</f>
        <v>0</v>
      </c>
      <c r="AA7" s="12">
        <f t="array" ref="AA7">VLOOKUP($U7,'종목주가시세'!$A$1:$J$472,MATCH(AA$6,'종목주가시세'!$B$1:$J$1,0)+1)*Q7</f>
        <v>0</v>
      </c>
      <c r="AB7" s="12">
        <f t="array" ref="AB7">VLOOKUP($U7,'종목주가시세'!$A$1:$J$472,MATCH(AB$6,'종목주가시세'!$B$1:$J$1,0)+1)*R7</f>
        <v>0</v>
      </c>
      <c r="AC7" s="12">
        <f t="array" ref="AC7">VLOOKUP($U7,'종목주가시세'!$A$1:$J$472,MATCH(AC$6,'종목주가시세'!$B$1:$J$1,0)+1)*S7</f>
        <v>0</v>
      </c>
      <c r="AD7" s="12">
        <f t="array" ref="AD7">VLOOKUP($U7,'종목주가시세'!$A$1:$J$472,MATCH(AD$6,'종목주가시세'!$B$1:$J$1,0)+1)*T7</f>
        <v>0</v>
      </c>
      <c r="AE7" s="12">
        <f t="shared" ref="AE7:AE477" si="3">SUM(V7:AD7)</f>
        <v>29990400</v>
      </c>
      <c r="AF7" s="12">
        <f t="array" ref="AF7">100000000+SUM(IF(($C$7:$C$28="매도")*($B$7:$B$28&lt;=$U7),$I$7:$I$28))-SUM(IF(($C$7:$C$28="매수")*($B$7:$B$28&lt;=$U7),$I$7:$I$28))</f>
        <v>70009600</v>
      </c>
      <c r="AG7" s="12">
        <f t="shared" ref="AG7:AG477" si="4">SUM(AE7:AF7)</f>
        <v>100000000</v>
      </c>
    </row>
    <row r="8" ht="16.5" customHeight="1">
      <c r="A8" s="1" t="s">
        <v>14</v>
      </c>
      <c r="B8" s="13">
        <v>43543.0</v>
      </c>
      <c r="C8" s="3" t="s">
        <v>24</v>
      </c>
      <c r="D8" s="3">
        <v>-1.0</v>
      </c>
      <c r="E8" s="3">
        <f>VLOOKUP(B8,'종목주가시세'!$A$1:$J$472,MATCH(A8,'종목주가시세'!$B$1:$J$1,0)+1)</f>
        <v>10660</v>
      </c>
      <c r="F8" s="10">
        <v>3.0E7</v>
      </c>
      <c r="G8" s="3">
        <f t="shared" si="1"/>
        <v>2814.258912</v>
      </c>
      <c r="H8" s="3">
        <f t="array" ref="H8">IF(C8="매도",VLOOKUP(MAX(($A$7:$A8=A8)*($C$7:$C8="매수")*($B$7:B8)),$B$7:$I8,7),ROUNDDOWN(G8,0))</f>
        <v>2814</v>
      </c>
      <c r="I8" s="2">
        <f t="shared" si="2"/>
        <v>29997240</v>
      </c>
      <c r="J8" s="3"/>
      <c r="K8" s="3"/>
      <c r="L8" s="3">
        <f t="array" ref="L8">SUM(IF(($A$7:$A$28=L$6)*($C$7:$C$28="매수")*($B$7:$B$28&lt;=$U8),$H$7:$H$28))-SUM(IF(($A$7:$A$28=L$6)*($C$7:$C$28="매도")*($B$7:$B$28&lt;=$U8),$H$7:$H$28))</f>
        <v>2112</v>
      </c>
      <c r="M8" s="3">
        <f t="array" ref="M8">SUM(IF(($A$7:$A$28=M$6)*($C$7:$C$28="매수")*($B$7:$B$28&lt;=$U8),$H$7:$H$28))-SUM(IF(($A$7:$A$28=M$6)*($C$7:$C$28="매도")*($B$7:$B$28&lt;=$U8),$H$7:$H$28))</f>
        <v>0</v>
      </c>
      <c r="N8" s="3">
        <f t="array" ref="N8">SUM(IF(($A$7:$A$28=N$6)*($C$7:$C$28="매수")*($B$7:$B$28&lt;=$U8),$H$7:$H$28))-SUM(IF(($A$7:$A$28=N$6)*($C$7:$C$28="매도")*($B$7:$B$28&lt;=$U8),$H$7:$H$28))</f>
        <v>0</v>
      </c>
      <c r="O8" s="3">
        <f t="array" ref="O8">SUM(IF(($A$7:$A$28=O$6)*($C$7:$C$28="매수")*($B$7:$B$28&lt;=$U8),$H$7:$H$28))-SUM(IF(($A$7:$A$28=O$6)*($C$7:$C$28="매도")*($B$7:$B$28&lt;=$U8),$H$7:$H$28))</f>
        <v>0</v>
      </c>
      <c r="P8" s="3">
        <f t="array" ref="P8">SUM(IF(($A$7:$A$28=P$6)*($C$7:$C$28="매수")*($B$7:$B$28&lt;=$U8),$H$7:$H$28))-SUM(IF(($A$7:$A$28=P$6)*($C$7:$C$28="매도")*($B$7:$B$28&lt;=$U8),$H$7:$H$28))</f>
        <v>0</v>
      </c>
      <c r="Q8" s="3">
        <f t="array" ref="Q8">SUM(IF(($A$7:$A$28=Q$6)*($C$7:$C$28="매수")*($B$7:$B$28&lt;=$U8),$H$7:$H$28))-SUM(IF(($A$7:$A$28=Q$6)*($C$7:$C$28="매도")*($B$7:$B$28&lt;=$U8),$H$7:$H$28))</f>
        <v>0</v>
      </c>
      <c r="R8" s="3">
        <f t="array" ref="R8">SUM(IF(($A$7:$A$28=R$6)*($C$7:$C$28="매수")*($B$7:$B$28&lt;=$U8),$H$7:$H$28))-SUM(IF(($A$7:$A$28=R$6)*($C$7:$C$28="매도")*($B$7:$B$28&lt;=$U8),$H$7:$H$28))</f>
        <v>0</v>
      </c>
      <c r="S8" s="3">
        <f t="array" ref="S8">SUM(IF(($A$7:$A$28=S$6)*($C$7:$C$28="매수")*($B$7:$B$28&lt;=$U8),$H$7:$H$28))-SUM(IF(($A$7:$A$28=S$6)*($C$7:$C$28="매도")*($B$7:$B$28&lt;=$U8),$H$7:$H$28))</f>
        <v>0</v>
      </c>
      <c r="T8" s="3">
        <f t="array" ref="T8">SUM(IF(($A$7:$A$28=T$6)*($C$7:$C$28="매수")*($B$7:$B$28&lt;=$U8),$H$7:$H$28))-SUM(IF(($A$7:$A$28=T$6)*($C$7:$C$28="매도")*($B$7:$B$28&lt;=$U8),$H$7:$H$28))</f>
        <v>0</v>
      </c>
      <c r="U8" s="11">
        <v>43504.0</v>
      </c>
      <c r="V8" s="12">
        <f t="array" ref="V8">VLOOKUP($U8,'종목주가시세'!$A$1:$J$472,MATCH(V$6,'종목주가시세'!$B$1:$J$1,0)+1)*L8</f>
        <v>29356800</v>
      </c>
      <c r="W8" s="12">
        <f t="array" ref="W8">VLOOKUP($U8,'종목주가시세'!$A$1:$J$472,MATCH(W$6,'종목주가시세'!$B$1:$J$1,0)+1)*M8</f>
        <v>0</v>
      </c>
      <c r="X8" s="12">
        <f t="array" ref="X8">VLOOKUP($U8,'종목주가시세'!$A$1:$J$472,MATCH(X$6,'종목주가시세'!$B$1:$J$1,0)+1)*N8</f>
        <v>0</v>
      </c>
      <c r="Y8" s="12">
        <f t="array" ref="Y8">VLOOKUP($U8,'종목주가시세'!$A$1:$J$472,MATCH(Y$6,'종목주가시세'!$B$1:$J$1,0)+1)*O8</f>
        <v>0</v>
      </c>
      <c r="Z8" s="12">
        <f t="array" ref="Z8">VLOOKUP($U8,'종목주가시세'!$A$1:$J$472,MATCH(Z$6,'종목주가시세'!$B$1:$J$1,0)+1)*P8</f>
        <v>0</v>
      </c>
      <c r="AA8" s="12">
        <f t="array" ref="AA8">VLOOKUP($U8,'종목주가시세'!$A$1:$J$472,MATCH(AA$6,'종목주가시세'!$B$1:$J$1,0)+1)*Q8</f>
        <v>0</v>
      </c>
      <c r="AB8" s="12">
        <f t="array" ref="AB8">VLOOKUP($U8,'종목주가시세'!$A$1:$J$472,MATCH(AB$6,'종목주가시세'!$B$1:$J$1,0)+1)*R8</f>
        <v>0</v>
      </c>
      <c r="AC8" s="12">
        <f t="array" ref="AC8">VLOOKUP($U8,'종목주가시세'!$A$1:$J$472,MATCH(AC$6,'종목주가시세'!$B$1:$J$1,0)+1)*S8</f>
        <v>0</v>
      </c>
      <c r="AD8" s="12">
        <f t="array" ref="AD8">VLOOKUP($U8,'종목주가시세'!$A$1:$J$472,MATCH(AD$6,'종목주가시세'!$B$1:$J$1,0)+1)*T8</f>
        <v>0</v>
      </c>
      <c r="AE8" s="12">
        <f t="shared" si="3"/>
        <v>29356800</v>
      </c>
      <c r="AF8" s="12">
        <f t="array" ref="AF8">100000000+SUM(IF(($C$7:$C$28="매도")*($B$7:$B$28&lt;=$U8),$I$7:$I$28))-SUM(IF(($C$7:$C$28="매수")*($B$7:$B$28&lt;=$U8),$I$7:$I$28))</f>
        <v>70009600</v>
      </c>
      <c r="AG8" s="12">
        <f t="shared" si="4"/>
        <v>99366400</v>
      </c>
    </row>
    <row r="9" ht="16.5" customHeight="1">
      <c r="A9" s="1" t="s">
        <v>15</v>
      </c>
      <c r="B9" s="13">
        <v>43565.0</v>
      </c>
      <c r="C9" s="3" t="s">
        <v>24</v>
      </c>
      <c r="D9" s="3">
        <v>-1.0</v>
      </c>
      <c r="E9" s="3">
        <f>VLOOKUP(B9,'종목주가시세'!$A$1:$J$472,MATCH(A9,'종목주가시세'!$B$1:$G$1,0)+1)</f>
        <v>7190</v>
      </c>
      <c r="F9" s="10">
        <v>2.5E7</v>
      </c>
      <c r="G9" s="3">
        <f t="shared" si="1"/>
        <v>3477.05146</v>
      </c>
      <c r="H9" s="3">
        <f t="array" ref="H9">IF(C9="매도",VLOOKUP(MAX(($A$7:$A9=A9)*($C$7:$C9="매수")*($B$7:B9)),$B$7:$I9,7),ROUNDDOWN(G9,0))</f>
        <v>3477</v>
      </c>
      <c r="I9" s="2">
        <f t="shared" si="2"/>
        <v>24999630</v>
      </c>
      <c r="J9" s="3"/>
      <c r="K9" s="3"/>
      <c r="L9" s="3">
        <f t="array" ref="L9">SUM(IF(($A$7:$A$28=L$6)*($C$7:$C$28="매수")*($B$7:$B$28&lt;=$U9),$H$7:$H$28))-SUM(IF(($A$7:$A$28=L$6)*($C$7:$C$28="매도")*($B$7:$B$28&lt;=$U9),$H$7:$H$28))</f>
        <v>2112</v>
      </c>
      <c r="M9" s="3">
        <f t="array" ref="M9">SUM(IF(($A$7:$A$28=M$6)*($C$7:$C$28="매수")*($B$7:$B$28&lt;=$U9),$H$7:$H$28))-SUM(IF(($A$7:$A$28=M$6)*($C$7:$C$28="매도")*($B$7:$B$28&lt;=$U9),$H$7:$H$28))</f>
        <v>0</v>
      </c>
      <c r="N9" s="3">
        <f t="array" ref="N9">SUM(IF(($A$7:$A$28=N$6)*($C$7:$C$28="매수")*($B$7:$B$28&lt;=$U9),$H$7:$H$28))-SUM(IF(($A$7:$A$28=N$6)*($C$7:$C$28="매도")*($B$7:$B$28&lt;=$U9),$H$7:$H$28))</f>
        <v>0</v>
      </c>
      <c r="O9" s="3">
        <f t="array" ref="O9">SUM(IF(($A$7:$A$28=O$6)*($C$7:$C$28="매수")*($B$7:$B$28&lt;=$U9),$H$7:$H$28))-SUM(IF(($A$7:$A$28=O$6)*($C$7:$C$28="매도")*($B$7:$B$28&lt;=$U9),$H$7:$H$28))</f>
        <v>0</v>
      </c>
      <c r="P9" s="3">
        <f t="array" ref="P9">SUM(IF(($A$7:$A$28=P$6)*($C$7:$C$28="매수")*($B$7:$B$28&lt;=$U9),$H$7:$H$28))-SUM(IF(($A$7:$A$28=P$6)*($C$7:$C$28="매도")*($B$7:$B$28&lt;=$U9),$H$7:$H$28))</f>
        <v>0</v>
      </c>
      <c r="Q9" s="3">
        <f t="array" ref="Q9">SUM(IF(($A$7:$A$28=Q$6)*($C$7:$C$28="매수")*($B$7:$B$28&lt;=$U9),$H$7:$H$28))-SUM(IF(($A$7:$A$28=Q$6)*($C$7:$C$28="매도")*($B$7:$B$28&lt;=$U9),$H$7:$H$28))</f>
        <v>0</v>
      </c>
      <c r="R9" s="3">
        <f t="array" ref="R9">SUM(IF(($A$7:$A$28=R$6)*($C$7:$C$28="매수")*($B$7:$B$28&lt;=$U9),$H$7:$H$28))-SUM(IF(($A$7:$A$28=R$6)*($C$7:$C$28="매도")*($B$7:$B$28&lt;=$U9),$H$7:$H$28))</f>
        <v>0</v>
      </c>
      <c r="S9" s="3">
        <f t="array" ref="S9">SUM(IF(($A$7:$A$28=S$6)*($C$7:$C$28="매수")*($B$7:$B$28&lt;=$U9),$H$7:$H$28))-SUM(IF(($A$7:$A$28=S$6)*($C$7:$C$28="매도")*($B$7:$B$28&lt;=$U9),$H$7:$H$28))</f>
        <v>0</v>
      </c>
      <c r="T9" s="3">
        <f t="array" ref="T9">SUM(IF(($A$7:$A$28=T$6)*($C$7:$C$28="매수")*($B$7:$B$28&lt;=$U9),$H$7:$H$28))-SUM(IF(($A$7:$A$28=T$6)*($C$7:$C$28="매도")*($B$7:$B$28&lt;=$U9),$H$7:$H$28))</f>
        <v>0</v>
      </c>
      <c r="U9" s="11">
        <v>43507.0</v>
      </c>
      <c r="V9" s="12">
        <f t="array" ref="V9">VLOOKUP($U9,'종목주가시세'!$A$1:$J$472,MATCH(V$6,'종목주가시세'!$B$1:$J$1,0)+1)*L9</f>
        <v>28406400</v>
      </c>
      <c r="W9" s="12">
        <f t="array" ref="W9">VLOOKUP($U9,'종목주가시세'!$A$1:$J$472,MATCH(W$6,'종목주가시세'!$B$1:$J$1,0)+1)*M9</f>
        <v>0</v>
      </c>
      <c r="X9" s="12">
        <f t="array" ref="X9">VLOOKUP($U9,'종목주가시세'!$A$1:$J$472,MATCH(X$6,'종목주가시세'!$B$1:$J$1,0)+1)*N9</f>
        <v>0</v>
      </c>
      <c r="Y9" s="12">
        <f t="array" ref="Y9">VLOOKUP($U9,'종목주가시세'!$A$1:$J$472,MATCH(Y$6,'종목주가시세'!$B$1:$J$1,0)+1)*O9</f>
        <v>0</v>
      </c>
      <c r="Z9" s="12">
        <f t="array" ref="Z9">VLOOKUP($U9,'종목주가시세'!$A$1:$J$472,MATCH(Z$6,'종목주가시세'!$B$1:$J$1,0)+1)*P9</f>
        <v>0</v>
      </c>
      <c r="AA9" s="12">
        <f t="array" ref="AA9">VLOOKUP($U9,'종목주가시세'!$A$1:$J$472,MATCH(AA$6,'종목주가시세'!$B$1:$J$1,0)+1)*Q9</f>
        <v>0</v>
      </c>
      <c r="AB9" s="12">
        <f t="array" ref="AB9">VLOOKUP($U9,'종목주가시세'!$A$1:$J$472,MATCH(AB$6,'종목주가시세'!$B$1:$J$1,0)+1)*R9</f>
        <v>0</v>
      </c>
      <c r="AC9" s="12">
        <f t="array" ref="AC9">VLOOKUP($U9,'종목주가시세'!$A$1:$J$472,MATCH(AC$6,'종목주가시세'!$B$1:$J$1,0)+1)*S9</f>
        <v>0</v>
      </c>
      <c r="AD9" s="12">
        <f t="array" ref="AD9">VLOOKUP($U9,'종목주가시세'!$A$1:$J$472,MATCH(AD$6,'종목주가시세'!$B$1:$J$1,0)+1)*T9</f>
        <v>0</v>
      </c>
      <c r="AE9" s="12">
        <f t="shared" si="3"/>
        <v>28406400</v>
      </c>
      <c r="AF9" s="12">
        <f t="array" ref="AF9">100000000+SUM(IF(($C$7:$C$28="매도")*($B$7:$B$28&lt;=$U9),$I$7:$I$28))-SUM(IF(($C$7:$C$28="매수")*($B$7:$B$28&lt;=$U9),$I$7:$I$28))</f>
        <v>70009600</v>
      </c>
      <c r="AG9" s="12">
        <f t="shared" si="4"/>
        <v>98416000</v>
      </c>
    </row>
    <row r="10" ht="16.5" customHeight="1">
      <c r="A10" s="1" t="s">
        <v>14</v>
      </c>
      <c r="B10" s="13">
        <v>43573.0</v>
      </c>
      <c r="C10" s="3" t="s">
        <v>25</v>
      </c>
      <c r="D10" s="3">
        <v>1.0</v>
      </c>
      <c r="E10" s="3">
        <f>VLOOKUP(B10,'종목주가시세'!$A$1:$J$472,MATCH(A10,'종목주가시세'!$B$1:$J$1,0)+1)</f>
        <v>11800</v>
      </c>
      <c r="F10" s="2"/>
      <c r="G10" s="3">
        <f t="shared" si="1"/>
        <v>0</v>
      </c>
      <c r="H10" s="3">
        <f t="array" ref="H10">IF(C10="매도",VLOOKUP(MAX(($A$7:$A10=A10)*($C$7:$C10="매수")*($B$7:B10)),$B$7:$I10,7),ROUNDDOWN(G10,0))</f>
        <v>2814</v>
      </c>
      <c r="I10" s="2">
        <f t="shared" si="2"/>
        <v>33205200</v>
      </c>
      <c r="J10" s="3"/>
      <c r="K10" s="3"/>
      <c r="L10" s="3">
        <f t="array" ref="L10">SUM(IF(($A$7:$A$28=L$6)*($C$7:$C$28="매수")*($B$7:$B$28&lt;=$U10),$H$7:$H$28))-SUM(IF(($A$7:$A$28=L$6)*($C$7:$C$28="매도")*($B$7:$B$28&lt;=$U10),$H$7:$H$28))</f>
        <v>2112</v>
      </c>
      <c r="M10" s="3">
        <f t="array" ref="M10">SUM(IF(($A$7:$A$28=M$6)*($C$7:$C$28="매수")*($B$7:$B$28&lt;=$U10),$H$7:$H$28))-SUM(IF(($A$7:$A$28=M$6)*($C$7:$C$28="매도")*($B$7:$B$28&lt;=$U10),$H$7:$H$28))</f>
        <v>0</v>
      </c>
      <c r="N10" s="3">
        <f t="array" ref="N10">SUM(IF(($A$7:$A$28=N$6)*($C$7:$C$28="매수")*($B$7:$B$28&lt;=$U10),$H$7:$H$28))-SUM(IF(($A$7:$A$28=N$6)*($C$7:$C$28="매도")*($B$7:$B$28&lt;=$U10),$H$7:$H$28))</f>
        <v>0</v>
      </c>
      <c r="O10" s="3">
        <f t="array" ref="O10">SUM(IF(($A$7:$A$28=O$6)*($C$7:$C$28="매수")*($B$7:$B$28&lt;=$U10),$H$7:$H$28))-SUM(IF(($A$7:$A$28=O$6)*($C$7:$C$28="매도")*($B$7:$B$28&lt;=$U10),$H$7:$H$28))</f>
        <v>0</v>
      </c>
      <c r="P10" s="3">
        <f t="array" ref="P10">SUM(IF(($A$7:$A$28=P$6)*($C$7:$C$28="매수")*($B$7:$B$28&lt;=$U10),$H$7:$H$28))-SUM(IF(($A$7:$A$28=P$6)*($C$7:$C$28="매도")*($B$7:$B$28&lt;=$U10),$H$7:$H$28))</f>
        <v>0</v>
      </c>
      <c r="Q10" s="3">
        <f t="array" ref="Q10">SUM(IF(($A$7:$A$28=Q$6)*($C$7:$C$28="매수")*($B$7:$B$28&lt;=$U10),$H$7:$H$28))-SUM(IF(($A$7:$A$28=Q$6)*($C$7:$C$28="매도")*($B$7:$B$28&lt;=$U10),$H$7:$H$28))</f>
        <v>0</v>
      </c>
      <c r="R10" s="3">
        <f t="array" ref="R10">SUM(IF(($A$7:$A$28=R$6)*($C$7:$C$28="매수")*($B$7:$B$28&lt;=$U10),$H$7:$H$28))-SUM(IF(($A$7:$A$28=R$6)*($C$7:$C$28="매도")*($B$7:$B$28&lt;=$U10),$H$7:$H$28))</f>
        <v>0</v>
      </c>
      <c r="S10" s="3">
        <f t="array" ref="S10">SUM(IF(($A$7:$A$28=S$6)*($C$7:$C$28="매수")*($B$7:$B$28&lt;=$U10),$H$7:$H$28))-SUM(IF(($A$7:$A$28=S$6)*($C$7:$C$28="매도")*($B$7:$B$28&lt;=$U10),$H$7:$H$28))</f>
        <v>0</v>
      </c>
      <c r="T10" s="3">
        <f t="array" ref="T10">SUM(IF(($A$7:$A$28=T$6)*($C$7:$C$28="매수")*($B$7:$B$28&lt;=$U10),$H$7:$H$28))-SUM(IF(($A$7:$A$28=T$6)*($C$7:$C$28="매도")*($B$7:$B$28&lt;=$U10),$H$7:$H$28))</f>
        <v>0</v>
      </c>
      <c r="U10" s="11">
        <v>43508.0</v>
      </c>
      <c r="V10" s="12">
        <f t="array" ref="V10">VLOOKUP($U10,'종목주가시세'!$A$1:$J$472,MATCH(V$6,'종목주가시세'!$B$1:$J$1,0)+1)*L10</f>
        <v>28195200</v>
      </c>
      <c r="W10" s="12">
        <f t="array" ref="W10">VLOOKUP($U10,'종목주가시세'!$A$1:$J$472,MATCH(W$6,'종목주가시세'!$B$1:$J$1,0)+1)*M10</f>
        <v>0</v>
      </c>
      <c r="X10" s="12">
        <f t="array" ref="X10">VLOOKUP($U10,'종목주가시세'!$A$1:$J$472,MATCH(X$6,'종목주가시세'!$B$1:$J$1,0)+1)*N10</f>
        <v>0</v>
      </c>
      <c r="Y10" s="12">
        <f t="array" ref="Y10">VLOOKUP($U10,'종목주가시세'!$A$1:$J$472,MATCH(Y$6,'종목주가시세'!$B$1:$J$1,0)+1)*O10</f>
        <v>0</v>
      </c>
      <c r="Z10" s="12">
        <f t="array" ref="Z10">VLOOKUP($U10,'종목주가시세'!$A$1:$J$472,MATCH(Z$6,'종목주가시세'!$B$1:$J$1,0)+1)*P10</f>
        <v>0</v>
      </c>
      <c r="AA10" s="12">
        <f t="array" ref="AA10">VLOOKUP($U10,'종목주가시세'!$A$1:$J$472,MATCH(AA$6,'종목주가시세'!$B$1:$J$1,0)+1)*Q10</f>
        <v>0</v>
      </c>
      <c r="AB10" s="12">
        <f t="array" ref="AB10">VLOOKUP($U10,'종목주가시세'!$A$1:$J$472,MATCH(AB$6,'종목주가시세'!$B$1:$J$1,0)+1)*R10</f>
        <v>0</v>
      </c>
      <c r="AC10" s="12">
        <f t="array" ref="AC10">VLOOKUP($U10,'종목주가시세'!$A$1:$J$472,MATCH(AC$6,'종목주가시세'!$B$1:$J$1,0)+1)*S10</f>
        <v>0</v>
      </c>
      <c r="AD10" s="12">
        <f t="array" ref="AD10">VLOOKUP($U10,'종목주가시세'!$A$1:$J$472,MATCH(AD$6,'종목주가시세'!$B$1:$J$1,0)+1)*T10</f>
        <v>0</v>
      </c>
      <c r="AE10" s="12">
        <f t="shared" si="3"/>
        <v>28195200</v>
      </c>
      <c r="AF10" s="12">
        <f t="array" ref="AF10">100000000+SUM(IF(($C$7:$C$28="매도")*($B$7:$B$28&lt;=$U10),$I$7:$I$28))-SUM(IF(($C$7:$C$28="매수")*($B$7:$B$28&lt;=$U10),$I$7:$I$28))</f>
        <v>70009600</v>
      </c>
      <c r="AG10" s="12">
        <f t="shared" si="4"/>
        <v>98204800</v>
      </c>
    </row>
    <row r="11" ht="16.5" customHeight="1">
      <c r="A11" s="1" t="s">
        <v>13</v>
      </c>
      <c r="B11" s="13">
        <v>43580.0</v>
      </c>
      <c r="C11" s="3" t="s">
        <v>25</v>
      </c>
      <c r="D11" s="3">
        <v>1.0</v>
      </c>
      <c r="E11" s="3">
        <f>VLOOKUP(B11,'종목주가시세'!$A$1:$J$472,MATCH(A11,'종목주가시세'!$B$1:$G$1,0)+1)</f>
        <v>16600</v>
      </c>
      <c r="F11" s="2"/>
      <c r="G11" s="3">
        <f t="shared" si="1"/>
        <v>0</v>
      </c>
      <c r="H11" s="3">
        <f t="array" ref="H11">IF(C11="매도",VLOOKUP(MAX(($A$7:$A11=A11)*($C$7:$C11="매수")*($B$7:B11)),$B$7:$I11,7),ROUNDDOWN(G11,0))</f>
        <v>2112</v>
      </c>
      <c r="I11" s="2">
        <f t="shared" si="2"/>
        <v>35059200</v>
      </c>
      <c r="J11" s="3"/>
      <c r="K11" s="3"/>
      <c r="L11" s="3">
        <f t="array" ref="L11">SUM(IF(($A$7:$A$28=L$6)*($C$7:$C$28="매수")*($B$7:$B$28&lt;=$U11),$H$7:$H$28))-SUM(IF(($A$7:$A$28=L$6)*($C$7:$C$28="매도")*($B$7:$B$28&lt;=$U11),$H$7:$H$28))</f>
        <v>2112</v>
      </c>
      <c r="M11" s="3">
        <f t="array" ref="M11">SUM(IF(($A$7:$A$28=M$6)*($C$7:$C$28="매수")*($B$7:$B$28&lt;=$U11),$H$7:$H$28))-SUM(IF(($A$7:$A$28=M$6)*($C$7:$C$28="매도")*($B$7:$B$28&lt;=$U11),$H$7:$H$28))</f>
        <v>0</v>
      </c>
      <c r="N11" s="3">
        <f t="array" ref="N11">SUM(IF(($A$7:$A$28=N$6)*($C$7:$C$28="매수")*($B$7:$B$28&lt;=$U11),$H$7:$H$28))-SUM(IF(($A$7:$A$28=N$6)*($C$7:$C$28="매도")*($B$7:$B$28&lt;=$U11),$H$7:$H$28))</f>
        <v>0</v>
      </c>
      <c r="O11" s="3">
        <f t="array" ref="O11">SUM(IF(($A$7:$A$28=O$6)*($C$7:$C$28="매수")*($B$7:$B$28&lt;=$U11),$H$7:$H$28))-SUM(IF(($A$7:$A$28=O$6)*($C$7:$C$28="매도")*($B$7:$B$28&lt;=$U11),$H$7:$H$28))</f>
        <v>0</v>
      </c>
      <c r="P11" s="3">
        <f t="array" ref="P11">SUM(IF(($A$7:$A$28=P$6)*($C$7:$C$28="매수")*($B$7:$B$28&lt;=$U11),$H$7:$H$28))-SUM(IF(($A$7:$A$28=P$6)*($C$7:$C$28="매도")*($B$7:$B$28&lt;=$U11),$H$7:$H$28))</f>
        <v>0</v>
      </c>
      <c r="Q11" s="3">
        <f t="array" ref="Q11">SUM(IF(($A$7:$A$28=Q$6)*($C$7:$C$28="매수")*($B$7:$B$28&lt;=$U11),$H$7:$H$28))-SUM(IF(($A$7:$A$28=Q$6)*($C$7:$C$28="매도")*($B$7:$B$28&lt;=$U11),$H$7:$H$28))</f>
        <v>0</v>
      </c>
      <c r="R11" s="3">
        <f t="array" ref="R11">SUM(IF(($A$7:$A$28=R$6)*($C$7:$C$28="매수")*($B$7:$B$28&lt;=$U11),$H$7:$H$28))-SUM(IF(($A$7:$A$28=R$6)*($C$7:$C$28="매도")*($B$7:$B$28&lt;=$U11),$H$7:$H$28))</f>
        <v>0</v>
      </c>
      <c r="S11" s="3">
        <f t="array" ref="S11">SUM(IF(($A$7:$A$28=S$6)*($C$7:$C$28="매수")*($B$7:$B$28&lt;=$U11),$H$7:$H$28))-SUM(IF(($A$7:$A$28=S$6)*($C$7:$C$28="매도")*($B$7:$B$28&lt;=$U11),$H$7:$H$28))</f>
        <v>0</v>
      </c>
      <c r="T11" s="3">
        <f t="array" ref="T11">SUM(IF(($A$7:$A$28=T$6)*($C$7:$C$28="매수")*($B$7:$B$28&lt;=$U11),$H$7:$H$28))-SUM(IF(($A$7:$A$28=T$6)*($C$7:$C$28="매도")*($B$7:$B$28&lt;=$U11),$H$7:$H$28))</f>
        <v>0</v>
      </c>
      <c r="U11" s="11">
        <v>43509.0</v>
      </c>
      <c r="V11" s="12">
        <f t="array" ref="V11">VLOOKUP($U11,'종목주가시세'!$A$1:$J$472,MATCH(V$6,'종목주가시세'!$B$1:$J$1,0)+1)*L11</f>
        <v>28300800</v>
      </c>
      <c r="W11" s="12">
        <f t="array" ref="W11">VLOOKUP($U11,'종목주가시세'!$A$1:$J$472,MATCH(W$6,'종목주가시세'!$B$1:$J$1,0)+1)*M11</f>
        <v>0</v>
      </c>
      <c r="X11" s="12">
        <f t="array" ref="X11">VLOOKUP($U11,'종목주가시세'!$A$1:$J$472,MATCH(X$6,'종목주가시세'!$B$1:$J$1,0)+1)*N11</f>
        <v>0</v>
      </c>
      <c r="Y11" s="12">
        <f t="array" ref="Y11">VLOOKUP($U11,'종목주가시세'!$A$1:$J$472,MATCH(Y$6,'종목주가시세'!$B$1:$J$1,0)+1)*O11</f>
        <v>0</v>
      </c>
      <c r="Z11" s="12">
        <f t="array" ref="Z11">VLOOKUP($U11,'종목주가시세'!$A$1:$J$472,MATCH(Z$6,'종목주가시세'!$B$1:$J$1,0)+1)*P11</f>
        <v>0</v>
      </c>
      <c r="AA11" s="12">
        <f t="array" ref="AA11">VLOOKUP($U11,'종목주가시세'!$A$1:$J$472,MATCH(AA$6,'종목주가시세'!$B$1:$J$1,0)+1)*Q11</f>
        <v>0</v>
      </c>
      <c r="AB11" s="12">
        <f t="array" ref="AB11">VLOOKUP($U11,'종목주가시세'!$A$1:$J$472,MATCH(AB$6,'종목주가시세'!$B$1:$J$1,0)+1)*R11</f>
        <v>0</v>
      </c>
      <c r="AC11" s="12">
        <f t="array" ref="AC11">VLOOKUP($U11,'종목주가시세'!$A$1:$J$472,MATCH(AC$6,'종목주가시세'!$B$1:$J$1,0)+1)*S11</f>
        <v>0</v>
      </c>
      <c r="AD11" s="12">
        <f t="array" ref="AD11">VLOOKUP($U11,'종목주가시세'!$A$1:$J$472,MATCH(AD$6,'종목주가시세'!$B$1:$J$1,0)+1)*T11</f>
        <v>0</v>
      </c>
      <c r="AE11" s="12">
        <f t="shared" si="3"/>
        <v>28300800</v>
      </c>
      <c r="AF11" s="12">
        <f t="array" ref="AF11">100000000+SUM(IF(($C$7:$C$28="매도")*($B$7:$B$28&lt;=$U11),$I$7:$I$28))-SUM(IF(($C$7:$C$28="매수")*($B$7:$B$28&lt;=$U11),$I$7:$I$28))</f>
        <v>70009600</v>
      </c>
      <c r="AG11" s="12">
        <f t="shared" si="4"/>
        <v>98310400</v>
      </c>
    </row>
    <row r="12" ht="16.5" customHeight="1">
      <c r="A12" s="1" t="s">
        <v>17</v>
      </c>
      <c r="B12" s="13">
        <v>43587.0</v>
      </c>
      <c r="C12" s="3" t="s">
        <v>24</v>
      </c>
      <c r="D12" s="3">
        <v>-1.0</v>
      </c>
      <c r="E12" s="3">
        <f>VLOOKUP(B12,'종목주가시세'!$A$1:$J$472,MATCH(A12,'종목주가시세'!$B$1:$G$1,0)+1)</f>
        <v>27700</v>
      </c>
      <c r="F12" s="10">
        <v>2.0E7</v>
      </c>
      <c r="G12" s="3">
        <f t="shared" si="1"/>
        <v>722.0216606</v>
      </c>
      <c r="H12" s="3">
        <f t="array" ref="H12">IF(C12="매도",VLOOKUP(MAX(($A$7:$A12=A12)*($C$7:$C12="매수")*($B$7:B12)),$B$7:$I12,7),ROUNDDOWN(G12,0))</f>
        <v>722</v>
      </c>
      <c r="I12" s="2">
        <f t="shared" si="2"/>
        <v>19999400</v>
      </c>
      <c r="J12" s="3"/>
      <c r="K12" s="3"/>
      <c r="L12" s="3">
        <f t="array" ref="L12">SUM(IF(($A$7:$A$28=L$6)*($C$7:$C$28="매수")*($B$7:$B$28&lt;=$U12),$H$7:$H$28))-SUM(IF(($A$7:$A$28=L$6)*($C$7:$C$28="매도")*($B$7:$B$28&lt;=$U12),$H$7:$H$28))</f>
        <v>2112</v>
      </c>
      <c r="M12" s="3">
        <f t="array" ref="M12">SUM(IF(($A$7:$A$28=M$6)*($C$7:$C$28="매수")*($B$7:$B$28&lt;=$U12),$H$7:$H$28))-SUM(IF(($A$7:$A$28=M$6)*($C$7:$C$28="매도")*($B$7:$B$28&lt;=$U12),$H$7:$H$28))</f>
        <v>0</v>
      </c>
      <c r="N12" s="3">
        <f t="array" ref="N12">SUM(IF(($A$7:$A$28=N$6)*($C$7:$C$28="매수")*($B$7:$B$28&lt;=$U12),$H$7:$H$28))-SUM(IF(($A$7:$A$28=N$6)*($C$7:$C$28="매도")*($B$7:$B$28&lt;=$U12),$H$7:$H$28))</f>
        <v>0</v>
      </c>
      <c r="O12" s="3">
        <f t="array" ref="O12">SUM(IF(($A$7:$A$28=O$6)*($C$7:$C$28="매수")*($B$7:$B$28&lt;=$U12),$H$7:$H$28))-SUM(IF(($A$7:$A$28=O$6)*($C$7:$C$28="매도")*($B$7:$B$28&lt;=$U12),$H$7:$H$28))</f>
        <v>0</v>
      </c>
      <c r="P12" s="3">
        <f t="array" ref="P12">SUM(IF(($A$7:$A$28=P$6)*($C$7:$C$28="매수")*($B$7:$B$28&lt;=$U12),$H$7:$H$28))-SUM(IF(($A$7:$A$28=P$6)*($C$7:$C$28="매도")*($B$7:$B$28&lt;=$U12),$H$7:$H$28))</f>
        <v>0</v>
      </c>
      <c r="Q12" s="3">
        <f t="array" ref="Q12">SUM(IF(($A$7:$A$28=Q$6)*($C$7:$C$28="매수")*($B$7:$B$28&lt;=$U12),$H$7:$H$28))-SUM(IF(($A$7:$A$28=Q$6)*($C$7:$C$28="매도")*($B$7:$B$28&lt;=$U12),$H$7:$H$28))</f>
        <v>0</v>
      </c>
      <c r="R12" s="3">
        <f t="array" ref="R12">SUM(IF(($A$7:$A$28=R$6)*($C$7:$C$28="매수")*($B$7:$B$28&lt;=$U12),$H$7:$H$28))-SUM(IF(($A$7:$A$28=R$6)*($C$7:$C$28="매도")*($B$7:$B$28&lt;=$U12),$H$7:$H$28))</f>
        <v>0</v>
      </c>
      <c r="S12" s="3">
        <f t="array" ref="S12">SUM(IF(($A$7:$A$28=S$6)*($C$7:$C$28="매수")*($B$7:$B$28&lt;=$U12),$H$7:$H$28))-SUM(IF(($A$7:$A$28=S$6)*($C$7:$C$28="매도")*($B$7:$B$28&lt;=$U12),$H$7:$H$28))</f>
        <v>0</v>
      </c>
      <c r="T12" s="3">
        <f t="array" ref="T12">SUM(IF(($A$7:$A$28=T$6)*($C$7:$C$28="매수")*($B$7:$B$28&lt;=$U12),$H$7:$H$28))-SUM(IF(($A$7:$A$28=T$6)*($C$7:$C$28="매도")*($B$7:$B$28&lt;=$U12),$H$7:$H$28))</f>
        <v>0</v>
      </c>
      <c r="U12" s="11">
        <v>43510.0</v>
      </c>
      <c r="V12" s="12">
        <f t="array" ref="V12">VLOOKUP($U12,'종목주가시세'!$A$1:$J$472,MATCH(V$6,'종목주가시세'!$B$1:$J$1,0)+1)*L12</f>
        <v>29040000</v>
      </c>
      <c r="W12" s="12">
        <f t="array" ref="W12">VLOOKUP($U12,'종목주가시세'!$A$1:$J$472,MATCH(W$6,'종목주가시세'!$B$1:$J$1,0)+1)*M12</f>
        <v>0</v>
      </c>
      <c r="X12" s="12">
        <f t="array" ref="X12">VLOOKUP($U12,'종목주가시세'!$A$1:$J$472,MATCH(X$6,'종목주가시세'!$B$1:$J$1,0)+1)*N12</f>
        <v>0</v>
      </c>
      <c r="Y12" s="12">
        <f t="array" ref="Y12">VLOOKUP($U12,'종목주가시세'!$A$1:$J$472,MATCH(Y$6,'종목주가시세'!$B$1:$J$1,0)+1)*O12</f>
        <v>0</v>
      </c>
      <c r="Z12" s="12">
        <f t="array" ref="Z12">VLOOKUP($U12,'종목주가시세'!$A$1:$J$472,MATCH(Z$6,'종목주가시세'!$B$1:$J$1,0)+1)*P12</f>
        <v>0</v>
      </c>
      <c r="AA12" s="12">
        <f t="array" ref="AA12">VLOOKUP($U12,'종목주가시세'!$A$1:$J$472,MATCH(AA$6,'종목주가시세'!$B$1:$J$1,0)+1)*Q12</f>
        <v>0</v>
      </c>
      <c r="AB12" s="12">
        <f t="array" ref="AB12">VLOOKUP($U12,'종목주가시세'!$A$1:$J$472,MATCH(AB$6,'종목주가시세'!$B$1:$J$1,0)+1)*R12</f>
        <v>0</v>
      </c>
      <c r="AC12" s="12">
        <f t="array" ref="AC12">VLOOKUP($U12,'종목주가시세'!$A$1:$J$472,MATCH(AC$6,'종목주가시세'!$B$1:$J$1,0)+1)*S12</f>
        <v>0</v>
      </c>
      <c r="AD12" s="12">
        <f t="array" ref="AD12">VLOOKUP($U12,'종목주가시세'!$A$1:$J$472,MATCH(AD$6,'종목주가시세'!$B$1:$J$1,0)+1)*T12</f>
        <v>0</v>
      </c>
      <c r="AE12" s="12">
        <f t="shared" si="3"/>
        <v>29040000</v>
      </c>
      <c r="AF12" s="12">
        <f t="array" ref="AF12">100000000+SUM(IF(($C$7:$C$28="매도")*($B$7:$B$28&lt;=$U12),$I$7:$I$28))-SUM(IF(($C$7:$C$28="매수")*($B$7:$B$28&lt;=$U12),$I$7:$I$28))</f>
        <v>70009600</v>
      </c>
      <c r="AG12" s="12">
        <f t="shared" si="4"/>
        <v>99049600</v>
      </c>
    </row>
    <row r="13" ht="16.5" customHeight="1">
      <c r="A13" s="1" t="s">
        <v>16</v>
      </c>
      <c r="B13" s="13">
        <v>43616.0</v>
      </c>
      <c r="C13" s="3" t="s">
        <v>24</v>
      </c>
      <c r="D13" s="3">
        <v>-1.0</v>
      </c>
      <c r="E13" s="3">
        <f>VLOOKUP(B13,'종목주가시세'!$A$1:$J$472,MATCH(A13,'종목주가시세'!$B$1:$G$1,0)+1)</f>
        <v>21700</v>
      </c>
      <c r="F13" s="10">
        <v>3.0E7</v>
      </c>
      <c r="G13" s="3">
        <f t="shared" si="1"/>
        <v>1382.488479</v>
      </c>
      <c r="H13" s="3">
        <f t="array" ref="H13">IF(C13="매도",VLOOKUP(MAX(($A$7:$A13=A13)*($C$7:$C13="매수")*($B$7:B13)),$B$7:$I13,7),ROUNDDOWN(G13,0))</f>
        <v>1382</v>
      </c>
      <c r="I13" s="2">
        <f t="shared" si="2"/>
        <v>29989400</v>
      </c>
      <c r="J13" s="3"/>
      <c r="K13" s="3"/>
      <c r="L13" s="3">
        <f t="array" ref="L13">SUM(IF(($A$7:$A$28=L$6)*($C$7:$C$28="매수")*($B$7:$B$28&lt;=$U13),$H$7:$H$28))-SUM(IF(($A$7:$A$28=L$6)*($C$7:$C$28="매도")*($B$7:$B$28&lt;=$U13),$H$7:$H$28))</f>
        <v>2112</v>
      </c>
      <c r="M13" s="3">
        <f t="array" ref="M13">SUM(IF(($A$7:$A$28=M$6)*($C$7:$C$28="매수")*($B$7:$B$28&lt;=$U13),$H$7:$H$28))-SUM(IF(($A$7:$A$28=M$6)*($C$7:$C$28="매도")*($B$7:$B$28&lt;=$U13),$H$7:$H$28))</f>
        <v>0</v>
      </c>
      <c r="N13" s="3">
        <f t="array" ref="N13">SUM(IF(($A$7:$A$28=N$6)*($C$7:$C$28="매수")*($B$7:$B$28&lt;=$U13),$H$7:$H$28))-SUM(IF(($A$7:$A$28=N$6)*($C$7:$C$28="매도")*($B$7:$B$28&lt;=$U13),$H$7:$H$28))</f>
        <v>0</v>
      </c>
      <c r="O13" s="3">
        <f t="array" ref="O13">SUM(IF(($A$7:$A$28=O$6)*($C$7:$C$28="매수")*($B$7:$B$28&lt;=$U13),$H$7:$H$28))-SUM(IF(($A$7:$A$28=O$6)*($C$7:$C$28="매도")*($B$7:$B$28&lt;=$U13),$H$7:$H$28))</f>
        <v>0</v>
      </c>
      <c r="P13" s="3">
        <f t="array" ref="P13">SUM(IF(($A$7:$A$28=P$6)*($C$7:$C$28="매수")*($B$7:$B$28&lt;=$U13),$H$7:$H$28))-SUM(IF(($A$7:$A$28=P$6)*($C$7:$C$28="매도")*($B$7:$B$28&lt;=$U13),$H$7:$H$28))</f>
        <v>0</v>
      </c>
      <c r="Q13" s="3">
        <f t="array" ref="Q13">SUM(IF(($A$7:$A$28=Q$6)*($C$7:$C$28="매수")*($B$7:$B$28&lt;=$U13),$H$7:$H$28))-SUM(IF(($A$7:$A$28=Q$6)*($C$7:$C$28="매도")*($B$7:$B$28&lt;=$U13),$H$7:$H$28))</f>
        <v>0</v>
      </c>
      <c r="R13" s="3">
        <f t="array" ref="R13">SUM(IF(($A$7:$A$28=R$6)*($C$7:$C$28="매수")*($B$7:$B$28&lt;=$U13),$H$7:$H$28))-SUM(IF(($A$7:$A$28=R$6)*($C$7:$C$28="매도")*($B$7:$B$28&lt;=$U13),$H$7:$H$28))</f>
        <v>0</v>
      </c>
      <c r="S13" s="3">
        <f t="array" ref="S13">SUM(IF(($A$7:$A$28=S$6)*($C$7:$C$28="매수")*($B$7:$B$28&lt;=$U13),$H$7:$H$28))-SUM(IF(($A$7:$A$28=S$6)*($C$7:$C$28="매도")*($B$7:$B$28&lt;=$U13),$H$7:$H$28))</f>
        <v>0</v>
      </c>
      <c r="T13" s="3">
        <f t="array" ref="T13">SUM(IF(($A$7:$A$28=T$6)*($C$7:$C$28="매수")*($B$7:$B$28&lt;=$U13),$H$7:$H$28))-SUM(IF(($A$7:$A$28=T$6)*($C$7:$C$28="매도")*($B$7:$B$28&lt;=$U13),$H$7:$H$28))</f>
        <v>0</v>
      </c>
      <c r="U13" s="11">
        <v>43511.0</v>
      </c>
      <c r="V13" s="12">
        <f t="array" ref="V13">VLOOKUP($U13,'종목주가시세'!$A$1:$J$472,MATCH(V$6,'종목주가시세'!$B$1:$J$1,0)+1)*L13</f>
        <v>28934400</v>
      </c>
      <c r="W13" s="12">
        <f t="array" ref="W13">VLOOKUP($U13,'종목주가시세'!$A$1:$J$472,MATCH(W$6,'종목주가시세'!$B$1:$J$1,0)+1)*M13</f>
        <v>0</v>
      </c>
      <c r="X13" s="12">
        <f t="array" ref="X13">VLOOKUP($U13,'종목주가시세'!$A$1:$J$472,MATCH(X$6,'종목주가시세'!$B$1:$J$1,0)+1)*N13</f>
        <v>0</v>
      </c>
      <c r="Y13" s="12">
        <f t="array" ref="Y13">VLOOKUP($U13,'종목주가시세'!$A$1:$J$472,MATCH(Y$6,'종목주가시세'!$B$1:$J$1,0)+1)*O13</f>
        <v>0</v>
      </c>
      <c r="Z13" s="12">
        <f t="array" ref="Z13">VLOOKUP($U13,'종목주가시세'!$A$1:$J$472,MATCH(Z$6,'종목주가시세'!$B$1:$J$1,0)+1)*P13</f>
        <v>0</v>
      </c>
      <c r="AA13" s="12">
        <f t="array" ref="AA13">VLOOKUP($U13,'종목주가시세'!$A$1:$J$472,MATCH(AA$6,'종목주가시세'!$B$1:$J$1,0)+1)*Q13</f>
        <v>0</v>
      </c>
      <c r="AB13" s="12">
        <f t="array" ref="AB13">VLOOKUP($U13,'종목주가시세'!$A$1:$J$472,MATCH(AB$6,'종목주가시세'!$B$1:$J$1,0)+1)*R13</f>
        <v>0</v>
      </c>
      <c r="AC13" s="12">
        <f t="array" ref="AC13">VLOOKUP($U13,'종목주가시세'!$A$1:$J$472,MATCH(AC$6,'종목주가시세'!$B$1:$J$1,0)+1)*S13</f>
        <v>0</v>
      </c>
      <c r="AD13" s="12">
        <f t="array" ref="AD13">VLOOKUP($U13,'종목주가시세'!$A$1:$J$472,MATCH(AD$6,'종목주가시세'!$B$1:$J$1,0)+1)*T13</f>
        <v>0</v>
      </c>
      <c r="AE13" s="12">
        <f t="shared" si="3"/>
        <v>28934400</v>
      </c>
      <c r="AF13" s="12">
        <f t="array" ref="AF13">100000000+SUM(IF(($C$7:$C$28="매도")*($B$7:$B$28&lt;=$U13),$I$7:$I$28))-SUM(IF(($C$7:$C$28="매수")*($B$7:$B$28&lt;=$U13),$I$7:$I$28))</f>
        <v>70009600</v>
      </c>
      <c r="AG13" s="12">
        <f t="shared" si="4"/>
        <v>98944000</v>
      </c>
    </row>
    <row r="14" ht="16.5" customHeight="1">
      <c r="A14" s="1" t="s">
        <v>18</v>
      </c>
      <c r="B14" s="13">
        <v>43619.0</v>
      </c>
      <c r="C14" s="3" t="s">
        <v>24</v>
      </c>
      <c r="D14" s="3">
        <v>-1.0</v>
      </c>
      <c r="E14" s="3">
        <f>VLOOKUP(B14,'종목주가시세'!$A$1:$J$472,MATCH(A14,'종목주가시세'!$B$1:$G$1,0)+1)</f>
        <v>46850</v>
      </c>
      <c r="F14" s="10">
        <v>2.0E7</v>
      </c>
      <c r="G14" s="3">
        <f t="shared" si="1"/>
        <v>426.8943436</v>
      </c>
      <c r="H14" s="3">
        <f t="array" ref="H14">IF(C14="매도",VLOOKUP(MAX(($A$7:$A14=A14)*($C$7:$C14="매수")*($B$7:B14)),$B$7:$I14,7),ROUNDDOWN(G14,0))</f>
        <v>426</v>
      </c>
      <c r="I14" s="2">
        <f t="shared" si="2"/>
        <v>19958100</v>
      </c>
      <c r="J14" s="3"/>
      <c r="K14" s="3"/>
      <c r="L14" s="3">
        <f t="array" ref="L14">SUM(IF(($A$7:$A$28=L$6)*($C$7:$C$28="매수")*($B$7:$B$28&lt;=$U14),$H$7:$H$28))-SUM(IF(($A$7:$A$28=L$6)*($C$7:$C$28="매도")*($B$7:$B$28&lt;=$U14),$H$7:$H$28))</f>
        <v>2112</v>
      </c>
      <c r="M14" s="3">
        <f t="array" ref="M14">SUM(IF(($A$7:$A$28=M$6)*($C$7:$C$28="매수")*($B$7:$B$28&lt;=$U14),$H$7:$H$28))-SUM(IF(($A$7:$A$28=M$6)*($C$7:$C$28="매도")*($B$7:$B$28&lt;=$U14),$H$7:$H$28))</f>
        <v>0</v>
      </c>
      <c r="N14" s="3">
        <f t="array" ref="N14">SUM(IF(($A$7:$A$28=N$6)*($C$7:$C$28="매수")*($B$7:$B$28&lt;=$U14),$H$7:$H$28))-SUM(IF(($A$7:$A$28=N$6)*($C$7:$C$28="매도")*($B$7:$B$28&lt;=$U14),$H$7:$H$28))</f>
        <v>0</v>
      </c>
      <c r="O14" s="3">
        <f t="array" ref="O14">SUM(IF(($A$7:$A$28=O$6)*($C$7:$C$28="매수")*($B$7:$B$28&lt;=$U14),$H$7:$H$28))-SUM(IF(($A$7:$A$28=O$6)*($C$7:$C$28="매도")*($B$7:$B$28&lt;=$U14),$H$7:$H$28))</f>
        <v>0</v>
      </c>
      <c r="P14" s="3">
        <f t="array" ref="P14">SUM(IF(($A$7:$A$28=P$6)*($C$7:$C$28="매수")*($B$7:$B$28&lt;=$U14),$H$7:$H$28))-SUM(IF(($A$7:$A$28=P$6)*($C$7:$C$28="매도")*($B$7:$B$28&lt;=$U14),$H$7:$H$28))</f>
        <v>0</v>
      </c>
      <c r="Q14" s="3">
        <f t="array" ref="Q14">SUM(IF(($A$7:$A$28=Q$6)*($C$7:$C$28="매수")*($B$7:$B$28&lt;=$U14),$H$7:$H$28))-SUM(IF(($A$7:$A$28=Q$6)*($C$7:$C$28="매도")*($B$7:$B$28&lt;=$U14),$H$7:$H$28))</f>
        <v>0</v>
      </c>
      <c r="R14" s="3">
        <f t="array" ref="R14">SUM(IF(($A$7:$A$28=R$6)*($C$7:$C$28="매수")*($B$7:$B$28&lt;=$U14),$H$7:$H$28))-SUM(IF(($A$7:$A$28=R$6)*($C$7:$C$28="매도")*($B$7:$B$28&lt;=$U14),$H$7:$H$28))</f>
        <v>0</v>
      </c>
      <c r="S14" s="3">
        <f t="array" ref="S14">SUM(IF(($A$7:$A$28=S$6)*($C$7:$C$28="매수")*($B$7:$B$28&lt;=$U14),$H$7:$H$28))-SUM(IF(($A$7:$A$28=S$6)*($C$7:$C$28="매도")*($B$7:$B$28&lt;=$U14),$H$7:$H$28))</f>
        <v>0</v>
      </c>
      <c r="T14" s="3">
        <f t="array" ref="T14">SUM(IF(($A$7:$A$28=T$6)*($C$7:$C$28="매수")*($B$7:$B$28&lt;=$U14),$H$7:$H$28))-SUM(IF(($A$7:$A$28=T$6)*($C$7:$C$28="매도")*($B$7:$B$28&lt;=$U14),$H$7:$H$28))</f>
        <v>0</v>
      </c>
      <c r="U14" s="11">
        <v>43514.0</v>
      </c>
      <c r="V14" s="12">
        <f t="array" ref="V14">VLOOKUP($U14,'종목주가시세'!$A$1:$J$472,MATCH(V$6,'종목주가시세'!$B$1:$J$1,0)+1)*L14</f>
        <v>29990400</v>
      </c>
      <c r="W14" s="12">
        <f t="array" ref="W14">VLOOKUP($U14,'종목주가시세'!$A$1:$J$472,MATCH(W$6,'종목주가시세'!$B$1:$J$1,0)+1)*M14</f>
        <v>0</v>
      </c>
      <c r="X14" s="12">
        <f t="array" ref="X14">VLOOKUP($U14,'종목주가시세'!$A$1:$J$472,MATCH(X$6,'종목주가시세'!$B$1:$J$1,0)+1)*N14</f>
        <v>0</v>
      </c>
      <c r="Y14" s="12">
        <f t="array" ref="Y14">VLOOKUP($U14,'종목주가시세'!$A$1:$J$472,MATCH(Y$6,'종목주가시세'!$B$1:$J$1,0)+1)*O14</f>
        <v>0</v>
      </c>
      <c r="Z14" s="12">
        <f t="array" ref="Z14">VLOOKUP($U14,'종목주가시세'!$A$1:$J$472,MATCH(Z$6,'종목주가시세'!$B$1:$J$1,0)+1)*P14</f>
        <v>0</v>
      </c>
      <c r="AA14" s="12">
        <f t="array" ref="AA14">VLOOKUP($U14,'종목주가시세'!$A$1:$J$472,MATCH(AA$6,'종목주가시세'!$B$1:$J$1,0)+1)*Q14</f>
        <v>0</v>
      </c>
      <c r="AB14" s="12">
        <f t="array" ref="AB14">VLOOKUP($U14,'종목주가시세'!$A$1:$J$472,MATCH(AB$6,'종목주가시세'!$B$1:$J$1,0)+1)*R14</f>
        <v>0</v>
      </c>
      <c r="AC14" s="12">
        <f t="array" ref="AC14">VLOOKUP($U14,'종목주가시세'!$A$1:$J$472,MATCH(AC$6,'종목주가시세'!$B$1:$J$1,0)+1)*S14</f>
        <v>0</v>
      </c>
      <c r="AD14" s="12">
        <f t="array" ref="AD14">VLOOKUP($U14,'종목주가시세'!$A$1:$J$472,MATCH(AD$6,'종목주가시세'!$B$1:$J$1,0)+1)*T14</f>
        <v>0</v>
      </c>
      <c r="AE14" s="12">
        <f t="shared" si="3"/>
        <v>29990400</v>
      </c>
      <c r="AF14" s="12">
        <f t="array" ref="AF14">100000000+SUM(IF(($C$7:$C$28="매도")*($B$7:$B$28&lt;=$U14),$I$7:$I$28))-SUM(IF(($C$7:$C$28="매수")*($B$7:$B$28&lt;=$U14),$I$7:$I$28))</f>
        <v>70009600</v>
      </c>
      <c r="AG14" s="12">
        <f t="shared" si="4"/>
        <v>100000000</v>
      </c>
    </row>
    <row r="15" ht="16.5" customHeight="1">
      <c r="A15" s="1" t="s">
        <v>15</v>
      </c>
      <c r="B15" s="13">
        <v>43641.0</v>
      </c>
      <c r="C15" s="3" t="s">
        <v>25</v>
      </c>
      <c r="D15" s="3">
        <v>1.0</v>
      </c>
      <c r="E15" s="3">
        <f>VLOOKUP(B15,'종목주가시세'!$A$1:$J$472,MATCH(A15,'종목주가시세'!$B$1:$G$1,0)+1)</f>
        <v>8220</v>
      </c>
      <c r="F15" s="2"/>
      <c r="G15" s="3">
        <f t="shared" si="1"/>
        <v>0</v>
      </c>
      <c r="H15" s="3">
        <f t="array" ref="H15">IF(C15="매도",VLOOKUP(MAX(($A$7:$A15=A15)*($C$7:$C15="매수")*($B$7:B15)),$B$7:$I15,7),ROUNDDOWN(G15,0))</f>
        <v>3477</v>
      </c>
      <c r="I15" s="2">
        <f t="shared" si="2"/>
        <v>28580940</v>
      </c>
      <c r="J15" s="3"/>
      <c r="K15" s="3"/>
      <c r="L15" s="3">
        <f t="array" ref="L15">SUM(IF(($A$7:$A$28=L$6)*($C$7:$C$28="매수")*($B$7:$B$28&lt;=$U15),$H$7:$H$28))-SUM(IF(($A$7:$A$28=L$6)*($C$7:$C$28="매도")*($B$7:$B$28&lt;=$U15),$H$7:$H$28))</f>
        <v>2112</v>
      </c>
      <c r="M15" s="3">
        <f t="array" ref="M15">SUM(IF(($A$7:$A$28=M$6)*($C$7:$C$28="매수")*($B$7:$B$28&lt;=$U15),$H$7:$H$28))-SUM(IF(($A$7:$A$28=M$6)*($C$7:$C$28="매도")*($B$7:$B$28&lt;=$U15),$H$7:$H$28))</f>
        <v>0</v>
      </c>
      <c r="N15" s="3">
        <f t="array" ref="N15">SUM(IF(($A$7:$A$28=N$6)*($C$7:$C$28="매수")*($B$7:$B$28&lt;=$U15),$H$7:$H$28))-SUM(IF(($A$7:$A$28=N$6)*($C$7:$C$28="매도")*($B$7:$B$28&lt;=$U15),$H$7:$H$28))</f>
        <v>0</v>
      </c>
      <c r="O15" s="3">
        <f t="array" ref="O15">SUM(IF(($A$7:$A$28=O$6)*($C$7:$C$28="매수")*($B$7:$B$28&lt;=$U15),$H$7:$H$28))-SUM(IF(($A$7:$A$28=O$6)*($C$7:$C$28="매도")*($B$7:$B$28&lt;=$U15),$H$7:$H$28))</f>
        <v>0</v>
      </c>
      <c r="P15" s="3">
        <f t="array" ref="P15">SUM(IF(($A$7:$A$28=P$6)*($C$7:$C$28="매수")*($B$7:$B$28&lt;=$U15),$H$7:$H$28))-SUM(IF(($A$7:$A$28=P$6)*($C$7:$C$28="매도")*($B$7:$B$28&lt;=$U15),$H$7:$H$28))</f>
        <v>0</v>
      </c>
      <c r="Q15" s="3">
        <f t="array" ref="Q15">SUM(IF(($A$7:$A$28=Q$6)*($C$7:$C$28="매수")*($B$7:$B$28&lt;=$U15),$H$7:$H$28))-SUM(IF(($A$7:$A$28=Q$6)*($C$7:$C$28="매도")*($B$7:$B$28&lt;=$U15),$H$7:$H$28))</f>
        <v>0</v>
      </c>
      <c r="R15" s="3">
        <f t="array" ref="R15">SUM(IF(($A$7:$A$28=R$6)*($C$7:$C$28="매수")*($B$7:$B$28&lt;=$U15),$H$7:$H$28))-SUM(IF(($A$7:$A$28=R$6)*($C$7:$C$28="매도")*($B$7:$B$28&lt;=$U15),$H$7:$H$28))</f>
        <v>0</v>
      </c>
      <c r="S15" s="3">
        <f t="array" ref="S15">SUM(IF(($A$7:$A$28=S$6)*($C$7:$C$28="매수")*($B$7:$B$28&lt;=$U15),$H$7:$H$28))-SUM(IF(($A$7:$A$28=S$6)*($C$7:$C$28="매도")*($B$7:$B$28&lt;=$U15),$H$7:$H$28))</f>
        <v>0</v>
      </c>
      <c r="T15" s="3">
        <f t="array" ref="T15">SUM(IF(($A$7:$A$28=T$6)*($C$7:$C$28="매수")*($B$7:$B$28&lt;=$U15),$H$7:$H$28))-SUM(IF(($A$7:$A$28=T$6)*($C$7:$C$28="매도")*($B$7:$B$28&lt;=$U15),$H$7:$H$28))</f>
        <v>0</v>
      </c>
      <c r="U15" s="11">
        <v>43515.0</v>
      </c>
      <c r="V15" s="12">
        <f t="array" ref="V15">VLOOKUP($U15,'종목주가시세'!$A$1:$J$472,MATCH(V$6,'종목주가시세'!$B$1:$J$1,0)+1)*L15</f>
        <v>30835200</v>
      </c>
      <c r="W15" s="12">
        <f t="array" ref="W15">VLOOKUP($U15,'종목주가시세'!$A$1:$J$472,MATCH(W$6,'종목주가시세'!$B$1:$J$1,0)+1)*M15</f>
        <v>0</v>
      </c>
      <c r="X15" s="12">
        <f t="array" ref="X15">VLOOKUP($U15,'종목주가시세'!$A$1:$J$472,MATCH(X$6,'종목주가시세'!$B$1:$J$1,0)+1)*N15</f>
        <v>0</v>
      </c>
      <c r="Y15" s="12">
        <f t="array" ref="Y15">VLOOKUP($U15,'종목주가시세'!$A$1:$J$472,MATCH(Y$6,'종목주가시세'!$B$1:$J$1,0)+1)*O15</f>
        <v>0</v>
      </c>
      <c r="Z15" s="12">
        <f t="array" ref="Z15">VLOOKUP($U15,'종목주가시세'!$A$1:$J$472,MATCH(Z$6,'종목주가시세'!$B$1:$J$1,0)+1)*P15</f>
        <v>0</v>
      </c>
      <c r="AA15" s="12">
        <f t="array" ref="AA15">VLOOKUP($U15,'종목주가시세'!$A$1:$J$472,MATCH(AA$6,'종목주가시세'!$B$1:$J$1,0)+1)*Q15</f>
        <v>0</v>
      </c>
      <c r="AB15" s="12">
        <f t="array" ref="AB15">VLOOKUP($U15,'종목주가시세'!$A$1:$J$472,MATCH(AB$6,'종목주가시세'!$B$1:$J$1,0)+1)*R15</f>
        <v>0</v>
      </c>
      <c r="AC15" s="12">
        <f t="array" ref="AC15">VLOOKUP($U15,'종목주가시세'!$A$1:$J$472,MATCH(AC$6,'종목주가시세'!$B$1:$J$1,0)+1)*S15</f>
        <v>0</v>
      </c>
      <c r="AD15" s="12">
        <f t="array" ref="AD15">VLOOKUP($U15,'종목주가시세'!$A$1:$J$472,MATCH(AD$6,'종목주가시세'!$B$1:$J$1,0)+1)*T15</f>
        <v>0</v>
      </c>
      <c r="AE15" s="12">
        <f t="shared" si="3"/>
        <v>30835200</v>
      </c>
      <c r="AF15" s="12">
        <f t="array" ref="AF15">100000000+SUM(IF(($C$7:$C$28="매도")*($B$7:$B$28&lt;=$U15),$I$7:$I$28))-SUM(IF(($C$7:$C$28="매수")*($B$7:$B$28&lt;=$U15),$I$7:$I$28))</f>
        <v>70009600</v>
      </c>
      <c r="AG15" s="12">
        <f t="shared" si="4"/>
        <v>100844800</v>
      </c>
    </row>
    <row r="16" ht="16.5" customHeight="1">
      <c r="A16" s="1" t="s">
        <v>16</v>
      </c>
      <c r="B16" s="13">
        <v>43670.0</v>
      </c>
      <c r="C16" s="3" t="s">
        <v>25</v>
      </c>
      <c r="D16" s="3">
        <v>1.0</v>
      </c>
      <c r="E16" s="3">
        <f>VLOOKUP(B16,'종목주가시세'!$A$1:$J$472,MATCH(A16,'종목주가시세'!$B$1:$G$1,0)+1)</f>
        <v>25500</v>
      </c>
      <c r="F16" s="2"/>
      <c r="G16" s="3">
        <f t="shared" si="1"/>
        <v>0</v>
      </c>
      <c r="H16" s="3">
        <f t="array" ref="H16">IF(C16="매도",VLOOKUP(MAX(($A$7:$A16=A16)*($C$7:$C16="매수")*($B$7:B16)),$B$7:$I16,7),ROUNDDOWN(G16,0))</f>
        <v>1382</v>
      </c>
      <c r="I16" s="2">
        <f t="shared" si="2"/>
        <v>35241000</v>
      </c>
      <c r="J16" s="3"/>
      <c r="K16" s="3"/>
      <c r="L16" s="3">
        <f t="array" ref="L16">SUM(IF(($A$7:$A$28=L$6)*($C$7:$C$28="매수")*($B$7:$B$28&lt;=$U16),$H$7:$H$28))-SUM(IF(($A$7:$A$28=L$6)*($C$7:$C$28="매도")*($B$7:$B$28&lt;=$U16),$H$7:$H$28))</f>
        <v>2112</v>
      </c>
      <c r="M16" s="3">
        <f t="array" ref="M16">SUM(IF(($A$7:$A$28=M$6)*($C$7:$C$28="매수")*($B$7:$B$28&lt;=$U16),$H$7:$H$28))-SUM(IF(($A$7:$A$28=M$6)*($C$7:$C$28="매도")*($B$7:$B$28&lt;=$U16),$H$7:$H$28))</f>
        <v>0</v>
      </c>
      <c r="N16" s="3">
        <f t="array" ref="N16">SUM(IF(($A$7:$A$28=N$6)*($C$7:$C$28="매수")*($B$7:$B$28&lt;=$U16),$H$7:$H$28))-SUM(IF(($A$7:$A$28=N$6)*($C$7:$C$28="매도")*($B$7:$B$28&lt;=$U16),$H$7:$H$28))</f>
        <v>0</v>
      </c>
      <c r="O16" s="3">
        <f t="array" ref="O16">SUM(IF(($A$7:$A$28=O$6)*($C$7:$C$28="매수")*($B$7:$B$28&lt;=$U16),$H$7:$H$28))-SUM(IF(($A$7:$A$28=O$6)*($C$7:$C$28="매도")*($B$7:$B$28&lt;=$U16),$H$7:$H$28))</f>
        <v>0</v>
      </c>
      <c r="P16" s="3">
        <f t="array" ref="P16">SUM(IF(($A$7:$A$28=P$6)*($C$7:$C$28="매수")*($B$7:$B$28&lt;=$U16),$H$7:$H$28))-SUM(IF(($A$7:$A$28=P$6)*($C$7:$C$28="매도")*($B$7:$B$28&lt;=$U16),$H$7:$H$28))</f>
        <v>0</v>
      </c>
      <c r="Q16" s="3">
        <f t="array" ref="Q16">SUM(IF(($A$7:$A$28=Q$6)*($C$7:$C$28="매수")*($B$7:$B$28&lt;=$U16),$H$7:$H$28))-SUM(IF(($A$7:$A$28=Q$6)*($C$7:$C$28="매도")*($B$7:$B$28&lt;=$U16),$H$7:$H$28))</f>
        <v>0</v>
      </c>
      <c r="R16" s="3">
        <f t="array" ref="R16">SUM(IF(($A$7:$A$28=R$6)*($C$7:$C$28="매수")*($B$7:$B$28&lt;=$U16),$H$7:$H$28))-SUM(IF(($A$7:$A$28=R$6)*($C$7:$C$28="매도")*($B$7:$B$28&lt;=$U16),$H$7:$H$28))</f>
        <v>0</v>
      </c>
      <c r="S16" s="3">
        <f t="array" ref="S16">SUM(IF(($A$7:$A$28=S$6)*($C$7:$C$28="매수")*($B$7:$B$28&lt;=$U16),$H$7:$H$28))-SUM(IF(($A$7:$A$28=S$6)*($C$7:$C$28="매도")*($B$7:$B$28&lt;=$U16),$H$7:$H$28))</f>
        <v>0</v>
      </c>
      <c r="T16" s="3">
        <f t="array" ref="T16">SUM(IF(($A$7:$A$28=T$6)*($C$7:$C$28="매수")*($B$7:$B$28&lt;=$U16),$H$7:$H$28))-SUM(IF(($A$7:$A$28=T$6)*($C$7:$C$28="매도")*($B$7:$B$28&lt;=$U16),$H$7:$H$28))</f>
        <v>0</v>
      </c>
      <c r="U16" s="11">
        <v>43516.0</v>
      </c>
      <c r="V16" s="12">
        <f t="array" ref="V16">VLOOKUP($U16,'종목주가시세'!$A$1:$J$472,MATCH(V$6,'종목주가시세'!$B$1:$J$1,0)+1)*L16</f>
        <v>30412800</v>
      </c>
      <c r="W16" s="12">
        <f t="array" ref="W16">VLOOKUP($U16,'종목주가시세'!$A$1:$J$472,MATCH(W$6,'종목주가시세'!$B$1:$J$1,0)+1)*M16</f>
        <v>0</v>
      </c>
      <c r="X16" s="12">
        <f t="array" ref="X16">VLOOKUP($U16,'종목주가시세'!$A$1:$J$472,MATCH(X$6,'종목주가시세'!$B$1:$J$1,0)+1)*N16</f>
        <v>0</v>
      </c>
      <c r="Y16" s="12">
        <f t="array" ref="Y16">VLOOKUP($U16,'종목주가시세'!$A$1:$J$472,MATCH(Y$6,'종목주가시세'!$B$1:$J$1,0)+1)*O16</f>
        <v>0</v>
      </c>
      <c r="Z16" s="12">
        <f t="array" ref="Z16">VLOOKUP($U16,'종목주가시세'!$A$1:$J$472,MATCH(Z$6,'종목주가시세'!$B$1:$J$1,0)+1)*P16</f>
        <v>0</v>
      </c>
      <c r="AA16" s="12">
        <f t="array" ref="AA16">VLOOKUP($U16,'종목주가시세'!$A$1:$J$472,MATCH(AA$6,'종목주가시세'!$B$1:$J$1,0)+1)*Q16</f>
        <v>0</v>
      </c>
      <c r="AB16" s="12">
        <f t="array" ref="AB16">VLOOKUP($U16,'종목주가시세'!$A$1:$J$472,MATCH(AB$6,'종목주가시세'!$B$1:$J$1,0)+1)*R16</f>
        <v>0</v>
      </c>
      <c r="AC16" s="12">
        <f t="array" ref="AC16">VLOOKUP($U16,'종목주가시세'!$A$1:$J$472,MATCH(AC$6,'종목주가시세'!$B$1:$J$1,0)+1)*S16</f>
        <v>0</v>
      </c>
      <c r="AD16" s="12">
        <f t="array" ref="AD16">VLOOKUP($U16,'종목주가시세'!$A$1:$J$472,MATCH(AD$6,'종목주가시세'!$B$1:$J$1,0)+1)*T16</f>
        <v>0</v>
      </c>
      <c r="AE16" s="12">
        <f t="shared" si="3"/>
        <v>30412800</v>
      </c>
      <c r="AF16" s="12">
        <f t="array" ref="AF16">100000000+SUM(IF(($C$7:$C$28="매도")*($B$7:$B$28&lt;=$U16),$I$7:$I$28))-SUM(IF(($C$7:$C$28="매수")*($B$7:$B$28&lt;=$U16),$I$7:$I$28))</f>
        <v>70009600</v>
      </c>
      <c r="AG16" s="12">
        <f t="shared" si="4"/>
        <v>100422400</v>
      </c>
    </row>
    <row r="17" ht="16.5" customHeight="1">
      <c r="A17" s="1" t="s">
        <v>15</v>
      </c>
      <c r="B17" s="13">
        <v>43682.0</v>
      </c>
      <c r="C17" s="3" t="s">
        <v>24</v>
      </c>
      <c r="D17" s="3">
        <v>-1.0</v>
      </c>
      <c r="E17" s="3">
        <f>VLOOKUP(B17,'종목주가시세'!$A$1:$J$472,MATCH(A17,'종목주가시세'!$B$1:$G$1,0)+1)</f>
        <v>6340</v>
      </c>
      <c r="F17" s="10">
        <v>3.5E7</v>
      </c>
      <c r="G17" s="3">
        <f t="shared" si="1"/>
        <v>5520.504732</v>
      </c>
      <c r="H17" s="3">
        <f t="array" ref="H17">IF(C17="매도",VLOOKUP(MAX(($A$7:$A17=A17)*($C$7:$C17="매수")*($B$7:B17)),$B$7:$I17,7),ROUNDDOWN(G17,0))</f>
        <v>5520</v>
      </c>
      <c r="I17" s="2">
        <f t="shared" si="2"/>
        <v>34996800</v>
      </c>
      <c r="J17" s="3"/>
      <c r="K17" s="3"/>
      <c r="L17" s="3">
        <f t="array" ref="L17">SUM(IF(($A$7:$A$28=L$6)*($C$7:$C$28="매수")*($B$7:$B$28&lt;=$U17),$H$7:$H$28))-SUM(IF(($A$7:$A$28=L$6)*($C$7:$C$28="매도")*($B$7:$B$28&lt;=$U17),$H$7:$H$28))</f>
        <v>2112</v>
      </c>
      <c r="M17" s="3">
        <f t="array" ref="M17">SUM(IF(($A$7:$A$28=M$6)*($C$7:$C$28="매수")*($B$7:$B$28&lt;=$U17),$H$7:$H$28))-SUM(IF(($A$7:$A$28=M$6)*($C$7:$C$28="매도")*($B$7:$B$28&lt;=$U17),$H$7:$H$28))</f>
        <v>0</v>
      </c>
      <c r="N17" s="3">
        <f t="array" ref="N17">SUM(IF(($A$7:$A$28=N$6)*($C$7:$C$28="매수")*($B$7:$B$28&lt;=$U17),$H$7:$H$28))-SUM(IF(($A$7:$A$28=N$6)*($C$7:$C$28="매도")*($B$7:$B$28&lt;=$U17),$H$7:$H$28))</f>
        <v>0</v>
      </c>
      <c r="O17" s="3">
        <f t="array" ref="O17">SUM(IF(($A$7:$A$28=O$6)*($C$7:$C$28="매수")*($B$7:$B$28&lt;=$U17),$H$7:$H$28))-SUM(IF(($A$7:$A$28=O$6)*($C$7:$C$28="매도")*($B$7:$B$28&lt;=$U17),$H$7:$H$28))</f>
        <v>0</v>
      </c>
      <c r="P17" s="3">
        <f t="array" ref="P17">SUM(IF(($A$7:$A$28=P$6)*($C$7:$C$28="매수")*($B$7:$B$28&lt;=$U17),$H$7:$H$28))-SUM(IF(($A$7:$A$28=P$6)*($C$7:$C$28="매도")*($B$7:$B$28&lt;=$U17),$H$7:$H$28))</f>
        <v>0</v>
      </c>
      <c r="Q17" s="3">
        <f t="array" ref="Q17">SUM(IF(($A$7:$A$28=Q$6)*($C$7:$C$28="매수")*($B$7:$B$28&lt;=$U17),$H$7:$H$28))-SUM(IF(($A$7:$A$28=Q$6)*($C$7:$C$28="매도")*($B$7:$B$28&lt;=$U17),$H$7:$H$28))</f>
        <v>0</v>
      </c>
      <c r="R17" s="3">
        <f t="array" ref="R17">SUM(IF(($A$7:$A$28=R$6)*($C$7:$C$28="매수")*($B$7:$B$28&lt;=$U17),$H$7:$H$28))-SUM(IF(($A$7:$A$28=R$6)*($C$7:$C$28="매도")*($B$7:$B$28&lt;=$U17),$H$7:$H$28))</f>
        <v>0</v>
      </c>
      <c r="S17" s="3">
        <f t="array" ref="S17">SUM(IF(($A$7:$A$28=S$6)*($C$7:$C$28="매수")*($B$7:$B$28&lt;=$U17),$H$7:$H$28))-SUM(IF(($A$7:$A$28=S$6)*($C$7:$C$28="매도")*($B$7:$B$28&lt;=$U17),$H$7:$H$28))</f>
        <v>0</v>
      </c>
      <c r="T17" s="3">
        <f t="array" ref="T17">SUM(IF(($A$7:$A$28=T$6)*($C$7:$C$28="매수")*($B$7:$B$28&lt;=$U17),$H$7:$H$28))-SUM(IF(($A$7:$A$28=T$6)*($C$7:$C$28="매도")*($B$7:$B$28&lt;=$U17),$H$7:$H$28))</f>
        <v>0</v>
      </c>
      <c r="U17" s="11">
        <v>43517.0</v>
      </c>
      <c r="V17" s="12">
        <f t="array" ref="V17">VLOOKUP($U17,'종목주가시세'!$A$1:$J$472,MATCH(V$6,'종목주가시세'!$B$1:$J$1,0)+1)*L17</f>
        <v>29990400</v>
      </c>
      <c r="W17" s="12">
        <f t="array" ref="W17">VLOOKUP($U17,'종목주가시세'!$A$1:$J$472,MATCH(W$6,'종목주가시세'!$B$1:$J$1,0)+1)*M17</f>
        <v>0</v>
      </c>
      <c r="X17" s="12">
        <f t="array" ref="X17">VLOOKUP($U17,'종목주가시세'!$A$1:$J$472,MATCH(X$6,'종목주가시세'!$B$1:$J$1,0)+1)*N17</f>
        <v>0</v>
      </c>
      <c r="Y17" s="12">
        <f t="array" ref="Y17">VLOOKUP($U17,'종목주가시세'!$A$1:$J$472,MATCH(Y$6,'종목주가시세'!$B$1:$J$1,0)+1)*O17</f>
        <v>0</v>
      </c>
      <c r="Z17" s="12">
        <f t="array" ref="Z17">VLOOKUP($U17,'종목주가시세'!$A$1:$J$472,MATCH(Z$6,'종목주가시세'!$B$1:$J$1,0)+1)*P17</f>
        <v>0</v>
      </c>
      <c r="AA17" s="12">
        <f t="array" ref="AA17">VLOOKUP($U17,'종목주가시세'!$A$1:$J$472,MATCH(AA$6,'종목주가시세'!$B$1:$J$1,0)+1)*Q17</f>
        <v>0</v>
      </c>
      <c r="AB17" s="12">
        <f t="array" ref="AB17">VLOOKUP($U17,'종목주가시세'!$A$1:$J$472,MATCH(AB$6,'종목주가시세'!$B$1:$J$1,0)+1)*R17</f>
        <v>0</v>
      </c>
      <c r="AC17" s="12">
        <f t="array" ref="AC17">VLOOKUP($U17,'종목주가시세'!$A$1:$J$472,MATCH(AC$6,'종목주가시세'!$B$1:$J$1,0)+1)*S17</f>
        <v>0</v>
      </c>
      <c r="AD17" s="12">
        <f t="array" ref="AD17">VLOOKUP($U17,'종목주가시세'!$A$1:$J$472,MATCH(AD$6,'종목주가시세'!$B$1:$J$1,0)+1)*T17</f>
        <v>0</v>
      </c>
      <c r="AE17" s="12">
        <f t="shared" si="3"/>
        <v>29990400</v>
      </c>
      <c r="AF17" s="12">
        <f t="array" ref="AF17">100000000+SUM(IF(($C$7:$C$28="매도")*($B$7:$B$28&lt;=$U17),$I$7:$I$28))-SUM(IF(($C$7:$C$28="매수")*($B$7:$B$28&lt;=$U17),$I$7:$I$28))</f>
        <v>70009600</v>
      </c>
      <c r="AG17" s="12">
        <f t="shared" si="4"/>
        <v>100000000</v>
      </c>
    </row>
    <row r="18" ht="16.5" customHeight="1">
      <c r="A18" s="1" t="s">
        <v>15</v>
      </c>
      <c r="B18" s="13">
        <v>43712.0</v>
      </c>
      <c r="C18" s="3" t="s">
        <v>25</v>
      </c>
      <c r="D18" s="3">
        <v>1.0</v>
      </c>
      <c r="E18" s="3">
        <f>VLOOKUP(B18,'종목주가시세'!$A$1:$J$472,MATCH(A18,'종목주가시세'!$B$1:$G$1,0)+1)</f>
        <v>7070</v>
      </c>
      <c r="F18" s="2"/>
      <c r="G18" s="3">
        <f t="shared" si="1"/>
        <v>0</v>
      </c>
      <c r="H18" s="3">
        <f t="array" ref="H18">IF(C18="매도",VLOOKUP(MAX(($A$7:$A18=A18)*($C$7:$C18="매수")*($B$7:B18)),$B$7:$I18,7),ROUNDDOWN(G18,0))</f>
        <v>5520</v>
      </c>
      <c r="I18" s="2">
        <f t="shared" si="2"/>
        <v>39026400</v>
      </c>
      <c r="J18" s="3"/>
      <c r="K18" s="3"/>
      <c r="L18" s="3">
        <f t="array" ref="L18">SUM(IF(($A$7:$A$28=L$6)*($C$7:$C$28="매수")*($B$7:$B$28&lt;=$U18),$H$7:$H$28))-SUM(IF(($A$7:$A$28=L$6)*($C$7:$C$28="매도")*($B$7:$B$28&lt;=$U18),$H$7:$H$28))</f>
        <v>2112</v>
      </c>
      <c r="M18" s="3">
        <f t="array" ref="M18">SUM(IF(($A$7:$A$28=M$6)*($C$7:$C$28="매수")*($B$7:$B$28&lt;=$U18),$H$7:$H$28))-SUM(IF(($A$7:$A$28=M$6)*($C$7:$C$28="매도")*($B$7:$B$28&lt;=$U18),$H$7:$H$28))</f>
        <v>0</v>
      </c>
      <c r="N18" s="3">
        <f t="array" ref="N18">SUM(IF(($A$7:$A$28=N$6)*($C$7:$C$28="매수")*($B$7:$B$28&lt;=$U18),$H$7:$H$28))-SUM(IF(($A$7:$A$28=N$6)*($C$7:$C$28="매도")*($B$7:$B$28&lt;=$U18),$H$7:$H$28))</f>
        <v>0</v>
      </c>
      <c r="O18" s="3">
        <f t="array" ref="O18">SUM(IF(($A$7:$A$28=O$6)*($C$7:$C$28="매수")*($B$7:$B$28&lt;=$U18),$H$7:$H$28))-SUM(IF(($A$7:$A$28=O$6)*($C$7:$C$28="매도")*($B$7:$B$28&lt;=$U18),$H$7:$H$28))</f>
        <v>0</v>
      </c>
      <c r="P18" s="3">
        <f t="array" ref="P18">SUM(IF(($A$7:$A$28=P$6)*($C$7:$C$28="매수")*($B$7:$B$28&lt;=$U18),$H$7:$H$28))-SUM(IF(($A$7:$A$28=P$6)*($C$7:$C$28="매도")*($B$7:$B$28&lt;=$U18),$H$7:$H$28))</f>
        <v>0</v>
      </c>
      <c r="Q18" s="3">
        <f t="array" ref="Q18">SUM(IF(($A$7:$A$28=Q$6)*($C$7:$C$28="매수")*($B$7:$B$28&lt;=$U18),$H$7:$H$28))-SUM(IF(($A$7:$A$28=Q$6)*($C$7:$C$28="매도")*($B$7:$B$28&lt;=$U18),$H$7:$H$28))</f>
        <v>0</v>
      </c>
      <c r="R18" s="3">
        <f t="array" ref="R18">SUM(IF(($A$7:$A$28=R$6)*($C$7:$C$28="매수")*($B$7:$B$28&lt;=$U18),$H$7:$H$28))-SUM(IF(($A$7:$A$28=R$6)*($C$7:$C$28="매도")*($B$7:$B$28&lt;=$U18),$H$7:$H$28))</f>
        <v>0</v>
      </c>
      <c r="S18" s="3">
        <f t="array" ref="S18">SUM(IF(($A$7:$A$28=S$6)*($C$7:$C$28="매수")*($B$7:$B$28&lt;=$U18),$H$7:$H$28))-SUM(IF(($A$7:$A$28=S$6)*($C$7:$C$28="매도")*($B$7:$B$28&lt;=$U18),$H$7:$H$28))</f>
        <v>0</v>
      </c>
      <c r="T18" s="3">
        <f t="array" ref="T18">SUM(IF(($A$7:$A$28=T$6)*($C$7:$C$28="매수")*($B$7:$B$28&lt;=$U18),$H$7:$H$28))-SUM(IF(($A$7:$A$28=T$6)*($C$7:$C$28="매도")*($B$7:$B$28&lt;=$U18),$H$7:$H$28))</f>
        <v>0</v>
      </c>
      <c r="U18" s="11">
        <v>43518.0</v>
      </c>
      <c r="V18" s="12">
        <f t="array" ref="V18">VLOOKUP($U18,'종목주가시세'!$A$1:$J$472,MATCH(V$6,'종목주가시세'!$B$1:$J$1,0)+1)*L18</f>
        <v>29779200</v>
      </c>
      <c r="W18" s="12">
        <f t="array" ref="W18">VLOOKUP($U18,'종목주가시세'!$A$1:$J$472,MATCH(W$6,'종목주가시세'!$B$1:$J$1,0)+1)*M18</f>
        <v>0</v>
      </c>
      <c r="X18" s="12">
        <f t="array" ref="X18">VLOOKUP($U18,'종목주가시세'!$A$1:$J$472,MATCH(X$6,'종목주가시세'!$B$1:$J$1,0)+1)*N18</f>
        <v>0</v>
      </c>
      <c r="Y18" s="12">
        <f t="array" ref="Y18">VLOOKUP($U18,'종목주가시세'!$A$1:$J$472,MATCH(Y$6,'종목주가시세'!$B$1:$J$1,0)+1)*O18</f>
        <v>0</v>
      </c>
      <c r="Z18" s="12">
        <f t="array" ref="Z18">VLOOKUP($U18,'종목주가시세'!$A$1:$J$472,MATCH(Z$6,'종목주가시세'!$B$1:$J$1,0)+1)*P18</f>
        <v>0</v>
      </c>
      <c r="AA18" s="12">
        <f t="array" ref="AA18">VLOOKUP($U18,'종목주가시세'!$A$1:$J$472,MATCH(AA$6,'종목주가시세'!$B$1:$J$1,0)+1)*Q18</f>
        <v>0</v>
      </c>
      <c r="AB18" s="12">
        <f t="array" ref="AB18">VLOOKUP($U18,'종목주가시세'!$A$1:$J$472,MATCH(AB$6,'종목주가시세'!$B$1:$J$1,0)+1)*R18</f>
        <v>0</v>
      </c>
      <c r="AC18" s="12">
        <f t="array" ref="AC18">VLOOKUP($U18,'종목주가시세'!$A$1:$J$472,MATCH(AC$6,'종목주가시세'!$B$1:$J$1,0)+1)*S18</f>
        <v>0</v>
      </c>
      <c r="AD18" s="12">
        <f t="array" ref="AD18">VLOOKUP($U18,'종목주가시세'!$A$1:$J$472,MATCH(AD$6,'종목주가시세'!$B$1:$J$1,0)+1)*T18</f>
        <v>0</v>
      </c>
      <c r="AE18" s="12">
        <f t="shared" si="3"/>
        <v>29779200</v>
      </c>
      <c r="AF18" s="12">
        <f t="array" ref="AF18">100000000+SUM(IF(($C$7:$C$28="매도")*($B$7:$B$28&lt;=$U18),$I$7:$I$28))-SUM(IF(($C$7:$C$28="매수")*($B$7:$B$28&lt;=$U18),$I$7:$I$28))</f>
        <v>70009600</v>
      </c>
      <c r="AG18" s="12">
        <f t="shared" si="4"/>
        <v>99788800</v>
      </c>
    </row>
    <row r="19" ht="16.5" customHeight="1">
      <c r="A19" s="1" t="s">
        <v>16</v>
      </c>
      <c r="B19" s="13">
        <v>43791.0</v>
      </c>
      <c r="C19" s="3" t="s">
        <v>24</v>
      </c>
      <c r="D19" s="3">
        <v>-1.0</v>
      </c>
      <c r="E19" s="3">
        <f>VLOOKUP(B19,'종목주가시세'!$A$1:$J$472,MATCH(A19,'종목주가시세'!$B$1:$J$1,0)+1)</f>
        <v>17750</v>
      </c>
      <c r="F19" s="10">
        <v>3.0E7</v>
      </c>
      <c r="G19" s="3">
        <f t="shared" si="1"/>
        <v>1690.140845</v>
      </c>
      <c r="H19" s="3">
        <f t="array" ref="H19">IF(C19="매도",VLOOKUP(MAX(($A$7:$A19=A19)*($C$7:$C19="매수")*($B$7:B19)),$B$7:$I19,7),ROUNDDOWN(G19,0))</f>
        <v>1690</v>
      </c>
      <c r="I19" s="2">
        <f t="shared" si="2"/>
        <v>29997500</v>
      </c>
      <c r="J19" s="3"/>
      <c r="K19" s="3"/>
      <c r="L19" s="3">
        <f t="array" ref="L19">SUM(IF(($A$7:$A$28=L$6)*($C$7:$C$28="매수")*($B$7:$B$28&lt;=$U19),$H$7:$H$28))-SUM(IF(($A$7:$A$28=L$6)*($C$7:$C$28="매도")*($B$7:$B$28&lt;=$U19),$H$7:$H$28))</f>
        <v>2112</v>
      </c>
      <c r="M19" s="3">
        <f t="array" ref="M19">SUM(IF(($A$7:$A$28=M$6)*($C$7:$C$28="매수")*($B$7:$B$28&lt;=$U19),$H$7:$H$28))-SUM(IF(($A$7:$A$28=M$6)*($C$7:$C$28="매도")*($B$7:$B$28&lt;=$U19),$H$7:$H$28))</f>
        <v>0</v>
      </c>
      <c r="N19" s="3">
        <f t="array" ref="N19">SUM(IF(($A$7:$A$28=N$6)*($C$7:$C$28="매수")*($B$7:$B$28&lt;=$U19),$H$7:$H$28))-SUM(IF(($A$7:$A$28=N$6)*($C$7:$C$28="매도")*($B$7:$B$28&lt;=$U19),$H$7:$H$28))</f>
        <v>0</v>
      </c>
      <c r="O19" s="3">
        <f t="array" ref="O19">SUM(IF(($A$7:$A$28=O$6)*($C$7:$C$28="매수")*($B$7:$B$28&lt;=$U19),$H$7:$H$28))-SUM(IF(($A$7:$A$28=O$6)*($C$7:$C$28="매도")*($B$7:$B$28&lt;=$U19),$H$7:$H$28))</f>
        <v>0</v>
      </c>
      <c r="P19" s="3">
        <f t="array" ref="P19">SUM(IF(($A$7:$A$28=P$6)*($C$7:$C$28="매수")*($B$7:$B$28&lt;=$U19),$H$7:$H$28))-SUM(IF(($A$7:$A$28=P$6)*($C$7:$C$28="매도")*($B$7:$B$28&lt;=$U19),$H$7:$H$28))</f>
        <v>0</v>
      </c>
      <c r="Q19" s="3">
        <f t="array" ref="Q19">SUM(IF(($A$7:$A$28=Q$6)*($C$7:$C$28="매수")*($B$7:$B$28&lt;=$U19),$H$7:$H$28))-SUM(IF(($A$7:$A$28=Q$6)*($C$7:$C$28="매도")*($B$7:$B$28&lt;=$U19),$H$7:$H$28))</f>
        <v>0</v>
      </c>
      <c r="R19" s="3">
        <f t="array" ref="R19">SUM(IF(($A$7:$A$28=R$6)*($C$7:$C$28="매수")*($B$7:$B$28&lt;=$U19),$H$7:$H$28))-SUM(IF(($A$7:$A$28=R$6)*($C$7:$C$28="매도")*($B$7:$B$28&lt;=$U19),$H$7:$H$28))</f>
        <v>0</v>
      </c>
      <c r="S19" s="3">
        <f t="array" ref="S19">SUM(IF(($A$7:$A$28=S$6)*($C$7:$C$28="매수")*($B$7:$B$28&lt;=$U19),$H$7:$H$28))-SUM(IF(($A$7:$A$28=S$6)*($C$7:$C$28="매도")*($B$7:$B$28&lt;=$U19),$H$7:$H$28))</f>
        <v>0</v>
      </c>
      <c r="T19" s="3">
        <f t="array" ref="T19">SUM(IF(($A$7:$A$28=T$6)*($C$7:$C$28="매수")*($B$7:$B$28&lt;=$U19),$H$7:$H$28))-SUM(IF(($A$7:$A$28=T$6)*($C$7:$C$28="매도")*($B$7:$B$28&lt;=$U19),$H$7:$H$28))</f>
        <v>0</v>
      </c>
      <c r="U19" s="11">
        <v>43521.0</v>
      </c>
      <c r="V19" s="12">
        <f t="array" ref="V19">VLOOKUP($U19,'종목주가시세'!$A$1:$J$472,MATCH(V$6,'종목주가시세'!$B$1:$J$1,0)+1)*L19</f>
        <v>29779200</v>
      </c>
      <c r="W19" s="12">
        <f t="array" ref="W19">VLOOKUP($U19,'종목주가시세'!$A$1:$J$472,MATCH(W$6,'종목주가시세'!$B$1:$J$1,0)+1)*M19</f>
        <v>0</v>
      </c>
      <c r="X19" s="12">
        <f t="array" ref="X19">VLOOKUP($U19,'종목주가시세'!$A$1:$J$472,MATCH(X$6,'종목주가시세'!$B$1:$J$1,0)+1)*N19</f>
        <v>0</v>
      </c>
      <c r="Y19" s="12">
        <f t="array" ref="Y19">VLOOKUP($U19,'종목주가시세'!$A$1:$J$472,MATCH(Y$6,'종목주가시세'!$B$1:$J$1,0)+1)*O19</f>
        <v>0</v>
      </c>
      <c r="Z19" s="12">
        <f t="array" ref="Z19">VLOOKUP($U19,'종목주가시세'!$A$1:$J$472,MATCH(Z$6,'종목주가시세'!$B$1:$J$1,0)+1)*P19</f>
        <v>0</v>
      </c>
      <c r="AA19" s="12">
        <f t="array" ref="AA19">VLOOKUP($U19,'종목주가시세'!$A$1:$J$472,MATCH(AA$6,'종목주가시세'!$B$1:$J$1,0)+1)*Q19</f>
        <v>0</v>
      </c>
      <c r="AB19" s="12">
        <f t="array" ref="AB19">VLOOKUP($U19,'종목주가시세'!$A$1:$J$472,MATCH(AB$6,'종목주가시세'!$B$1:$J$1,0)+1)*R19</f>
        <v>0</v>
      </c>
      <c r="AC19" s="12">
        <f t="array" ref="AC19">VLOOKUP($U19,'종목주가시세'!$A$1:$J$472,MATCH(AC$6,'종목주가시세'!$B$1:$J$1,0)+1)*S19</f>
        <v>0</v>
      </c>
      <c r="AD19" s="12">
        <f t="array" ref="AD19">VLOOKUP($U19,'종목주가시세'!$A$1:$J$472,MATCH(AD$6,'종목주가시세'!$B$1:$J$1,0)+1)*T19</f>
        <v>0</v>
      </c>
      <c r="AE19" s="12">
        <f t="shared" si="3"/>
        <v>29779200</v>
      </c>
      <c r="AF19" s="12">
        <f t="array" ref="AF19">100000000+SUM(IF(($C$7:$C$28="매도")*($B$7:$B$28&lt;=$U19),$I$7:$I$28))-SUM(IF(($C$7:$C$28="매수")*($B$7:$B$28&lt;=$U19),$I$7:$I$28))</f>
        <v>70009600</v>
      </c>
      <c r="AG19" s="12">
        <f t="shared" si="4"/>
        <v>99788800</v>
      </c>
    </row>
    <row r="20" ht="16.5" customHeight="1">
      <c r="A20" s="1" t="s">
        <v>17</v>
      </c>
      <c r="B20" s="13">
        <v>43836.0</v>
      </c>
      <c r="C20" s="3" t="s">
        <v>25</v>
      </c>
      <c r="D20" s="3">
        <v>-1.0</v>
      </c>
      <c r="E20" s="3">
        <f>VLOOKUP(B20,'종목주가시세'!$A$1:$J$472,MATCH(A20,'종목주가시세'!$B$1:$J$1,0)+1)</f>
        <v>20600</v>
      </c>
      <c r="F20" s="2"/>
      <c r="G20" s="3">
        <f t="shared" si="1"/>
        <v>0</v>
      </c>
      <c r="H20" s="3">
        <f t="array" ref="H20">IF(C20="매도",VLOOKUP(MAX(($A$7:$A20=A20)*($C$7:$C20="매수")*($B$7:B20)),$B$7:$I20,7),ROUNDDOWN(G20,0))</f>
        <v>722</v>
      </c>
      <c r="I20" s="2">
        <f t="shared" si="2"/>
        <v>14873200</v>
      </c>
      <c r="J20" s="3"/>
      <c r="K20" s="3"/>
      <c r="L20" s="3">
        <f t="array" ref="L20">SUM(IF(($A$7:$A$28=L$6)*($C$7:$C$28="매수")*($B$7:$B$28&lt;=$U20),$H$7:$H$28))-SUM(IF(($A$7:$A$28=L$6)*($C$7:$C$28="매도")*($B$7:$B$28&lt;=$U20),$H$7:$H$28))</f>
        <v>2112</v>
      </c>
      <c r="M20" s="3">
        <f t="array" ref="M20">SUM(IF(($A$7:$A$28=M$6)*($C$7:$C$28="매수")*($B$7:$B$28&lt;=$U20),$H$7:$H$28))-SUM(IF(($A$7:$A$28=M$6)*($C$7:$C$28="매도")*($B$7:$B$28&lt;=$U20),$H$7:$H$28))</f>
        <v>0</v>
      </c>
      <c r="N20" s="3">
        <f t="array" ref="N20">SUM(IF(($A$7:$A$28=N$6)*($C$7:$C$28="매수")*($B$7:$B$28&lt;=$U20),$H$7:$H$28))-SUM(IF(($A$7:$A$28=N$6)*($C$7:$C$28="매도")*($B$7:$B$28&lt;=$U20),$H$7:$H$28))</f>
        <v>0</v>
      </c>
      <c r="O20" s="3">
        <f t="array" ref="O20">SUM(IF(($A$7:$A$28=O$6)*($C$7:$C$28="매수")*($B$7:$B$28&lt;=$U20),$H$7:$H$28))-SUM(IF(($A$7:$A$28=O$6)*($C$7:$C$28="매도")*($B$7:$B$28&lt;=$U20),$H$7:$H$28))</f>
        <v>0</v>
      </c>
      <c r="P20" s="3">
        <f t="array" ref="P20">SUM(IF(($A$7:$A$28=P$6)*($C$7:$C$28="매수")*($B$7:$B$28&lt;=$U20),$H$7:$H$28))-SUM(IF(($A$7:$A$28=P$6)*($C$7:$C$28="매도")*($B$7:$B$28&lt;=$U20),$H$7:$H$28))</f>
        <v>0</v>
      </c>
      <c r="Q20" s="3">
        <f t="array" ref="Q20">SUM(IF(($A$7:$A$28=Q$6)*($C$7:$C$28="매수")*($B$7:$B$28&lt;=$U20),$H$7:$H$28))-SUM(IF(($A$7:$A$28=Q$6)*($C$7:$C$28="매도")*($B$7:$B$28&lt;=$U20),$H$7:$H$28))</f>
        <v>0</v>
      </c>
      <c r="R20" s="3">
        <f t="array" ref="R20">SUM(IF(($A$7:$A$28=R$6)*($C$7:$C$28="매수")*($B$7:$B$28&lt;=$U20),$H$7:$H$28))-SUM(IF(($A$7:$A$28=R$6)*($C$7:$C$28="매도")*($B$7:$B$28&lt;=$U20),$H$7:$H$28))</f>
        <v>0</v>
      </c>
      <c r="S20" s="3">
        <f t="array" ref="S20">SUM(IF(($A$7:$A$28=S$6)*($C$7:$C$28="매수")*($B$7:$B$28&lt;=$U20),$H$7:$H$28))-SUM(IF(($A$7:$A$28=S$6)*($C$7:$C$28="매도")*($B$7:$B$28&lt;=$U20),$H$7:$H$28))</f>
        <v>0</v>
      </c>
      <c r="T20" s="3">
        <f t="array" ref="T20">SUM(IF(($A$7:$A$28=T$6)*($C$7:$C$28="매수")*($B$7:$B$28&lt;=$U20),$H$7:$H$28))-SUM(IF(($A$7:$A$28=T$6)*($C$7:$C$28="매도")*($B$7:$B$28&lt;=$U20),$H$7:$H$28))</f>
        <v>0</v>
      </c>
      <c r="U20" s="11">
        <v>43522.0</v>
      </c>
      <c r="V20" s="12">
        <f t="array" ref="V20">VLOOKUP($U20,'종목주가시세'!$A$1:$J$472,MATCH(V$6,'종목주가시세'!$B$1:$J$1,0)+1)*L20</f>
        <v>29568000</v>
      </c>
      <c r="W20" s="12">
        <f t="array" ref="W20">VLOOKUP($U20,'종목주가시세'!$A$1:$J$472,MATCH(W$6,'종목주가시세'!$B$1:$J$1,0)+1)*M20</f>
        <v>0</v>
      </c>
      <c r="X20" s="12">
        <f t="array" ref="X20">VLOOKUP($U20,'종목주가시세'!$A$1:$J$472,MATCH(X$6,'종목주가시세'!$B$1:$J$1,0)+1)*N20</f>
        <v>0</v>
      </c>
      <c r="Y20" s="12">
        <f t="array" ref="Y20">VLOOKUP($U20,'종목주가시세'!$A$1:$J$472,MATCH(Y$6,'종목주가시세'!$B$1:$J$1,0)+1)*O20</f>
        <v>0</v>
      </c>
      <c r="Z20" s="12">
        <f t="array" ref="Z20">VLOOKUP($U20,'종목주가시세'!$A$1:$J$472,MATCH(Z$6,'종목주가시세'!$B$1:$J$1,0)+1)*P20</f>
        <v>0</v>
      </c>
      <c r="AA20" s="12">
        <f t="array" ref="AA20">VLOOKUP($U20,'종목주가시세'!$A$1:$J$472,MATCH(AA$6,'종목주가시세'!$B$1:$J$1,0)+1)*Q20</f>
        <v>0</v>
      </c>
      <c r="AB20" s="12">
        <f t="array" ref="AB20">VLOOKUP($U20,'종목주가시세'!$A$1:$J$472,MATCH(AB$6,'종목주가시세'!$B$1:$J$1,0)+1)*R20</f>
        <v>0</v>
      </c>
      <c r="AC20" s="12">
        <f t="array" ref="AC20">VLOOKUP($U20,'종목주가시세'!$A$1:$J$472,MATCH(AC$6,'종목주가시세'!$B$1:$J$1,0)+1)*S20</f>
        <v>0</v>
      </c>
      <c r="AD20" s="12">
        <f t="array" ref="AD20">VLOOKUP($U20,'종목주가시세'!$A$1:$J$472,MATCH(AD$6,'종목주가시세'!$B$1:$J$1,0)+1)*T20</f>
        <v>0</v>
      </c>
      <c r="AE20" s="12">
        <f t="shared" si="3"/>
        <v>29568000</v>
      </c>
      <c r="AF20" s="12">
        <f t="array" ref="AF20">100000000+SUM(IF(($C$7:$C$28="매도")*($B$7:$B$28&lt;=$U20),$I$7:$I$28))-SUM(IF(($C$7:$C$28="매수")*($B$7:$B$28&lt;=$U20),$I$7:$I$28))</f>
        <v>70009600</v>
      </c>
      <c r="AG20" s="12">
        <f t="shared" si="4"/>
        <v>99577600</v>
      </c>
    </row>
    <row r="21" ht="16.5" customHeight="1">
      <c r="A21" s="1" t="s">
        <v>16</v>
      </c>
      <c r="B21" s="13">
        <v>43900.0</v>
      </c>
      <c r="C21" s="3" t="s">
        <v>25</v>
      </c>
      <c r="D21" s="3">
        <v>1.0</v>
      </c>
      <c r="E21" s="3">
        <f>VLOOKUP(B21,'종목주가시세'!$A$1:$J$472,MATCH(A21,'종목주가시세'!$B$1:$J$1,0)+1)</f>
        <v>12450</v>
      </c>
      <c r="F21" s="2"/>
      <c r="G21" s="3">
        <f t="shared" si="1"/>
        <v>0</v>
      </c>
      <c r="H21" s="3">
        <f t="array" ref="H21">IF(C21="매도",VLOOKUP(MAX(($A$7:$A21=A21)*($C$7:$C21="매수")*($B$7:B21)),$B$7:$I21,7),ROUNDDOWN(G21,0))</f>
        <v>1690</v>
      </c>
      <c r="I21" s="2">
        <f t="shared" si="2"/>
        <v>21040500</v>
      </c>
      <c r="J21" s="3"/>
      <c r="K21" s="3"/>
      <c r="L21" s="3">
        <f t="array" ref="L21">SUM(IF(($A$7:$A$28=L$6)*($C$7:$C$28="매수")*($B$7:$B$28&lt;=$U21),$H$7:$H$28))-SUM(IF(($A$7:$A$28=L$6)*($C$7:$C$28="매도")*($B$7:$B$28&lt;=$U21),$H$7:$H$28))</f>
        <v>2112</v>
      </c>
      <c r="M21" s="3">
        <f t="array" ref="M21">SUM(IF(($A$7:$A$28=M$6)*($C$7:$C$28="매수")*($B$7:$B$28&lt;=$U21),$H$7:$H$28))-SUM(IF(($A$7:$A$28=M$6)*($C$7:$C$28="매도")*($B$7:$B$28&lt;=$U21),$H$7:$H$28))</f>
        <v>0</v>
      </c>
      <c r="N21" s="3">
        <f t="array" ref="N21">SUM(IF(($A$7:$A$28=N$6)*($C$7:$C$28="매수")*($B$7:$B$28&lt;=$U21),$H$7:$H$28))-SUM(IF(($A$7:$A$28=N$6)*($C$7:$C$28="매도")*($B$7:$B$28&lt;=$U21),$H$7:$H$28))</f>
        <v>0</v>
      </c>
      <c r="O21" s="3">
        <f t="array" ref="O21">SUM(IF(($A$7:$A$28=O$6)*($C$7:$C$28="매수")*($B$7:$B$28&lt;=$U21),$H$7:$H$28))-SUM(IF(($A$7:$A$28=O$6)*($C$7:$C$28="매도")*($B$7:$B$28&lt;=$U21),$H$7:$H$28))</f>
        <v>0</v>
      </c>
      <c r="P21" s="3">
        <f t="array" ref="P21">SUM(IF(($A$7:$A$28=P$6)*($C$7:$C$28="매수")*($B$7:$B$28&lt;=$U21),$H$7:$H$28))-SUM(IF(($A$7:$A$28=P$6)*($C$7:$C$28="매도")*($B$7:$B$28&lt;=$U21),$H$7:$H$28))</f>
        <v>0</v>
      </c>
      <c r="Q21" s="3">
        <f t="array" ref="Q21">SUM(IF(($A$7:$A$28=Q$6)*($C$7:$C$28="매수")*($B$7:$B$28&lt;=$U21),$H$7:$H$28))-SUM(IF(($A$7:$A$28=Q$6)*($C$7:$C$28="매도")*($B$7:$B$28&lt;=$U21),$H$7:$H$28))</f>
        <v>0</v>
      </c>
      <c r="R21" s="3">
        <f t="array" ref="R21">SUM(IF(($A$7:$A$28=R$6)*($C$7:$C$28="매수")*($B$7:$B$28&lt;=$U21),$H$7:$H$28))-SUM(IF(($A$7:$A$28=R$6)*($C$7:$C$28="매도")*($B$7:$B$28&lt;=$U21),$H$7:$H$28))</f>
        <v>0</v>
      </c>
      <c r="S21" s="3">
        <f t="array" ref="S21">SUM(IF(($A$7:$A$28=S$6)*($C$7:$C$28="매수")*($B$7:$B$28&lt;=$U21),$H$7:$H$28))-SUM(IF(($A$7:$A$28=S$6)*($C$7:$C$28="매도")*($B$7:$B$28&lt;=$U21),$H$7:$H$28))</f>
        <v>0</v>
      </c>
      <c r="T21" s="3">
        <f t="array" ref="T21">SUM(IF(($A$7:$A$28=T$6)*($C$7:$C$28="매수")*($B$7:$B$28&lt;=$U21),$H$7:$H$28))-SUM(IF(($A$7:$A$28=T$6)*($C$7:$C$28="매도")*($B$7:$B$28&lt;=$U21),$H$7:$H$28))</f>
        <v>0</v>
      </c>
      <c r="U21" s="11">
        <v>43523.0</v>
      </c>
      <c r="V21" s="12">
        <f t="array" ref="V21">VLOOKUP($U21,'종목주가시세'!$A$1:$J$472,MATCH(V$6,'종목주가시세'!$B$1:$J$1,0)+1)*L21</f>
        <v>29884800</v>
      </c>
      <c r="W21" s="12">
        <f t="array" ref="W21">VLOOKUP($U21,'종목주가시세'!$A$1:$J$472,MATCH(W$6,'종목주가시세'!$B$1:$J$1,0)+1)*M21</f>
        <v>0</v>
      </c>
      <c r="X21" s="12">
        <f t="array" ref="X21">VLOOKUP($U21,'종목주가시세'!$A$1:$J$472,MATCH(X$6,'종목주가시세'!$B$1:$J$1,0)+1)*N21</f>
        <v>0</v>
      </c>
      <c r="Y21" s="12">
        <f t="array" ref="Y21">VLOOKUP($U21,'종목주가시세'!$A$1:$J$472,MATCH(Y$6,'종목주가시세'!$B$1:$J$1,0)+1)*O21</f>
        <v>0</v>
      </c>
      <c r="Z21" s="12">
        <f t="array" ref="Z21">VLOOKUP($U21,'종목주가시세'!$A$1:$J$472,MATCH(Z$6,'종목주가시세'!$B$1:$J$1,0)+1)*P21</f>
        <v>0</v>
      </c>
      <c r="AA21" s="12">
        <f t="array" ref="AA21">VLOOKUP($U21,'종목주가시세'!$A$1:$J$472,MATCH(AA$6,'종목주가시세'!$B$1:$J$1,0)+1)*Q21</f>
        <v>0</v>
      </c>
      <c r="AB21" s="12">
        <f t="array" ref="AB21">VLOOKUP($U21,'종목주가시세'!$A$1:$J$472,MATCH(AB$6,'종목주가시세'!$B$1:$J$1,0)+1)*R21</f>
        <v>0</v>
      </c>
      <c r="AC21" s="12">
        <f t="array" ref="AC21">VLOOKUP($U21,'종목주가시세'!$A$1:$J$472,MATCH(AC$6,'종목주가시세'!$B$1:$J$1,0)+1)*S21</f>
        <v>0</v>
      </c>
      <c r="AD21" s="12">
        <f t="array" ref="AD21">VLOOKUP($U21,'종목주가시세'!$A$1:$J$472,MATCH(AD$6,'종목주가시세'!$B$1:$J$1,0)+1)*T21</f>
        <v>0</v>
      </c>
      <c r="AE21" s="12">
        <f t="shared" si="3"/>
        <v>29884800</v>
      </c>
      <c r="AF21" s="12">
        <f t="array" ref="AF21">100000000+SUM(IF(($C$7:$C$28="매도")*($B$7:$B$28&lt;=$U21),$I$7:$I$28))-SUM(IF(($C$7:$C$28="매수")*($B$7:$B$28&lt;=$U21),$I$7:$I$28))</f>
        <v>70009600</v>
      </c>
      <c r="AG21" s="12">
        <f t="shared" si="4"/>
        <v>99894400</v>
      </c>
    </row>
    <row r="22" ht="16.5" customHeight="1">
      <c r="A22" s="1" t="s">
        <v>18</v>
      </c>
      <c r="B22" s="13">
        <v>43900.0</v>
      </c>
      <c r="C22" s="3" t="s">
        <v>25</v>
      </c>
      <c r="D22" s="3">
        <v>1.0</v>
      </c>
      <c r="E22" s="3">
        <f>VLOOKUP(B22,'종목주가시세'!$A$1:$J$472,MATCH(A22,'종목주가시세'!$B$1:$J$1,0)+1)</f>
        <v>29650</v>
      </c>
      <c r="F22" s="2"/>
      <c r="G22" s="3">
        <f t="shared" si="1"/>
        <v>0</v>
      </c>
      <c r="H22" s="3">
        <f t="array" ref="H22">IF(C22="매도",VLOOKUP(MAX(($A$7:$A22=A22)*($C$7:$C22="매수")*($B$7:B22)),$B$7:$I22,7),ROUNDDOWN(G22,0))</f>
        <v>426</v>
      </c>
      <c r="I22" s="2">
        <f t="shared" si="2"/>
        <v>12630900</v>
      </c>
      <c r="J22" s="3"/>
      <c r="K22" s="3"/>
      <c r="L22" s="3">
        <f t="array" ref="L22">SUM(IF(($A$7:$A$28=L$6)*($C$7:$C$28="매수")*($B$7:$B$28&lt;=$U22),$H$7:$H$28))-SUM(IF(($A$7:$A$28=L$6)*($C$7:$C$28="매도")*($B$7:$B$28&lt;=$U22),$H$7:$H$28))</f>
        <v>2112</v>
      </c>
      <c r="M22" s="3">
        <f t="array" ref="M22">SUM(IF(($A$7:$A$28=M$6)*($C$7:$C$28="매수")*($B$7:$B$28&lt;=$U22),$H$7:$H$28))-SUM(IF(($A$7:$A$28=M$6)*($C$7:$C$28="매도")*($B$7:$B$28&lt;=$U22),$H$7:$H$28))</f>
        <v>0</v>
      </c>
      <c r="N22" s="3">
        <f t="array" ref="N22">SUM(IF(($A$7:$A$28=N$6)*($C$7:$C$28="매수")*($B$7:$B$28&lt;=$U22),$H$7:$H$28))-SUM(IF(($A$7:$A$28=N$6)*($C$7:$C$28="매도")*($B$7:$B$28&lt;=$U22),$H$7:$H$28))</f>
        <v>0</v>
      </c>
      <c r="O22" s="3">
        <f t="array" ref="O22">SUM(IF(($A$7:$A$28=O$6)*($C$7:$C$28="매수")*($B$7:$B$28&lt;=$U22),$H$7:$H$28))-SUM(IF(($A$7:$A$28=O$6)*($C$7:$C$28="매도")*($B$7:$B$28&lt;=$U22),$H$7:$H$28))</f>
        <v>0</v>
      </c>
      <c r="P22" s="3">
        <f t="array" ref="P22">SUM(IF(($A$7:$A$28=P$6)*($C$7:$C$28="매수")*($B$7:$B$28&lt;=$U22),$H$7:$H$28))-SUM(IF(($A$7:$A$28=P$6)*($C$7:$C$28="매도")*($B$7:$B$28&lt;=$U22),$H$7:$H$28))</f>
        <v>0</v>
      </c>
      <c r="Q22" s="3">
        <f t="array" ref="Q22">SUM(IF(($A$7:$A$28=Q$6)*($C$7:$C$28="매수")*($B$7:$B$28&lt;=$U22),$H$7:$H$28))-SUM(IF(($A$7:$A$28=Q$6)*($C$7:$C$28="매도")*($B$7:$B$28&lt;=$U22),$H$7:$H$28))</f>
        <v>0</v>
      </c>
      <c r="R22" s="3">
        <f t="array" ref="R22">SUM(IF(($A$7:$A$28=R$6)*($C$7:$C$28="매수")*($B$7:$B$28&lt;=$U22),$H$7:$H$28))-SUM(IF(($A$7:$A$28=R$6)*($C$7:$C$28="매도")*($B$7:$B$28&lt;=$U22),$H$7:$H$28))</f>
        <v>0</v>
      </c>
      <c r="S22" s="3">
        <f t="array" ref="S22">SUM(IF(($A$7:$A$28=S$6)*($C$7:$C$28="매수")*($B$7:$B$28&lt;=$U22),$H$7:$H$28))-SUM(IF(($A$7:$A$28=S$6)*($C$7:$C$28="매도")*($B$7:$B$28&lt;=$U22),$H$7:$H$28))</f>
        <v>0</v>
      </c>
      <c r="T22" s="3">
        <f t="array" ref="T22">SUM(IF(($A$7:$A$28=T$6)*($C$7:$C$28="매수")*($B$7:$B$28&lt;=$U22),$H$7:$H$28))-SUM(IF(($A$7:$A$28=T$6)*($C$7:$C$28="매도")*($B$7:$B$28&lt;=$U22),$H$7:$H$28))</f>
        <v>0</v>
      </c>
      <c r="U22" s="11">
        <v>43524.0</v>
      </c>
      <c r="V22" s="12">
        <f t="array" ref="V22">VLOOKUP($U22,'종목주가시세'!$A$1:$J$472,MATCH(V$6,'종목주가시세'!$B$1:$J$1,0)+1)*L22</f>
        <v>29779200</v>
      </c>
      <c r="W22" s="12">
        <f t="array" ref="W22">VLOOKUP($U22,'종목주가시세'!$A$1:$J$472,MATCH(W$6,'종목주가시세'!$B$1:$J$1,0)+1)*M22</f>
        <v>0</v>
      </c>
      <c r="X22" s="12">
        <f t="array" ref="X22">VLOOKUP($U22,'종목주가시세'!$A$1:$J$472,MATCH(X$6,'종목주가시세'!$B$1:$J$1,0)+1)*N22</f>
        <v>0</v>
      </c>
      <c r="Y22" s="12">
        <f t="array" ref="Y22">VLOOKUP($U22,'종목주가시세'!$A$1:$J$472,MATCH(Y$6,'종목주가시세'!$B$1:$J$1,0)+1)*O22</f>
        <v>0</v>
      </c>
      <c r="Z22" s="12">
        <f t="array" ref="Z22">VLOOKUP($U22,'종목주가시세'!$A$1:$J$472,MATCH(Z$6,'종목주가시세'!$B$1:$J$1,0)+1)*P22</f>
        <v>0</v>
      </c>
      <c r="AA22" s="12">
        <f t="array" ref="AA22">VLOOKUP($U22,'종목주가시세'!$A$1:$J$472,MATCH(AA$6,'종목주가시세'!$B$1:$J$1,0)+1)*Q22</f>
        <v>0</v>
      </c>
      <c r="AB22" s="12">
        <f t="array" ref="AB22">VLOOKUP($U22,'종목주가시세'!$A$1:$J$472,MATCH(AB$6,'종목주가시세'!$B$1:$J$1,0)+1)*R22</f>
        <v>0</v>
      </c>
      <c r="AC22" s="12">
        <f t="array" ref="AC22">VLOOKUP($U22,'종목주가시세'!$A$1:$J$472,MATCH(AC$6,'종목주가시세'!$B$1:$J$1,0)+1)*S22</f>
        <v>0</v>
      </c>
      <c r="AD22" s="12">
        <f t="array" ref="AD22">VLOOKUP($U22,'종목주가시세'!$A$1:$J$472,MATCH(AD$6,'종목주가시세'!$B$1:$J$1,0)+1)*T22</f>
        <v>0</v>
      </c>
      <c r="AE22" s="12">
        <f t="shared" si="3"/>
        <v>29779200</v>
      </c>
      <c r="AF22" s="12">
        <f t="array" ref="AF22">100000000+SUM(IF(($C$7:$C$28="매도")*($B$7:$B$28&lt;=$U22),$I$7:$I$28))-SUM(IF(($C$7:$C$28="매수")*($B$7:$B$28&lt;=$U22),$I$7:$I$28))</f>
        <v>70009600</v>
      </c>
      <c r="AG22" s="12">
        <f t="shared" si="4"/>
        <v>99788800</v>
      </c>
    </row>
    <row r="23" ht="16.5" customHeight="1">
      <c r="A23" s="14" t="s">
        <v>21</v>
      </c>
      <c r="B23" s="15">
        <v>43907.0</v>
      </c>
      <c r="C23" s="16" t="s">
        <v>24</v>
      </c>
      <c r="D23" s="16">
        <v>1.0</v>
      </c>
      <c r="E23" s="17">
        <f>VLOOKUP(B23,'종목주가시세'!$A$1:$J$472,MATCH(A23,'종목주가시세'!$B$1:$J$1,0)+1)</f>
        <v>4445</v>
      </c>
      <c r="F23" s="18">
        <v>2.5E7</v>
      </c>
      <c r="G23" s="17">
        <f t="shared" si="1"/>
        <v>5624.296963</v>
      </c>
      <c r="H23" s="17">
        <f t="array" ref="H23">IF(C23="매도",VLOOKUP(MAX(($A$7:$A23=A23)*($C$7:$C23="매수")*($B$7:B23)),$B$7:$I23,7),ROUNDDOWN(G23,0))</f>
        <v>5624</v>
      </c>
      <c r="I23" s="19">
        <f t="shared" si="2"/>
        <v>24998680</v>
      </c>
      <c r="J23" s="3"/>
      <c r="K23" s="3"/>
      <c r="L23" s="3">
        <f t="array" ref="L23">SUM(IF(($A$7:$A$28=L$6)*($C$7:$C$28="매수")*($B$7:$B$28&lt;=$U23),$H$7:$H$28))-SUM(IF(($A$7:$A$28=L$6)*($C$7:$C$28="매도")*($B$7:$B$28&lt;=$U23),$H$7:$H$28))</f>
        <v>2112</v>
      </c>
      <c r="M23" s="3">
        <f t="array" ref="M23">SUM(IF(($A$7:$A$28=M$6)*($C$7:$C$28="매수")*($B$7:$B$28&lt;=$U23),$H$7:$H$28))-SUM(IF(($A$7:$A$28=M$6)*($C$7:$C$28="매도")*($B$7:$B$28&lt;=$U23),$H$7:$H$28))</f>
        <v>0</v>
      </c>
      <c r="N23" s="3">
        <f t="array" ref="N23">SUM(IF(($A$7:$A$28=N$6)*($C$7:$C$28="매수")*($B$7:$B$28&lt;=$U23),$H$7:$H$28))-SUM(IF(($A$7:$A$28=N$6)*($C$7:$C$28="매도")*($B$7:$B$28&lt;=$U23),$H$7:$H$28))</f>
        <v>0</v>
      </c>
      <c r="O23" s="3">
        <f t="array" ref="O23">SUM(IF(($A$7:$A$28=O$6)*($C$7:$C$28="매수")*($B$7:$B$28&lt;=$U23),$H$7:$H$28))-SUM(IF(($A$7:$A$28=O$6)*($C$7:$C$28="매도")*($B$7:$B$28&lt;=$U23),$H$7:$H$28))</f>
        <v>0</v>
      </c>
      <c r="P23" s="3">
        <f t="array" ref="P23">SUM(IF(($A$7:$A$28=P$6)*($C$7:$C$28="매수")*($B$7:$B$28&lt;=$U23),$H$7:$H$28))-SUM(IF(($A$7:$A$28=P$6)*($C$7:$C$28="매도")*($B$7:$B$28&lt;=$U23),$H$7:$H$28))</f>
        <v>0</v>
      </c>
      <c r="Q23" s="3">
        <f t="array" ref="Q23">SUM(IF(($A$7:$A$28=Q$6)*($C$7:$C$28="매수")*($B$7:$B$28&lt;=$U23),$H$7:$H$28))-SUM(IF(($A$7:$A$28=Q$6)*($C$7:$C$28="매도")*($B$7:$B$28&lt;=$U23),$H$7:$H$28))</f>
        <v>0</v>
      </c>
      <c r="R23" s="3">
        <f t="array" ref="R23">SUM(IF(($A$7:$A$28=R$6)*($C$7:$C$28="매수")*($B$7:$B$28&lt;=$U23),$H$7:$H$28))-SUM(IF(($A$7:$A$28=R$6)*($C$7:$C$28="매도")*($B$7:$B$28&lt;=$U23),$H$7:$H$28))</f>
        <v>0</v>
      </c>
      <c r="S23" s="3">
        <f t="array" ref="S23">SUM(IF(($A$7:$A$28=S$6)*($C$7:$C$28="매수")*($B$7:$B$28&lt;=$U23),$H$7:$H$28))-SUM(IF(($A$7:$A$28=S$6)*($C$7:$C$28="매도")*($B$7:$B$28&lt;=$U23),$H$7:$H$28))</f>
        <v>0</v>
      </c>
      <c r="T23" s="3">
        <f t="array" ref="T23">SUM(IF(($A$7:$A$28=T$6)*($C$7:$C$28="매수")*($B$7:$B$28&lt;=$U23),$H$7:$H$28))-SUM(IF(($A$7:$A$28=T$6)*($C$7:$C$28="매도")*($B$7:$B$28&lt;=$U23),$H$7:$H$28))</f>
        <v>0</v>
      </c>
      <c r="U23" s="11">
        <v>43528.0</v>
      </c>
      <c r="V23" s="12">
        <f t="array" ref="V23">VLOOKUP($U23,'종목주가시세'!$A$1:$J$472,MATCH(V$6,'종목주가시세'!$B$1:$J$1,0)+1)*L23</f>
        <v>29356800</v>
      </c>
      <c r="W23" s="12">
        <f t="array" ref="W23">VLOOKUP($U23,'종목주가시세'!$A$1:$J$472,MATCH(W$6,'종목주가시세'!$B$1:$J$1,0)+1)*M23</f>
        <v>0</v>
      </c>
      <c r="X23" s="12">
        <f t="array" ref="X23">VLOOKUP($U23,'종목주가시세'!$A$1:$J$472,MATCH(X$6,'종목주가시세'!$B$1:$J$1,0)+1)*N23</f>
        <v>0</v>
      </c>
      <c r="Y23" s="12">
        <f t="array" ref="Y23">VLOOKUP($U23,'종목주가시세'!$A$1:$J$472,MATCH(Y$6,'종목주가시세'!$B$1:$J$1,0)+1)*O23</f>
        <v>0</v>
      </c>
      <c r="Z23" s="12">
        <f t="array" ref="Z23">VLOOKUP($U23,'종목주가시세'!$A$1:$J$472,MATCH(Z$6,'종목주가시세'!$B$1:$J$1,0)+1)*P23</f>
        <v>0</v>
      </c>
      <c r="AA23" s="12">
        <f t="array" ref="AA23">VLOOKUP($U23,'종목주가시세'!$A$1:$J$472,MATCH(AA$6,'종목주가시세'!$B$1:$J$1,0)+1)*Q23</f>
        <v>0</v>
      </c>
      <c r="AB23" s="12">
        <f t="array" ref="AB23">VLOOKUP($U23,'종목주가시세'!$A$1:$J$472,MATCH(AB$6,'종목주가시세'!$B$1:$J$1,0)+1)*R23</f>
        <v>0</v>
      </c>
      <c r="AC23" s="12">
        <f t="array" ref="AC23">VLOOKUP($U23,'종목주가시세'!$A$1:$J$472,MATCH(AC$6,'종목주가시세'!$B$1:$J$1,0)+1)*S23</f>
        <v>0</v>
      </c>
      <c r="AD23" s="12">
        <f t="array" ref="AD23">VLOOKUP($U23,'종목주가시세'!$A$1:$J$472,MATCH(AD$6,'종목주가시세'!$B$1:$J$1,0)+1)*T23</f>
        <v>0</v>
      </c>
      <c r="AE23" s="12">
        <f t="shared" si="3"/>
        <v>29356800</v>
      </c>
      <c r="AF23" s="12">
        <f t="array" ref="AF23">100000000+SUM(IF(($C$7:$C$28="매도")*($B$7:$B$28&lt;=$U23),$I$7:$I$28))-SUM(IF(($C$7:$C$28="매수")*($B$7:$B$28&lt;=$U23),$I$7:$I$28))</f>
        <v>70009600</v>
      </c>
      <c r="AG23" s="12">
        <f t="shared" si="4"/>
        <v>99366400</v>
      </c>
    </row>
    <row r="24" ht="16.5" customHeight="1">
      <c r="A24" s="20" t="s">
        <v>19</v>
      </c>
      <c r="B24" s="11">
        <v>43910.0</v>
      </c>
      <c r="C24" s="4" t="s">
        <v>24</v>
      </c>
      <c r="D24" s="4">
        <v>1.0</v>
      </c>
      <c r="E24" s="3">
        <f>VLOOKUP(B24,'종목주가시세'!$A$1:$J$472,MATCH(A24,'종목주가시세'!$B$1:$J$1,0)+1)</f>
        <v>4430</v>
      </c>
      <c r="F24" s="21">
        <v>3.0E7</v>
      </c>
      <c r="G24" s="3">
        <f t="shared" si="1"/>
        <v>6772.009029</v>
      </c>
      <c r="H24" s="3">
        <f t="array" ref="H24">IF(C24="매도",VLOOKUP(MAX(($A$7:$A24=A24)*($C$7:$C24="매수")*($B$7:B24)),$B$7:$I24,7),ROUNDDOWN(G24,0))</f>
        <v>6772</v>
      </c>
      <c r="I24" s="2">
        <f t="shared" si="2"/>
        <v>29999960</v>
      </c>
      <c r="J24" s="3"/>
      <c r="K24" s="3"/>
      <c r="L24" s="3">
        <f t="array" ref="L24">SUM(IF(($A$7:$A$28=L$6)*($C$7:$C$28="매수")*($B$7:$B$28&lt;=$U24),$H$7:$H$28))-SUM(IF(($A$7:$A$28=L$6)*($C$7:$C$28="매도")*($B$7:$B$28&lt;=$U24),$H$7:$H$28))</f>
        <v>2112</v>
      </c>
      <c r="M24" s="3">
        <f t="array" ref="M24">SUM(IF(($A$7:$A$28=M$6)*($C$7:$C$28="매수")*($B$7:$B$28&lt;=$U24),$H$7:$H$28))-SUM(IF(($A$7:$A$28=M$6)*($C$7:$C$28="매도")*($B$7:$B$28&lt;=$U24),$H$7:$H$28))</f>
        <v>0</v>
      </c>
      <c r="N24" s="3">
        <f t="array" ref="N24">SUM(IF(($A$7:$A$28=N$6)*($C$7:$C$28="매수")*($B$7:$B$28&lt;=$U24),$H$7:$H$28))-SUM(IF(($A$7:$A$28=N$6)*($C$7:$C$28="매도")*($B$7:$B$28&lt;=$U24),$H$7:$H$28))</f>
        <v>0</v>
      </c>
      <c r="O24" s="3">
        <f t="array" ref="O24">SUM(IF(($A$7:$A$28=O$6)*($C$7:$C$28="매수")*($B$7:$B$28&lt;=$U24),$H$7:$H$28))-SUM(IF(($A$7:$A$28=O$6)*($C$7:$C$28="매도")*($B$7:$B$28&lt;=$U24),$H$7:$H$28))</f>
        <v>0</v>
      </c>
      <c r="P24" s="3">
        <f t="array" ref="P24">SUM(IF(($A$7:$A$28=P$6)*($C$7:$C$28="매수")*($B$7:$B$28&lt;=$U24),$H$7:$H$28))-SUM(IF(($A$7:$A$28=P$6)*($C$7:$C$28="매도")*($B$7:$B$28&lt;=$U24),$H$7:$H$28))</f>
        <v>0</v>
      </c>
      <c r="Q24" s="3">
        <f t="array" ref="Q24">SUM(IF(($A$7:$A$28=Q$6)*($C$7:$C$28="매수")*($B$7:$B$28&lt;=$U24),$H$7:$H$28))-SUM(IF(($A$7:$A$28=Q$6)*($C$7:$C$28="매도")*($B$7:$B$28&lt;=$U24),$H$7:$H$28))</f>
        <v>0</v>
      </c>
      <c r="R24" s="3">
        <f t="array" ref="R24">SUM(IF(($A$7:$A$28=R$6)*($C$7:$C$28="매수")*($B$7:$B$28&lt;=$U24),$H$7:$H$28))-SUM(IF(($A$7:$A$28=R$6)*($C$7:$C$28="매도")*($B$7:$B$28&lt;=$U24),$H$7:$H$28))</f>
        <v>0</v>
      </c>
      <c r="S24" s="3">
        <f t="array" ref="S24">SUM(IF(($A$7:$A$28=S$6)*($C$7:$C$28="매수")*($B$7:$B$28&lt;=$U24),$H$7:$H$28))-SUM(IF(($A$7:$A$28=S$6)*($C$7:$C$28="매도")*($B$7:$B$28&lt;=$U24),$H$7:$H$28))</f>
        <v>0</v>
      </c>
      <c r="T24" s="3">
        <f t="array" ref="T24">SUM(IF(($A$7:$A$28=T$6)*($C$7:$C$28="매수")*($B$7:$B$28&lt;=$U24),$H$7:$H$28))-SUM(IF(($A$7:$A$28=T$6)*($C$7:$C$28="매도")*($B$7:$B$28&lt;=$U24),$H$7:$H$28))</f>
        <v>0</v>
      </c>
      <c r="U24" s="11">
        <v>43529.0</v>
      </c>
      <c r="V24" s="12">
        <f t="array" ref="V24">VLOOKUP($U24,'종목주가시세'!$A$1:$J$472,MATCH(V$6,'종목주가시세'!$B$1:$J$1,0)+1)*L24</f>
        <v>29462400</v>
      </c>
      <c r="W24" s="12">
        <f t="array" ref="W24">VLOOKUP($U24,'종목주가시세'!$A$1:$J$472,MATCH(W$6,'종목주가시세'!$B$1:$J$1,0)+1)*M24</f>
        <v>0</v>
      </c>
      <c r="X24" s="12">
        <f t="array" ref="X24">VLOOKUP($U24,'종목주가시세'!$A$1:$J$472,MATCH(X$6,'종목주가시세'!$B$1:$J$1,0)+1)*N24</f>
        <v>0</v>
      </c>
      <c r="Y24" s="12">
        <f t="array" ref="Y24">VLOOKUP($U24,'종목주가시세'!$A$1:$J$472,MATCH(Y$6,'종목주가시세'!$B$1:$J$1,0)+1)*O24</f>
        <v>0</v>
      </c>
      <c r="Z24" s="12">
        <f t="array" ref="Z24">VLOOKUP($U24,'종목주가시세'!$A$1:$J$472,MATCH(Z$6,'종목주가시세'!$B$1:$J$1,0)+1)*P24</f>
        <v>0</v>
      </c>
      <c r="AA24" s="12">
        <f t="array" ref="AA24">VLOOKUP($U24,'종목주가시세'!$A$1:$J$472,MATCH(AA$6,'종목주가시세'!$B$1:$J$1,0)+1)*Q24</f>
        <v>0</v>
      </c>
      <c r="AB24" s="12">
        <f t="array" ref="AB24">VLOOKUP($U24,'종목주가시세'!$A$1:$J$472,MATCH(AB$6,'종목주가시세'!$B$1:$J$1,0)+1)*R24</f>
        <v>0</v>
      </c>
      <c r="AC24" s="12">
        <f t="array" ref="AC24">VLOOKUP($U24,'종목주가시세'!$A$1:$J$472,MATCH(AC$6,'종목주가시세'!$B$1:$J$1,0)+1)*S24</f>
        <v>0</v>
      </c>
      <c r="AD24" s="12">
        <f t="array" ref="AD24">VLOOKUP($U24,'종목주가시세'!$A$1:$J$472,MATCH(AD$6,'종목주가시세'!$B$1:$J$1,0)+1)*T24</f>
        <v>0</v>
      </c>
      <c r="AE24" s="12">
        <f t="shared" si="3"/>
        <v>29462400</v>
      </c>
      <c r="AF24" s="12">
        <f t="array" ref="AF24">100000000+SUM(IF(($C$7:$C$28="매도")*($B$7:$B$28&lt;=$U24),$I$7:$I$28))-SUM(IF(($C$7:$C$28="매수")*($B$7:$B$28&lt;=$U24),$I$7:$I$28))</f>
        <v>70009600</v>
      </c>
      <c r="AG24" s="12">
        <f t="shared" si="4"/>
        <v>99472000</v>
      </c>
    </row>
    <row r="25" ht="16.5" customHeight="1">
      <c r="A25" s="20" t="s">
        <v>20</v>
      </c>
      <c r="B25" s="11">
        <v>43922.0</v>
      </c>
      <c r="C25" s="4" t="s">
        <v>24</v>
      </c>
      <c r="D25" s="4">
        <v>1.0</v>
      </c>
      <c r="E25" s="3">
        <f>VLOOKUP(B25,'종목주가시세'!$A$1:$J$472,MATCH(A25,'종목주가시세'!$B$1:$J$1,0)+1)</f>
        <v>10050</v>
      </c>
      <c r="F25" s="21">
        <v>3.0E7</v>
      </c>
      <c r="G25" s="3">
        <f t="shared" si="1"/>
        <v>2985.074627</v>
      </c>
      <c r="H25" s="3">
        <f t="array" ref="H25">IF(C25="매도",VLOOKUP(MAX(($A$7:$A25=A25)*($C$7:$C25="매수")*($B$7:B25)),$B$7:$I25,7),ROUNDDOWN(G25,0))</f>
        <v>2985</v>
      </c>
      <c r="I25" s="2">
        <f t="shared" si="2"/>
        <v>29999250</v>
      </c>
      <c r="J25" s="3"/>
      <c r="K25" s="3"/>
      <c r="L25" s="3">
        <f t="array" ref="L25">SUM(IF(($A$7:$A$28=L$6)*($C$7:$C$28="매수")*($B$7:$B$28&lt;=$U25),$H$7:$H$28))-SUM(IF(($A$7:$A$28=L$6)*($C$7:$C$28="매도")*($B$7:$B$28&lt;=$U25),$H$7:$H$28))</f>
        <v>2112</v>
      </c>
      <c r="M25" s="3">
        <f t="array" ref="M25">SUM(IF(($A$7:$A$28=M$6)*($C$7:$C$28="매수")*($B$7:$B$28&lt;=$U25),$H$7:$H$28))-SUM(IF(($A$7:$A$28=M$6)*($C$7:$C$28="매도")*($B$7:$B$28&lt;=$U25),$H$7:$H$28))</f>
        <v>0</v>
      </c>
      <c r="N25" s="3">
        <f t="array" ref="N25">SUM(IF(($A$7:$A$28=N$6)*($C$7:$C$28="매수")*($B$7:$B$28&lt;=$U25),$H$7:$H$28))-SUM(IF(($A$7:$A$28=N$6)*($C$7:$C$28="매도")*($B$7:$B$28&lt;=$U25),$H$7:$H$28))</f>
        <v>0</v>
      </c>
      <c r="O25" s="3">
        <f t="array" ref="O25">SUM(IF(($A$7:$A$28=O$6)*($C$7:$C$28="매수")*($B$7:$B$28&lt;=$U25),$H$7:$H$28))-SUM(IF(($A$7:$A$28=O$6)*($C$7:$C$28="매도")*($B$7:$B$28&lt;=$U25),$H$7:$H$28))</f>
        <v>0</v>
      </c>
      <c r="P25" s="3">
        <f t="array" ref="P25">SUM(IF(($A$7:$A$28=P$6)*($C$7:$C$28="매수")*($B$7:$B$28&lt;=$U25),$H$7:$H$28))-SUM(IF(($A$7:$A$28=P$6)*($C$7:$C$28="매도")*($B$7:$B$28&lt;=$U25),$H$7:$H$28))</f>
        <v>0</v>
      </c>
      <c r="Q25" s="3">
        <f t="array" ref="Q25">SUM(IF(($A$7:$A$28=Q$6)*($C$7:$C$28="매수")*($B$7:$B$28&lt;=$U25),$H$7:$H$28))-SUM(IF(($A$7:$A$28=Q$6)*($C$7:$C$28="매도")*($B$7:$B$28&lt;=$U25),$H$7:$H$28))</f>
        <v>0</v>
      </c>
      <c r="R25" s="3">
        <f t="array" ref="R25">SUM(IF(($A$7:$A$28=R$6)*($C$7:$C$28="매수")*($B$7:$B$28&lt;=$U25),$H$7:$H$28))-SUM(IF(($A$7:$A$28=R$6)*($C$7:$C$28="매도")*($B$7:$B$28&lt;=$U25),$H$7:$H$28))</f>
        <v>0</v>
      </c>
      <c r="S25" s="3">
        <f t="array" ref="S25">SUM(IF(($A$7:$A$28=S$6)*($C$7:$C$28="매수")*($B$7:$B$28&lt;=$U25),$H$7:$H$28))-SUM(IF(($A$7:$A$28=S$6)*($C$7:$C$28="매도")*($B$7:$B$28&lt;=$U25),$H$7:$H$28))</f>
        <v>0</v>
      </c>
      <c r="T25" s="3">
        <f t="array" ref="T25">SUM(IF(($A$7:$A$28=T$6)*($C$7:$C$28="매수")*($B$7:$B$28&lt;=$U25),$H$7:$H$28))-SUM(IF(($A$7:$A$28=T$6)*($C$7:$C$28="매도")*($B$7:$B$28&lt;=$U25),$H$7:$H$28))</f>
        <v>0</v>
      </c>
      <c r="U25" s="11">
        <v>43530.0</v>
      </c>
      <c r="V25" s="12">
        <f t="array" ref="V25">VLOOKUP($U25,'종목주가시세'!$A$1:$J$472,MATCH(V$6,'종목주가시세'!$B$1:$J$1,0)+1)*L25</f>
        <v>29462400</v>
      </c>
      <c r="W25" s="12">
        <f t="array" ref="W25">VLOOKUP($U25,'종목주가시세'!$A$1:$J$472,MATCH(W$6,'종목주가시세'!$B$1:$J$1,0)+1)*M25</f>
        <v>0</v>
      </c>
      <c r="X25" s="12">
        <f t="array" ref="X25">VLOOKUP($U25,'종목주가시세'!$A$1:$J$472,MATCH(X$6,'종목주가시세'!$B$1:$J$1,0)+1)*N25</f>
        <v>0</v>
      </c>
      <c r="Y25" s="12">
        <f t="array" ref="Y25">VLOOKUP($U25,'종목주가시세'!$A$1:$J$472,MATCH(Y$6,'종목주가시세'!$B$1:$J$1,0)+1)*O25</f>
        <v>0</v>
      </c>
      <c r="Z25" s="12">
        <f t="array" ref="Z25">VLOOKUP($U25,'종목주가시세'!$A$1:$J$472,MATCH(Z$6,'종목주가시세'!$B$1:$J$1,0)+1)*P25</f>
        <v>0</v>
      </c>
      <c r="AA25" s="12">
        <f t="array" ref="AA25">VLOOKUP($U25,'종목주가시세'!$A$1:$J$472,MATCH(AA$6,'종목주가시세'!$B$1:$J$1,0)+1)*Q25</f>
        <v>0</v>
      </c>
      <c r="AB25" s="12">
        <f t="array" ref="AB25">VLOOKUP($U25,'종목주가시세'!$A$1:$J$472,MATCH(AB$6,'종목주가시세'!$B$1:$J$1,0)+1)*R25</f>
        <v>0</v>
      </c>
      <c r="AC25" s="12">
        <f t="array" ref="AC25">VLOOKUP($U25,'종목주가시세'!$A$1:$J$472,MATCH(AC$6,'종목주가시세'!$B$1:$J$1,0)+1)*S25</f>
        <v>0</v>
      </c>
      <c r="AD25" s="12">
        <f t="array" ref="AD25">VLOOKUP($U25,'종목주가시세'!$A$1:$J$472,MATCH(AD$6,'종목주가시세'!$B$1:$J$1,0)+1)*T25</f>
        <v>0</v>
      </c>
      <c r="AE25" s="12">
        <f t="shared" si="3"/>
        <v>29462400</v>
      </c>
      <c r="AF25" s="12">
        <f t="array" ref="AF25">100000000+SUM(IF(($C$7:$C$28="매도")*($B$7:$B$28&lt;=$U25),$I$7:$I$28))-SUM(IF(($C$7:$C$28="매수")*($B$7:$B$28&lt;=$U25),$I$7:$I$28))</f>
        <v>70009600</v>
      </c>
      <c r="AG25" s="12">
        <f t="shared" si="4"/>
        <v>99472000</v>
      </c>
    </row>
    <row r="26" ht="16.5" customHeight="1">
      <c r="A26" s="20" t="s">
        <v>19</v>
      </c>
      <c r="B26" s="11">
        <v>43927.0</v>
      </c>
      <c r="C26" s="4" t="s">
        <v>25</v>
      </c>
      <c r="D26" s="4">
        <v>1.0</v>
      </c>
      <c r="E26" s="3">
        <f>VLOOKUP(B26,'종목주가시세'!$A$1:$J$472,MATCH(A26,'종목주가시세'!$B$1:$J$1,0)+1)</f>
        <v>8650</v>
      </c>
      <c r="F26" s="22"/>
      <c r="G26" s="3">
        <f t="shared" si="1"/>
        <v>0</v>
      </c>
      <c r="H26" s="3">
        <f t="array" ref="H26">IF(C26="매도",VLOOKUP(MAX(($A$7:$A26=A26)*($C$7:$C26="매수")*($B$7:B26)),$B$7:$I26,7),ROUNDDOWN(G26,0))</f>
        <v>6772</v>
      </c>
      <c r="I26" s="2">
        <f t="shared" si="2"/>
        <v>58577800</v>
      </c>
      <c r="J26" s="3"/>
      <c r="K26" s="2"/>
      <c r="L26" s="3">
        <f t="array" ref="L26">SUM(IF(($A$7:$A$28=L$6)*($C$7:$C$28="매수")*($B$7:$B$28&lt;=$U26),$H$7:$H$28))-SUM(IF(($A$7:$A$28=L$6)*($C$7:$C$28="매도")*($B$7:$B$28&lt;=$U26),$H$7:$H$28))</f>
        <v>2112</v>
      </c>
      <c r="M26" s="3">
        <f t="array" ref="M26">SUM(IF(($A$7:$A$28=M$6)*($C$7:$C$28="매수")*($B$7:$B$28&lt;=$U26),$H$7:$H$28))-SUM(IF(($A$7:$A$28=M$6)*($C$7:$C$28="매도")*($B$7:$B$28&lt;=$U26),$H$7:$H$28))</f>
        <v>0</v>
      </c>
      <c r="N26" s="3">
        <f t="array" ref="N26">SUM(IF(($A$7:$A$28=N$6)*($C$7:$C$28="매수")*($B$7:$B$28&lt;=$U26),$H$7:$H$28))-SUM(IF(($A$7:$A$28=N$6)*($C$7:$C$28="매도")*($B$7:$B$28&lt;=$U26),$H$7:$H$28))</f>
        <v>0</v>
      </c>
      <c r="O26" s="3">
        <f t="array" ref="O26">SUM(IF(($A$7:$A$28=O$6)*($C$7:$C$28="매수")*($B$7:$B$28&lt;=$U26),$H$7:$H$28))-SUM(IF(($A$7:$A$28=O$6)*($C$7:$C$28="매도")*($B$7:$B$28&lt;=$U26),$H$7:$H$28))</f>
        <v>0</v>
      </c>
      <c r="P26" s="3">
        <f t="array" ref="P26">SUM(IF(($A$7:$A$28=P$6)*($C$7:$C$28="매수")*($B$7:$B$28&lt;=$U26),$H$7:$H$28))-SUM(IF(($A$7:$A$28=P$6)*($C$7:$C$28="매도")*($B$7:$B$28&lt;=$U26),$H$7:$H$28))</f>
        <v>0</v>
      </c>
      <c r="Q26" s="3">
        <f t="array" ref="Q26">SUM(IF(($A$7:$A$28=Q$6)*($C$7:$C$28="매수")*($B$7:$B$28&lt;=$U26),$H$7:$H$28))-SUM(IF(($A$7:$A$28=Q$6)*($C$7:$C$28="매도")*($B$7:$B$28&lt;=$U26),$H$7:$H$28))</f>
        <v>0</v>
      </c>
      <c r="R26" s="3">
        <f t="array" ref="R26">SUM(IF(($A$7:$A$28=R$6)*($C$7:$C$28="매수")*($B$7:$B$28&lt;=$U26),$H$7:$H$28))-SUM(IF(($A$7:$A$28=R$6)*($C$7:$C$28="매도")*($B$7:$B$28&lt;=$U26),$H$7:$H$28))</f>
        <v>0</v>
      </c>
      <c r="S26" s="3">
        <f t="array" ref="S26">SUM(IF(($A$7:$A$28=S$6)*($C$7:$C$28="매수")*($B$7:$B$28&lt;=$U26),$H$7:$H$28))-SUM(IF(($A$7:$A$28=S$6)*($C$7:$C$28="매도")*($B$7:$B$28&lt;=$U26),$H$7:$H$28))</f>
        <v>0</v>
      </c>
      <c r="T26" s="3">
        <f t="array" ref="T26">SUM(IF(($A$7:$A$28=T$6)*($C$7:$C$28="매수")*($B$7:$B$28&lt;=$U26),$H$7:$H$28))-SUM(IF(($A$7:$A$28=T$6)*($C$7:$C$28="매도")*($B$7:$B$28&lt;=$U26),$H$7:$H$28))</f>
        <v>0</v>
      </c>
      <c r="U26" s="11">
        <v>43531.0</v>
      </c>
      <c r="V26" s="12">
        <f t="array" ref="V26">VLOOKUP($U26,'종목주가시세'!$A$1:$J$472,MATCH(V$6,'종목주가시세'!$B$1:$J$1,0)+1)*L26</f>
        <v>29462400</v>
      </c>
      <c r="W26" s="12">
        <f t="array" ref="W26">VLOOKUP($U26,'종목주가시세'!$A$1:$J$472,MATCH(W$6,'종목주가시세'!$B$1:$J$1,0)+1)*M26</f>
        <v>0</v>
      </c>
      <c r="X26" s="12">
        <f t="array" ref="X26">VLOOKUP($U26,'종목주가시세'!$A$1:$J$472,MATCH(X$6,'종목주가시세'!$B$1:$J$1,0)+1)*N26</f>
        <v>0</v>
      </c>
      <c r="Y26" s="12">
        <f t="array" ref="Y26">VLOOKUP($U26,'종목주가시세'!$A$1:$J$472,MATCH(Y$6,'종목주가시세'!$B$1:$J$1,0)+1)*O26</f>
        <v>0</v>
      </c>
      <c r="Z26" s="12">
        <f t="array" ref="Z26">VLOOKUP($U26,'종목주가시세'!$A$1:$J$472,MATCH(Z$6,'종목주가시세'!$B$1:$J$1,0)+1)*P26</f>
        <v>0</v>
      </c>
      <c r="AA26" s="12">
        <f t="array" ref="AA26">VLOOKUP($U26,'종목주가시세'!$A$1:$J$472,MATCH(AA$6,'종목주가시세'!$B$1:$J$1,0)+1)*Q26</f>
        <v>0</v>
      </c>
      <c r="AB26" s="12">
        <f t="array" ref="AB26">VLOOKUP($U26,'종목주가시세'!$A$1:$J$472,MATCH(AB$6,'종목주가시세'!$B$1:$J$1,0)+1)*R26</f>
        <v>0</v>
      </c>
      <c r="AC26" s="12">
        <f t="array" ref="AC26">VLOOKUP($U26,'종목주가시세'!$A$1:$J$472,MATCH(AC$6,'종목주가시세'!$B$1:$J$1,0)+1)*S26</f>
        <v>0</v>
      </c>
      <c r="AD26" s="12">
        <f t="array" ref="AD26">VLOOKUP($U26,'종목주가시세'!$A$1:$J$472,MATCH(AD$6,'종목주가시세'!$B$1:$J$1,0)+1)*T26</f>
        <v>0</v>
      </c>
      <c r="AE26" s="12">
        <f t="shared" si="3"/>
        <v>29462400</v>
      </c>
      <c r="AF26" s="12">
        <f t="array" ref="AF26">100000000+SUM(IF(($C$7:$C$28="매도")*($B$7:$B$28&lt;=$U26),$I$7:$I$28))-SUM(IF(($C$7:$C$28="매수")*($B$7:$B$28&lt;=$U26),$I$7:$I$28))</f>
        <v>70009600</v>
      </c>
      <c r="AG26" s="12">
        <f t="shared" si="4"/>
        <v>99472000</v>
      </c>
    </row>
    <row r="27" ht="16.5" customHeight="1">
      <c r="A27" s="20" t="s">
        <v>20</v>
      </c>
      <c r="B27" s="11">
        <v>43965.0</v>
      </c>
      <c r="C27" s="4" t="s">
        <v>25</v>
      </c>
      <c r="D27" s="4">
        <v>1.0</v>
      </c>
      <c r="E27" s="3">
        <f>VLOOKUP(B27,'종목주가시세'!$A$1:$J$472,MATCH(A27,'종목주가시세'!$B$1:$J$1,0)+1)</f>
        <v>17200</v>
      </c>
      <c r="F27" s="22"/>
      <c r="G27" s="3">
        <f t="shared" si="1"/>
        <v>0</v>
      </c>
      <c r="H27" s="3">
        <f t="array" ref="H27">IF(C27="매도",VLOOKUP(MAX(($A$7:$A27=A27)*($C$7:$C27="매수")*($B$7:B27)),$B$7:$I27,7),ROUNDDOWN(G27,0))</f>
        <v>2985</v>
      </c>
      <c r="I27" s="2">
        <f t="shared" si="2"/>
        <v>51342000</v>
      </c>
      <c r="J27" s="3"/>
      <c r="K27" s="3"/>
      <c r="L27" s="3">
        <f t="array" ref="L27">SUM(IF(($A$7:$A$28=L$6)*($C$7:$C$28="매수")*($B$7:$B$28&lt;=$U27),$H$7:$H$28))-SUM(IF(($A$7:$A$28=L$6)*($C$7:$C$28="매도")*($B$7:$B$28&lt;=$U27),$H$7:$H$28))</f>
        <v>2112</v>
      </c>
      <c r="M27" s="3">
        <f t="array" ref="M27">SUM(IF(($A$7:$A$28=M$6)*($C$7:$C$28="매수")*($B$7:$B$28&lt;=$U27),$H$7:$H$28))-SUM(IF(($A$7:$A$28=M$6)*($C$7:$C$28="매도")*($B$7:$B$28&lt;=$U27),$H$7:$H$28))</f>
        <v>0</v>
      </c>
      <c r="N27" s="3">
        <f t="array" ref="N27">SUM(IF(($A$7:$A$28=N$6)*($C$7:$C$28="매수")*($B$7:$B$28&lt;=$U27),$H$7:$H$28))-SUM(IF(($A$7:$A$28=N$6)*($C$7:$C$28="매도")*($B$7:$B$28&lt;=$U27),$H$7:$H$28))</f>
        <v>0</v>
      </c>
      <c r="O27" s="3">
        <f t="array" ref="O27">SUM(IF(($A$7:$A$28=O$6)*($C$7:$C$28="매수")*($B$7:$B$28&lt;=$U27),$H$7:$H$28))-SUM(IF(($A$7:$A$28=O$6)*($C$7:$C$28="매도")*($B$7:$B$28&lt;=$U27),$H$7:$H$28))</f>
        <v>0</v>
      </c>
      <c r="P27" s="3">
        <f t="array" ref="P27">SUM(IF(($A$7:$A$28=P$6)*($C$7:$C$28="매수")*($B$7:$B$28&lt;=$U27),$H$7:$H$28))-SUM(IF(($A$7:$A$28=P$6)*($C$7:$C$28="매도")*($B$7:$B$28&lt;=$U27),$H$7:$H$28))</f>
        <v>0</v>
      </c>
      <c r="Q27" s="3">
        <f t="array" ref="Q27">SUM(IF(($A$7:$A$28=Q$6)*($C$7:$C$28="매수")*($B$7:$B$28&lt;=$U27),$H$7:$H$28))-SUM(IF(($A$7:$A$28=Q$6)*($C$7:$C$28="매도")*($B$7:$B$28&lt;=$U27),$H$7:$H$28))</f>
        <v>0</v>
      </c>
      <c r="R27" s="3">
        <f t="array" ref="R27">SUM(IF(($A$7:$A$28=R$6)*($C$7:$C$28="매수")*($B$7:$B$28&lt;=$U27),$H$7:$H$28))-SUM(IF(($A$7:$A$28=R$6)*($C$7:$C$28="매도")*($B$7:$B$28&lt;=$U27),$H$7:$H$28))</f>
        <v>0</v>
      </c>
      <c r="S27" s="3">
        <f t="array" ref="S27">SUM(IF(($A$7:$A$28=S$6)*($C$7:$C$28="매수")*($B$7:$B$28&lt;=$U27),$H$7:$H$28))-SUM(IF(($A$7:$A$28=S$6)*($C$7:$C$28="매도")*($B$7:$B$28&lt;=$U27),$H$7:$H$28))</f>
        <v>0</v>
      </c>
      <c r="T27" s="3">
        <f t="array" ref="T27">SUM(IF(($A$7:$A$28=T$6)*($C$7:$C$28="매수")*($B$7:$B$28&lt;=$U27),$H$7:$H$28))-SUM(IF(($A$7:$A$28=T$6)*($C$7:$C$28="매도")*($B$7:$B$28&lt;=$U27),$H$7:$H$28))</f>
        <v>0</v>
      </c>
      <c r="U27" s="11">
        <v>43532.0</v>
      </c>
      <c r="V27" s="12">
        <f t="array" ref="V27">VLOOKUP($U27,'종목주가시세'!$A$1:$J$472,MATCH(V$6,'종목주가시세'!$B$1:$J$1,0)+1)*L27</f>
        <v>29568000</v>
      </c>
      <c r="W27" s="12">
        <f t="array" ref="W27">VLOOKUP($U27,'종목주가시세'!$A$1:$J$472,MATCH(W$6,'종목주가시세'!$B$1:$J$1,0)+1)*M27</f>
        <v>0</v>
      </c>
      <c r="X27" s="12">
        <f t="array" ref="X27">VLOOKUP($U27,'종목주가시세'!$A$1:$J$472,MATCH(X$6,'종목주가시세'!$B$1:$J$1,0)+1)*N27</f>
        <v>0</v>
      </c>
      <c r="Y27" s="12">
        <f t="array" ref="Y27">VLOOKUP($U27,'종목주가시세'!$A$1:$J$472,MATCH(Y$6,'종목주가시세'!$B$1:$J$1,0)+1)*O27</f>
        <v>0</v>
      </c>
      <c r="Z27" s="12">
        <f t="array" ref="Z27">VLOOKUP($U27,'종목주가시세'!$A$1:$J$472,MATCH(Z$6,'종목주가시세'!$B$1:$J$1,0)+1)*P27</f>
        <v>0</v>
      </c>
      <c r="AA27" s="12">
        <f t="array" ref="AA27">VLOOKUP($U27,'종목주가시세'!$A$1:$J$472,MATCH(AA$6,'종목주가시세'!$B$1:$J$1,0)+1)*Q27</f>
        <v>0</v>
      </c>
      <c r="AB27" s="12">
        <f t="array" ref="AB27">VLOOKUP($U27,'종목주가시세'!$A$1:$J$472,MATCH(AB$6,'종목주가시세'!$B$1:$J$1,0)+1)*R27</f>
        <v>0</v>
      </c>
      <c r="AC27" s="12">
        <f t="array" ref="AC27">VLOOKUP($U27,'종목주가시세'!$A$1:$J$472,MATCH(AC$6,'종목주가시세'!$B$1:$J$1,0)+1)*S27</f>
        <v>0</v>
      </c>
      <c r="AD27" s="12">
        <f t="array" ref="AD27">VLOOKUP($U27,'종목주가시세'!$A$1:$J$472,MATCH(AD$6,'종목주가시세'!$B$1:$J$1,0)+1)*T27</f>
        <v>0</v>
      </c>
      <c r="AE27" s="12">
        <f t="shared" si="3"/>
        <v>29568000</v>
      </c>
      <c r="AF27" s="12">
        <f t="array" ref="AF27">100000000+SUM(IF(($C$7:$C$28="매도")*($B$7:$B$28&lt;=$U27),$I$7:$I$28))-SUM(IF(($C$7:$C$28="매수")*($B$7:$B$28&lt;=$U27),$I$7:$I$28))</f>
        <v>70009600</v>
      </c>
      <c r="AG27" s="12">
        <f t="shared" si="4"/>
        <v>99577600</v>
      </c>
    </row>
    <row r="28" ht="16.5" customHeight="1">
      <c r="A28" s="20" t="s">
        <v>21</v>
      </c>
      <c r="B28" s="11">
        <v>43973.0</v>
      </c>
      <c r="C28" s="4" t="s">
        <v>25</v>
      </c>
      <c r="D28" s="4">
        <v>1.0</v>
      </c>
      <c r="E28" s="3">
        <f>VLOOKUP(B28,'종목주가시세'!$A$1:$J$472,MATCH(A28,'종목주가시세'!$B$1:$J$1,0)+1)</f>
        <v>8150</v>
      </c>
      <c r="F28" s="22"/>
      <c r="G28" s="3">
        <f t="shared" si="1"/>
        <v>0</v>
      </c>
      <c r="H28" s="3">
        <f t="array" ref="H28">IF(C28="매도",VLOOKUP(MAX(($A$7:$A28=A28)*($C$7:$C28="매수")*($B$7:B28)),$B$7:$I28,7),ROUNDDOWN(G28,0))</f>
        <v>5624</v>
      </c>
      <c r="I28" s="2">
        <f t="shared" si="2"/>
        <v>45835600</v>
      </c>
      <c r="J28" s="3"/>
      <c r="K28" s="3"/>
      <c r="L28" s="3">
        <f t="array" ref="L28">SUM(IF(($A$7:$A$28=L$6)*($C$7:$C$28="매수")*($B$7:$B$28&lt;=$U28),$H$7:$H$28))-SUM(IF(($A$7:$A$28=L$6)*($C$7:$C$28="매도")*($B$7:$B$28&lt;=$U28),$H$7:$H$28))</f>
        <v>2112</v>
      </c>
      <c r="M28" s="3">
        <f t="array" ref="M28">SUM(IF(($A$7:$A$28=M$6)*($C$7:$C$28="매수")*($B$7:$B$28&lt;=$U28),$H$7:$H$28))-SUM(IF(($A$7:$A$28=M$6)*($C$7:$C$28="매도")*($B$7:$B$28&lt;=$U28),$H$7:$H$28))</f>
        <v>0</v>
      </c>
      <c r="N28" s="3">
        <f t="array" ref="N28">SUM(IF(($A$7:$A$28=N$6)*($C$7:$C$28="매수")*($B$7:$B$28&lt;=$U28),$H$7:$H$28))-SUM(IF(($A$7:$A$28=N$6)*($C$7:$C$28="매도")*($B$7:$B$28&lt;=$U28),$H$7:$H$28))</f>
        <v>0</v>
      </c>
      <c r="O28" s="3">
        <f t="array" ref="O28">SUM(IF(($A$7:$A$28=O$6)*($C$7:$C$28="매수")*($B$7:$B$28&lt;=$U28),$H$7:$H$28))-SUM(IF(($A$7:$A$28=O$6)*($C$7:$C$28="매도")*($B$7:$B$28&lt;=$U28),$H$7:$H$28))</f>
        <v>0</v>
      </c>
      <c r="P28" s="3">
        <f t="array" ref="P28">SUM(IF(($A$7:$A$28=P$6)*($C$7:$C$28="매수")*($B$7:$B$28&lt;=$U28),$H$7:$H$28))-SUM(IF(($A$7:$A$28=P$6)*($C$7:$C$28="매도")*($B$7:$B$28&lt;=$U28),$H$7:$H$28))</f>
        <v>0</v>
      </c>
      <c r="Q28" s="3">
        <f t="array" ref="Q28">SUM(IF(($A$7:$A$28=Q$6)*($C$7:$C$28="매수")*($B$7:$B$28&lt;=$U28),$H$7:$H$28))-SUM(IF(($A$7:$A$28=Q$6)*($C$7:$C$28="매도")*($B$7:$B$28&lt;=$U28),$H$7:$H$28))</f>
        <v>0</v>
      </c>
      <c r="R28" s="3">
        <f t="array" ref="R28">SUM(IF(($A$7:$A$28=R$6)*($C$7:$C$28="매수")*($B$7:$B$28&lt;=$U28),$H$7:$H$28))-SUM(IF(($A$7:$A$28=R$6)*($C$7:$C$28="매도")*($B$7:$B$28&lt;=$U28),$H$7:$H$28))</f>
        <v>0</v>
      </c>
      <c r="S28" s="3">
        <f t="array" ref="S28">SUM(IF(($A$7:$A$28=S$6)*($C$7:$C$28="매수")*($B$7:$B$28&lt;=$U28),$H$7:$H$28))-SUM(IF(($A$7:$A$28=S$6)*($C$7:$C$28="매도")*($B$7:$B$28&lt;=$U28),$H$7:$H$28))</f>
        <v>0</v>
      </c>
      <c r="T28" s="3">
        <f t="array" ref="T28">SUM(IF(($A$7:$A$28=T$6)*($C$7:$C$28="매수")*($B$7:$B$28&lt;=$U28),$H$7:$H$28))-SUM(IF(($A$7:$A$28=T$6)*($C$7:$C$28="매도")*($B$7:$B$28&lt;=$U28),$H$7:$H$28))</f>
        <v>0</v>
      </c>
      <c r="U28" s="11">
        <v>43535.0</v>
      </c>
      <c r="V28" s="12">
        <f t="array" ref="V28">VLOOKUP($U28,'종목주가시세'!$A$1:$J$472,MATCH(V$6,'종목주가시세'!$B$1:$J$1,0)+1)*L28</f>
        <v>29462400</v>
      </c>
      <c r="W28" s="12">
        <f t="array" ref="W28">VLOOKUP($U28,'종목주가시세'!$A$1:$J$472,MATCH(W$6,'종목주가시세'!$B$1:$J$1,0)+1)*M28</f>
        <v>0</v>
      </c>
      <c r="X28" s="12">
        <f t="array" ref="X28">VLOOKUP($U28,'종목주가시세'!$A$1:$J$472,MATCH(X$6,'종목주가시세'!$B$1:$J$1,0)+1)*N28</f>
        <v>0</v>
      </c>
      <c r="Y28" s="12">
        <f t="array" ref="Y28">VLOOKUP($U28,'종목주가시세'!$A$1:$J$472,MATCH(Y$6,'종목주가시세'!$B$1:$J$1,0)+1)*O28</f>
        <v>0</v>
      </c>
      <c r="Z28" s="12">
        <f t="array" ref="Z28">VLOOKUP($U28,'종목주가시세'!$A$1:$J$472,MATCH(Z$6,'종목주가시세'!$B$1:$J$1,0)+1)*P28</f>
        <v>0</v>
      </c>
      <c r="AA28" s="12">
        <f t="array" ref="AA28">VLOOKUP($U28,'종목주가시세'!$A$1:$J$472,MATCH(AA$6,'종목주가시세'!$B$1:$J$1,0)+1)*Q28</f>
        <v>0</v>
      </c>
      <c r="AB28" s="12">
        <f t="array" ref="AB28">VLOOKUP($U28,'종목주가시세'!$A$1:$J$472,MATCH(AB$6,'종목주가시세'!$B$1:$J$1,0)+1)*R28</f>
        <v>0</v>
      </c>
      <c r="AC28" s="12">
        <f t="array" ref="AC28">VLOOKUP($U28,'종목주가시세'!$A$1:$J$472,MATCH(AC$6,'종목주가시세'!$B$1:$J$1,0)+1)*S28</f>
        <v>0</v>
      </c>
      <c r="AD28" s="12">
        <f t="array" ref="AD28">VLOOKUP($U28,'종목주가시세'!$A$1:$J$472,MATCH(AD$6,'종목주가시세'!$B$1:$J$1,0)+1)*T28</f>
        <v>0</v>
      </c>
      <c r="AE28" s="12">
        <f t="shared" si="3"/>
        <v>29462400</v>
      </c>
      <c r="AF28" s="12">
        <f t="array" ref="AF28">100000000+SUM(IF(($C$7:$C$28="매도")*($B$7:$B$28&lt;=$U28),$I$7:$I$28))-SUM(IF(($C$7:$C$28="매수")*($B$7:$B$28&lt;=$U28),$I$7:$I$28))</f>
        <v>70009600</v>
      </c>
      <c r="AG28" s="12">
        <f t="shared" si="4"/>
        <v>99472000</v>
      </c>
    </row>
    <row r="29" ht="16.5" customHeight="1">
      <c r="A29" s="20"/>
      <c r="B29" s="11"/>
      <c r="C29" s="4"/>
      <c r="D29" s="4"/>
      <c r="E29" s="4"/>
      <c r="F29" s="22"/>
      <c r="G29" s="4"/>
      <c r="H29" s="4"/>
      <c r="I29" s="22"/>
      <c r="J29" s="3"/>
      <c r="K29" s="3"/>
      <c r="L29" s="3">
        <f t="array" ref="L29">SUM(IF(($A$7:$A$28=L$6)*($C$7:$C$28="매수")*($B$7:$B$28&lt;=$U29),$H$7:$H$28))-SUM(IF(($A$7:$A$28=L$6)*($C$7:$C$28="매도")*($B$7:$B$28&lt;=$U29),$H$7:$H$28))</f>
        <v>2112</v>
      </c>
      <c r="M29" s="3">
        <f t="array" ref="M29">SUM(IF(($A$7:$A$28=M$6)*($C$7:$C$28="매수")*($B$7:$B$28&lt;=$U29),$H$7:$H$28))-SUM(IF(($A$7:$A$28=M$6)*($C$7:$C$28="매도")*($B$7:$B$28&lt;=$U29),$H$7:$H$28))</f>
        <v>0</v>
      </c>
      <c r="N29" s="3">
        <f t="array" ref="N29">SUM(IF(($A$7:$A$28=N$6)*($C$7:$C$28="매수")*($B$7:$B$28&lt;=$U29),$H$7:$H$28))-SUM(IF(($A$7:$A$28=N$6)*($C$7:$C$28="매도")*($B$7:$B$28&lt;=$U29),$H$7:$H$28))</f>
        <v>0</v>
      </c>
      <c r="O29" s="3">
        <f t="array" ref="O29">SUM(IF(($A$7:$A$28=O$6)*($C$7:$C$28="매수")*($B$7:$B$28&lt;=$U29),$H$7:$H$28))-SUM(IF(($A$7:$A$28=O$6)*($C$7:$C$28="매도")*($B$7:$B$28&lt;=$U29),$H$7:$H$28))</f>
        <v>0</v>
      </c>
      <c r="P29" s="3">
        <f t="array" ref="P29">SUM(IF(($A$7:$A$28=P$6)*($C$7:$C$28="매수")*($B$7:$B$28&lt;=$U29),$H$7:$H$28))-SUM(IF(($A$7:$A$28=P$6)*($C$7:$C$28="매도")*($B$7:$B$28&lt;=$U29),$H$7:$H$28))</f>
        <v>0</v>
      </c>
      <c r="Q29" s="3">
        <f t="array" ref="Q29">SUM(IF(($A$7:$A$28=Q$6)*($C$7:$C$28="매수")*($B$7:$B$28&lt;=$U29),$H$7:$H$28))-SUM(IF(($A$7:$A$28=Q$6)*($C$7:$C$28="매도")*($B$7:$B$28&lt;=$U29),$H$7:$H$28))</f>
        <v>0</v>
      </c>
      <c r="R29" s="3">
        <f t="array" ref="R29">SUM(IF(($A$7:$A$28=R$6)*($C$7:$C$28="매수")*($B$7:$B$28&lt;=$U29),$H$7:$H$28))-SUM(IF(($A$7:$A$28=R$6)*($C$7:$C$28="매도")*($B$7:$B$28&lt;=$U29),$H$7:$H$28))</f>
        <v>0</v>
      </c>
      <c r="S29" s="3">
        <f t="array" ref="S29">SUM(IF(($A$7:$A$28=S$6)*($C$7:$C$28="매수")*($B$7:$B$28&lt;=$U29),$H$7:$H$28))-SUM(IF(($A$7:$A$28=S$6)*($C$7:$C$28="매도")*($B$7:$B$28&lt;=$U29),$H$7:$H$28))</f>
        <v>0</v>
      </c>
      <c r="T29" s="3">
        <f t="array" ref="T29">SUM(IF(($A$7:$A$28=T$6)*($C$7:$C$28="매수")*($B$7:$B$28&lt;=$U29),$H$7:$H$28))-SUM(IF(($A$7:$A$28=T$6)*($C$7:$C$28="매도")*($B$7:$B$28&lt;=$U29),$H$7:$H$28))</f>
        <v>0</v>
      </c>
      <c r="U29" s="11">
        <v>43536.0</v>
      </c>
      <c r="V29" s="12">
        <f t="array" ref="V29">VLOOKUP($U29,'종목주가시세'!$A$1:$J$472,MATCH(V$6,'종목주가시세'!$B$1:$J$1,0)+1)*L29</f>
        <v>29673600</v>
      </c>
      <c r="W29" s="12">
        <f t="array" ref="W29">VLOOKUP($U29,'종목주가시세'!$A$1:$J$472,MATCH(W$6,'종목주가시세'!$B$1:$J$1,0)+1)*M29</f>
        <v>0</v>
      </c>
      <c r="X29" s="12">
        <f t="array" ref="X29">VLOOKUP($U29,'종목주가시세'!$A$1:$J$472,MATCH(X$6,'종목주가시세'!$B$1:$J$1,0)+1)*N29</f>
        <v>0</v>
      </c>
      <c r="Y29" s="12">
        <f t="array" ref="Y29">VLOOKUP($U29,'종목주가시세'!$A$1:$J$472,MATCH(Y$6,'종목주가시세'!$B$1:$J$1,0)+1)*O29</f>
        <v>0</v>
      </c>
      <c r="Z29" s="12">
        <f t="array" ref="Z29">VLOOKUP($U29,'종목주가시세'!$A$1:$J$472,MATCH(Z$6,'종목주가시세'!$B$1:$J$1,0)+1)*P29</f>
        <v>0</v>
      </c>
      <c r="AA29" s="12">
        <f t="array" ref="AA29">VLOOKUP($U29,'종목주가시세'!$A$1:$J$472,MATCH(AA$6,'종목주가시세'!$B$1:$J$1,0)+1)*Q29</f>
        <v>0</v>
      </c>
      <c r="AB29" s="12">
        <f t="array" ref="AB29">VLOOKUP($U29,'종목주가시세'!$A$1:$J$472,MATCH(AB$6,'종목주가시세'!$B$1:$J$1,0)+1)*R29</f>
        <v>0</v>
      </c>
      <c r="AC29" s="12">
        <f t="array" ref="AC29">VLOOKUP($U29,'종목주가시세'!$A$1:$J$472,MATCH(AC$6,'종목주가시세'!$B$1:$J$1,0)+1)*S29</f>
        <v>0</v>
      </c>
      <c r="AD29" s="12">
        <f t="array" ref="AD29">VLOOKUP($U29,'종목주가시세'!$A$1:$J$472,MATCH(AD$6,'종목주가시세'!$B$1:$J$1,0)+1)*T29</f>
        <v>0</v>
      </c>
      <c r="AE29" s="12">
        <f t="shared" si="3"/>
        <v>29673600</v>
      </c>
      <c r="AF29" s="12">
        <f t="array" ref="AF29">100000000+SUM(IF(($C$7:$C$28="매도")*($B$7:$B$28&lt;=$U29),$I$7:$I$28))-SUM(IF(($C$7:$C$28="매수")*($B$7:$B$28&lt;=$U29),$I$7:$I$28))</f>
        <v>70009600</v>
      </c>
      <c r="AG29" s="12">
        <f t="shared" si="4"/>
        <v>99683200</v>
      </c>
    </row>
    <row r="30" ht="16.5" customHeight="1">
      <c r="A30" s="20"/>
      <c r="B30" s="11"/>
      <c r="C30" s="4"/>
      <c r="D30" s="4"/>
      <c r="E30" s="4"/>
      <c r="F30" s="22"/>
      <c r="G30" s="4"/>
      <c r="H30" s="4"/>
      <c r="I30" s="22"/>
      <c r="J30" s="3"/>
      <c r="K30" s="3"/>
      <c r="L30" s="3">
        <f t="array" ref="L30">SUM(IF(($A$7:$A$28=L$6)*($C$7:$C$28="매수")*($B$7:$B$28&lt;=$U30),$H$7:$H$28))-SUM(IF(($A$7:$A$28=L$6)*($C$7:$C$28="매도")*($B$7:$B$28&lt;=$U30),$H$7:$H$28))</f>
        <v>2112</v>
      </c>
      <c r="M30" s="3">
        <f t="array" ref="M30">SUM(IF(($A$7:$A$28=M$6)*($C$7:$C$28="매수")*($B$7:$B$28&lt;=$U30),$H$7:$H$28))-SUM(IF(($A$7:$A$28=M$6)*($C$7:$C$28="매도")*($B$7:$B$28&lt;=$U30),$H$7:$H$28))</f>
        <v>0</v>
      </c>
      <c r="N30" s="3">
        <f t="array" ref="N30">SUM(IF(($A$7:$A$28=N$6)*($C$7:$C$28="매수")*($B$7:$B$28&lt;=$U30),$H$7:$H$28))-SUM(IF(($A$7:$A$28=N$6)*($C$7:$C$28="매도")*($B$7:$B$28&lt;=$U30),$H$7:$H$28))</f>
        <v>0</v>
      </c>
      <c r="O30" s="3">
        <f t="array" ref="O30">SUM(IF(($A$7:$A$28=O$6)*($C$7:$C$28="매수")*($B$7:$B$28&lt;=$U30),$H$7:$H$28))-SUM(IF(($A$7:$A$28=O$6)*($C$7:$C$28="매도")*($B$7:$B$28&lt;=$U30),$H$7:$H$28))</f>
        <v>0</v>
      </c>
      <c r="P30" s="3">
        <f t="array" ref="P30">SUM(IF(($A$7:$A$28=P$6)*($C$7:$C$28="매수")*($B$7:$B$28&lt;=$U30),$H$7:$H$28))-SUM(IF(($A$7:$A$28=P$6)*($C$7:$C$28="매도")*($B$7:$B$28&lt;=$U30),$H$7:$H$28))</f>
        <v>0</v>
      </c>
      <c r="Q30" s="3">
        <f t="array" ref="Q30">SUM(IF(($A$7:$A$28=Q$6)*($C$7:$C$28="매수")*($B$7:$B$28&lt;=$U30),$H$7:$H$28))-SUM(IF(($A$7:$A$28=Q$6)*($C$7:$C$28="매도")*($B$7:$B$28&lt;=$U30),$H$7:$H$28))</f>
        <v>0</v>
      </c>
      <c r="R30" s="3">
        <f t="array" ref="R30">SUM(IF(($A$7:$A$28=R$6)*($C$7:$C$28="매수")*($B$7:$B$28&lt;=$U30),$H$7:$H$28))-SUM(IF(($A$7:$A$28=R$6)*($C$7:$C$28="매도")*($B$7:$B$28&lt;=$U30),$H$7:$H$28))</f>
        <v>0</v>
      </c>
      <c r="S30" s="3">
        <f t="array" ref="S30">SUM(IF(($A$7:$A$28=S$6)*($C$7:$C$28="매수")*($B$7:$B$28&lt;=$U30),$H$7:$H$28))-SUM(IF(($A$7:$A$28=S$6)*($C$7:$C$28="매도")*($B$7:$B$28&lt;=$U30),$H$7:$H$28))</f>
        <v>0</v>
      </c>
      <c r="T30" s="3">
        <f t="array" ref="T30">SUM(IF(($A$7:$A$28=T$6)*($C$7:$C$28="매수")*($B$7:$B$28&lt;=$U30),$H$7:$H$28))-SUM(IF(($A$7:$A$28=T$6)*($C$7:$C$28="매도")*($B$7:$B$28&lt;=$U30),$H$7:$H$28))</f>
        <v>0</v>
      </c>
      <c r="U30" s="11">
        <v>43537.0</v>
      </c>
      <c r="V30" s="12">
        <f t="array" ref="V30">VLOOKUP($U30,'종목주가시세'!$A$1:$J$472,MATCH(V$6,'종목주가시세'!$B$1:$J$1,0)+1)*L30</f>
        <v>29568000</v>
      </c>
      <c r="W30" s="12">
        <f t="array" ref="W30">VLOOKUP($U30,'종목주가시세'!$A$1:$J$472,MATCH(W$6,'종목주가시세'!$B$1:$J$1,0)+1)*M30</f>
        <v>0</v>
      </c>
      <c r="X30" s="12">
        <f t="array" ref="X30">VLOOKUP($U30,'종목주가시세'!$A$1:$J$472,MATCH(X$6,'종목주가시세'!$B$1:$J$1,0)+1)*N30</f>
        <v>0</v>
      </c>
      <c r="Y30" s="12">
        <f t="array" ref="Y30">VLOOKUP($U30,'종목주가시세'!$A$1:$J$472,MATCH(Y$6,'종목주가시세'!$B$1:$J$1,0)+1)*O30</f>
        <v>0</v>
      </c>
      <c r="Z30" s="12">
        <f t="array" ref="Z30">VLOOKUP($U30,'종목주가시세'!$A$1:$J$472,MATCH(Z$6,'종목주가시세'!$B$1:$J$1,0)+1)*P30</f>
        <v>0</v>
      </c>
      <c r="AA30" s="12">
        <f t="array" ref="AA30">VLOOKUP($U30,'종목주가시세'!$A$1:$J$472,MATCH(AA$6,'종목주가시세'!$B$1:$J$1,0)+1)*Q30</f>
        <v>0</v>
      </c>
      <c r="AB30" s="12">
        <f t="array" ref="AB30">VLOOKUP($U30,'종목주가시세'!$A$1:$J$472,MATCH(AB$6,'종목주가시세'!$B$1:$J$1,0)+1)*R30</f>
        <v>0</v>
      </c>
      <c r="AC30" s="12">
        <f t="array" ref="AC30">VLOOKUP($U30,'종목주가시세'!$A$1:$J$472,MATCH(AC$6,'종목주가시세'!$B$1:$J$1,0)+1)*S30</f>
        <v>0</v>
      </c>
      <c r="AD30" s="12">
        <f t="array" ref="AD30">VLOOKUP($U30,'종목주가시세'!$A$1:$J$472,MATCH(AD$6,'종목주가시세'!$B$1:$J$1,0)+1)*T30</f>
        <v>0</v>
      </c>
      <c r="AE30" s="12">
        <f t="shared" si="3"/>
        <v>29568000</v>
      </c>
      <c r="AF30" s="12">
        <f t="array" ref="AF30">100000000+SUM(IF(($C$7:$C$28="매도")*($B$7:$B$28&lt;=$U30),$I$7:$I$28))-SUM(IF(($C$7:$C$28="매수")*($B$7:$B$28&lt;=$U30),$I$7:$I$28))</f>
        <v>70009600</v>
      </c>
      <c r="AG30" s="12">
        <f t="shared" si="4"/>
        <v>99577600</v>
      </c>
    </row>
    <row r="31" ht="16.5" customHeight="1">
      <c r="A31" s="20"/>
      <c r="B31" s="11"/>
      <c r="C31" s="4"/>
      <c r="D31" s="4"/>
      <c r="E31" s="4"/>
      <c r="F31" s="22"/>
      <c r="G31" s="4"/>
      <c r="H31" s="4"/>
      <c r="I31" s="22"/>
      <c r="J31" s="3"/>
      <c r="K31" s="3"/>
      <c r="L31" s="3">
        <f t="array" ref="L31">SUM(IF(($A$7:$A$28=L$6)*($C$7:$C$28="매수")*($B$7:$B$28&lt;=$U31),$H$7:$H$28))-SUM(IF(($A$7:$A$28=L$6)*($C$7:$C$28="매도")*($B$7:$B$28&lt;=$U31),$H$7:$H$28))</f>
        <v>2112</v>
      </c>
      <c r="M31" s="3">
        <f t="array" ref="M31">SUM(IF(($A$7:$A$28=M$6)*($C$7:$C$28="매수")*($B$7:$B$28&lt;=$U31),$H$7:$H$28))-SUM(IF(($A$7:$A$28=M$6)*($C$7:$C$28="매도")*($B$7:$B$28&lt;=$U31),$H$7:$H$28))</f>
        <v>0</v>
      </c>
      <c r="N31" s="3">
        <f t="array" ref="N31">SUM(IF(($A$7:$A$28=N$6)*($C$7:$C$28="매수")*($B$7:$B$28&lt;=$U31),$H$7:$H$28))-SUM(IF(($A$7:$A$28=N$6)*($C$7:$C$28="매도")*($B$7:$B$28&lt;=$U31),$H$7:$H$28))</f>
        <v>0</v>
      </c>
      <c r="O31" s="3">
        <f t="array" ref="O31">SUM(IF(($A$7:$A$28=O$6)*($C$7:$C$28="매수")*($B$7:$B$28&lt;=$U31),$H$7:$H$28))-SUM(IF(($A$7:$A$28=O$6)*($C$7:$C$28="매도")*($B$7:$B$28&lt;=$U31),$H$7:$H$28))</f>
        <v>0</v>
      </c>
      <c r="P31" s="3">
        <f t="array" ref="P31">SUM(IF(($A$7:$A$28=P$6)*($C$7:$C$28="매수")*($B$7:$B$28&lt;=$U31),$H$7:$H$28))-SUM(IF(($A$7:$A$28=P$6)*($C$7:$C$28="매도")*($B$7:$B$28&lt;=$U31),$H$7:$H$28))</f>
        <v>0</v>
      </c>
      <c r="Q31" s="3">
        <f t="array" ref="Q31">SUM(IF(($A$7:$A$28=Q$6)*($C$7:$C$28="매수")*($B$7:$B$28&lt;=$U31),$H$7:$H$28))-SUM(IF(($A$7:$A$28=Q$6)*($C$7:$C$28="매도")*($B$7:$B$28&lt;=$U31),$H$7:$H$28))</f>
        <v>0</v>
      </c>
      <c r="R31" s="3">
        <f t="array" ref="R31">SUM(IF(($A$7:$A$28=R$6)*($C$7:$C$28="매수")*($B$7:$B$28&lt;=$U31),$H$7:$H$28))-SUM(IF(($A$7:$A$28=R$6)*($C$7:$C$28="매도")*($B$7:$B$28&lt;=$U31),$H$7:$H$28))</f>
        <v>0</v>
      </c>
      <c r="S31" s="3">
        <f t="array" ref="S31">SUM(IF(($A$7:$A$28=S$6)*($C$7:$C$28="매수")*($B$7:$B$28&lt;=$U31),$H$7:$H$28))-SUM(IF(($A$7:$A$28=S$6)*($C$7:$C$28="매도")*($B$7:$B$28&lt;=$U31),$H$7:$H$28))</f>
        <v>0</v>
      </c>
      <c r="T31" s="3">
        <f t="array" ref="T31">SUM(IF(($A$7:$A$28=T$6)*($C$7:$C$28="매수")*($B$7:$B$28&lt;=$U31),$H$7:$H$28))-SUM(IF(($A$7:$A$28=T$6)*($C$7:$C$28="매도")*($B$7:$B$28&lt;=$U31),$H$7:$H$28))</f>
        <v>0</v>
      </c>
      <c r="U31" s="11">
        <v>43538.0</v>
      </c>
      <c r="V31" s="12">
        <f t="array" ref="V31">VLOOKUP($U31,'종목주가시세'!$A$1:$J$472,MATCH(V$6,'종목주가시세'!$B$1:$J$1,0)+1)*L31</f>
        <v>29462400</v>
      </c>
      <c r="W31" s="12">
        <f t="array" ref="W31">VLOOKUP($U31,'종목주가시세'!$A$1:$J$472,MATCH(W$6,'종목주가시세'!$B$1:$J$1,0)+1)*M31</f>
        <v>0</v>
      </c>
      <c r="X31" s="12">
        <f t="array" ref="X31">VLOOKUP($U31,'종목주가시세'!$A$1:$J$472,MATCH(X$6,'종목주가시세'!$B$1:$J$1,0)+1)*N31</f>
        <v>0</v>
      </c>
      <c r="Y31" s="12">
        <f t="array" ref="Y31">VLOOKUP($U31,'종목주가시세'!$A$1:$J$472,MATCH(Y$6,'종목주가시세'!$B$1:$J$1,0)+1)*O31</f>
        <v>0</v>
      </c>
      <c r="Z31" s="12">
        <f t="array" ref="Z31">VLOOKUP($U31,'종목주가시세'!$A$1:$J$472,MATCH(Z$6,'종목주가시세'!$B$1:$J$1,0)+1)*P31</f>
        <v>0</v>
      </c>
      <c r="AA31" s="12">
        <f t="array" ref="AA31">VLOOKUP($U31,'종목주가시세'!$A$1:$J$472,MATCH(AA$6,'종목주가시세'!$B$1:$J$1,0)+1)*Q31</f>
        <v>0</v>
      </c>
      <c r="AB31" s="12">
        <f t="array" ref="AB31">VLOOKUP($U31,'종목주가시세'!$A$1:$J$472,MATCH(AB$6,'종목주가시세'!$B$1:$J$1,0)+1)*R31</f>
        <v>0</v>
      </c>
      <c r="AC31" s="12">
        <f t="array" ref="AC31">VLOOKUP($U31,'종목주가시세'!$A$1:$J$472,MATCH(AC$6,'종목주가시세'!$B$1:$J$1,0)+1)*S31</f>
        <v>0</v>
      </c>
      <c r="AD31" s="12">
        <f t="array" ref="AD31">VLOOKUP($U31,'종목주가시세'!$A$1:$J$472,MATCH(AD$6,'종목주가시세'!$B$1:$J$1,0)+1)*T31</f>
        <v>0</v>
      </c>
      <c r="AE31" s="12">
        <f t="shared" si="3"/>
        <v>29462400</v>
      </c>
      <c r="AF31" s="12">
        <f t="array" ref="AF31">100000000+SUM(IF(($C$7:$C$28="매도")*($B$7:$B$28&lt;=$U31),$I$7:$I$28))-SUM(IF(($C$7:$C$28="매수")*($B$7:$B$28&lt;=$U31),$I$7:$I$28))</f>
        <v>70009600</v>
      </c>
      <c r="AG31" s="12">
        <f t="shared" si="4"/>
        <v>99472000</v>
      </c>
    </row>
    <row r="32" ht="16.5" customHeight="1">
      <c r="A32" s="20"/>
      <c r="B32" s="11"/>
      <c r="C32" s="4"/>
      <c r="D32" s="4"/>
      <c r="E32" s="4"/>
      <c r="F32" s="22"/>
      <c r="G32" s="4"/>
      <c r="H32" s="4"/>
      <c r="I32" s="22"/>
      <c r="J32" s="3"/>
      <c r="K32" s="3"/>
      <c r="L32" s="3">
        <f t="array" ref="L32">SUM(IF(($A$7:$A$28=L$6)*($C$7:$C$28="매수")*($B$7:$B$28&lt;=$U32),$H$7:$H$28))-SUM(IF(($A$7:$A$28=L$6)*($C$7:$C$28="매도")*($B$7:$B$28&lt;=$U32),$H$7:$H$28))</f>
        <v>2112</v>
      </c>
      <c r="M32" s="3">
        <f t="array" ref="M32">SUM(IF(($A$7:$A$28=M$6)*($C$7:$C$28="매수")*($B$7:$B$28&lt;=$U32),$H$7:$H$28))-SUM(IF(($A$7:$A$28=M$6)*($C$7:$C$28="매도")*($B$7:$B$28&lt;=$U32),$H$7:$H$28))</f>
        <v>0</v>
      </c>
      <c r="N32" s="3">
        <f t="array" ref="N32">SUM(IF(($A$7:$A$28=N$6)*($C$7:$C$28="매수")*($B$7:$B$28&lt;=$U32),$H$7:$H$28))-SUM(IF(($A$7:$A$28=N$6)*($C$7:$C$28="매도")*($B$7:$B$28&lt;=$U32),$H$7:$H$28))</f>
        <v>0</v>
      </c>
      <c r="O32" s="3">
        <f t="array" ref="O32">SUM(IF(($A$7:$A$28=O$6)*($C$7:$C$28="매수")*($B$7:$B$28&lt;=$U32),$H$7:$H$28))-SUM(IF(($A$7:$A$28=O$6)*($C$7:$C$28="매도")*($B$7:$B$28&lt;=$U32),$H$7:$H$28))</f>
        <v>0</v>
      </c>
      <c r="P32" s="3">
        <f t="array" ref="P32">SUM(IF(($A$7:$A$28=P$6)*($C$7:$C$28="매수")*($B$7:$B$28&lt;=$U32),$H$7:$H$28))-SUM(IF(($A$7:$A$28=P$6)*($C$7:$C$28="매도")*($B$7:$B$28&lt;=$U32),$H$7:$H$28))</f>
        <v>0</v>
      </c>
      <c r="Q32" s="3">
        <f t="array" ref="Q32">SUM(IF(($A$7:$A$28=Q$6)*($C$7:$C$28="매수")*($B$7:$B$28&lt;=$U32),$H$7:$H$28))-SUM(IF(($A$7:$A$28=Q$6)*($C$7:$C$28="매도")*($B$7:$B$28&lt;=$U32),$H$7:$H$28))</f>
        <v>0</v>
      </c>
      <c r="R32" s="3">
        <f t="array" ref="R32">SUM(IF(($A$7:$A$28=R$6)*($C$7:$C$28="매수")*($B$7:$B$28&lt;=$U32),$H$7:$H$28))-SUM(IF(($A$7:$A$28=R$6)*($C$7:$C$28="매도")*($B$7:$B$28&lt;=$U32),$H$7:$H$28))</f>
        <v>0</v>
      </c>
      <c r="S32" s="3">
        <f t="array" ref="S32">SUM(IF(($A$7:$A$28=S$6)*($C$7:$C$28="매수")*($B$7:$B$28&lt;=$U32),$H$7:$H$28))-SUM(IF(($A$7:$A$28=S$6)*($C$7:$C$28="매도")*($B$7:$B$28&lt;=$U32),$H$7:$H$28))</f>
        <v>0</v>
      </c>
      <c r="T32" s="3">
        <f t="array" ref="T32">SUM(IF(($A$7:$A$28=T$6)*($C$7:$C$28="매수")*($B$7:$B$28&lt;=$U32),$H$7:$H$28))-SUM(IF(($A$7:$A$28=T$6)*($C$7:$C$28="매도")*($B$7:$B$28&lt;=$U32),$H$7:$H$28))</f>
        <v>0</v>
      </c>
      <c r="U32" s="11">
        <v>43539.0</v>
      </c>
      <c r="V32" s="12">
        <f t="array" ref="V32">VLOOKUP($U32,'종목주가시세'!$A$1:$J$472,MATCH(V$6,'종목주가시세'!$B$1:$J$1,0)+1)*L32</f>
        <v>29568000</v>
      </c>
      <c r="W32" s="12">
        <f t="array" ref="W32">VLOOKUP($U32,'종목주가시세'!$A$1:$J$472,MATCH(W$6,'종목주가시세'!$B$1:$J$1,0)+1)*M32</f>
        <v>0</v>
      </c>
      <c r="X32" s="12">
        <f t="array" ref="X32">VLOOKUP($U32,'종목주가시세'!$A$1:$J$472,MATCH(X$6,'종목주가시세'!$B$1:$J$1,0)+1)*N32</f>
        <v>0</v>
      </c>
      <c r="Y32" s="12">
        <f t="array" ref="Y32">VLOOKUP($U32,'종목주가시세'!$A$1:$J$472,MATCH(Y$6,'종목주가시세'!$B$1:$J$1,0)+1)*O32</f>
        <v>0</v>
      </c>
      <c r="Z32" s="12">
        <f t="array" ref="Z32">VLOOKUP($U32,'종목주가시세'!$A$1:$J$472,MATCH(Z$6,'종목주가시세'!$B$1:$J$1,0)+1)*P32</f>
        <v>0</v>
      </c>
      <c r="AA32" s="12">
        <f t="array" ref="AA32">VLOOKUP($U32,'종목주가시세'!$A$1:$J$472,MATCH(AA$6,'종목주가시세'!$B$1:$J$1,0)+1)*Q32</f>
        <v>0</v>
      </c>
      <c r="AB32" s="12">
        <f t="array" ref="AB32">VLOOKUP($U32,'종목주가시세'!$A$1:$J$472,MATCH(AB$6,'종목주가시세'!$B$1:$J$1,0)+1)*R32</f>
        <v>0</v>
      </c>
      <c r="AC32" s="12">
        <f t="array" ref="AC32">VLOOKUP($U32,'종목주가시세'!$A$1:$J$472,MATCH(AC$6,'종목주가시세'!$B$1:$J$1,0)+1)*S32</f>
        <v>0</v>
      </c>
      <c r="AD32" s="12">
        <f t="array" ref="AD32">VLOOKUP($U32,'종목주가시세'!$A$1:$J$472,MATCH(AD$6,'종목주가시세'!$B$1:$J$1,0)+1)*T32</f>
        <v>0</v>
      </c>
      <c r="AE32" s="12">
        <f t="shared" si="3"/>
        <v>29568000</v>
      </c>
      <c r="AF32" s="12">
        <f t="array" ref="AF32">100000000+SUM(IF(($C$7:$C$28="매도")*($B$7:$B$28&lt;=$U32),$I$7:$I$28))-SUM(IF(($C$7:$C$28="매수")*($B$7:$B$28&lt;=$U32),$I$7:$I$28))</f>
        <v>70009600</v>
      </c>
      <c r="AG32" s="12">
        <f t="shared" si="4"/>
        <v>99577600</v>
      </c>
    </row>
    <row r="33" ht="16.5" customHeight="1">
      <c r="A33" s="20"/>
      <c r="B33" s="11"/>
      <c r="C33" s="4"/>
      <c r="D33" s="4"/>
      <c r="E33" s="4"/>
      <c r="F33" s="22"/>
      <c r="G33" s="4"/>
      <c r="H33" s="4"/>
      <c r="I33" s="22"/>
      <c r="J33" s="3"/>
      <c r="K33" s="3"/>
      <c r="L33" s="3">
        <f t="array" ref="L33">SUM(IF(($A$7:$A$28=L$6)*($C$7:$C$28="매수")*($B$7:$B$28&lt;=$U33),$H$7:$H$28))-SUM(IF(($A$7:$A$28=L$6)*($C$7:$C$28="매도")*($B$7:$B$28&lt;=$U33),$H$7:$H$28))</f>
        <v>2112</v>
      </c>
      <c r="M33" s="3">
        <f t="array" ref="M33">SUM(IF(($A$7:$A$28=M$6)*($C$7:$C$28="매수")*($B$7:$B$28&lt;=$U33),$H$7:$H$28))-SUM(IF(($A$7:$A$28=M$6)*($C$7:$C$28="매도")*($B$7:$B$28&lt;=$U33),$H$7:$H$28))</f>
        <v>0</v>
      </c>
      <c r="N33" s="3">
        <f t="array" ref="N33">SUM(IF(($A$7:$A$28=N$6)*($C$7:$C$28="매수")*($B$7:$B$28&lt;=$U33),$H$7:$H$28))-SUM(IF(($A$7:$A$28=N$6)*($C$7:$C$28="매도")*($B$7:$B$28&lt;=$U33),$H$7:$H$28))</f>
        <v>0</v>
      </c>
      <c r="O33" s="3">
        <f t="array" ref="O33">SUM(IF(($A$7:$A$28=O$6)*($C$7:$C$28="매수")*($B$7:$B$28&lt;=$U33),$H$7:$H$28))-SUM(IF(($A$7:$A$28=O$6)*($C$7:$C$28="매도")*($B$7:$B$28&lt;=$U33),$H$7:$H$28))</f>
        <v>0</v>
      </c>
      <c r="P33" s="3">
        <f t="array" ref="P33">SUM(IF(($A$7:$A$28=P$6)*($C$7:$C$28="매수")*($B$7:$B$28&lt;=$U33),$H$7:$H$28))-SUM(IF(($A$7:$A$28=P$6)*($C$7:$C$28="매도")*($B$7:$B$28&lt;=$U33),$H$7:$H$28))</f>
        <v>0</v>
      </c>
      <c r="Q33" s="3">
        <f t="array" ref="Q33">SUM(IF(($A$7:$A$28=Q$6)*($C$7:$C$28="매수")*($B$7:$B$28&lt;=$U33),$H$7:$H$28))-SUM(IF(($A$7:$A$28=Q$6)*($C$7:$C$28="매도")*($B$7:$B$28&lt;=$U33),$H$7:$H$28))</f>
        <v>0</v>
      </c>
      <c r="R33" s="3">
        <f t="array" ref="R33">SUM(IF(($A$7:$A$28=R$6)*($C$7:$C$28="매수")*($B$7:$B$28&lt;=$U33),$H$7:$H$28))-SUM(IF(($A$7:$A$28=R$6)*($C$7:$C$28="매도")*($B$7:$B$28&lt;=$U33),$H$7:$H$28))</f>
        <v>0</v>
      </c>
      <c r="S33" s="3">
        <f t="array" ref="S33">SUM(IF(($A$7:$A$28=S$6)*($C$7:$C$28="매수")*($B$7:$B$28&lt;=$U33),$H$7:$H$28))-SUM(IF(($A$7:$A$28=S$6)*($C$7:$C$28="매도")*($B$7:$B$28&lt;=$U33),$H$7:$H$28))</f>
        <v>0</v>
      </c>
      <c r="T33" s="3">
        <f t="array" ref="T33">SUM(IF(($A$7:$A$28=T$6)*($C$7:$C$28="매수")*($B$7:$B$28&lt;=$U33),$H$7:$H$28))-SUM(IF(($A$7:$A$28=T$6)*($C$7:$C$28="매도")*($B$7:$B$28&lt;=$U33),$H$7:$H$28))</f>
        <v>0</v>
      </c>
      <c r="U33" s="11">
        <v>43542.0</v>
      </c>
      <c r="V33" s="12">
        <f t="array" ref="V33">VLOOKUP($U33,'종목주가시세'!$A$1:$J$472,MATCH(V$6,'종목주가시세'!$B$1:$J$1,0)+1)*L33</f>
        <v>29568000</v>
      </c>
      <c r="W33" s="12">
        <f t="array" ref="W33">VLOOKUP($U33,'종목주가시세'!$A$1:$J$472,MATCH(W$6,'종목주가시세'!$B$1:$J$1,0)+1)*M33</f>
        <v>0</v>
      </c>
      <c r="X33" s="12">
        <f t="array" ref="X33">VLOOKUP($U33,'종목주가시세'!$A$1:$J$472,MATCH(X$6,'종목주가시세'!$B$1:$J$1,0)+1)*N33</f>
        <v>0</v>
      </c>
      <c r="Y33" s="12">
        <f t="array" ref="Y33">VLOOKUP($U33,'종목주가시세'!$A$1:$J$472,MATCH(Y$6,'종목주가시세'!$B$1:$J$1,0)+1)*O33</f>
        <v>0</v>
      </c>
      <c r="Z33" s="12">
        <f t="array" ref="Z33">VLOOKUP($U33,'종목주가시세'!$A$1:$J$472,MATCH(Z$6,'종목주가시세'!$B$1:$J$1,0)+1)*P33</f>
        <v>0</v>
      </c>
      <c r="AA33" s="12">
        <f t="array" ref="AA33">VLOOKUP($U33,'종목주가시세'!$A$1:$J$472,MATCH(AA$6,'종목주가시세'!$B$1:$J$1,0)+1)*Q33</f>
        <v>0</v>
      </c>
      <c r="AB33" s="12">
        <f t="array" ref="AB33">VLOOKUP($U33,'종목주가시세'!$A$1:$J$472,MATCH(AB$6,'종목주가시세'!$B$1:$J$1,0)+1)*R33</f>
        <v>0</v>
      </c>
      <c r="AC33" s="12">
        <f t="array" ref="AC33">VLOOKUP($U33,'종목주가시세'!$A$1:$J$472,MATCH(AC$6,'종목주가시세'!$B$1:$J$1,0)+1)*S33</f>
        <v>0</v>
      </c>
      <c r="AD33" s="12">
        <f t="array" ref="AD33">VLOOKUP($U33,'종목주가시세'!$A$1:$J$472,MATCH(AD$6,'종목주가시세'!$B$1:$J$1,0)+1)*T33</f>
        <v>0</v>
      </c>
      <c r="AE33" s="12">
        <f t="shared" si="3"/>
        <v>29568000</v>
      </c>
      <c r="AF33" s="12">
        <f t="array" ref="AF33">100000000+SUM(IF(($C$7:$C$28="매도")*($B$7:$B$28&lt;=$U33),$I$7:$I$28))-SUM(IF(($C$7:$C$28="매수")*($B$7:$B$28&lt;=$U33),$I$7:$I$28))</f>
        <v>70009600</v>
      </c>
      <c r="AG33" s="12">
        <f t="shared" si="4"/>
        <v>99577600</v>
      </c>
    </row>
    <row r="34" ht="16.5" customHeight="1">
      <c r="A34" s="20"/>
      <c r="B34" s="11"/>
      <c r="C34" s="4"/>
      <c r="D34" s="4"/>
      <c r="E34" s="4"/>
      <c r="F34" s="22"/>
      <c r="G34" s="4"/>
      <c r="H34" s="4"/>
      <c r="I34" s="22"/>
      <c r="J34" s="3"/>
      <c r="K34" s="3"/>
      <c r="L34" s="3">
        <f t="array" ref="L34">SUM(IF(($A$7:$A$28=L$6)*($C$7:$C$28="매수")*($B$7:$B$28&lt;=$U34),$H$7:$H$28))-SUM(IF(($A$7:$A$28=L$6)*($C$7:$C$28="매도")*($B$7:$B$28&lt;=$U34),$H$7:$H$28))</f>
        <v>2112</v>
      </c>
      <c r="M34" s="3">
        <f t="array" ref="M34">SUM(IF(($A$7:$A$28=M$6)*($C$7:$C$28="매수")*($B$7:$B$28&lt;=$U34),$H$7:$H$28))-SUM(IF(($A$7:$A$28=M$6)*($C$7:$C$28="매도")*($B$7:$B$28&lt;=$U34),$H$7:$H$28))</f>
        <v>2814</v>
      </c>
      <c r="N34" s="3">
        <f t="array" ref="N34">SUM(IF(($A$7:$A$28=N$6)*($C$7:$C$28="매수")*($B$7:$B$28&lt;=$U34),$H$7:$H$28))-SUM(IF(($A$7:$A$28=N$6)*($C$7:$C$28="매도")*($B$7:$B$28&lt;=$U34),$H$7:$H$28))</f>
        <v>0</v>
      </c>
      <c r="O34" s="3">
        <f t="array" ref="O34">SUM(IF(($A$7:$A$28=O$6)*($C$7:$C$28="매수")*($B$7:$B$28&lt;=$U34),$H$7:$H$28))-SUM(IF(($A$7:$A$28=O$6)*($C$7:$C$28="매도")*($B$7:$B$28&lt;=$U34),$H$7:$H$28))</f>
        <v>0</v>
      </c>
      <c r="P34" s="3">
        <f t="array" ref="P34">SUM(IF(($A$7:$A$28=P$6)*($C$7:$C$28="매수")*($B$7:$B$28&lt;=$U34),$H$7:$H$28))-SUM(IF(($A$7:$A$28=P$6)*($C$7:$C$28="매도")*($B$7:$B$28&lt;=$U34),$H$7:$H$28))</f>
        <v>0</v>
      </c>
      <c r="Q34" s="3">
        <f t="array" ref="Q34">SUM(IF(($A$7:$A$28=Q$6)*($C$7:$C$28="매수")*($B$7:$B$28&lt;=$U34),$H$7:$H$28))-SUM(IF(($A$7:$A$28=Q$6)*($C$7:$C$28="매도")*($B$7:$B$28&lt;=$U34),$H$7:$H$28))</f>
        <v>0</v>
      </c>
      <c r="R34" s="3">
        <f t="array" ref="R34">SUM(IF(($A$7:$A$28=R$6)*($C$7:$C$28="매수")*($B$7:$B$28&lt;=$U34),$H$7:$H$28))-SUM(IF(($A$7:$A$28=R$6)*($C$7:$C$28="매도")*($B$7:$B$28&lt;=$U34),$H$7:$H$28))</f>
        <v>0</v>
      </c>
      <c r="S34" s="3">
        <f t="array" ref="S34">SUM(IF(($A$7:$A$28=S$6)*($C$7:$C$28="매수")*($B$7:$B$28&lt;=$U34),$H$7:$H$28))-SUM(IF(($A$7:$A$28=S$6)*($C$7:$C$28="매도")*($B$7:$B$28&lt;=$U34),$H$7:$H$28))</f>
        <v>0</v>
      </c>
      <c r="T34" s="3">
        <f t="array" ref="T34">SUM(IF(($A$7:$A$28=T$6)*($C$7:$C$28="매수")*($B$7:$B$28&lt;=$U34),$H$7:$H$28))-SUM(IF(($A$7:$A$28=T$6)*($C$7:$C$28="매도")*($B$7:$B$28&lt;=$U34),$H$7:$H$28))</f>
        <v>0</v>
      </c>
      <c r="U34" s="11">
        <v>43543.0</v>
      </c>
      <c r="V34" s="12">
        <f t="array" ref="V34">VLOOKUP($U34,'종목주가시세'!$A$1:$J$472,MATCH(V$6,'종목주가시세'!$B$1:$J$1,0)+1)*L34</f>
        <v>29779200</v>
      </c>
      <c r="W34" s="12">
        <f t="array" ref="W34">VLOOKUP($U34,'종목주가시세'!$A$1:$J$472,MATCH(W$6,'종목주가시세'!$B$1:$J$1,0)+1)*M34</f>
        <v>29997240</v>
      </c>
      <c r="X34" s="12">
        <f t="array" ref="X34">VLOOKUP($U34,'종목주가시세'!$A$1:$J$472,MATCH(X$6,'종목주가시세'!$B$1:$J$1,0)+1)*N34</f>
        <v>0</v>
      </c>
      <c r="Y34" s="12">
        <f t="array" ref="Y34">VLOOKUP($U34,'종목주가시세'!$A$1:$J$472,MATCH(Y$6,'종목주가시세'!$B$1:$J$1,0)+1)*O34</f>
        <v>0</v>
      </c>
      <c r="Z34" s="12">
        <f t="array" ref="Z34">VLOOKUP($U34,'종목주가시세'!$A$1:$J$472,MATCH(Z$6,'종목주가시세'!$B$1:$J$1,0)+1)*P34</f>
        <v>0</v>
      </c>
      <c r="AA34" s="12">
        <f t="array" ref="AA34">VLOOKUP($U34,'종목주가시세'!$A$1:$J$472,MATCH(AA$6,'종목주가시세'!$B$1:$J$1,0)+1)*Q34</f>
        <v>0</v>
      </c>
      <c r="AB34" s="12">
        <f t="array" ref="AB34">VLOOKUP($U34,'종목주가시세'!$A$1:$J$472,MATCH(AB$6,'종목주가시세'!$B$1:$J$1,0)+1)*R34</f>
        <v>0</v>
      </c>
      <c r="AC34" s="12">
        <f t="array" ref="AC34">VLOOKUP($U34,'종목주가시세'!$A$1:$J$472,MATCH(AC$6,'종목주가시세'!$B$1:$J$1,0)+1)*S34</f>
        <v>0</v>
      </c>
      <c r="AD34" s="12">
        <f t="array" ref="AD34">VLOOKUP($U34,'종목주가시세'!$A$1:$J$472,MATCH(AD$6,'종목주가시세'!$B$1:$J$1,0)+1)*T34</f>
        <v>0</v>
      </c>
      <c r="AE34" s="12">
        <f t="shared" si="3"/>
        <v>59776440</v>
      </c>
      <c r="AF34" s="12">
        <f t="array" ref="AF34">100000000+SUM(IF(($C$7:$C$28="매도")*($B$7:$B$28&lt;=$U34),$I$7:$I$28))-SUM(IF(($C$7:$C$28="매수")*($B$7:$B$28&lt;=$U34),$I$7:$I$28))</f>
        <v>40012360</v>
      </c>
      <c r="AG34" s="12">
        <f t="shared" si="4"/>
        <v>99788800</v>
      </c>
    </row>
    <row r="35" ht="16.5" customHeight="1">
      <c r="A35" s="20"/>
      <c r="B35" s="11"/>
      <c r="C35" s="4"/>
      <c r="D35" s="4"/>
      <c r="E35" s="4"/>
      <c r="F35" s="22"/>
      <c r="G35" s="4"/>
      <c r="H35" s="4"/>
      <c r="I35" s="22"/>
      <c r="J35" s="3"/>
      <c r="K35" s="3"/>
      <c r="L35" s="3">
        <f t="array" ref="L35">SUM(IF(($A$7:$A$28=L$6)*($C$7:$C$28="매수")*($B$7:$B$28&lt;=$U35),$H$7:$H$28))-SUM(IF(($A$7:$A$28=L$6)*($C$7:$C$28="매도")*($B$7:$B$28&lt;=$U35),$H$7:$H$28))</f>
        <v>2112</v>
      </c>
      <c r="M35" s="3">
        <f t="array" ref="M35">SUM(IF(($A$7:$A$28=M$6)*($C$7:$C$28="매수")*($B$7:$B$28&lt;=$U35),$H$7:$H$28))-SUM(IF(($A$7:$A$28=M$6)*($C$7:$C$28="매도")*($B$7:$B$28&lt;=$U35),$H$7:$H$28))</f>
        <v>2814</v>
      </c>
      <c r="N35" s="3">
        <f t="array" ref="N35">SUM(IF(($A$7:$A$28=N$6)*($C$7:$C$28="매수")*($B$7:$B$28&lt;=$U35),$H$7:$H$28))-SUM(IF(($A$7:$A$28=N$6)*($C$7:$C$28="매도")*($B$7:$B$28&lt;=$U35),$H$7:$H$28))</f>
        <v>0</v>
      </c>
      <c r="O35" s="3">
        <f t="array" ref="O35">SUM(IF(($A$7:$A$28=O$6)*($C$7:$C$28="매수")*($B$7:$B$28&lt;=$U35),$H$7:$H$28))-SUM(IF(($A$7:$A$28=O$6)*($C$7:$C$28="매도")*($B$7:$B$28&lt;=$U35),$H$7:$H$28))</f>
        <v>0</v>
      </c>
      <c r="P35" s="3">
        <f t="array" ref="P35">SUM(IF(($A$7:$A$28=P$6)*($C$7:$C$28="매수")*($B$7:$B$28&lt;=$U35),$H$7:$H$28))-SUM(IF(($A$7:$A$28=P$6)*($C$7:$C$28="매도")*($B$7:$B$28&lt;=$U35),$H$7:$H$28))</f>
        <v>0</v>
      </c>
      <c r="Q35" s="3">
        <f t="array" ref="Q35">SUM(IF(($A$7:$A$28=Q$6)*($C$7:$C$28="매수")*($B$7:$B$28&lt;=$U35),$H$7:$H$28))-SUM(IF(($A$7:$A$28=Q$6)*($C$7:$C$28="매도")*($B$7:$B$28&lt;=$U35),$H$7:$H$28))</f>
        <v>0</v>
      </c>
      <c r="R35" s="3">
        <f t="array" ref="R35">SUM(IF(($A$7:$A$28=R$6)*($C$7:$C$28="매수")*($B$7:$B$28&lt;=$U35),$H$7:$H$28))-SUM(IF(($A$7:$A$28=R$6)*($C$7:$C$28="매도")*($B$7:$B$28&lt;=$U35),$H$7:$H$28))</f>
        <v>0</v>
      </c>
      <c r="S35" s="3">
        <f t="array" ref="S35">SUM(IF(($A$7:$A$28=S$6)*($C$7:$C$28="매수")*($B$7:$B$28&lt;=$U35),$H$7:$H$28))-SUM(IF(($A$7:$A$28=S$6)*($C$7:$C$28="매도")*($B$7:$B$28&lt;=$U35),$H$7:$H$28))</f>
        <v>0</v>
      </c>
      <c r="T35" s="3">
        <f t="array" ref="T35">SUM(IF(($A$7:$A$28=T$6)*($C$7:$C$28="매수")*($B$7:$B$28&lt;=$U35),$H$7:$H$28))-SUM(IF(($A$7:$A$28=T$6)*($C$7:$C$28="매도")*($B$7:$B$28&lt;=$U35),$H$7:$H$28))</f>
        <v>0</v>
      </c>
      <c r="U35" s="11">
        <v>43544.0</v>
      </c>
      <c r="V35" s="12">
        <f t="array" ref="V35">VLOOKUP($U35,'종목주가시세'!$A$1:$J$472,MATCH(V$6,'종목주가시세'!$B$1:$J$1,0)+1)*L35</f>
        <v>29673600</v>
      </c>
      <c r="W35" s="12">
        <f t="array" ref="W35">VLOOKUP($U35,'종목주가시세'!$A$1:$J$472,MATCH(W$6,'종목주가시세'!$B$1:$J$1,0)+1)*M35</f>
        <v>30841440</v>
      </c>
      <c r="X35" s="12">
        <f t="array" ref="X35">VLOOKUP($U35,'종목주가시세'!$A$1:$J$472,MATCH(X$6,'종목주가시세'!$B$1:$J$1,0)+1)*N35</f>
        <v>0</v>
      </c>
      <c r="Y35" s="12">
        <f t="array" ref="Y35">VLOOKUP($U35,'종목주가시세'!$A$1:$J$472,MATCH(Y$6,'종목주가시세'!$B$1:$J$1,0)+1)*O35</f>
        <v>0</v>
      </c>
      <c r="Z35" s="12">
        <f t="array" ref="Z35">VLOOKUP($U35,'종목주가시세'!$A$1:$J$472,MATCH(Z$6,'종목주가시세'!$B$1:$J$1,0)+1)*P35</f>
        <v>0</v>
      </c>
      <c r="AA35" s="12">
        <f t="array" ref="AA35">VLOOKUP($U35,'종목주가시세'!$A$1:$J$472,MATCH(AA$6,'종목주가시세'!$B$1:$J$1,0)+1)*Q35</f>
        <v>0</v>
      </c>
      <c r="AB35" s="12">
        <f t="array" ref="AB35">VLOOKUP($U35,'종목주가시세'!$A$1:$J$472,MATCH(AB$6,'종목주가시세'!$B$1:$J$1,0)+1)*R35</f>
        <v>0</v>
      </c>
      <c r="AC35" s="12">
        <f t="array" ref="AC35">VLOOKUP($U35,'종목주가시세'!$A$1:$J$472,MATCH(AC$6,'종목주가시세'!$B$1:$J$1,0)+1)*S35</f>
        <v>0</v>
      </c>
      <c r="AD35" s="12">
        <f t="array" ref="AD35">VLOOKUP($U35,'종목주가시세'!$A$1:$J$472,MATCH(AD$6,'종목주가시세'!$B$1:$J$1,0)+1)*T35</f>
        <v>0</v>
      </c>
      <c r="AE35" s="12">
        <f t="shared" si="3"/>
        <v>60515040</v>
      </c>
      <c r="AF35" s="12">
        <f t="array" ref="AF35">100000000+SUM(IF(($C$7:$C$28="매도")*($B$7:$B$28&lt;=$U35),$I$7:$I$28))-SUM(IF(($C$7:$C$28="매수")*($B$7:$B$28&lt;=$U35),$I$7:$I$28))</f>
        <v>40012360</v>
      </c>
      <c r="AG35" s="12">
        <f t="shared" si="4"/>
        <v>100527400</v>
      </c>
    </row>
    <row r="36" ht="16.5" customHeight="1">
      <c r="A36" s="20"/>
      <c r="B36" s="11"/>
      <c r="C36" s="4"/>
      <c r="D36" s="4"/>
      <c r="E36" s="4"/>
      <c r="F36" s="22"/>
      <c r="G36" s="4"/>
      <c r="H36" s="4"/>
      <c r="I36" s="22"/>
      <c r="J36" s="3"/>
      <c r="K36" s="3"/>
      <c r="L36" s="3">
        <f t="array" ref="L36">SUM(IF(($A$7:$A$28=L$6)*($C$7:$C$28="매수")*($B$7:$B$28&lt;=$U36),$H$7:$H$28))-SUM(IF(($A$7:$A$28=L$6)*($C$7:$C$28="매도")*($B$7:$B$28&lt;=$U36),$H$7:$H$28))</f>
        <v>2112</v>
      </c>
      <c r="M36" s="3">
        <f t="array" ref="M36">SUM(IF(($A$7:$A$28=M$6)*($C$7:$C$28="매수")*($B$7:$B$28&lt;=$U36),$H$7:$H$28))-SUM(IF(($A$7:$A$28=M$6)*($C$7:$C$28="매도")*($B$7:$B$28&lt;=$U36),$H$7:$H$28))</f>
        <v>2814</v>
      </c>
      <c r="N36" s="3">
        <f t="array" ref="N36">SUM(IF(($A$7:$A$28=N$6)*($C$7:$C$28="매수")*($B$7:$B$28&lt;=$U36),$H$7:$H$28))-SUM(IF(($A$7:$A$28=N$6)*($C$7:$C$28="매도")*($B$7:$B$28&lt;=$U36),$H$7:$H$28))</f>
        <v>0</v>
      </c>
      <c r="O36" s="3">
        <f t="array" ref="O36">SUM(IF(($A$7:$A$28=O$6)*($C$7:$C$28="매수")*($B$7:$B$28&lt;=$U36),$H$7:$H$28))-SUM(IF(($A$7:$A$28=O$6)*($C$7:$C$28="매도")*($B$7:$B$28&lt;=$U36),$H$7:$H$28))</f>
        <v>0</v>
      </c>
      <c r="P36" s="3">
        <f t="array" ref="P36">SUM(IF(($A$7:$A$28=P$6)*($C$7:$C$28="매수")*($B$7:$B$28&lt;=$U36),$H$7:$H$28))-SUM(IF(($A$7:$A$28=P$6)*($C$7:$C$28="매도")*($B$7:$B$28&lt;=$U36),$H$7:$H$28))</f>
        <v>0</v>
      </c>
      <c r="Q36" s="3">
        <f t="array" ref="Q36">SUM(IF(($A$7:$A$28=Q$6)*($C$7:$C$28="매수")*($B$7:$B$28&lt;=$U36),$H$7:$H$28))-SUM(IF(($A$7:$A$28=Q$6)*($C$7:$C$28="매도")*($B$7:$B$28&lt;=$U36),$H$7:$H$28))</f>
        <v>0</v>
      </c>
      <c r="R36" s="3">
        <f t="array" ref="R36">SUM(IF(($A$7:$A$28=R$6)*($C$7:$C$28="매수")*($B$7:$B$28&lt;=$U36),$H$7:$H$28))-SUM(IF(($A$7:$A$28=R$6)*($C$7:$C$28="매도")*($B$7:$B$28&lt;=$U36),$H$7:$H$28))</f>
        <v>0</v>
      </c>
      <c r="S36" s="3">
        <f t="array" ref="S36">SUM(IF(($A$7:$A$28=S$6)*($C$7:$C$28="매수")*($B$7:$B$28&lt;=$U36),$H$7:$H$28))-SUM(IF(($A$7:$A$28=S$6)*($C$7:$C$28="매도")*($B$7:$B$28&lt;=$U36),$H$7:$H$28))</f>
        <v>0</v>
      </c>
      <c r="T36" s="3">
        <f t="array" ref="T36">SUM(IF(($A$7:$A$28=T$6)*($C$7:$C$28="매수")*($B$7:$B$28&lt;=$U36),$H$7:$H$28))-SUM(IF(($A$7:$A$28=T$6)*($C$7:$C$28="매도")*($B$7:$B$28&lt;=$U36),$H$7:$H$28))</f>
        <v>0</v>
      </c>
      <c r="U36" s="11">
        <v>43545.0</v>
      </c>
      <c r="V36" s="12">
        <f t="array" ref="V36">VLOOKUP($U36,'종목주가시세'!$A$1:$J$472,MATCH(V$6,'종목주가시세'!$B$1:$J$1,0)+1)*L36</f>
        <v>29779200</v>
      </c>
      <c r="W36" s="12">
        <f t="array" ref="W36">VLOOKUP($U36,'종목주가시세'!$A$1:$J$472,MATCH(W$6,'종목주가시세'!$B$1:$J$1,0)+1)*M36</f>
        <v>30897720</v>
      </c>
      <c r="X36" s="12">
        <f t="array" ref="X36">VLOOKUP($U36,'종목주가시세'!$A$1:$J$472,MATCH(X$6,'종목주가시세'!$B$1:$J$1,0)+1)*N36</f>
        <v>0</v>
      </c>
      <c r="Y36" s="12">
        <f t="array" ref="Y36">VLOOKUP($U36,'종목주가시세'!$A$1:$J$472,MATCH(Y$6,'종목주가시세'!$B$1:$J$1,0)+1)*O36</f>
        <v>0</v>
      </c>
      <c r="Z36" s="12">
        <f t="array" ref="Z36">VLOOKUP($U36,'종목주가시세'!$A$1:$J$472,MATCH(Z$6,'종목주가시세'!$B$1:$J$1,0)+1)*P36</f>
        <v>0</v>
      </c>
      <c r="AA36" s="12">
        <f t="array" ref="AA36">VLOOKUP($U36,'종목주가시세'!$A$1:$J$472,MATCH(AA$6,'종목주가시세'!$B$1:$J$1,0)+1)*Q36</f>
        <v>0</v>
      </c>
      <c r="AB36" s="12">
        <f t="array" ref="AB36">VLOOKUP($U36,'종목주가시세'!$A$1:$J$472,MATCH(AB$6,'종목주가시세'!$B$1:$J$1,0)+1)*R36</f>
        <v>0</v>
      </c>
      <c r="AC36" s="12">
        <f t="array" ref="AC36">VLOOKUP($U36,'종목주가시세'!$A$1:$J$472,MATCH(AC$6,'종목주가시세'!$B$1:$J$1,0)+1)*S36</f>
        <v>0</v>
      </c>
      <c r="AD36" s="12">
        <f t="array" ref="AD36">VLOOKUP($U36,'종목주가시세'!$A$1:$J$472,MATCH(AD$6,'종목주가시세'!$B$1:$J$1,0)+1)*T36</f>
        <v>0</v>
      </c>
      <c r="AE36" s="12">
        <f t="shared" si="3"/>
        <v>60676920</v>
      </c>
      <c r="AF36" s="12">
        <f t="array" ref="AF36">100000000+SUM(IF(($C$7:$C$28="매도")*($B$7:$B$28&lt;=$U36),$I$7:$I$28))-SUM(IF(($C$7:$C$28="매수")*($B$7:$B$28&lt;=$U36),$I$7:$I$28))</f>
        <v>40012360</v>
      </c>
      <c r="AG36" s="12">
        <f t="shared" si="4"/>
        <v>100689280</v>
      </c>
    </row>
    <row r="37" ht="16.5" customHeight="1">
      <c r="A37" s="20"/>
      <c r="B37" s="11"/>
      <c r="C37" s="4"/>
      <c r="D37" s="4"/>
      <c r="E37" s="4"/>
      <c r="F37" s="22"/>
      <c r="G37" s="4"/>
      <c r="H37" s="4"/>
      <c r="I37" s="22"/>
      <c r="J37" s="3"/>
      <c r="K37" s="3"/>
      <c r="L37" s="3">
        <f t="array" ref="L37">SUM(IF(($A$7:$A$28=L$6)*($C$7:$C$28="매수")*($B$7:$B$28&lt;=$U37),$H$7:$H$28))-SUM(IF(($A$7:$A$28=L$6)*($C$7:$C$28="매도")*($B$7:$B$28&lt;=$U37),$H$7:$H$28))</f>
        <v>2112</v>
      </c>
      <c r="M37" s="3">
        <f t="array" ref="M37">SUM(IF(($A$7:$A$28=M$6)*($C$7:$C$28="매수")*($B$7:$B$28&lt;=$U37),$H$7:$H$28))-SUM(IF(($A$7:$A$28=M$6)*($C$7:$C$28="매도")*($B$7:$B$28&lt;=$U37),$H$7:$H$28))</f>
        <v>2814</v>
      </c>
      <c r="N37" s="3">
        <f t="array" ref="N37">SUM(IF(($A$7:$A$28=N$6)*($C$7:$C$28="매수")*($B$7:$B$28&lt;=$U37),$H$7:$H$28))-SUM(IF(($A$7:$A$28=N$6)*($C$7:$C$28="매도")*($B$7:$B$28&lt;=$U37),$H$7:$H$28))</f>
        <v>0</v>
      </c>
      <c r="O37" s="3">
        <f t="array" ref="O37">SUM(IF(($A$7:$A$28=O$6)*($C$7:$C$28="매수")*($B$7:$B$28&lt;=$U37),$H$7:$H$28))-SUM(IF(($A$7:$A$28=O$6)*($C$7:$C$28="매도")*($B$7:$B$28&lt;=$U37),$H$7:$H$28))</f>
        <v>0</v>
      </c>
      <c r="P37" s="3">
        <f t="array" ref="P37">SUM(IF(($A$7:$A$28=P$6)*($C$7:$C$28="매수")*($B$7:$B$28&lt;=$U37),$H$7:$H$28))-SUM(IF(($A$7:$A$28=P$6)*($C$7:$C$28="매도")*($B$7:$B$28&lt;=$U37),$H$7:$H$28))</f>
        <v>0</v>
      </c>
      <c r="Q37" s="3">
        <f t="array" ref="Q37">SUM(IF(($A$7:$A$28=Q$6)*($C$7:$C$28="매수")*($B$7:$B$28&lt;=$U37),$H$7:$H$28))-SUM(IF(($A$7:$A$28=Q$6)*($C$7:$C$28="매도")*($B$7:$B$28&lt;=$U37),$H$7:$H$28))</f>
        <v>0</v>
      </c>
      <c r="R37" s="3">
        <f t="array" ref="R37">SUM(IF(($A$7:$A$28=R$6)*($C$7:$C$28="매수")*($B$7:$B$28&lt;=$U37),$H$7:$H$28))-SUM(IF(($A$7:$A$28=R$6)*($C$7:$C$28="매도")*($B$7:$B$28&lt;=$U37),$H$7:$H$28))</f>
        <v>0</v>
      </c>
      <c r="S37" s="3">
        <f t="array" ref="S37">SUM(IF(($A$7:$A$28=S$6)*($C$7:$C$28="매수")*($B$7:$B$28&lt;=$U37),$H$7:$H$28))-SUM(IF(($A$7:$A$28=S$6)*($C$7:$C$28="매도")*($B$7:$B$28&lt;=$U37),$H$7:$H$28))</f>
        <v>0</v>
      </c>
      <c r="T37" s="3">
        <f t="array" ref="T37">SUM(IF(($A$7:$A$28=T$6)*($C$7:$C$28="매수")*($B$7:$B$28&lt;=$U37),$H$7:$H$28))-SUM(IF(($A$7:$A$28=T$6)*($C$7:$C$28="매도")*($B$7:$B$28&lt;=$U37),$H$7:$H$28))</f>
        <v>0</v>
      </c>
      <c r="U37" s="11">
        <v>43546.0</v>
      </c>
      <c r="V37" s="12">
        <f t="array" ref="V37">VLOOKUP($U37,'종목주가시세'!$A$1:$J$472,MATCH(V$6,'종목주가시세'!$B$1:$J$1,0)+1)*L37</f>
        <v>29884800</v>
      </c>
      <c r="W37" s="12">
        <f t="array" ref="W37">VLOOKUP($U37,'종목주가시세'!$A$1:$J$472,MATCH(W$6,'종목주가시세'!$B$1:$J$1,0)+1)*M37</f>
        <v>31010280</v>
      </c>
      <c r="X37" s="12">
        <f t="array" ref="X37">VLOOKUP($U37,'종목주가시세'!$A$1:$J$472,MATCH(X$6,'종목주가시세'!$B$1:$J$1,0)+1)*N37</f>
        <v>0</v>
      </c>
      <c r="Y37" s="12">
        <f t="array" ref="Y37">VLOOKUP($U37,'종목주가시세'!$A$1:$J$472,MATCH(Y$6,'종목주가시세'!$B$1:$J$1,0)+1)*O37</f>
        <v>0</v>
      </c>
      <c r="Z37" s="12">
        <f t="array" ref="Z37">VLOOKUP($U37,'종목주가시세'!$A$1:$J$472,MATCH(Z$6,'종목주가시세'!$B$1:$J$1,0)+1)*P37</f>
        <v>0</v>
      </c>
      <c r="AA37" s="12">
        <f t="array" ref="AA37">VLOOKUP($U37,'종목주가시세'!$A$1:$J$472,MATCH(AA$6,'종목주가시세'!$B$1:$J$1,0)+1)*Q37</f>
        <v>0</v>
      </c>
      <c r="AB37" s="12">
        <f t="array" ref="AB37">VLOOKUP($U37,'종목주가시세'!$A$1:$J$472,MATCH(AB$6,'종목주가시세'!$B$1:$J$1,0)+1)*R37</f>
        <v>0</v>
      </c>
      <c r="AC37" s="12">
        <f t="array" ref="AC37">VLOOKUP($U37,'종목주가시세'!$A$1:$J$472,MATCH(AC$6,'종목주가시세'!$B$1:$J$1,0)+1)*S37</f>
        <v>0</v>
      </c>
      <c r="AD37" s="12">
        <f t="array" ref="AD37">VLOOKUP($U37,'종목주가시세'!$A$1:$J$472,MATCH(AD$6,'종목주가시세'!$B$1:$J$1,0)+1)*T37</f>
        <v>0</v>
      </c>
      <c r="AE37" s="12">
        <f t="shared" si="3"/>
        <v>60895080</v>
      </c>
      <c r="AF37" s="12">
        <f t="array" ref="AF37">100000000+SUM(IF(($C$7:$C$28="매도")*($B$7:$B$28&lt;=$U37),$I$7:$I$28))-SUM(IF(($C$7:$C$28="매수")*($B$7:$B$28&lt;=$U37),$I$7:$I$28))</f>
        <v>40012360</v>
      </c>
      <c r="AG37" s="12">
        <f t="shared" si="4"/>
        <v>100907440</v>
      </c>
    </row>
    <row r="38" ht="16.5" customHeight="1">
      <c r="A38" s="20"/>
      <c r="B38" s="11"/>
      <c r="C38" s="4"/>
      <c r="D38" s="4"/>
      <c r="E38" s="4"/>
      <c r="F38" s="22"/>
      <c r="G38" s="4"/>
      <c r="H38" s="4"/>
      <c r="I38" s="22"/>
      <c r="J38" s="3"/>
      <c r="K38" s="3"/>
      <c r="L38" s="3">
        <f t="array" ref="L38">SUM(IF(($A$7:$A$28=L$6)*($C$7:$C$28="매수")*($B$7:$B$28&lt;=$U38),$H$7:$H$28))-SUM(IF(($A$7:$A$28=L$6)*($C$7:$C$28="매도")*($B$7:$B$28&lt;=$U38),$H$7:$H$28))</f>
        <v>2112</v>
      </c>
      <c r="M38" s="3">
        <f t="array" ref="M38">SUM(IF(($A$7:$A$28=M$6)*($C$7:$C$28="매수")*($B$7:$B$28&lt;=$U38),$H$7:$H$28))-SUM(IF(($A$7:$A$28=M$6)*($C$7:$C$28="매도")*($B$7:$B$28&lt;=$U38),$H$7:$H$28))</f>
        <v>2814</v>
      </c>
      <c r="N38" s="3">
        <f t="array" ref="N38">SUM(IF(($A$7:$A$28=N$6)*($C$7:$C$28="매수")*($B$7:$B$28&lt;=$U38),$H$7:$H$28))-SUM(IF(($A$7:$A$28=N$6)*($C$7:$C$28="매도")*($B$7:$B$28&lt;=$U38),$H$7:$H$28))</f>
        <v>0</v>
      </c>
      <c r="O38" s="3">
        <f t="array" ref="O38">SUM(IF(($A$7:$A$28=O$6)*($C$7:$C$28="매수")*($B$7:$B$28&lt;=$U38),$H$7:$H$28))-SUM(IF(($A$7:$A$28=O$6)*($C$7:$C$28="매도")*($B$7:$B$28&lt;=$U38),$H$7:$H$28))</f>
        <v>0</v>
      </c>
      <c r="P38" s="3">
        <f t="array" ref="P38">SUM(IF(($A$7:$A$28=P$6)*($C$7:$C$28="매수")*($B$7:$B$28&lt;=$U38),$H$7:$H$28))-SUM(IF(($A$7:$A$28=P$6)*($C$7:$C$28="매도")*($B$7:$B$28&lt;=$U38),$H$7:$H$28))</f>
        <v>0</v>
      </c>
      <c r="Q38" s="3">
        <f t="array" ref="Q38">SUM(IF(($A$7:$A$28=Q$6)*($C$7:$C$28="매수")*($B$7:$B$28&lt;=$U38),$H$7:$H$28))-SUM(IF(($A$7:$A$28=Q$6)*($C$7:$C$28="매도")*($B$7:$B$28&lt;=$U38),$H$7:$H$28))</f>
        <v>0</v>
      </c>
      <c r="R38" s="3">
        <f t="array" ref="R38">SUM(IF(($A$7:$A$28=R$6)*($C$7:$C$28="매수")*($B$7:$B$28&lt;=$U38),$H$7:$H$28))-SUM(IF(($A$7:$A$28=R$6)*($C$7:$C$28="매도")*($B$7:$B$28&lt;=$U38),$H$7:$H$28))</f>
        <v>0</v>
      </c>
      <c r="S38" s="3">
        <f t="array" ref="S38">SUM(IF(($A$7:$A$28=S$6)*($C$7:$C$28="매수")*($B$7:$B$28&lt;=$U38),$H$7:$H$28))-SUM(IF(($A$7:$A$28=S$6)*($C$7:$C$28="매도")*($B$7:$B$28&lt;=$U38),$H$7:$H$28))</f>
        <v>0</v>
      </c>
      <c r="T38" s="3">
        <f t="array" ref="T38">SUM(IF(($A$7:$A$28=T$6)*($C$7:$C$28="매수")*($B$7:$B$28&lt;=$U38),$H$7:$H$28))-SUM(IF(($A$7:$A$28=T$6)*($C$7:$C$28="매도")*($B$7:$B$28&lt;=$U38),$H$7:$H$28))</f>
        <v>0</v>
      </c>
      <c r="U38" s="11">
        <v>43549.0</v>
      </c>
      <c r="V38" s="12">
        <f t="array" ref="V38">VLOOKUP($U38,'종목주가시세'!$A$1:$J$472,MATCH(V$6,'종목주가시세'!$B$1:$J$1,0)+1)*L38</f>
        <v>29568000</v>
      </c>
      <c r="W38" s="12">
        <f t="array" ref="W38">VLOOKUP($U38,'종목주가시세'!$A$1:$J$472,MATCH(W$6,'종목주가시세'!$B$1:$J$1,0)+1)*M38</f>
        <v>29828400</v>
      </c>
      <c r="X38" s="12">
        <f t="array" ref="X38">VLOOKUP($U38,'종목주가시세'!$A$1:$J$472,MATCH(X$6,'종목주가시세'!$B$1:$J$1,0)+1)*N38</f>
        <v>0</v>
      </c>
      <c r="Y38" s="12">
        <f t="array" ref="Y38">VLOOKUP($U38,'종목주가시세'!$A$1:$J$472,MATCH(Y$6,'종목주가시세'!$B$1:$J$1,0)+1)*O38</f>
        <v>0</v>
      </c>
      <c r="Z38" s="12">
        <f t="array" ref="Z38">VLOOKUP($U38,'종목주가시세'!$A$1:$J$472,MATCH(Z$6,'종목주가시세'!$B$1:$J$1,0)+1)*P38</f>
        <v>0</v>
      </c>
      <c r="AA38" s="12">
        <f t="array" ref="AA38">VLOOKUP($U38,'종목주가시세'!$A$1:$J$472,MATCH(AA$6,'종목주가시세'!$B$1:$J$1,0)+1)*Q38</f>
        <v>0</v>
      </c>
      <c r="AB38" s="12">
        <f t="array" ref="AB38">VLOOKUP($U38,'종목주가시세'!$A$1:$J$472,MATCH(AB$6,'종목주가시세'!$B$1:$J$1,0)+1)*R38</f>
        <v>0</v>
      </c>
      <c r="AC38" s="12">
        <f t="array" ref="AC38">VLOOKUP($U38,'종목주가시세'!$A$1:$J$472,MATCH(AC$6,'종목주가시세'!$B$1:$J$1,0)+1)*S38</f>
        <v>0</v>
      </c>
      <c r="AD38" s="12">
        <f t="array" ref="AD38">VLOOKUP($U38,'종목주가시세'!$A$1:$J$472,MATCH(AD$6,'종목주가시세'!$B$1:$J$1,0)+1)*T38</f>
        <v>0</v>
      </c>
      <c r="AE38" s="12">
        <f t="shared" si="3"/>
        <v>59396400</v>
      </c>
      <c r="AF38" s="12">
        <f t="array" ref="AF38">100000000+SUM(IF(($C$7:$C$28="매도")*($B$7:$B$28&lt;=$U38),$I$7:$I$28))-SUM(IF(($C$7:$C$28="매수")*($B$7:$B$28&lt;=$U38),$I$7:$I$28))</f>
        <v>40012360</v>
      </c>
      <c r="AG38" s="12">
        <f t="shared" si="4"/>
        <v>99408760</v>
      </c>
    </row>
    <row r="39" ht="16.5" customHeight="1">
      <c r="A39" s="20"/>
      <c r="B39" s="11"/>
      <c r="C39" s="4"/>
      <c r="D39" s="4"/>
      <c r="E39" s="4"/>
      <c r="F39" s="22"/>
      <c r="G39" s="4"/>
      <c r="H39" s="4"/>
      <c r="I39" s="22"/>
      <c r="J39" s="3"/>
      <c r="K39" s="3"/>
      <c r="L39" s="3">
        <f t="array" ref="L39">SUM(IF(($A$7:$A$28=L$6)*($C$7:$C$28="매수")*($B$7:$B$28&lt;=$U39),$H$7:$H$28))-SUM(IF(($A$7:$A$28=L$6)*($C$7:$C$28="매도")*($B$7:$B$28&lt;=$U39),$H$7:$H$28))</f>
        <v>2112</v>
      </c>
      <c r="M39" s="3">
        <f t="array" ref="M39">SUM(IF(($A$7:$A$28=M$6)*($C$7:$C$28="매수")*($B$7:$B$28&lt;=$U39),$H$7:$H$28))-SUM(IF(($A$7:$A$28=M$6)*($C$7:$C$28="매도")*($B$7:$B$28&lt;=$U39),$H$7:$H$28))</f>
        <v>2814</v>
      </c>
      <c r="N39" s="3">
        <f t="array" ref="N39">SUM(IF(($A$7:$A$28=N$6)*($C$7:$C$28="매수")*($B$7:$B$28&lt;=$U39),$H$7:$H$28))-SUM(IF(($A$7:$A$28=N$6)*($C$7:$C$28="매도")*($B$7:$B$28&lt;=$U39),$H$7:$H$28))</f>
        <v>0</v>
      </c>
      <c r="O39" s="3">
        <f t="array" ref="O39">SUM(IF(($A$7:$A$28=O$6)*($C$7:$C$28="매수")*($B$7:$B$28&lt;=$U39),$H$7:$H$28))-SUM(IF(($A$7:$A$28=O$6)*($C$7:$C$28="매도")*($B$7:$B$28&lt;=$U39),$H$7:$H$28))</f>
        <v>0</v>
      </c>
      <c r="P39" s="3">
        <f t="array" ref="P39">SUM(IF(($A$7:$A$28=P$6)*($C$7:$C$28="매수")*($B$7:$B$28&lt;=$U39),$H$7:$H$28))-SUM(IF(($A$7:$A$28=P$6)*($C$7:$C$28="매도")*($B$7:$B$28&lt;=$U39),$H$7:$H$28))</f>
        <v>0</v>
      </c>
      <c r="Q39" s="3">
        <f t="array" ref="Q39">SUM(IF(($A$7:$A$28=Q$6)*($C$7:$C$28="매수")*($B$7:$B$28&lt;=$U39),$H$7:$H$28))-SUM(IF(($A$7:$A$28=Q$6)*($C$7:$C$28="매도")*($B$7:$B$28&lt;=$U39),$H$7:$H$28))</f>
        <v>0</v>
      </c>
      <c r="R39" s="3">
        <f t="array" ref="R39">SUM(IF(($A$7:$A$28=R$6)*($C$7:$C$28="매수")*($B$7:$B$28&lt;=$U39),$H$7:$H$28))-SUM(IF(($A$7:$A$28=R$6)*($C$7:$C$28="매도")*($B$7:$B$28&lt;=$U39),$H$7:$H$28))</f>
        <v>0</v>
      </c>
      <c r="S39" s="3">
        <f t="array" ref="S39">SUM(IF(($A$7:$A$28=S$6)*($C$7:$C$28="매수")*($B$7:$B$28&lt;=$U39),$H$7:$H$28))-SUM(IF(($A$7:$A$28=S$6)*($C$7:$C$28="매도")*($B$7:$B$28&lt;=$U39),$H$7:$H$28))</f>
        <v>0</v>
      </c>
      <c r="T39" s="3">
        <f t="array" ref="T39">SUM(IF(($A$7:$A$28=T$6)*($C$7:$C$28="매수")*($B$7:$B$28&lt;=$U39),$H$7:$H$28))-SUM(IF(($A$7:$A$28=T$6)*($C$7:$C$28="매도")*($B$7:$B$28&lt;=$U39),$H$7:$H$28))</f>
        <v>0</v>
      </c>
      <c r="U39" s="11">
        <v>43550.0</v>
      </c>
      <c r="V39" s="12">
        <f t="array" ref="V39">VLOOKUP($U39,'종목주가시세'!$A$1:$J$472,MATCH(V$6,'종목주가시세'!$B$1:$J$1,0)+1)*L39</f>
        <v>29568000</v>
      </c>
      <c r="W39" s="12">
        <f t="array" ref="W39">VLOOKUP($U39,'종목주가시세'!$A$1:$J$472,MATCH(W$6,'종목주가시세'!$B$1:$J$1,0)+1)*M39</f>
        <v>29940960</v>
      </c>
      <c r="X39" s="12">
        <f t="array" ref="X39">VLOOKUP($U39,'종목주가시세'!$A$1:$J$472,MATCH(X$6,'종목주가시세'!$B$1:$J$1,0)+1)*N39</f>
        <v>0</v>
      </c>
      <c r="Y39" s="12">
        <f t="array" ref="Y39">VLOOKUP($U39,'종목주가시세'!$A$1:$J$472,MATCH(Y$6,'종목주가시세'!$B$1:$J$1,0)+1)*O39</f>
        <v>0</v>
      </c>
      <c r="Z39" s="12">
        <f t="array" ref="Z39">VLOOKUP($U39,'종목주가시세'!$A$1:$J$472,MATCH(Z$6,'종목주가시세'!$B$1:$J$1,0)+1)*P39</f>
        <v>0</v>
      </c>
      <c r="AA39" s="12">
        <f t="array" ref="AA39">VLOOKUP($U39,'종목주가시세'!$A$1:$J$472,MATCH(AA$6,'종목주가시세'!$B$1:$J$1,0)+1)*Q39</f>
        <v>0</v>
      </c>
      <c r="AB39" s="12">
        <f t="array" ref="AB39">VLOOKUP($U39,'종목주가시세'!$A$1:$J$472,MATCH(AB$6,'종목주가시세'!$B$1:$J$1,0)+1)*R39</f>
        <v>0</v>
      </c>
      <c r="AC39" s="12">
        <f t="array" ref="AC39">VLOOKUP($U39,'종목주가시세'!$A$1:$J$472,MATCH(AC$6,'종목주가시세'!$B$1:$J$1,0)+1)*S39</f>
        <v>0</v>
      </c>
      <c r="AD39" s="12">
        <f t="array" ref="AD39">VLOOKUP($U39,'종목주가시세'!$A$1:$J$472,MATCH(AD$6,'종목주가시세'!$B$1:$J$1,0)+1)*T39</f>
        <v>0</v>
      </c>
      <c r="AE39" s="12">
        <f t="shared" si="3"/>
        <v>59508960</v>
      </c>
      <c r="AF39" s="12">
        <f t="array" ref="AF39">100000000+SUM(IF(($C$7:$C$28="매도")*($B$7:$B$28&lt;=$U39),$I$7:$I$28))-SUM(IF(($C$7:$C$28="매수")*($B$7:$B$28&lt;=$U39),$I$7:$I$28))</f>
        <v>40012360</v>
      </c>
      <c r="AG39" s="12">
        <f t="shared" si="4"/>
        <v>99521320</v>
      </c>
    </row>
    <row r="40" ht="16.5" customHeight="1">
      <c r="A40" s="20"/>
      <c r="B40" s="11"/>
      <c r="C40" s="4"/>
      <c r="D40" s="4"/>
      <c r="E40" s="4"/>
      <c r="F40" s="22"/>
      <c r="G40" s="4"/>
      <c r="H40" s="4"/>
      <c r="I40" s="22"/>
      <c r="J40" s="3"/>
      <c r="K40" s="3"/>
      <c r="L40" s="3">
        <f t="array" ref="L40">SUM(IF(($A$7:$A$28=L$6)*($C$7:$C$28="매수")*($B$7:$B$28&lt;=$U40),$H$7:$H$28))-SUM(IF(($A$7:$A$28=L$6)*($C$7:$C$28="매도")*($B$7:$B$28&lt;=$U40),$H$7:$H$28))</f>
        <v>2112</v>
      </c>
      <c r="M40" s="3">
        <f t="array" ref="M40">SUM(IF(($A$7:$A$28=M$6)*($C$7:$C$28="매수")*($B$7:$B$28&lt;=$U40),$H$7:$H$28))-SUM(IF(($A$7:$A$28=M$6)*($C$7:$C$28="매도")*($B$7:$B$28&lt;=$U40),$H$7:$H$28))</f>
        <v>2814</v>
      </c>
      <c r="N40" s="3">
        <f t="array" ref="N40">SUM(IF(($A$7:$A$28=N$6)*($C$7:$C$28="매수")*($B$7:$B$28&lt;=$U40),$H$7:$H$28))-SUM(IF(($A$7:$A$28=N$6)*($C$7:$C$28="매도")*($B$7:$B$28&lt;=$U40),$H$7:$H$28))</f>
        <v>0</v>
      </c>
      <c r="O40" s="3">
        <f t="array" ref="O40">SUM(IF(($A$7:$A$28=O$6)*($C$7:$C$28="매수")*($B$7:$B$28&lt;=$U40),$H$7:$H$28))-SUM(IF(($A$7:$A$28=O$6)*($C$7:$C$28="매도")*($B$7:$B$28&lt;=$U40),$H$7:$H$28))</f>
        <v>0</v>
      </c>
      <c r="P40" s="3">
        <f t="array" ref="P40">SUM(IF(($A$7:$A$28=P$6)*($C$7:$C$28="매수")*($B$7:$B$28&lt;=$U40),$H$7:$H$28))-SUM(IF(($A$7:$A$28=P$6)*($C$7:$C$28="매도")*($B$7:$B$28&lt;=$U40),$H$7:$H$28))</f>
        <v>0</v>
      </c>
      <c r="Q40" s="3">
        <f t="array" ref="Q40">SUM(IF(($A$7:$A$28=Q$6)*($C$7:$C$28="매수")*($B$7:$B$28&lt;=$U40),$H$7:$H$28))-SUM(IF(($A$7:$A$28=Q$6)*($C$7:$C$28="매도")*($B$7:$B$28&lt;=$U40),$H$7:$H$28))</f>
        <v>0</v>
      </c>
      <c r="R40" s="3">
        <f t="array" ref="R40">SUM(IF(($A$7:$A$28=R$6)*($C$7:$C$28="매수")*($B$7:$B$28&lt;=$U40),$H$7:$H$28))-SUM(IF(($A$7:$A$28=R$6)*($C$7:$C$28="매도")*($B$7:$B$28&lt;=$U40),$H$7:$H$28))</f>
        <v>0</v>
      </c>
      <c r="S40" s="3">
        <f t="array" ref="S40">SUM(IF(($A$7:$A$28=S$6)*($C$7:$C$28="매수")*($B$7:$B$28&lt;=$U40),$H$7:$H$28))-SUM(IF(($A$7:$A$28=S$6)*($C$7:$C$28="매도")*($B$7:$B$28&lt;=$U40),$H$7:$H$28))</f>
        <v>0</v>
      </c>
      <c r="T40" s="3">
        <f t="array" ref="T40">SUM(IF(($A$7:$A$28=T$6)*($C$7:$C$28="매수")*($B$7:$B$28&lt;=$U40),$H$7:$H$28))-SUM(IF(($A$7:$A$28=T$6)*($C$7:$C$28="매도")*($B$7:$B$28&lt;=$U40),$H$7:$H$28))</f>
        <v>0</v>
      </c>
      <c r="U40" s="11">
        <v>43551.0</v>
      </c>
      <c r="V40" s="12">
        <f t="array" ref="V40">VLOOKUP($U40,'종목주가시세'!$A$1:$J$472,MATCH(V$6,'종목주가시세'!$B$1:$J$1,0)+1)*L40</f>
        <v>29568000</v>
      </c>
      <c r="W40" s="12">
        <f t="array" ref="W40">VLOOKUP($U40,'종목주가시세'!$A$1:$J$472,MATCH(W$6,'종목주가시세'!$B$1:$J$1,0)+1)*M40</f>
        <v>29828400</v>
      </c>
      <c r="X40" s="12">
        <f t="array" ref="X40">VLOOKUP($U40,'종목주가시세'!$A$1:$J$472,MATCH(X$6,'종목주가시세'!$B$1:$J$1,0)+1)*N40</f>
        <v>0</v>
      </c>
      <c r="Y40" s="12">
        <f t="array" ref="Y40">VLOOKUP($U40,'종목주가시세'!$A$1:$J$472,MATCH(Y$6,'종목주가시세'!$B$1:$J$1,0)+1)*O40</f>
        <v>0</v>
      </c>
      <c r="Z40" s="12">
        <f t="array" ref="Z40">VLOOKUP($U40,'종목주가시세'!$A$1:$J$472,MATCH(Z$6,'종목주가시세'!$B$1:$J$1,0)+1)*P40</f>
        <v>0</v>
      </c>
      <c r="AA40" s="12">
        <f t="array" ref="AA40">VLOOKUP($U40,'종목주가시세'!$A$1:$J$472,MATCH(AA$6,'종목주가시세'!$B$1:$J$1,0)+1)*Q40</f>
        <v>0</v>
      </c>
      <c r="AB40" s="12">
        <f t="array" ref="AB40">VLOOKUP($U40,'종목주가시세'!$A$1:$J$472,MATCH(AB$6,'종목주가시세'!$B$1:$J$1,0)+1)*R40</f>
        <v>0</v>
      </c>
      <c r="AC40" s="12">
        <f t="array" ref="AC40">VLOOKUP($U40,'종목주가시세'!$A$1:$J$472,MATCH(AC$6,'종목주가시세'!$B$1:$J$1,0)+1)*S40</f>
        <v>0</v>
      </c>
      <c r="AD40" s="12">
        <f t="array" ref="AD40">VLOOKUP($U40,'종목주가시세'!$A$1:$J$472,MATCH(AD$6,'종목주가시세'!$B$1:$J$1,0)+1)*T40</f>
        <v>0</v>
      </c>
      <c r="AE40" s="12">
        <f t="shared" si="3"/>
        <v>59396400</v>
      </c>
      <c r="AF40" s="12">
        <f t="array" ref="AF40">100000000+SUM(IF(($C$7:$C$28="매도")*($B$7:$B$28&lt;=$U40),$I$7:$I$28))-SUM(IF(($C$7:$C$28="매수")*($B$7:$B$28&lt;=$U40),$I$7:$I$28))</f>
        <v>40012360</v>
      </c>
      <c r="AG40" s="12">
        <f t="shared" si="4"/>
        <v>99408760</v>
      </c>
    </row>
    <row r="41" ht="16.5" customHeight="1">
      <c r="A41" s="20"/>
      <c r="B41" s="11"/>
      <c r="C41" s="4"/>
      <c r="D41" s="4"/>
      <c r="E41" s="4"/>
      <c r="F41" s="22"/>
      <c r="G41" s="4"/>
      <c r="H41" s="4"/>
      <c r="I41" s="22"/>
      <c r="J41" s="3"/>
      <c r="K41" s="3"/>
      <c r="L41" s="3">
        <f t="array" ref="L41">SUM(IF(($A$7:$A$28=L$6)*($C$7:$C$28="매수")*($B$7:$B$28&lt;=$U41),$H$7:$H$28))-SUM(IF(($A$7:$A$28=L$6)*($C$7:$C$28="매도")*($B$7:$B$28&lt;=$U41),$H$7:$H$28))</f>
        <v>2112</v>
      </c>
      <c r="M41" s="3">
        <f t="array" ref="M41">SUM(IF(($A$7:$A$28=M$6)*($C$7:$C$28="매수")*($B$7:$B$28&lt;=$U41),$H$7:$H$28))-SUM(IF(($A$7:$A$28=M$6)*($C$7:$C$28="매도")*($B$7:$B$28&lt;=$U41),$H$7:$H$28))</f>
        <v>2814</v>
      </c>
      <c r="N41" s="3">
        <f t="array" ref="N41">SUM(IF(($A$7:$A$28=N$6)*($C$7:$C$28="매수")*($B$7:$B$28&lt;=$U41),$H$7:$H$28))-SUM(IF(($A$7:$A$28=N$6)*($C$7:$C$28="매도")*($B$7:$B$28&lt;=$U41),$H$7:$H$28))</f>
        <v>0</v>
      </c>
      <c r="O41" s="3">
        <f t="array" ref="O41">SUM(IF(($A$7:$A$28=O$6)*($C$7:$C$28="매수")*($B$7:$B$28&lt;=$U41),$H$7:$H$28))-SUM(IF(($A$7:$A$28=O$6)*($C$7:$C$28="매도")*($B$7:$B$28&lt;=$U41),$H$7:$H$28))</f>
        <v>0</v>
      </c>
      <c r="P41" s="3">
        <f t="array" ref="P41">SUM(IF(($A$7:$A$28=P$6)*($C$7:$C$28="매수")*($B$7:$B$28&lt;=$U41),$H$7:$H$28))-SUM(IF(($A$7:$A$28=P$6)*($C$7:$C$28="매도")*($B$7:$B$28&lt;=$U41),$H$7:$H$28))</f>
        <v>0</v>
      </c>
      <c r="Q41" s="3">
        <f t="array" ref="Q41">SUM(IF(($A$7:$A$28=Q$6)*($C$7:$C$28="매수")*($B$7:$B$28&lt;=$U41),$H$7:$H$28))-SUM(IF(($A$7:$A$28=Q$6)*($C$7:$C$28="매도")*($B$7:$B$28&lt;=$U41),$H$7:$H$28))</f>
        <v>0</v>
      </c>
      <c r="R41" s="3">
        <f t="array" ref="R41">SUM(IF(($A$7:$A$28=R$6)*($C$7:$C$28="매수")*($B$7:$B$28&lt;=$U41),$H$7:$H$28))-SUM(IF(($A$7:$A$28=R$6)*($C$7:$C$28="매도")*($B$7:$B$28&lt;=$U41),$H$7:$H$28))</f>
        <v>0</v>
      </c>
      <c r="S41" s="3">
        <f t="array" ref="S41">SUM(IF(($A$7:$A$28=S$6)*($C$7:$C$28="매수")*($B$7:$B$28&lt;=$U41),$H$7:$H$28))-SUM(IF(($A$7:$A$28=S$6)*($C$7:$C$28="매도")*($B$7:$B$28&lt;=$U41),$H$7:$H$28))</f>
        <v>0</v>
      </c>
      <c r="T41" s="3">
        <f t="array" ref="T41">SUM(IF(($A$7:$A$28=T$6)*($C$7:$C$28="매수")*($B$7:$B$28&lt;=$U41),$H$7:$H$28))-SUM(IF(($A$7:$A$28=T$6)*($C$7:$C$28="매도")*($B$7:$B$28&lt;=$U41),$H$7:$H$28))</f>
        <v>0</v>
      </c>
      <c r="U41" s="11">
        <v>43552.0</v>
      </c>
      <c r="V41" s="12">
        <f t="array" ref="V41">VLOOKUP($U41,'종목주가시세'!$A$1:$J$472,MATCH(V$6,'종목주가시세'!$B$1:$J$1,0)+1)*L41</f>
        <v>29568000</v>
      </c>
      <c r="W41" s="12">
        <f t="array" ref="W41">VLOOKUP($U41,'종목주가시세'!$A$1:$J$472,MATCH(W$6,'종목주가시세'!$B$1:$J$1,0)+1)*M41</f>
        <v>29603280</v>
      </c>
      <c r="X41" s="12">
        <f t="array" ref="X41">VLOOKUP($U41,'종목주가시세'!$A$1:$J$472,MATCH(X$6,'종목주가시세'!$B$1:$J$1,0)+1)*N41</f>
        <v>0</v>
      </c>
      <c r="Y41" s="12">
        <f t="array" ref="Y41">VLOOKUP($U41,'종목주가시세'!$A$1:$J$472,MATCH(Y$6,'종목주가시세'!$B$1:$J$1,0)+1)*O41</f>
        <v>0</v>
      </c>
      <c r="Z41" s="12">
        <f t="array" ref="Z41">VLOOKUP($U41,'종목주가시세'!$A$1:$J$472,MATCH(Z$6,'종목주가시세'!$B$1:$J$1,0)+1)*P41</f>
        <v>0</v>
      </c>
      <c r="AA41" s="12">
        <f t="array" ref="AA41">VLOOKUP($U41,'종목주가시세'!$A$1:$J$472,MATCH(AA$6,'종목주가시세'!$B$1:$J$1,0)+1)*Q41</f>
        <v>0</v>
      </c>
      <c r="AB41" s="12">
        <f t="array" ref="AB41">VLOOKUP($U41,'종목주가시세'!$A$1:$J$472,MATCH(AB$6,'종목주가시세'!$B$1:$J$1,0)+1)*R41</f>
        <v>0</v>
      </c>
      <c r="AC41" s="12">
        <f t="array" ref="AC41">VLOOKUP($U41,'종목주가시세'!$A$1:$J$472,MATCH(AC$6,'종목주가시세'!$B$1:$J$1,0)+1)*S41</f>
        <v>0</v>
      </c>
      <c r="AD41" s="12">
        <f t="array" ref="AD41">VLOOKUP($U41,'종목주가시세'!$A$1:$J$472,MATCH(AD$6,'종목주가시세'!$B$1:$J$1,0)+1)*T41</f>
        <v>0</v>
      </c>
      <c r="AE41" s="12">
        <f t="shared" si="3"/>
        <v>59171280</v>
      </c>
      <c r="AF41" s="12">
        <f t="array" ref="AF41">100000000+SUM(IF(($C$7:$C$28="매도")*($B$7:$B$28&lt;=$U41),$I$7:$I$28))-SUM(IF(($C$7:$C$28="매수")*($B$7:$B$28&lt;=$U41),$I$7:$I$28))</f>
        <v>40012360</v>
      </c>
      <c r="AG41" s="12">
        <f t="shared" si="4"/>
        <v>99183640</v>
      </c>
    </row>
    <row r="42" ht="16.5" customHeight="1">
      <c r="A42" s="20"/>
      <c r="B42" s="11"/>
      <c r="C42" s="4"/>
      <c r="D42" s="4"/>
      <c r="E42" s="4"/>
      <c r="F42" s="22"/>
      <c r="G42" s="4"/>
      <c r="H42" s="4"/>
      <c r="I42" s="22"/>
      <c r="J42" s="3"/>
      <c r="K42" s="3"/>
      <c r="L42" s="3">
        <f t="array" ref="L42">SUM(IF(($A$7:$A$28=L$6)*($C$7:$C$28="매수")*($B$7:$B$28&lt;=$U42),$H$7:$H$28))-SUM(IF(($A$7:$A$28=L$6)*($C$7:$C$28="매도")*($B$7:$B$28&lt;=$U42),$H$7:$H$28))</f>
        <v>2112</v>
      </c>
      <c r="M42" s="3">
        <f t="array" ref="M42">SUM(IF(($A$7:$A$28=M$6)*($C$7:$C$28="매수")*($B$7:$B$28&lt;=$U42),$H$7:$H$28))-SUM(IF(($A$7:$A$28=M$6)*($C$7:$C$28="매도")*($B$7:$B$28&lt;=$U42),$H$7:$H$28))</f>
        <v>2814</v>
      </c>
      <c r="N42" s="3">
        <f t="array" ref="N42">SUM(IF(($A$7:$A$28=N$6)*($C$7:$C$28="매수")*($B$7:$B$28&lt;=$U42),$H$7:$H$28))-SUM(IF(($A$7:$A$28=N$6)*($C$7:$C$28="매도")*($B$7:$B$28&lt;=$U42),$H$7:$H$28))</f>
        <v>0</v>
      </c>
      <c r="O42" s="3">
        <f t="array" ref="O42">SUM(IF(($A$7:$A$28=O$6)*($C$7:$C$28="매수")*($B$7:$B$28&lt;=$U42),$H$7:$H$28))-SUM(IF(($A$7:$A$28=O$6)*($C$7:$C$28="매도")*($B$7:$B$28&lt;=$U42),$H$7:$H$28))</f>
        <v>0</v>
      </c>
      <c r="P42" s="3">
        <f t="array" ref="P42">SUM(IF(($A$7:$A$28=P$6)*($C$7:$C$28="매수")*($B$7:$B$28&lt;=$U42),$H$7:$H$28))-SUM(IF(($A$7:$A$28=P$6)*($C$7:$C$28="매도")*($B$7:$B$28&lt;=$U42),$H$7:$H$28))</f>
        <v>0</v>
      </c>
      <c r="Q42" s="3">
        <f t="array" ref="Q42">SUM(IF(($A$7:$A$28=Q$6)*($C$7:$C$28="매수")*($B$7:$B$28&lt;=$U42),$H$7:$H$28))-SUM(IF(($A$7:$A$28=Q$6)*($C$7:$C$28="매도")*($B$7:$B$28&lt;=$U42),$H$7:$H$28))</f>
        <v>0</v>
      </c>
      <c r="R42" s="3">
        <f t="array" ref="R42">SUM(IF(($A$7:$A$28=R$6)*($C$7:$C$28="매수")*($B$7:$B$28&lt;=$U42),$H$7:$H$28))-SUM(IF(($A$7:$A$28=R$6)*($C$7:$C$28="매도")*($B$7:$B$28&lt;=$U42),$H$7:$H$28))</f>
        <v>0</v>
      </c>
      <c r="S42" s="3">
        <f t="array" ref="S42">SUM(IF(($A$7:$A$28=S$6)*($C$7:$C$28="매수")*($B$7:$B$28&lt;=$U42),$H$7:$H$28))-SUM(IF(($A$7:$A$28=S$6)*($C$7:$C$28="매도")*($B$7:$B$28&lt;=$U42),$H$7:$H$28))</f>
        <v>0</v>
      </c>
      <c r="T42" s="3">
        <f t="array" ref="T42">SUM(IF(($A$7:$A$28=T$6)*($C$7:$C$28="매수")*($B$7:$B$28&lt;=$U42),$H$7:$H$28))-SUM(IF(($A$7:$A$28=T$6)*($C$7:$C$28="매도")*($B$7:$B$28&lt;=$U42),$H$7:$H$28))</f>
        <v>0</v>
      </c>
      <c r="U42" s="11">
        <v>43553.0</v>
      </c>
      <c r="V42" s="12">
        <f t="array" ref="V42">VLOOKUP($U42,'종목주가시세'!$A$1:$J$472,MATCH(V$6,'종목주가시세'!$B$1:$J$1,0)+1)*L42</f>
        <v>29462400</v>
      </c>
      <c r="W42" s="12">
        <f t="array" ref="W42">VLOOKUP($U42,'종목주가시세'!$A$1:$J$472,MATCH(W$6,'종목주가시세'!$B$1:$J$1,0)+1)*M42</f>
        <v>30785160</v>
      </c>
      <c r="X42" s="12">
        <f t="array" ref="X42">VLOOKUP($U42,'종목주가시세'!$A$1:$J$472,MATCH(X$6,'종목주가시세'!$B$1:$J$1,0)+1)*N42</f>
        <v>0</v>
      </c>
      <c r="Y42" s="12">
        <f t="array" ref="Y42">VLOOKUP($U42,'종목주가시세'!$A$1:$J$472,MATCH(Y$6,'종목주가시세'!$B$1:$J$1,0)+1)*O42</f>
        <v>0</v>
      </c>
      <c r="Z42" s="12">
        <f t="array" ref="Z42">VLOOKUP($U42,'종목주가시세'!$A$1:$J$472,MATCH(Z$6,'종목주가시세'!$B$1:$J$1,0)+1)*P42</f>
        <v>0</v>
      </c>
      <c r="AA42" s="12">
        <f t="array" ref="AA42">VLOOKUP($U42,'종목주가시세'!$A$1:$J$472,MATCH(AA$6,'종목주가시세'!$B$1:$J$1,0)+1)*Q42</f>
        <v>0</v>
      </c>
      <c r="AB42" s="12">
        <f t="array" ref="AB42">VLOOKUP($U42,'종목주가시세'!$A$1:$J$472,MATCH(AB$6,'종목주가시세'!$B$1:$J$1,0)+1)*R42</f>
        <v>0</v>
      </c>
      <c r="AC42" s="12">
        <f t="array" ref="AC42">VLOOKUP($U42,'종목주가시세'!$A$1:$J$472,MATCH(AC$6,'종목주가시세'!$B$1:$J$1,0)+1)*S42</f>
        <v>0</v>
      </c>
      <c r="AD42" s="12">
        <f t="array" ref="AD42">VLOOKUP($U42,'종목주가시세'!$A$1:$J$472,MATCH(AD$6,'종목주가시세'!$B$1:$J$1,0)+1)*T42</f>
        <v>0</v>
      </c>
      <c r="AE42" s="12">
        <f t="shared" si="3"/>
        <v>60247560</v>
      </c>
      <c r="AF42" s="12">
        <f t="array" ref="AF42">100000000+SUM(IF(($C$7:$C$28="매도")*($B$7:$B$28&lt;=$U42),$I$7:$I$28))-SUM(IF(($C$7:$C$28="매수")*($B$7:$B$28&lt;=$U42),$I$7:$I$28))</f>
        <v>40012360</v>
      </c>
      <c r="AG42" s="12">
        <f t="shared" si="4"/>
        <v>100259920</v>
      </c>
    </row>
    <row r="43" ht="16.5" customHeight="1">
      <c r="A43" s="20"/>
      <c r="B43" s="11"/>
      <c r="C43" s="4"/>
      <c r="D43" s="4"/>
      <c r="E43" s="4"/>
      <c r="F43" s="22"/>
      <c r="G43" s="4"/>
      <c r="H43" s="4"/>
      <c r="I43" s="22"/>
      <c r="J43" s="3"/>
      <c r="K43" s="3"/>
      <c r="L43" s="3">
        <f t="array" ref="L43">SUM(IF(($A$7:$A$28=L$6)*($C$7:$C$28="매수")*($B$7:$B$28&lt;=$U43),$H$7:$H$28))-SUM(IF(($A$7:$A$28=L$6)*($C$7:$C$28="매도")*($B$7:$B$28&lt;=$U43),$H$7:$H$28))</f>
        <v>2112</v>
      </c>
      <c r="M43" s="3">
        <f t="array" ref="M43">SUM(IF(($A$7:$A$28=M$6)*($C$7:$C$28="매수")*($B$7:$B$28&lt;=$U43),$H$7:$H$28))-SUM(IF(($A$7:$A$28=M$6)*($C$7:$C$28="매도")*($B$7:$B$28&lt;=$U43),$H$7:$H$28))</f>
        <v>2814</v>
      </c>
      <c r="N43" s="3">
        <f t="array" ref="N43">SUM(IF(($A$7:$A$28=N$6)*($C$7:$C$28="매수")*($B$7:$B$28&lt;=$U43),$H$7:$H$28))-SUM(IF(($A$7:$A$28=N$6)*($C$7:$C$28="매도")*($B$7:$B$28&lt;=$U43),$H$7:$H$28))</f>
        <v>0</v>
      </c>
      <c r="O43" s="3">
        <f t="array" ref="O43">SUM(IF(($A$7:$A$28=O$6)*($C$7:$C$28="매수")*($B$7:$B$28&lt;=$U43),$H$7:$H$28))-SUM(IF(($A$7:$A$28=O$6)*($C$7:$C$28="매도")*($B$7:$B$28&lt;=$U43),$H$7:$H$28))</f>
        <v>0</v>
      </c>
      <c r="P43" s="3">
        <f t="array" ref="P43">SUM(IF(($A$7:$A$28=P$6)*($C$7:$C$28="매수")*($B$7:$B$28&lt;=$U43),$H$7:$H$28))-SUM(IF(($A$7:$A$28=P$6)*($C$7:$C$28="매도")*($B$7:$B$28&lt;=$U43),$H$7:$H$28))</f>
        <v>0</v>
      </c>
      <c r="Q43" s="3">
        <f t="array" ref="Q43">SUM(IF(($A$7:$A$28=Q$6)*($C$7:$C$28="매수")*($B$7:$B$28&lt;=$U43),$H$7:$H$28))-SUM(IF(($A$7:$A$28=Q$6)*($C$7:$C$28="매도")*($B$7:$B$28&lt;=$U43),$H$7:$H$28))</f>
        <v>0</v>
      </c>
      <c r="R43" s="3">
        <f t="array" ref="R43">SUM(IF(($A$7:$A$28=R$6)*($C$7:$C$28="매수")*($B$7:$B$28&lt;=$U43),$H$7:$H$28))-SUM(IF(($A$7:$A$28=R$6)*($C$7:$C$28="매도")*($B$7:$B$28&lt;=$U43),$H$7:$H$28))</f>
        <v>0</v>
      </c>
      <c r="S43" s="3">
        <f t="array" ref="S43">SUM(IF(($A$7:$A$28=S$6)*($C$7:$C$28="매수")*($B$7:$B$28&lt;=$U43),$H$7:$H$28))-SUM(IF(($A$7:$A$28=S$6)*($C$7:$C$28="매도")*($B$7:$B$28&lt;=$U43),$H$7:$H$28))</f>
        <v>0</v>
      </c>
      <c r="T43" s="3">
        <f t="array" ref="T43">SUM(IF(($A$7:$A$28=T$6)*($C$7:$C$28="매수")*($B$7:$B$28&lt;=$U43),$H$7:$H$28))-SUM(IF(($A$7:$A$28=T$6)*($C$7:$C$28="매도")*($B$7:$B$28&lt;=$U43),$H$7:$H$28))</f>
        <v>0</v>
      </c>
      <c r="U43" s="11">
        <v>43556.0</v>
      </c>
      <c r="V43" s="12">
        <f t="array" ref="V43">VLOOKUP($U43,'종목주가시세'!$A$1:$J$472,MATCH(V$6,'종목주가시세'!$B$1:$J$1,0)+1)*L43</f>
        <v>29568000</v>
      </c>
      <c r="W43" s="12">
        <f t="array" ref="W43">VLOOKUP($U43,'종목주가시세'!$A$1:$J$472,MATCH(W$6,'종목주가시세'!$B$1:$J$1,0)+1)*M43</f>
        <v>31854480</v>
      </c>
      <c r="X43" s="12">
        <f t="array" ref="X43">VLOOKUP($U43,'종목주가시세'!$A$1:$J$472,MATCH(X$6,'종목주가시세'!$B$1:$J$1,0)+1)*N43</f>
        <v>0</v>
      </c>
      <c r="Y43" s="12">
        <f t="array" ref="Y43">VLOOKUP($U43,'종목주가시세'!$A$1:$J$472,MATCH(Y$6,'종목주가시세'!$B$1:$J$1,0)+1)*O43</f>
        <v>0</v>
      </c>
      <c r="Z43" s="12">
        <f t="array" ref="Z43">VLOOKUP($U43,'종목주가시세'!$A$1:$J$472,MATCH(Z$6,'종목주가시세'!$B$1:$J$1,0)+1)*P43</f>
        <v>0</v>
      </c>
      <c r="AA43" s="12">
        <f t="array" ref="AA43">VLOOKUP($U43,'종목주가시세'!$A$1:$J$472,MATCH(AA$6,'종목주가시세'!$B$1:$J$1,0)+1)*Q43</f>
        <v>0</v>
      </c>
      <c r="AB43" s="12">
        <f t="array" ref="AB43">VLOOKUP($U43,'종목주가시세'!$A$1:$J$472,MATCH(AB$6,'종목주가시세'!$B$1:$J$1,0)+1)*R43</f>
        <v>0</v>
      </c>
      <c r="AC43" s="12">
        <f t="array" ref="AC43">VLOOKUP($U43,'종목주가시세'!$A$1:$J$472,MATCH(AC$6,'종목주가시세'!$B$1:$J$1,0)+1)*S43</f>
        <v>0</v>
      </c>
      <c r="AD43" s="12">
        <f t="array" ref="AD43">VLOOKUP($U43,'종목주가시세'!$A$1:$J$472,MATCH(AD$6,'종목주가시세'!$B$1:$J$1,0)+1)*T43</f>
        <v>0</v>
      </c>
      <c r="AE43" s="12">
        <f t="shared" si="3"/>
        <v>61422480</v>
      </c>
      <c r="AF43" s="12">
        <f t="array" ref="AF43">100000000+SUM(IF(($C$7:$C$28="매도")*($B$7:$B$28&lt;=$U43),$I$7:$I$28))-SUM(IF(($C$7:$C$28="매수")*($B$7:$B$28&lt;=$U43),$I$7:$I$28))</f>
        <v>40012360</v>
      </c>
      <c r="AG43" s="12">
        <f t="shared" si="4"/>
        <v>101434840</v>
      </c>
    </row>
    <row r="44" ht="16.5" customHeight="1">
      <c r="A44" s="20"/>
      <c r="B44" s="11"/>
      <c r="C44" s="4"/>
      <c r="D44" s="4"/>
      <c r="E44" s="4"/>
      <c r="F44" s="22"/>
      <c r="G44" s="4"/>
      <c r="H44" s="4"/>
      <c r="I44" s="22"/>
      <c r="J44" s="3"/>
      <c r="K44" s="3"/>
      <c r="L44" s="3">
        <f t="array" ref="L44">SUM(IF(($A$7:$A$28=L$6)*($C$7:$C$28="매수")*($B$7:$B$28&lt;=$U44),$H$7:$H$28))-SUM(IF(($A$7:$A$28=L$6)*($C$7:$C$28="매도")*($B$7:$B$28&lt;=$U44),$H$7:$H$28))</f>
        <v>2112</v>
      </c>
      <c r="M44" s="3">
        <f t="array" ref="M44">SUM(IF(($A$7:$A$28=M$6)*($C$7:$C$28="매수")*($B$7:$B$28&lt;=$U44),$H$7:$H$28))-SUM(IF(($A$7:$A$28=M$6)*($C$7:$C$28="매도")*($B$7:$B$28&lt;=$U44),$H$7:$H$28))</f>
        <v>2814</v>
      </c>
      <c r="N44" s="3">
        <f t="array" ref="N44">SUM(IF(($A$7:$A$28=N$6)*($C$7:$C$28="매수")*($B$7:$B$28&lt;=$U44),$H$7:$H$28))-SUM(IF(($A$7:$A$28=N$6)*($C$7:$C$28="매도")*($B$7:$B$28&lt;=$U44),$H$7:$H$28))</f>
        <v>0</v>
      </c>
      <c r="O44" s="3">
        <f t="array" ref="O44">SUM(IF(($A$7:$A$28=O$6)*($C$7:$C$28="매수")*($B$7:$B$28&lt;=$U44),$H$7:$H$28))-SUM(IF(($A$7:$A$28=O$6)*($C$7:$C$28="매도")*($B$7:$B$28&lt;=$U44),$H$7:$H$28))</f>
        <v>0</v>
      </c>
      <c r="P44" s="3">
        <f t="array" ref="P44">SUM(IF(($A$7:$A$28=P$6)*($C$7:$C$28="매수")*($B$7:$B$28&lt;=$U44),$H$7:$H$28))-SUM(IF(($A$7:$A$28=P$6)*($C$7:$C$28="매도")*($B$7:$B$28&lt;=$U44),$H$7:$H$28))</f>
        <v>0</v>
      </c>
      <c r="Q44" s="3">
        <f t="array" ref="Q44">SUM(IF(($A$7:$A$28=Q$6)*($C$7:$C$28="매수")*($B$7:$B$28&lt;=$U44),$H$7:$H$28))-SUM(IF(($A$7:$A$28=Q$6)*($C$7:$C$28="매도")*($B$7:$B$28&lt;=$U44),$H$7:$H$28))</f>
        <v>0</v>
      </c>
      <c r="R44" s="3">
        <f t="array" ref="R44">SUM(IF(($A$7:$A$28=R$6)*($C$7:$C$28="매수")*($B$7:$B$28&lt;=$U44),$H$7:$H$28))-SUM(IF(($A$7:$A$28=R$6)*($C$7:$C$28="매도")*($B$7:$B$28&lt;=$U44),$H$7:$H$28))</f>
        <v>0</v>
      </c>
      <c r="S44" s="3">
        <f t="array" ref="S44">SUM(IF(($A$7:$A$28=S$6)*($C$7:$C$28="매수")*($B$7:$B$28&lt;=$U44),$H$7:$H$28))-SUM(IF(($A$7:$A$28=S$6)*($C$7:$C$28="매도")*($B$7:$B$28&lt;=$U44),$H$7:$H$28))</f>
        <v>0</v>
      </c>
      <c r="T44" s="3">
        <f t="array" ref="T44">SUM(IF(($A$7:$A$28=T$6)*($C$7:$C$28="매수")*($B$7:$B$28&lt;=$U44),$H$7:$H$28))-SUM(IF(($A$7:$A$28=T$6)*($C$7:$C$28="매도")*($B$7:$B$28&lt;=$U44),$H$7:$H$28))</f>
        <v>0</v>
      </c>
      <c r="U44" s="11">
        <v>43557.0</v>
      </c>
      <c r="V44" s="12">
        <f t="array" ref="V44">VLOOKUP($U44,'종목주가시세'!$A$1:$J$472,MATCH(V$6,'종목주가시세'!$B$1:$J$1,0)+1)*L44</f>
        <v>29568000</v>
      </c>
      <c r="W44" s="12">
        <f t="array" ref="W44">VLOOKUP($U44,'종목주가시세'!$A$1:$J$472,MATCH(W$6,'종목주가시세'!$B$1:$J$1,0)+1)*M44</f>
        <v>31854480</v>
      </c>
      <c r="X44" s="12">
        <f t="array" ref="X44">VLOOKUP($U44,'종목주가시세'!$A$1:$J$472,MATCH(X$6,'종목주가시세'!$B$1:$J$1,0)+1)*N44</f>
        <v>0</v>
      </c>
      <c r="Y44" s="12">
        <f t="array" ref="Y44">VLOOKUP($U44,'종목주가시세'!$A$1:$J$472,MATCH(Y$6,'종목주가시세'!$B$1:$J$1,0)+1)*O44</f>
        <v>0</v>
      </c>
      <c r="Z44" s="12">
        <f t="array" ref="Z44">VLOOKUP($U44,'종목주가시세'!$A$1:$J$472,MATCH(Z$6,'종목주가시세'!$B$1:$J$1,0)+1)*P44</f>
        <v>0</v>
      </c>
      <c r="AA44" s="12">
        <f t="array" ref="AA44">VLOOKUP($U44,'종목주가시세'!$A$1:$J$472,MATCH(AA$6,'종목주가시세'!$B$1:$J$1,0)+1)*Q44</f>
        <v>0</v>
      </c>
      <c r="AB44" s="12">
        <f t="array" ref="AB44">VLOOKUP($U44,'종목주가시세'!$A$1:$J$472,MATCH(AB$6,'종목주가시세'!$B$1:$J$1,0)+1)*R44</f>
        <v>0</v>
      </c>
      <c r="AC44" s="12">
        <f t="array" ref="AC44">VLOOKUP($U44,'종목주가시세'!$A$1:$J$472,MATCH(AC$6,'종목주가시세'!$B$1:$J$1,0)+1)*S44</f>
        <v>0</v>
      </c>
      <c r="AD44" s="12">
        <f t="array" ref="AD44">VLOOKUP($U44,'종목주가시세'!$A$1:$J$472,MATCH(AD$6,'종목주가시세'!$B$1:$J$1,0)+1)*T44</f>
        <v>0</v>
      </c>
      <c r="AE44" s="12">
        <f t="shared" si="3"/>
        <v>61422480</v>
      </c>
      <c r="AF44" s="12">
        <f t="array" ref="AF44">100000000+SUM(IF(($C$7:$C$28="매도")*($B$7:$B$28&lt;=$U44),$I$7:$I$28))-SUM(IF(($C$7:$C$28="매수")*($B$7:$B$28&lt;=$U44),$I$7:$I$28))</f>
        <v>40012360</v>
      </c>
      <c r="AG44" s="12">
        <f t="shared" si="4"/>
        <v>101434840</v>
      </c>
    </row>
    <row r="45" ht="16.5" customHeight="1">
      <c r="A45" s="20"/>
      <c r="B45" s="11"/>
      <c r="C45" s="4"/>
      <c r="D45" s="4"/>
      <c r="E45" s="4"/>
      <c r="F45" s="22"/>
      <c r="G45" s="4"/>
      <c r="H45" s="4"/>
      <c r="I45" s="22"/>
      <c r="J45" s="3"/>
      <c r="K45" s="3"/>
      <c r="L45" s="3">
        <f t="array" ref="L45">SUM(IF(($A$7:$A$28=L$6)*($C$7:$C$28="매수")*($B$7:$B$28&lt;=$U45),$H$7:$H$28))-SUM(IF(($A$7:$A$28=L$6)*($C$7:$C$28="매도")*($B$7:$B$28&lt;=$U45),$H$7:$H$28))</f>
        <v>2112</v>
      </c>
      <c r="M45" s="3">
        <f t="array" ref="M45">SUM(IF(($A$7:$A$28=M$6)*($C$7:$C$28="매수")*($B$7:$B$28&lt;=$U45),$H$7:$H$28))-SUM(IF(($A$7:$A$28=M$6)*($C$7:$C$28="매도")*($B$7:$B$28&lt;=$U45),$H$7:$H$28))</f>
        <v>2814</v>
      </c>
      <c r="N45" s="3">
        <f t="array" ref="N45">SUM(IF(($A$7:$A$28=N$6)*($C$7:$C$28="매수")*($B$7:$B$28&lt;=$U45),$H$7:$H$28))-SUM(IF(($A$7:$A$28=N$6)*($C$7:$C$28="매도")*($B$7:$B$28&lt;=$U45),$H$7:$H$28))</f>
        <v>0</v>
      </c>
      <c r="O45" s="3">
        <f t="array" ref="O45">SUM(IF(($A$7:$A$28=O$6)*($C$7:$C$28="매수")*($B$7:$B$28&lt;=$U45),$H$7:$H$28))-SUM(IF(($A$7:$A$28=O$6)*($C$7:$C$28="매도")*($B$7:$B$28&lt;=$U45),$H$7:$H$28))</f>
        <v>0</v>
      </c>
      <c r="P45" s="3">
        <f t="array" ref="P45">SUM(IF(($A$7:$A$28=P$6)*($C$7:$C$28="매수")*($B$7:$B$28&lt;=$U45),$H$7:$H$28))-SUM(IF(($A$7:$A$28=P$6)*($C$7:$C$28="매도")*($B$7:$B$28&lt;=$U45),$H$7:$H$28))</f>
        <v>0</v>
      </c>
      <c r="Q45" s="3">
        <f t="array" ref="Q45">SUM(IF(($A$7:$A$28=Q$6)*($C$7:$C$28="매수")*($B$7:$B$28&lt;=$U45),$H$7:$H$28))-SUM(IF(($A$7:$A$28=Q$6)*($C$7:$C$28="매도")*($B$7:$B$28&lt;=$U45),$H$7:$H$28))</f>
        <v>0</v>
      </c>
      <c r="R45" s="3">
        <f t="array" ref="R45">SUM(IF(($A$7:$A$28=R$6)*($C$7:$C$28="매수")*($B$7:$B$28&lt;=$U45),$H$7:$H$28))-SUM(IF(($A$7:$A$28=R$6)*($C$7:$C$28="매도")*($B$7:$B$28&lt;=$U45),$H$7:$H$28))</f>
        <v>0</v>
      </c>
      <c r="S45" s="3">
        <f t="array" ref="S45">SUM(IF(($A$7:$A$28=S$6)*($C$7:$C$28="매수")*($B$7:$B$28&lt;=$U45),$H$7:$H$28))-SUM(IF(($A$7:$A$28=S$6)*($C$7:$C$28="매도")*($B$7:$B$28&lt;=$U45),$H$7:$H$28))</f>
        <v>0</v>
      </c>
      <c r="T45" s="3">
        <f t="array" ref="T45">SUM(IF(($A$7:$A$28=T$6)*($C$7:$C$28="매수")*($B$7:$B$28&lt;=$U45),$H$7:$H$28))-SUM(IF(($A$7:$A$28=T$6)*($C$7:$C$28="매도")*($B$7:$B$28&lt;=$U45),$H$7:$H$28))</f>
        <v>0</v>
      </c>
      <c r="U45" s="11">
        <v>43558.0</v>
      </c>
      <c r="V45" s="12">
        <f t="array" ref="V45">VLOOKUP($U45,'종목주가시세'!$A$1:$J$472,MATCH(V$6,'종목주가시세'!$B$1:$J$1,0)+1)*L45</f>
        <v>29356800</v>
      </c>
      <c r="W45" s="12">
        <f t="array" ref="W45">VLOOKUP($U45,'종목주가시세'!$A$1:$J$472,MATCH(W$6,'종목주가시세'!$B$1:$J$1,0)+1)*M45</f>
        <v>32304720</v>
      </c>
      <c r="X45" s="12">
        <f t="array" ref="X45">VLOOKUP($U45,'종목주가시세'!$A$1:$J$472,MATCH(X$6,'종목주가시세'!$B$1:$J$1,0)+1)*N45</f>
        <v>0</v>
      </c>
      <c r="Y45" s="12">
        <f t="array" ref="Y45">VLOOKUP($U45,'종목주가시세'!$A$1:$J$472,MATCH(Y$6,'종목주가시세'!$B$1:$J$1,0)+1)*O45</f>
        <v>0</v>
      </c>
      <c r="Z45" s="12">
        <f t="array" ref="Z45">VLOOKUP($U45,'종목주가시세'!$A$1:$J$472,MATCH(Z$6,'종목주가시세'!$B$1:$J$1,0)+1)*P45</f>
        <v>0</v>
      </c>
      <c r="AA45" s="12">
        <f t="array" ref="AA45">VLOOKUP($U45,'종목주가시세'!$A$1:$J$472,MATCH(AA$6,'종목주가시세'!$B$1:$J$1,0)+1)*Q45</f>
        <v>0</v>
      </c>
      <c r="AB45" s="12">
        <f t="array" ref="AB45">VLOOKUP($U45,'종목주가시세'!$A$1:$J$472,MATCH(AB$6,'종목주가시세'!$B$1:$J$1,0)+1)*R45</f>
        <v>0</v>
      </c>
      <c r="AC45" s="12">
        <f t="array" ref="AC45">VLOOKUP($U45,'종목주가시세'!$A$1:$J$472,MATCH(AC$6,'종목주가시세'!$B$1:$J$1,0)+1)*S45</f>
        <v>0</v>
      </c>
      <c r="AD45" s="12">
        <f t="array" ref="AD45">VLOOKUP($U45,'종목주가시세'!$A$1:$J$472,MATCH(AD$6,'종목주가시세'!$B$1:$J$1,0)+1)*T45</f>
        <v>0</v>
      </c>
      <c r="AE45" s="12">
        <f t="shared" si="3"/>
        <v>61661520</v>
      </c>
      <c r="AF45" s="12">
        <f t="array" ref="AF45">100000000+SUM(IF(($C$7:$C$28="매도")*($B$7:$B$28&lt;=$U45),$I$7:$I$28))-SUM(IF(($C$7:$C$28="매수")*($B$7:$B$28&lt;=$U45),$I$7:$I$28))</f>
        <v>40012360</v>
      </c>
      <c r="AG45" s="12">
        <f t="shared" si="4"/>
        <v>101673880</v>
      </c>
    </row>
    <row r="46" ht="16.5" customHeight="1">
      <c r="A46" s="20"/>
      <c r="B46" s="11"/>
      <c r="C46" s="4"/>
      <c r="D46" s="4"/>
      <c r="E46" s="4"/>
      <c r="F46" s="22"/>
      <c r="G46" s="4"/>
      <c r="H46" s="4"/>
      <c r="I46" s="22"/>
      <c r="J46" s="3"/>
      <c r="K46" s="3"/>
      <c r="L46" s="3">
        <f t="array" ref="L46">SUM(IF(($A$7:$A$28=L$6)*($C$7:$C$28="매수")*($B$7:$B$28&lt;=$U46),$H$7:$H$28))-SUM(IF(($A$7:$A$28=L$6)*($C$7:$C$28="매도")*($B$7:$B$28&lt;=$U46),$H$7:$H$28))</f>
        <v>2112</v>
      </c>
      <c r="M46" s="3">
        <f t="array" ref="M46">SUM(IF(($A$7:$A$28=M$6)*($C$7:$C$28="매수")*($B$7:$B$28&lt;=$U46),$H$7:$H$28))-SUM(IF(($A$7:$A$28=M$6)*($C$7:$C$28="매도")*($B$7:$B$28&lt;=$U46),$H$7:$H$28))</f>
        <v>2814</v>
      </c>
      <c r="N46" s="3">
        <f t="array" ref="N46">SUM(IF(($A$7:$A$28=N$6)*($C$7:$C$28="매수")*($B$7:$B$28&lt;=$U46),$H$7:$H$28))-SUM(IF(($A$7:$A$28=N$6)*($C$7:$C$28="매도")*($B$7:$B$28&lt;=$U46),$H$7:$H$28))</f>
        <v>0</v>
      </c>
      <c r="O46" s="3">
        <f t="array" ref="O46">SUM(IF(($A$7:$A$28=O$6)*($C$7:$C$28="매수")*($B$7:$B$28&lt;=$U46),$H$7:$H$28))-SUM(IF(($A$7:$A$28=O$6)*($C$7:$C$28="매도")*($B$7:$B$28&lt;=$U46),$H$7:$H$28))</f>
        <v>0</v>
      </c>
      <c r="P46" s="3">
        <f t="array" ref="P46">SUM(IF(($A$7:$A$28=P$6)*($C$7:$C$28="매수")*($B$7:$B$28&lt;=$U46),$H$7:$H$28))-SUM(IF(($A$7:$A$28=P$6)*($C$7:$C$28="매도")*($B$7:$B$28&lt;=$U46),$H$7:$H$28))</f>
        <v>0</v>
      </c>
      <c r="Q46" s="3">
        <f t="array" ref="Q46">SUM(IF(($A$7:$A$28=Q$6)*($C$7:$C$28="매수")*($B$7:$B$28&lt;=$U46),$H$7:$H$28))-SUM(IF(($A$7:$A$28=Q$6)*($C$7:$C$28="매도")*($B$7:$B$28&lt;=$U46),$H$7:$H$28))</f>
        <v>0</v>
      </c>
      <c r="R46" s="3">
        <f t="array" ref="R46">SUM(IF(($A$7:$A$28=R$6)*($C$7:$C$28="매수")*($B$7:$B$28&lt;=$U46),$H$7:$H$28))-SUM(IF(($A$7:$A$28=R$6)*($C$7:$C$28="매도")*($B$7:$B$28&lt;=$U46),$H$7:$H$28))</f>
        <v>0</v>
      </c>
      <c r="S46" s="3">
        <f t="array" ref="S46">SUM(IF(($A$7:$A$28=S$6)*($C$7:$C$28="매수")*($B$7:$B$28&lt;=$U46),$H$7:$H$28))-SUM(IF(($A$7:$A$28=S$6)*($C$7:$C$28="매도")*($B$7:$B$28&lt;=$U46),$H$7:$H$28))</f>
        <v>0</v>
      </c>
      <c r="T46" s="3">
        <f t="array" ref="T46">SUM(IF(($A$7:$A$28=T$6)*($C$7:$C$28="매수")*($B$7:$B$28&lt;=$U46),$H$7:$H$28))-SUM(IF(($A$7:$A$28=T$6)*($C$7:$C$28="매도")*($B$7:$B$28&lt;=$U46),$H$7:$H$28))</f>
        <v>0</v>
      </c>
      <c r="U46" s="11">
        <v>43559.0</v>
      </c>
      <c r="V46" s="12">
        <f t="array" ref="V46">VLOOKUP($U46,'종목주가시세'!$A$1:$J$472,MATCH(V$6,'종목주가시세'!$B$1:$J$1,0)+1)*L46</f>
        <v>29568000</v>
      </c>
      <c r="W46" s="12">
        <f t="array" ref="W46">VLOOKUP($U46,'종목주가시세'!$A$1:$J$472,MATCH(W$6,'종목주가시세'!$B$1:$J$1,0)+1)*M46</f>
        <v>32248440</v>
      </c>
      <c r="X46" s="12">
        <f t="array" ref="X46">VLOOKUP($U46,'종목주가시세'!$A$1:$J$472,MATCH(X$6,'종목주가시세'!$B$1:$J$1,0)+1)*N46</f>
        <v>0</v>
      </c>
      <c r="Y46" s="12">
        <f t="array" ref="Y46">VLOOKUP($U46,'종목주가시세'!$A$1:$J$472,MATCH(Y$6,'종목주가시세'!$B$1:$J$1,0)+1)*O46</f>
        <v>0</v>
      </c>
      <c r="Z46" s="12">
        <f t="array" ref="Z46">VLOOKUP($U46,'종목주가시세'!$A$1:$J$472,MATCH(Z$6,'종목주가시세'!$B$1:$J$1,0)+1)*P46</f>
        <v>0</v>
      </c>
      <c r="AA46" s="12">
        <f t="array" ref="AA46">VLOOKUP($U46,'종목주가시세'!$A$1:$J$472,MATCH(AA$6,'종목주가시세'!$B$1:$J$1,0)+1)*Q46</f>
        <v>0</v>
      </c>
      <c r="AB46" s="12">
        <f t="array" ref="AB46">VLOOKUP($U46,'종목주가시세'!$A$1:$J$472,MATCH(AB$6,'종목주가시세'!$B$1:$J$1,0)+1)*R46</f>
        <v>0</v>
      </c>
      <c r="AC46" s="12">
        <f t="array" ref="AC46">VLOOKUP($U46,'종목주가시세'!$A$1:$J$472,MATCH(AC$6,'종목주가시세'!$B$1:$J$1,0)+1)*S46</f>
        <v>0</v>
      </c>
      <c r="AD46" s="12">
        <f t="array" ref="AD46">VLOOKUP($U46,'종목주가시세'!$A$1:$J$472,MATCH(AD$6,'종목주가시세'!$B$1:$J$1,0)+1)*T46</f>
        <v>0</v>
      </c>
      <c r="AE46" s="12">
        <f t="shared" si="3"/>
        <v>61816440</v>
      </c>
      <c r="AF46" s="12">
        <f t="array" ref="AF46">100000000+SUM(IF(($C$7:$C$28="매도")*($B$7:$B$28&lt;=$U46),$I$7:$I$28))-SUM(IF(($C$7:$C$28="매수")*($B$7:$B$28&lt;=$U46),$I$7:$I$28))</f>
        <v>40012360</v>
      </c>
      <c r="AG46" s="12">
        <f t="shared" si="4"/>
        <v>101828800</v>
      </c>
    </row>
    <row r="47" ht="16.5" customHeight="1">
      <c r="A47" s="20"/>
      <c r="B47" s="11"/>
      <c r="C47" s="4"/>
      <c r="D47" s="4"/>
      <c r="E47" s="4"/>
      <c r="F47" s="22"/>
      <c r="G47" s="4"/>
      <c r="H47" s="4"/>
      <c r="I47" s="22"/>
      <c r="J47" s="3"/>
      <c r="K47" s="3"/>
      <c r="L47" s="3">
        <f t="array" ref="L47">SUM(IF(($A$7:$A$28=L$6)*($C$7:$C$28="매수")*($B$7:$B$28&lt;=$U47),$H$7:$H$28))-SUM(IF(($A$7:$A$28=L$6)*($C$7:$C$28="매도")*($B$7:$B$28&lt;=$U47),$H$7:$H$28))</f>
        <v>2112</v>
      </c>
      <c r="M47" s="3">
        <f t="array" ref="M47">SUM(IF(($A$7:$A$28=M$6)*($C$7:$C$28="매수")*($B$7:$B$28&lt;=$U47),$H$7:$H$28))-SUM(IF(($A$7:$A$28=M$6)*($C$7:$C$28="매도")*($B$7:$B$28&lt;=$U47),$H$7:$H$28))</f>
        <v>2814</v>
      </c>
      <c r="N47" s="3">
        <f t="array" ref="N47">SUM(IF(($A$7:$A$28=N$6)*($C$7:$C$28="매수")*($B$7:$B$28&lt;=$U47),$H$7:$H$28))-SUM(IF(($A$7:$A$28=N$6)*($C$7:$C$28="매도")*($B$7:$B$28&lt;=$U47),$H$7:$H$28))</f>
        <v>0</v>
      </c>
      <c r="O47" s="3">
        <f t="array" ref="O47">SUM(IF(($A$7:$A$28=O$6)*($C$7:$C$28="매수")*($B$7:$B$28&lt;=$U47),$H$7:$H$28))-SUM(IF(($A$7:$A$28=O$6)*($C$7:$C$28="매도")*($B$7:$B$28&lt;=$U47),$H$7:$H$28))</f>
        <v>0</v>
      </c>
      <c r="P47" s="3">
        <f t="array" ref="P47">SUM(IF(($A$7:$A$28=P$6)*($C$7:$C$28="매수")*($B$7:$B$28&lt;=$U47),$H$7:$H$28))-SUM(IF(($A$7:$A$28=P$6)*($C$7:$C$28="매도")*($B$7:$B$28&lt;=$U47),$H$7:$H$28))</f>
        <v>0</v>
      </c>
      <c r="Q47" s="3">
        <f t="array" ref="Q47">SUM(IF(($A$7:$A$28=Q$6)*($C$7:$C$28="매수")*($B$7:$B$28&lt;=$U47),$H$7:$H$28))-SUM(IF(($A$7:$A$28=Q$6)*($C$7:$C$28="매도")*($B$7:$B$28&lt;=$U47),$H$7:$H$28))</f>
        <v>0</v>
      </c>
      <c r="R47" s="3">
        <f t="array" ref="R47">SUM(IF(($A$7:$A$28=R$6)*($C$7:$C$28="매수")*($B$7:$B$28&lt;=$U47),$H$7:$H$28))-SUM(IF(($A$7:$A$28=R$6)*($C$7:$C$28="매도")*($B$7:$B$28&lt;=$U47),$H$7:$H$28))</f>
        <v>0</v>
      </c>
      <c r="S47" s="3">
        <f t="array" ref="S47">SUM(IF(($A$7:$A$28=S$6)*($C$7:$C$28="매수")*($B$7:$B$28&lt;=$U47),$H$7:$H$28))-SUM(IF(($A$7:$A$28=S$6)*($C$7:$C$28="매도")*($B$7:$B$28&lt;=$U47),$H$7:$H$28))</f>
        <v>0</v>
      </c>
      <c r="T47" s="3">
        <f t="array" ref="T47">SUM(IF(($A$7:$A$28=T$6)*($C$7:$C$28="매수")*($B$7:$B$28&lt;=$U47),$H$7:$H$28))-SUM(IF(($A$7:$A$28=T$6)*($C$7:$C$28="매도")*($B$7:$B$28&lt;=$U47),$H$7:$H$28))</f>
        <v>0</v>
      </c>
      <c r="U47" s="11">
        <v>43560.0</v>
      </c>
      <c r="V47" s="12">
        <f t="array" ref="V47">VLOOKUP($U47,'종목주가시세'!$A$1:$J$472,MATCH(V$6,'종목주가시세'!$B$1:$J$1,0)+1)*L47</f>
        <v>29462400</v>
      </c>
      <c r="W47" s="12">
        <f t="array" ref="W47">VLOOKUP($U47,'종목주가시세'!$A$1:$J$472,MATCH(W$6,'종목주가시세'!$B$1:$J$1,0)+1)*M47</f>
        <v>32473560</v>
      </c>
      <c r="X47" s="12">
        <f t="array" ref="X47">VLOOKUP($U47,'종목주가시세'!$A$1:$J$472,MATCH(X$6,'종목주가시세'!$B$1:$J$1,0)+1)*N47</f>
        <v>0</v>
      </c>
      <c r="Y47" s="12">
        <f t="array" ref="Y47">VLOOKUP($U47,'종목주가시세'!$A$1:$J$472,MATCH(Y$6,'종목주가시세'!$B$1:$J$1,0)+1)*O47</f>
        <v>0</v>
      </c>
      <c r="Z47" s="12">
        <f t="array" ref="Z47">VLOOKUP($U47,'종목주가시세'!$A$1:$J$472,MATCH(Z$6,'종목주가시세'!$B$1:$J$1,0)+1)*P47</f>
        <v>0</v>
      </c>
      <c r="AA47" s="12">
        <f t="array" ref="AA47">VLOOKUP($U47,'종목주가시세'!$A$1:$J$472,MATCH(AA$6,'종목주가시세'!$B$1:$J$1,0)+1)*Q47</f>
        <v>0</v>
      </c>
      <c r="AB47" s="12">
        <f t="array" ref="AB47">VLOOKUP($U47,'종목주가시세'!$A$1:$J$472,MATCH(AB$6,'종목주가시세'!$B$1:$J$1,0)+1)*R47</f>
        <v>0</v>
      </c>
      <c r="AC47" s="12">
        <f t="array" ref="AC47">VLOOKUP($U47,'종목주가시세'!$A$1:$J$472,MATCH(AC$6,'종목주가시세'!$B$1:$J$1,0)+1)*S47</f>
        <v>0</v>
      </c>
      <c r="AD47" s="12">
        <f t="array" ref="AD47">VLOOKUP($U47,'종목주가시세'!$A$1:$J$472,MATCH(AD$6,'종목주가시세'!$B$1:$J$1,0)+1)*T47</f>
        <v>0</v>
      </c>
      <c r="AE47" s="12">
        <f t="shared" si="3"/>
        <v>61935960</v>
      </c>
      <c r="AF47" s="12">
        <f t="array" ref="AF47">100000000+SUM(IF(($C$7:$C$28="매도")*($B$7:$B$28&lt;=$U47),$I$7:$I$28))-SUM(IF(($C$7:$C$28="매수")*($B$7:$B$28&lt;=$U47),$I$7:$I$28))</f>
        <v>40012360</v>
      </c>
      <c r="AG47" s="12">
        <f t="shared" si="4"/>
        <v>101948320</v>
      </c>
    </row>
    <row r="48" ht="16.5" customHeight="1">
      <c r="A48" s="20"/>
      <c r="B48" s="11"/>
      <c r="C48" s="4"/>
      <c r="D48" s="4"/>
      <c r="E48" s="4"/>
      <c r="F48" s="22"/>
      <c r="G48" s="4"/>
      <c r="H48" s="4"/>
      <c r="I48" s="22"/>
      <c r="J48" s="3"/>
      <c r="K48" s="3"/>
      <c r="L48" s="3">
        <f t="array" ref="L48">SUM(IF(($A$7:$A$28=L$6)*($C$7:$C$28="매수")*($B$7:$B$28&lt;=$U48),$H$7:$H$28))-SUM(IF(($A$7:$A$28=L$6)*($C$7:$C$28="매도")*($B$7:$B$28&lt;=$U48),$H$7:$H$28))</f>
        <v>2112</v>
      </c>
      <c r="M48" s="3">
        <f t="array" ref="M48">SUM(IF(($A$7:$A$28=M$6)*($C$7:$C$28="매수")*($B$7:$B$28&lt;=$U48),$H$7:$H$28))-SUM(IF(($A$7:$A$28=M$6)*($C$7:$C$28="매도")*($B$7:$B$28&lt;=$U48),$H$7:$H$28))</f>
        <v>2814</v>
      </c>
      <c r="N48" s="3">
        <f t="array" ref="N48">SUM(IF(($A$7:$A$28=N$6)*($C$7:$C$28="매수")*($B$7:$B$28&lt;=$U48),$H$7:$H$28))-SUM(IF(($A$7:$A$28=N$6)*($C$7:$C$28="매도")*($B$7:$B$28&lt;=$U48),$H$7:$H$28))</f>
        <v>0</v>
      </c>
      <c r="O48" s="3">
        <f t="array" ref="O48">SUM(IF(($A$7:$A$28=O$6)*($C$7:$C$28="매수")*($B$7:$B$28&lt;=$U48),$H$7:$H$28))-SUM(IF(($A$7:$A$28=O$6)*($C$7:$C$28="매도")*($B$7:$B$28&lt;=$U48),$H$7:$H$28))</f>
        <v>0</v>
      </c>
      <c r="P48" s="3">
        <f t="array" ref="P48">SUM(IF(($A$7:$A$28=P$6)*($C$7:$C$28="매수")*($B$7:$B$28&lt;=$U48),$H$7:$H$28))-SUM(IF(($A$7:$A$28=P$6)*($C$7:$C$28="매도")*($B$7:$B$28&lt;=$U48),$H$7:$H$28))</f>
        <v>0</v>
      </c>
      <c r="Q48" s="3">
        <f t="array" ref="Q48">SUM(IF(($A$7:$A$28=Q$6)*($C$7:$C$28="매수")*($B$7:$B$28&lt;=$U48),$H$7:$H$28))-SUM(IF(($A$7:$A$28=Q$6)*($C$7:$C$28="매도")*($B$7:$B$28&lt;=$U48),$H$7:$H$28))</f>
        <v>0</v>
      </c>
      <c r="R48" s="3">
        <f t="array" ref="R48">SUM(IF(($A$7:$A$28=R$6)*($C$7:$C$28="매수")*($B$7:$B$28&lt;=$U48),$H$7:$H$28))-SUM(IF(($A$7:$A$28=R$6)*($C$7:$C$28="매도")*($B$7:$B$28&lt;=$U48),$H$7:$H$28))</f>
        <v>0</v>
      </c>
      <c r="S48" s="3">
        <f t="array" ref="S48">SUM(IF(($A$7:$A$28=S$6)*($C$7:$C$28="매수")*($B$7:$B$28&lt;=$U48),$H$7:$H$28))-SUM(IF(($A$7:$A$28=S$6)*($C$7:$C$28="매도")*($B$7:$B$28&lt;=$U48),$H$7:$H$28))</f>
        <v>0</v>
      </c>
      <c r="T48" s="3">
        <f t="array" ref="T48">SUM(IF(($A$7:$A$28=T$6)*($C$7:$C$28="매수")*($B$7:$B$28&lt;=$U48),$H$7:$H$28))-SUM(IF(($A$7:$A$28=T$6)*($C$7:$C$28="매도")*($B$7:$B$28&lt;=$U48),$H$7:$H$28))</f>
        <v>0</v>
      </c>
      <c r="U48" s="11">
        <v>43563.0</v>
      </c>
      <c r="V48" s="12">
        <f t="array" ref="V48">VLOOKUP($U48,'종목주가시세'!$A$1:$J$472,MATCH(V$6,'종목주가시세'!$B$1:$J$1,0)+1)*L48</f>
        <v>29568000</v>
      </c>
      <c r="W48" s="12">
        <f t="array" ref="W48">VLOOKUP($U48,'종목주가시세'!$A$1:$J$472,MATCH(W$6,'종목주가시세'!$B$1:$J$1,0)+1)*M48</f>
        <v>32642400</v>
      </c>
      <c r="X48" s="12">
        <f t="array" ref="X48">VLOOKUP($U48,'종목주가시세'!$A$1:$J$472,MATCH(X$6,'종목주가시세'!$B$1:$J$1,0)+1)*N48</f>
        <v>0</v>
      </c>
      <c r="Y48" s="12">
        <f t="array" ref="Y48">VLOOKUP($U48,'종목주가시세'!$A$1:$J$472,MATCH(Y$6,'종목주가시세'!$B$1:$J$1,0)+1)*O48</f>
        <v>0</v>
      </c>
      <c r="Z48" s="12">
        <f t="array" ref="Z48">VLOOKUP($U48,'종목주가시세'!$A$1:$J$472,MATCH(Z$6,'종목주가시세'!$B$1:$J$1,0)+1)*P48</f>
        <v>0</v>
      </c>
      <c r="AA48" s="12">
        <f t="array" ref="AA48">VLOOKUP($U48,'종목주가시세'!$A$1:$J$472,MATCH(AA$6,'종목주가시세'!$B$1:$J$1,0)+1)*Q48</f>
        <v>0</v>
      </c>
      <c r="AB48" s="12">
        <f t="array" ref="AB48">VLOOKUP($U48,'종목주가시세'!$A$1:$J$472,MATCH(AB$6,'종목주가시세'!$B$1:$J$1,0)+1)*R48</f>
        <v>0</v>
      </c>
      <c r="AC48" s="12">
        <f t="array" ref="AC48">VLOOKUP($U48,'종목주가시세'!$A$1:$J$472,MATCH(AC$6,'종목주가시세'!$B$1:$J$1,0)+1)*S48</f>
        <v>0</v>
      </c>
      <c r="AD48" s="12">
        <f t="array" ref="AD48">VLOOKUP($U48,'종목주가시세'!$A$1:$J$472,MATCH(AD$6,'종목주가시세'!$B$1:$J$1,0)+1)*T48</f>
        <v>0</v>
      </c>
      <c r="AE48" s="12">
        <f t="shared" si="3"/>
        <v>62210400</v>
      </c>
      <c r="AF48" s="12">
        <f t="array" ref="AF48">100000000+SUM(IF(($C$7:$C$28="매도")*($B$7:$B$28&lt;=$U48),$I$7:$I$28))-SUM(IF(($C$7:$C$28="매수")*($B$7:$B$28&lt;=$U48),$I$7:$I$28))</f>
        <v>40012360</v>
      </c>
      <c r="AG48" s="12">
        <f t="shared" si="4"/>
        <v>102222760</v>
      </c>
    </row>
    <row r="49" ht="16.5" customHeight="1">
      <c r="A49" s="20"/>
      <c r="B49" s="11"/>
      <c r="C49" s="4"/>
      <c r="D49" s="4"/>
      <c r="E49" s="4"/>
      <c r="F49" s="22"/>
      <c r="G49" s="4"/>
      <c r="H49" s="4"/>
      <c r="I49" s="22"/>
      <c r="J49" s="3"/>
      <c r="K49" s="3"/>
      <c r="L49" s="3">
        <f t="array" ref="L49">SUM(IF(($A$7:$A$28=L$6)*($C$7:$C$28="매수")*($B$7:$B$28&lt;=$U49),$H$7:$H$28))-SUM(IF(($A$7:$A$28=L$6)*($C$7:$C$28="매도")*($B$7:$B$28&lt;=$U49),$H$7:$H$28))</f>
        <v>2112</v>
      </c>
      <c r="M49" s="3">
        <f t="array" ref="M49">SUM(IF(($A$7:$A$28=M$6)*($C$7:$C$28="매수")*($B$7:$B$28&lt;=$U49),$H$7:$H$28))-SUM(IF(($A$7:$A$28=M$6)*($C$7:$C$28="매도")*($B$7:$B$28&lt;=$U49),$H$7:$H$28))</f>
        <v>2814</v>
      </c>
      <c r="N49" s="3">
        <f t="array" ref="N49">SUM(IF(($A$7:$A$28=N$6)*($C$7:$C$28="매수")*($B$7:$B$28&lt;=$U49),$H$7:$H$28))-SUM(IF(($A$7:$A$28=N$6)*($C$7:$C$28="매도")*($B$7:$B$28&lt;=$U49),$H$7:$H$28))</f>
        <v>0</v>
      </c>
      <c r="O49" s="3">
        <f t="array" ref="O49">SUM(IF(($A$7:$A$28=O$6)*($C$7:$C$28="매수")*($B$7:$B$28&lt;=$U49),$H$7:$H$28))-SUM(IF(($A$7:$A$28=O$6)*($C$7:$C$28="매도")*($B$7:$B$28&lt;=$U49),$H$7:$H$28))</f>
        <v>0</v>
      </c>
      <c r="P49" s="3">
        <f t="array" ref="P49">SUM(IF(($A$7:$A$28=P$6)*($C$7:$C$28="매수")*($B$7:$B$28&lt;=$U49),$H$7:$H$28))-SUM(IF(($A$7:$A$28=P$6)*($C$7:$C$28="매도")*($B$7:$B$28&lt;=$U49),$H$7:$H$28))</f>
        <v>0</v>
      </c>
      <c r="Q49" s="3">
        <f t="array" ref="Q49">SUM(IF(($A$7:$A$28=Q$6)*($C$7:$C$28="매수")*($B$7:$B$28&lt;=$U49),$H$7:$H$28))-SUM(IF(($A$7:$A$28=Q$6)*($C$7:$C$28="매도")*($B$7:$B$28&lt;=$U49),$H$7:$H$28))</f>
        <v>0</v>
      </c>
      <c r="R49" s="3">
        <f t="array" ref="R49">SUM(IF(($A$7:$A$28=R$6)*($C$7:$C$28="매수")*($B$7:$B$28&lt;=$U49),$H$7:$H$28))-SUM(IF(($A$7:$A$28=R$6)*($C$7:$C$28="매도")*($B$7:$B$28&lt;=$U49),$H$7:$H$28))</f>
        <v>0</v>
      </c>
      <c r="S49" s="3">
        <f t="array" ref="S49">SUM(IF(($A$7:$A$28=S$6)*($C$7:$C$28="매수")*($B$7:$B$28&lt;=$U49),$H$7:$H$28))-SUM(IF(($A$7:$A$28=S$6)*($C$7:$C$28="매도")*($B$7:$B$28&lt;=$U49),$H$7:$H$28))</f>
        <v>0</v>
      </c>
      <c r="T49" s="3">
        <f t="array" ref="T49">SUM(IF(($A$7:$A$28=T$6)*($C$7:$C$28="매수")*($B$7:$B$28&lt;=$U49),$H$7:$H$28))-SUM(IF(($A$7:$A$28=T$6)*($C$7:$C$28="매도")*($B$7:$B$28&lt;=$U49),$H$7:$H$28))</f>
        <v>0</v>
      </c>
      <c r="U49" s="11">
        <v>43564.0</v>
      </c>
      <c r="V49" s="12">
        <f t="array" ref="V49">VLOOKUP($U49,'종목주가시세'!$A$1:$J$472,MATCH(V$6,'종목주가시세'!$B$1:$J$1,0)+1)*L49</f>
        <v>29356800</v>
      </c>
      <c r="W49" s="12">
        <f t="array" ref="W49">VLOOKUP($U49,'종목주가시세'!$A$1:$J$472,MATCH(W$6,'종목주가시세'!$B$1:$J$1,0)+1)*M49</f>
        <v>32248440</v>
      </c>
      <c r="X49" s="12">
        <f t="array" ref="X49">VLOOKUP($U49,'종목주가시세'!$A$1:$J$472,MATCH(X$6,'종목주가시세'!$B$1:$J$1,0)+1)*N49</f>
        <v>0</v>
      </c>
      <c r="Y49" s="12">
        <f t="array" ref="Y49">VLOOKUP($U49,'종목주가시세'!$A$1:$J$472,MATCH(Y$6,'종목주가시세'!$B$1:$J$1,0)+1)*O49</f>
        <v>0</v>
      </c>
      <c r="Z49" s="12">
        <f t="array" ref="Z49">VLOOKUP($U49,'종목주가시세'!$A$1:$J$472,MATCH(Z$6,'종목주가시세'!$B$1:$J$1,0)+1)*P49</f>
        <v>0</v>
      </c>
      <c r="AA49" s="12">
        <f t="array" ref="AA49">VLOOKUP($U49,'종목주가시세'!$A$1:$J$472,MATCH(AA$6,'종목주가시세'!$B$1:$J$1,0)+1)*Q49</f>
        <v>0</v>
      </c>
      <c r="AB49" s="12">
        <f t="array" ref="AB49">VLOOKUP($U49,'종목주가시세'!$A$1:$J$472,MATCH(AB$6,'종목주가시세'!$B$1:$J$1,0)+1)*R49</f>
        <v>0</v>
      </c>
      <c r="AC49" s="12">
        <f t="array" ref="AC49">VLOOKUP($U49,'종목주가시세'!$A$1:$J$472,MATCH(AC$6,'종목주가시세'!$B$1:$J$1,0)+1)*S49</f>
        <v>0</v>
      </c>
      <c r="AD49" s="12">
        <f t="array" ref="AD49">VLOOKUP($U49,'종목주가시세'!$A$1:$J$472,MATCH(AD$6,'종목주가시세'!$B$1:$J$1,0)+1)*T49</f>
        <v>0</v>
      </c>
      <c r="AE49" s="12">
        <f t="shared" si="3"/>
        <v>61605240</v>
      </c>
      <c r="AF49" s="12">
        <f t="array" ref="AF49">100000000+SUM(IF(($C$7:$C$28="매도")*($B$7:$B$28&lt;=$U49),$I$7:$I$28))-SUM(IF(($C$7:$C$28="매수")*($B$7:$B$28&lt;=$U49),$I$7:$I$28))</f>
        <v>40012360</v>
      </c>
      <c r="AG49" s="12">
        <f t="shared" si="4"/>
        <v>101617600</v>
      </c>
    </row>
    <row r="50" ht="16.5" customHeight="1">
      <c r="A50" s="20"/>
      <c r="B50" s="11"/>
      <c r="C50" s="4"/>
      <c r="D50" s="4"/>
      <c r="E50" s="4"/>
      <c r="F50" s="22"/>
      <c r="G50" s="4"/>
      <c r="H50" s="4"/>
      <c r="I50" s="22"/>
      <c r="J50" s="3"/>
      <c r="K50" s="3"/>
      <c r="L50" s="3">
        <f t="array" ref="L50">SUM(IF(($A$7:$A$28=L$6)*($C$7:$C$28="매수")*($B$7:$B$28&lt;=$U50),$H$7:$H$28))-SUM(IF(($A$7:$A$28=L$6)*($C$7:$C$28="매도")*($B$7:$B$28&lt;=$U50),$H$7:$H$28))</f>
        <v>2112</v>
      </c>
      <c r="M50" s="3">
        <f t="array" ref="M50">SUM(IF(($A$7:$A$28=M$6)*($C$7:$C$28="매수")*($B$7:$B$28&lt;=$U50),$H$7:$H$28))-SUM(IF(($A$7:$A$28=M$6)*($C$7:$C$28="매도")*($B$7:$B$28&lt;=$U50),$H$7:$H$28))</f>
        <v>2814</v>
      </c>
      <c r="N50" s="3">
        <f t="array" ref="N50">SUM(IF(($A$7:$A$28=N$6)*($C$7:$C$28="매수")*($B$7:$B$28&lt;=$U50),$H$7:$H$28))-SUM(IF(($A$7:$A$28=N$6)*($C$7:$C$28="매도")*($B$7:$B$28&lt;=$U50),$H$7:$H$28))</f>
        <v>3477</v>
      </c>
      <c r="O50" s="3">
        <f t="array" ref="O50">SUM(IF(($A$7:$A$28=O$6)*($C$7:$C$28="매수")*($B$7:$B$28&lt;=$U50),$H$7:$H$28))-SUM(IF(($A$7:$A$28=O$6)*($C$7:$C$28="매도")*($B$7:$B$28&lt;=$U50),$H$7:$H$28))</f>
        <v>0</v>
      </c>
      <c r="P50" s="3">
        <f t="array" ref="P50">SUM(IF(($A$7:$A$28=P$6)*($C$7:$C$28="매수")*($B$7:$B$28&lt;=$U50),$H$7:$H$28))-SUM(IF(($A$7:$A$28=P$6)*($C$7:$C$28="매도")*($B$7:$B$28&lt;=$U50),$H$7:$H$28))</f>
        <v>0</v>
      </c>
      <c r="Q50" s="3">
        <f t="array" ref="Q50">SUM(IF(($A$7:$A$28=Q$6)*($C$7:$C$28="매수")*($B$7:$B$28&lt;=$U50),$H$7:$H$28))-SUM(IF(($A$7:$A$28=Q$6)*($C$7:$C$28="매도")*($B$7:$B$28&lt;=$U50),$H$7:$H$28))</f>
        <v>0</v>
      </c>
      <c r="R50" s="3">
        <f t="array" ref="R50">SUM(IF(($A$7:$A$28=R$6)*($C$7:$C$28="매수")*($B$7:$B$28&lt;=$U50),$H$7:$H$28))-SUM(IF(($A$7:$A$28=R$6)*($C$7:$C$28="매도")*($B$7:$B$28&lt;=$U50),$H$7:$H$28))</f>
        <v>0</v>
      </c>
      <c r="S50" s="3">
        <f t="array" ref="S50">SUM(IF(($A$7:$A$28=S$6)*($C$7:$C$28="매수")*($B$7:$B$28&lt;=$U50),$H$7:$H$28))-SUM(IF(($A$7:$A$28=S$6)*($C$7:$C$28="매도")*($B$7:$B$28&lt;=$U50),$H$7:$H$28))</f>
        <v>0</v>
      </c>
      <c r="T50" s="3">
        <f t="array" ref="T50">SUM(IF(($A$7:$A$28=T$6)*($C$7:$C$28="매수")*($B$7:$B$28&lt;=$U50),$H$7:$H$28))-SUM(IF(($A$7:$A$28=T$6)*($C$7:$C$28="매도")*($B$7:$B$28&lt;=$U50),$H$7:$H$28))</f>
        <v>0</v>
      </c>
      <c r="U50" s="11">
        <v>43565.0</v>
      </c>
      <c r="V50" s="12">
        <f t="array" ref="V50">VLOOKUP($U50,'종목주가시세'!$A$1:$J$472,MATCH(V$6,'종목주가시세'!$B$1:$J$1,0)+1)*L50</f>
        <v>29356800</v>
      </c>
      <c r="W50" s="12">
        <f t="array" ref="W50">VLOOKUP($U50,'종목주가시세'!$A$1:$J$472,MATCH(W$6,'종목주가시세'!$B$1:$J$1,0)+1)*M50</f>
        <v>32473560</v>
      </c>
      <c r="X50" s="12">
        <f t="array" ref="X50">VLOOKUP($U50,'종목주가시세'!$A$1:$J$472,MATCH(X$6,'종목주가시세'!$B$1:$J$1,0)+1)*N50</f>
        <v>24999630</v>
      </c>
      <c r="Y50" s="12">
        <f t="array" ref="Y50">VLOOKUP($U50,'종목주가시세'!$A$1:$J$472,MATCH(Y$6,'종목주가시세'!$B$1:$J$1,0)+1)*O50</f>
        <v>0</v>
      </c>
      <c r="Z50" s="12">
        <f t="array" ref="Z50">VLOOKUP($U50,'종목주가시세'!$A$1:$J$472,MATCH(Z$6,'종목주가시세'!$B$1:$J$1,0)+1)*P50</f>
        <v>0</v>
      </c>
      <c r="AA50" s="12">
        <f t="array" ref="AA50">VLOOKUP($U50,'종목주가시세'!$A$1:$J$472,MATCH(AA$6,'종목주가시세'!$B$1:$J$1,0)+1)*Q50</f>
        <v>0</v>
      </c>
      <c r="AB50" s="12">
        <f t="array" ref="AB50">VLOOKUP($U50,'종목주가시세'!$A$1:$J$472,MATCH(AB$6,'종목주가시세'!$B$1:$J$1,0)+1)*R50</f>
        <v>0</v>
      </c>
      <c r="AC50" s="12">
        <f t="array" ref="AC50">VLOOKUP($U50,'종목주가시세'!$A$1:$J$472,MATCH(AC$6,'종목주가시세'!$B$1:$J$1,0)+1)*S50</f>
        <v>0</v>
      </c>
      <c r="AD50" s="12">
        <f t="array" ref="AD50">VLOOKUP($U50,'종목주가시세'!$A$1:$J$472,MATCH(AD$6,'종목주가시세'!$B$1:$J$1,0)+1)*T50</f>
        <v>0</v>
      </c>
      <c r="AE50" s="12">
        <f t="shared" si="3"/>
        <v>86829990</v>
      </c>
      <c r="AF50" s="12">
        <f t="array" ref="AF50">100000000+SUM(IF(($C$7:$C$28="매도")*($B$7:$B$28&lt;=$U50),$I$7:$I$28))-SUM(IF(($C$7:$C$28="매수")*($B$7:$B$28&lt;=$U50),$I$7:$I$28))</f>
        <v>15012730</v>
      </c>
      <c r="AG50" s="12">
        <f t="shared" si="4"/>
        <v>101842720</v>
      </c>
    </row>
    <row r="51" ht="16.5" customHeight="1">
      <c r="A51" s="20"/>
      <c r="B51" s="11"/>
      <c r="C51" s="4"/>
      <c r="D51" s="4"/>
      <c r="E51" s="4"/>
      <c r="F51" s="22"/>
      <c r="G51" s="4"/>
      <c r="H51" s="4"/>
      <c r="I51" s="22"/>
      <c r="J51" s="3"/>
      <c r="K51" s="3"/>
      <c r="L51" s="3">
        <f t="array" ref="L51">SUM(IF(($A$7:$A$28=L$6)*($C$7:$C$28="매수")*($B$7:$B$28&lt;=$U51),$H$7:$H$28))-SUM(IF(($A$7:$A$28=L$6)*($C$7:$C$28="매도")*($B$7:$B$28&lt;=$U51),$H$7:$H$28))</f>
        <v>2112</v>
      </c>
      <c r="M51" s="3">
        <f t="array" ref="M51">SUM(IF(($A$7:$A$28=M$6)*($C$7:$C$28="매수")*($B$7:$B$28&lt;=$U51),$H$7:$H$28))-SUM(IF(($A$7:$A$28=M$6)*($C$7:$C$28="매도")*($B$7:$B$28&lt;=$U51),$H$7:$H$28))</f>
        <v>2814</v>
      </c>
      <c r="N51" s="3">
        <f t="array" ref="N51">SUM(IF(($A$7:$A$28=N$6)*($C$7:$C$28="매수")*($B$7:$B$28&lt;=$U51),$H$7:$H$28))-SUM(IF(($A$7:$A$28=N$6)*($C$7:$C$28="매도")*($B$7:$B$28&lt;=$U51),$H$7:$H$28))</f>
        <v>3477</v>
      </c>
      <c r="O51" s="3">
        <f t="array" ref="O51">SUM(IF(($A$7:$A$28=O$6)*($C$7:$C$28="매수")*($B$7:$B$28&lt;=$U51),$H$7:$H$28))-SUM(IF(($A$7:$A$28=O$6)*($C$7:$C$28="매도")*($B$7:$B$28&lt;=$U51),$H$7:$H$28))</f>
        <v>0</v>
      </c>
      <c r="P51" s="3">
        <f t="array" ref="P51">SUM(IF(($A$7:$A$28=P$6)*($C$7:$C$28="매수")*($B$7:$B$28&lt;=$U51),$H$7:$H$28))-SUM(IF(($A$7:$A$28=P$6)*($C$7:$C$28="매도")*($B$7:$B$28&lt;=$U51),$H$7:$H$28))</f>
        <v>0</v>
      </c>
      <c r="Q51" s="3">
        <f t="array" ref="Q51">SUM(IF(($A$7:$A$28=Q$6)*($C$7:$C$28="매수")*($B$7:$B$28&lt;=$U51),$H$7:$H$28))-SUM(IF(($A$7:$A$28=Q$6)*($C$7:$C$28="매도")*($B$7:$B$28&lt;=$U51),$H$7:$H$28))</f>
        <v>0</v>
      </c>
      <c r="R51" s="3">
        <f t="array" ref="R51">SUM(IF(($A$7:$A$28=R$6)*($C$7:$C$28="매수")*($B$7:$B$28&lt;=$U51),$H$7:$H$28))-SUM(IF(($A$7:$A$28=R$6)*($C$7:$C$28="매도")*($B$7:$B$28&lt;=$U51),$H$7:$H$28))</f>
        <v>0</v>
      </c>
      <c r="S51" s="3">
        <f t="array" ref="S51">SUM(IF(($A$7:$A$28=S$6)*($C$7:$C$28="매수")*($B$7:$B$28&lt;=$U51),$H$7:$H$28))-SUM(IF(($A$7:$A$28=S$6)*($C$7:$C$28="매도")*($B$7:$B$28&lt;=$U51),$H$7:$H$28))</f>
        <v>0</v>
      </c>
      <c r="T51" s="3">
        <f t="array" ref="T51">SUM(IF(($A$7:$A$28=T$6)*($C$7:$C$28="매수")*($B$7:$B$28&lt;=$U51),$H$7:$H$28))-SUM(IF(($A$7:$A$28=T$6)*($C$7:$C$28="매도")*($B$7:$B$28&lt;=$U51),$H$7:$H$28))</f>
        <v>0</v>
      </c>
      <c r="U51" s="11">
        <v>43566.0</v>
      </c>
      <c r="V51" s="12">
        <f t="array" ref="V51">VLOOKUP($U51,'종목주가시세'!$A$1:$J$472,MATCH(V$6,'종목주가시세'!$B$1:$J$1,0)+1)*L51</f>
        <v>29145600</v>
      </c>
      <c r="W51" s="12">
        <f t="array" ref="W51">VLOOKUP($U51,'종목주가시세'!$A$1:$J$472,MATCH(W$6,'종목주가시세'!$B$1:$J$1,0)+1)*M51</f>
        <v>32698680</v>
      </c>
      <c r="X51" s="12">
        <f t="array" ref="X51">VLOOKUP($U51,'종목주가시세'!$A$1:$J$472,MATCH(X$6,'종목주가시세'!$B$1:$J$1,0)+1)*N51</f>
        <v>25243020</v>
      </c>
      <c r="Y51" s="12">
        <f t="array" ref="Y51">VLOOKUP($U51,'종목주가시세'!$A$1:$J$472,MATCH(Y$6,'종목주가시세'!$B$1:$J$1,0)+1)*O51</f>
        <v>0</v>
      </c>
      <c r="Z51" s="12">
        <f t="array" ref="Z51">VLOOKUP($U51,'종목주가시세'!$A$1:$J$472,MATCH(Z$6,'종목주가시세'!$B$1:$J$1,0)+1)*P51</f>
        <v>0</v>
      </c>
      <c r="AA51" s="12">
        <f t="array" ref="AA51">VLOOKUP($U51,'종목주가시세'!$A$1:$J$472,MATCH(AA$6,'종목주가시세'!$B$1:$J$1,0)+1)*Q51</f>
        <v>0</v>
      </c>
      <c r="AB51" s="12">
        <f t="array" ref="AB51">VLOOKUP($U51,'종목주가시세'!$A$1:$J$472,MATCH(AB$6,'종목주가시세'!$B$1:$J$1,0)+1)*R51</f>
        <v>0</v>
      </c>
      <c r="AC51" s="12">
        <f t="array" ref="AC51">VLOOKUP($U51,'종목주가시세'!$A$1:$J$472,MATCH(AC$6,'종목주가시세'!$B$1:$J$1,0)+1)*S51</f>
        <v>0</v>
      </c>
      <c r="AD51" s="12">
        <f t="array" ref="AD51">VLOOKUP($U51,'종목주가시세'!$A$1:$J$472,MATCH(AD$6,'종목주가시세'!$B$1:$J$1,0)+1)*T51</f>
        <v>0</v>
      </c>
      <c r="AE51" s="12">
        <f t="shared" si="3"/>
        <v>87087300</v>
      </c>
      <c r="AF51" s="12">
        <f t="array" ref="AF51">100000000+SUM(IF(($C$7:$C$28="매도")*($B$7:$B$28&lt;=$U51),$I$7:$I$28))-SUM(IF(($C$7:$C$28="매수")*($B$7:$B$28&lt;=$U51),$I$7:$I$28))</f>
        <v>15012730</v>
      </c>
      <c r="AG51" s="12">
        <f t="shared" si="4"/>
        <v>102100030</v>
      </c>
    </row>
    <row r="52" ht="16.5" customHeight="1">
      <c r="A52" s="20"/>
      <c r="B52" s="11"/>
      <c r="C52" s="4"/>
      <c r="D52" s="4"/>
      <c r="E52" s="4"/>
      <c r="F52" s="22"/>
      <c r="G52" s="4"/>
      <c r="H52" s="4"/>
      <c r="I52" s="22"/>
      <c r="J52" s="3"/>
      <c r="K52" s="3"/>
      <c r="L52" s="3">
        <f t="array" ref="L52">SUM(IF(($A$7:$A$28=L$6)*($C$7:$C$28="매수")*($B$7:$B$28&lt;=$U52),$H$7:$H$28))-SUM(IF(($A$7:$A$28=L$6)*($C$7:$C$28="매도")*($B$7:$B$28&lt;=$U52),$H$7:$H$28))</f>
        <v>2112</v>
      </c>
      <c r="M52" s="3">
        <f t="array" ref="M52">SUM(IF(($A$7:$A$28=M$6)*($C$7:$C$28="매수")*($B$7:$B$28&lt;=$U52),$H$7:$H$28))-SUM(IF(($A$7:$A$28=M$6)*($C$7:$C$28="매도")*($B$7:$B$28&lt;=$U52),$H$7:$H$28))</f>
        <v>2814</v>
      </c>
      <c r="N52" s="3">
        <f t="array" ref="N52">SUM(IF(($A$7:$A$28=N$6)*($C$7:$C$28="매수")*($B$7:$B$28&lt;=$U52),$H$7:$H$28))-SUM(IF(($A$7:$A$28=N$6)*($C$7:$C$28="매도")*($B$7:$B$28&lt;=$U52),$H$7:$H$28))</f>
        <v>3477</v>
      </c>
      <c r="O52" s="3">
        <f t="array" ref="O52">SUM(IF(($A$7:$A$28=O$6)*($C$7:$C$28="매수")*($B$7:$B$28&lt;=$U52),$H$7:$H$28))-SUM(IF(($A$7:$A$28=O$6)*($C$7:$C$28="매도")*($B$7:$B$28&lt;=$U52),$H$7:$H$28))</f>
        <v>0</v>
      </c>
      <c r="P52" s="3">
        <f t="array" ref="P52">SUM(IF(($A$7:$A$28=P$6)*($C$7:$C$28="매수")*($B$7:$B$28&lt;=$U52),$H$7:$H$28))-SUM(IF(($A$7:$A$28=P$6)*($C$7:$C$28="매도")*($B$7:$B$28&lt;=$U52),$H$7:$H$28))</f>
        <v>0</v>
      </c>
      <c r="Q52" s="3">
        <f t="array" ref="Q52">SUM(IF(($A$7:$A$28=Q$6)*($C$7:$C$28="매수")*($B$7:$B$28&lt;=$U52),$H$7:$H$28))-SUM(IF(($A$7:$A$28=Q$6)*($C$7:$C$28="매도")*($B$7:$B$28&lt;=$U52),$H$7:$H$28))</f>
        <v>0</v>
      </c>
      <c r="R52" s="3">
        <f t="array" ref="R52">SUM(IF(($A$7:$A$28=R$6)*($C$7:$C$28="매수")*($B$7:$B$28&lt;=$U52),$H$7:$H$28))-SUM(IF(($A$7:$A$28=R$6)*($C$7:$C$28="매도")*($B$7:$B$28&lt;=$U52),$H$7:$H$28))</f>
        <v>0</v>
      </c>
      <c r="S52" s="3">
        <f t="array" ref="S52">SUM(IF(($A$7:$A$28=S$6)*($C$7:$C$28="매수")*($B$7:$B$28&lt;=$U52),$H$7:$H$28))-SUM(IF(($A$7:$A$28=S$6)*($C$7:$C$28="매도")*($B$7:$B$28&lt;=$U52),$H$7:$H$28))</f>
        <v>0</v>
      </c>
      <c r="T52" s="3">
        <f t="array" ref="T52">SUM(IF(($A$7:$A$28=T$6)*($C$7:$C$28="매수")*($B$7:$B$28&lt;=$U52),$H$7:$H$28))-SUM(IF(($A$7:$A$28=T$6)*($C$7:$C$28="매도")*($B$7:$B$28&lt;=$U52),$H$7:$H$28))</f>
        <v>0</v>
      </c>
      <c r="U52" s="11">
        <v>43567.0</v>
      </c>
      <c r="V52" s="12">
        <f t="array" ref="V52">VLOOKUP($U52,'종목주가시세'!$A$1:$J$472,MATCH(V$6,'종목주가시세'!$B$1:$J$1,0)+1)*L52</f>
        <v>29779200</v>
      </c>
      <c r="W52" s="12">
        <f t="array" ref="W52">VLOOKUP($U52,'종목주가시세'!$A$1:$J$472,MATCH(W$6,'종목주가시세'!$B$1:$J$1,0)+1)*M52</f>
        <v>32361000</v>
      </c>
      <c r="X52" s="12">
        <f t="array" ref="X52">VLOOKUP($U52,'종목주가시세'!$A$1:$J$472,MATCH(X$6,'종목주가시세'!$B$1:$J$1,0)+1)*N52</f>
        <v>25208250</v>
      </c>
      <c r="Y52" s="12">
        <f t="array" ref="Y52">VLOOKUP($U52,'종목주가시세'!$A$1:$J$472,MATCH(Y$6,'종목주가시세'!$B$1:$J$1,0)+1)*O52</f>
        <v>0</v>
      </c>
      <c r="Z52" s="12">
        <f t="array" ref="Z52">VLOOKUP($U52,'종목주가시세'!$A$1:$J$472,MATCH(Z$6,'종목주가시세'!$B$1:$J$1,0)+1)*P52</f>
        <v>0</v>
      </c>
      <c r="AA52" s="12">
        <f t="array" ref="AA52">VLOOKUP($U52,'종목주가시세'!$A$1:$J$472,MATCH(AA$6,'종목주가시세'!$B$1:$J$1,0)+1)*Q52</f>
        <v>0</v>
      </c>
      <c r="AB52" s="12">
        <f t="array" ref="AB52">VLOOKUP($U52,'종목주가시세'!$A$1:$J$472,MATCH(AB$6,'종목주가시세'!$B$1:$J$1,0)+1)*R52</f>
        <v>0</v>
      </c>
      <c r="AC52" s="12">
        <f t="array" ref="AC52">VLOOKUP($U52,'종목주가시세'!$A$1:$J$472,MATCH(AC$6,'종목주가시세'!$B$1:$J$1,0)+1)*S52</f>
        <v>0</v>
      </c>
      <c r="AD52" s="12">
        <f t="array" ref="AD52">VLOOKUP($U52,'종목주가시세'!$A$1:$J$472,MATCH(AD$6,'종목주가시세'!$B$1:$J$1,0)+1)*T52</f>
        <v>0</v>
      </c>
      <c r="AE52" s="12">
        <f t="shared" si="3"/>
        <v>87348450</v>
      </c>
      <c r="AF52" s="12">
        <f t="array" ref="AF52">100000000+SUM(IF(($C$7:$C$28="매도")*($B$7:$B$28&lt;=$U52),$I$7:$I$28))-SUM(IF(($C$7:$C$28="매수")*($B$7:$B$28&lt;=$U52),$I$7:$I$28))</f>
        <v>15012730</v>
      </c>
      <c r="AG52" s="12">
        <f t="shared" si="4"/>
        <v>102361180</v>
      </c>
    </row>
    <row r="53" ht="16.5" customHeight="1">
      <c r="A53" s="20"/>
      <c r="B53" s="11"/>
      <c r="C53" s="4"/>
      <c r="D53" s="4"/>
      <c r="E53" s="4"/>
      <c r="F53" s="22"/>
      <c r="G53" s="4"/>
      <c r="H53" s="4"/>
      <c r="I53" s="22"/>
      <c r="J53" s="3"/>
      <c r="K53" s="3"/>
      <c r="L53" s="3">
        <f t="array" ref="L53">SUM(IF(($A$7:$A$28=L$6)*($C$7:$C$28="매수")*($B$7:$B$28&lt;=$U53),$H$7:$H$28))-SUM(IF(($A$7:$A$28=L$6)*($C$7:$C$28="매도")*($B$7:$B$28&lt;=$U53),$H$7:$H$28))</f>
        <v>2112</v>
      </c>
      <c r="M53" s="3">
        <f t="array" ref="M53">SUM(IF(($A$7:$A$28=M$6)*($C$7:$C$28="매수")*($B$7:$B$28&lt;=$U53),$H$7:$H$28))-SUM(IF(($A$7:$A$28=M$6)*($C$7:$C$28="매도")*($B$7:$B$28&lt;=$U53),$H$7:$H$28))</f>
        <v>2814</v>
      </c>
      <c r="N53" s="3">
        <f t="array" ref="N53">SUM(IF(($A$7:$A$28=N$6)*($C$7:$C$28="매수")*($B$7:$B$28&lt;=$U53),$H$7:$H$28))-SUM(IF(($A$7:$A$28=N$6)*($C$7:$C$28="매도")*($B$7:$B$28&lt;=$U53),$H$7:$H$28))</f>
        <v>3477</v>
      </c>
      <c r="O53" s="3">
        <f t="array" ref="O53">SUM(IF(($A$7:$A$28=O$6)*($C$7:$C$28="매수")*($B$7:$B$28&lt;=$U53),$H$7:$H$28))-SUM(IF(($A$7:$A$28=O$6)*($C$7:$C$28="매도")*($B$7:$B$28&lt;=$U53),$H$7:$H$28))</f>
        <v>0</v>
      </c>
      <c r="P53" s="3">
        <f t="array" ref="P53">SUM(IF(($A$7:$A$28=P$6)*($C$7:$C$28="매수")*($B$7:$B$28&lt;=$U53),$H$7:$H$28))-SUM(IF(($A$7:$A$28=P$6)*($C$7:$C$28="매도")*($B$7:$B$28&lt;=$U53),$H$7:$H$28))</f>
        <v>0</v>
      </c>
      <c r="Q53" s="3">
        <f t="array" ref="Q53">SUM(IF(($A$7:$A$28=Q$6)*($C$7:$C$28="매수")*($B$7:$B$28&lt;=$U53),$H$7:$H$28))-SUM(IF(($A$7:$A$28=Q$6)*($C$7:$C$28="매도")*($B$7:$B$28&lt;=$U53),$H$7:$H$28))</f>
        <v>0</v>
      </c>
      <c r="R53" s="3">
        <f t="array" ref="R53">SUM(IF(($A$7:$A$28=R$6)*($C$7:$C$28="매수")*($B$7:$B$28&lt;=$U53),$H$7:$H$28))-SUM(IF(($A$7:$A$28=R$6)*($C$7:$C$28="매도")*($B$7:$B$28&lt;=$U53),$H$7:$H$28))</f>
        <v>0</v>
      </c>
      <c r="S53" s="3">
        <f t="array" ref="S53">SUM(IF(($A$7:$A$28=S$6)*($C$7:$C$28="매수")*($B$7:$B$28&lt;=$U53),$H$7:$H$28))-SUM(IF(($A$7:$A$28=S$6)*($C$7:$C$28="매도")*($B$7:$B$28&lt;=$U53),$H$7:$H$28))</f>
        <v>0</v>
      </c>
      <c r="T53" s="3">
        <f t="array" ref="T53">SUM(IF(($A$7:$A$28=T$6)*($C$7:$C$28="매수")*($B$7:$B$28&lt;=$U53),$H$7:$H$28))-SUM(IF(($A$7:$A$28=T$6)*($C$7:$C$28="매도")*($B$7:$B$28&lt;=$U53),$H$7:$H$28))</f>
        <v>0</v>
      </c>
      <c r="U53" s="11">
        <v>43570.0</v>
      </c>
      <c r="V53" s="12">
        <f t="array" ref="V53">VLOOKUP($U53,'종목주가시세'!$A$1:$J$472,MATCH(V$6,'종목주가시세'!$B$1:$J$1,0)+1)*L53</f>
        <v>30096000</v>
      </c>
      <c r="W53" s="12">
        <f t="array" ref="W53">VLOOKUP($U53,'종목주가시세'!$A$1:$J$472,MATCH(W$6,'종목주가시세'!$B$1:$J$1,0)+1)*M53</f>
        <v>32473560</v>
      </c>
      <c r="X53" s="12">
        <f t="array" ref="X53">VLOOKUP($U53,'종목주가시세'!$A$1:$J$472,MATCH(X$6,'종목주가시세'!$B$1:$J$1,0)+1)*N53</f>
        <v>25208250</v>
      </c>
      <c r="Y53" s="12">
        <f t="array" ref="Y53">VLOOKUP($U53,'종목주가시세'!$A$1:$J$472,MATCH(Y$6,'종목주가시세'!$B$1:$J$1,0)+1)*O53</f>
        <v>0</v>
      </c>
      <c r="Z53" s="12">
        <f t="array" ref="Z53">VLOOKUP($U53,'종목주가시세'!$A$1:$J$472,MATCH(Z$6,'종목주가시세'!$B$1:$J$1,0)+1)*P53</f>
        <v>0</v>
      </c>
      <c r="AA53" s="12">
        <f t="array" ref="AA53">VLOOKUP($U53,'종목주가시세'!$A$1:$J$472,MATCH(AA$6,'종목주가시세'!$B$1:$J$1,0)+1)*Q53</f>
        <v>0</v>
      </c>
      <c r="AB53" s="12">
        <f t="array" ref="AB53">VLOOKUP($U53,'종목주가시세'!$A$1:$J$472,MATCH(AB$6,'종목주가시세'!$B$1:$J$1,0)+1)*R53</f>
        <v>0</v>
      </c>
      <c r="AC53" s="12">
        <f t="array" ref="AC53">VLOOKUP($U53,'종목주가시세'!$A$1:$J$472,MATCH(AC$6,'종목주가시세'!$B$1:$J$1,0)+1)*S53</f>
        <v>0</v>
      </c>
      <c r="AD53" s="12">
        <f t="array" ref="AD53">VLOOKUP($U53,'종목주가시세'!$A$1:$J$472,MATCH(AD$6,'종목주가시세'!$B$1:$J$1,0)+1)*T53</f>
        <v>0</v>
      </c>
      <c r="AE53" s="12">
        <f t="shared" si="3"/>
        <v>87777810</v>
      </c>
      <c r="AF53" s="12">
        <f t="array" ref="AF53">100000000+SUM(IF(($C$7:$C$28="매도")*($B$7:$B$28&lt;=$U53),$I$7:$I$28))-SUM(IF(($C$7:$C$28="매수")*($B$7:$B$28&lt;=$U53),$I$7:$I$28))</f>
        <v>15012730</v>
      </c>
      <c r="AG53" s="12">
        <f t="shared" si="4"/>
        <v>102790540</v>
      </c>
    </row>
    <row r="54" ht="16.5" customHeight="1">
      <c r="A54" s="20"/>
      <c r="B54" s="11"/>
      <c r="C54" s="4"/>
      <c r="D54" s="4"/>
      <c r="E54" s="4"/>
      <c r="F54" s="22"/>
      <c r="G54" s="4"/>
      <c r="H54" s="4"/>
      <c r="I54" s="22"/>
      <c r="J54" s="3"/>
      <c r="K54" s="3"/>
      <c r="L54" s="3">
        <f t="array" ref="L54">SUM(IF(($A$7:$A$28=L$6)*($C$7:$C$28="매수")*($B$7:$B$28&lt;=$U54),$H$7:$H$28))-SUM(IF(($A$7:$A$28=L$6)*($C$7:$C$28="매도")*($B$7:$B$28&lt;=$U54),$H$7:$H$28))</f>
        <v>2112</v>
      </c>
      <c r="M54" s="3">
        <f t="array" ref="M54">SUM(IF(($A$7:$A$28=M$6)*($C$7:$C$28="매수")*($B$7:$B$28&lt;=$U54),$H$7:$H$28))-SUM(IF(($A$7:$A$28=M$6)*($C$7:$C$28="매도")*($B$7:$B$28&lt;=$U54),$H$7:$H$28))</f>
        <v>2814</v>
      </c>
      <c r="N54" s="3">
        <f t="array" ref="N54">SUM(IF(($A$7:$A$28=N$6)*($C$7:$C$28="매수")*($B$7:$B$28&lt;=$U54),$H$7:$H$28))-SUM(IF(($A$7:$A$28=N$6)*($C$7:$C$28="매도")*($B$7:$B$28&lt;=$U54),$H$7:$H$28))</f>
        <v>3477</v>
      </c>
      <c r="O54" s="3">
        <f t="array" ref="O54">SUM(IF(($A$7:$A$28=O$6)*($C$7:$C$28="매수")*($B$7:$B$28&lt;=$U54),$H$7:$H$28))-SUM(IF(($A$7:$A$28=O$6)*($C$7:$C$28="매도")*($B$7:$B$28&lt;=$U54),$H$7:$H$28))</f>
        <v>0</v>
      </c>
      <c r="P54" s="3">
        <f t="array" ref="P54">SUM(IF(($A$7:$A$28=P$6)*($C$7:$C$28="매수")*($B$7:$B$28&lt;=$U54),$H$7:$H$28))-SUM(IF(($A$7:$A$28=P$6)*($C$7:$C$28="매도")*($B$7:$B$28&lt;=$U54),$H$7:$H$28))</f>
        <v>0</v>
      </c>
      <c r="Q54" s="3">
        <f t="array" ref="Q54">SUM(IF(($A$7:$A$28=Q$6)*($C$7:$C$28="매수")*($B$7:$B$28&lt;=$U54),$H$7:$H$28))-SUM(IF(($A$7:$A$28=Q$6)*($C$7:$C$28="매도")*($B$7:$B$28&lt;=$U54),$H$7:$H$28))</f>
        <v>0</v>
      </c>
      <c r="R54" s="3">
        <f t="array" ref="R54">SUM(IF(($A$7:$A$28=R$6)*($C$7:$C$28="매수")*($B$7:$B$28&lt;=$U54),$H$7:$H$28))-SUM(IF(($A$7:$A$28=R$6)*($C$7:$C$28="매도")*($B$7:$B$28&lt;=$U54),$H$7:$H$28))</f>
        <v>0</v>
      </c>
      <c r="S54" s="3">
        <f t="array" ref="S54">SUM(IF(($A$7:$A$28=S$6)*($C$7:$C$28="매수")*($B$7:$B$28&lt;=$U54),$H$7:$H$28))-SUM(IF(($A$7:$A$28=S$6)*($C$7:$C$28="매도")*($B$7:$B$28&lt;=$U54),$H$7:$H$28))</f>
        <v>0</v>
      </c>
      <c r="T54" s="3">
        <f t="array" ref="T54">SUM(IF(($A$7:$A$28=T$6)*($C$7:$C$28="매수")*($B$7:$B$28&lt;=$U54),$H$7:$H$28))-SUM(IF(($A$7:$A$28=T$6)*($C$7:$C$28="매도")*($B$7:$B$28&lt;=$U54),$H$7:$H$28))</f>
        <v>0</v>
      </c>
      <c r="U54" s="11">
        <v>43571.0</v>
      </c>
      <c r="V54" s="12">
        <f t="array" ref="V54">VLOOKUP($U54,'종목주가시세'!$A$1:$J$472,MATCH(V$6,'종목주가시세'!$B$1:$J$1,0)+1)*L54</f>
        <v>30307200</v>
      </c>
      <c r="W54" s="12">
        <f t="array" ref="W54">VLOOKUP($U54,'종목주가시세'!$A$1:$J$472,MATCH(W$6,'종목주가시세'!$B$1:$J$1,0)+1)*M54</f>
        <v>32642400</v>
      </c>
      <c r="X54" s="12">
        <f t="array" ref="X54">VLOOKUP($U54,'종목주가시세'!$A$1:$J$472,MATCH(X$6,'종목주가시세'!$B$1:$J$1,0)+1)*N54</f>
        <v>24930090</v>
      </c>
      <c r="Y54" s="12">
        <f t="array" ref="Y54">VLOOKUP($U54,'종목주가시세'!$A$1:$J$472,MATCH(Y$6,'종목주가시세'!$B$1:$J$1,0)+1)*O54</f>
        <v>0</v>
      </c>
      <c r="Z54" s="12">
        <f t="array" ref="Z54">VLOOKUP($U54,'종목주가시세'!$A$1:$J$472,MATCH(Z$6,'종목주가시세'!$B$1:$J$1,0)+1)*P54</f>
        <v>0</v>
      </c>
      <c r="AA54" s="12">
        <f t="array" ref="AA54">VLOOKUP($U54,'종목주가시세'!$A$1:$J$472,MATCH(AA$6,'종목주가시세'!$B$1:$J$1,0)+1)*Q54</f>
        <v>0</v>
      </c>
      <c r="AB54" s="12">
        <f t="array" ref="AB54">VLOOKUP($U54,'종목주가시세'!$A$1:$J$472,MATCH(AB$6,'종목주가시세'!$B$1:$J$1,0)+1)*R54</f>
        <v>0</v>
      </c>
      <c r="AC54" s="12">
        <f t="array" ref="AC54">VLOOKUP($U54,'종목주가시세'!$A$1:$J$472,MATCH(AC$6,'종목주가시세'!$B$1:$J$1,0)+1)*S54</f>
        <v>0</v>
      </c>
      <c r="AD54" s="12">
        <f t="array" ref="AD54">VLOOKUP($U54,'종목주가시세'!$A$1:$J$472,MATCH(AD$6,'종목주가시세'!$B$1:$J$1,0)+1)*T54</f>
        <v>0</v>
      </c>
      <c r="AE54" s="12">
        <f t="shared" si="3"/>
        <v>87879690</v>
      </c>
      <c r="AF54" s="12">
        <f t="array" ref="AF54">100000000+SUM(IF(($C$7:$C$28="매도")*($B$7:$B$28&lt;=$U54),$I$7:$I$28))-SUM(IF(($C$7:$C$28="매수")*($B$7:$B$28&lt;=$U54),$I$7:$I$28))</f>
        <v>15012730</v>
      </c>
      <c r="AG54" s="12">
        <f t="shared" si="4"/>
        <v>102892420</v>
      </c>
    </row>
    <row r="55" ht="16.5" customHeight="1">
      <c r="A55" s="20"/>
      <c r="B55" s="11"/>
      <c r="C55" s="4"/>
      <c r="D55" s="4"/>
      <c r="E55" s="4"/>
      <c r="F55" s="22"/>
      <c r="G55" s="4"/>
      <c r="H55" s="4"/>
      <c r="I55" s="22"/>
      <c r="J55" s="3"/>
      <c r="K55" s="3"/>
      <c r="L55" s="3">
        <f t="array" ref="L55">SUM(IF(($A$7:$A$28=L$6)*($C$7:$C$28="매수")*($B$7:$B$28&lt;=$U55),$H$7:$H$28))-SUM(IF(($A$7:$A$28=L$6)*($C$7:$C$28="매도")*($B$7:$B$28&lt;=$U55),$H$7:$H$28))</f>
        <v>2112</v>
      </c>
      <c r="M55" s="3">
        <f t="array" ref="M55">SUM(IF(($A$7:$A$28=M$6)*($C$7:$C$28="매수")*($B$7:$B$28&lt;=$U55),$H$7:$H$28))-SUM(IF(($A$7:$A$28=M$6)*($C$7:$C$28="매도")*($B$7:$B$28&lt;=$U55),$H$7:$H$28))</f>
        <v>2814</v>
      </c>
      <c r="N55" s="3">
        <f t="array" ref="N55">SUM(IF(($A$7:$A$28=N$6)*($C$7:$C$28="매수")*($B$7:$B$28&lt;=$U55),$H$7:$H$28))-SUM(IF(($A$7:$A$28=N$6)*($C$7:$C$28="매도")*($B$7:$B$28&lt;=$U55),$H$7:$H$28))</f>
        <v>3477</v>
      </c>
      <c r="O55" s="3">
        <f t="array" ref="O55">SUM(IF(($A$7:$A$28=O$6)*($C$7:$C$28="매수")*($B$7:$B$28&lt;=$U55),$H$7:$H$28))-SUM(IF(($A$7:$A$28=O$6)*($C$7:$C$28="매도")*($B$7:$B$28&lt;=$U55),$H$7:$H$28))</f>
        <v>0</v>
      </c>
      <c r="P55" s="3">
        <f t="array" ref="P55">SUM(IF(($A$7:$A$28=P$6)*($C$7:$C$28="매수")*($B$7:$B$28&lt;=$U55),$H$7:$H$28))-SUM(IF(($A$7:$A$28=P$6)*($C$7:$C$28="매도")*($B$7:$B$28&lt;=$U55),$H$7:$H$28))</f>
        <v>0</v>
      </c>
      <c r="Q55" s="3">
        <f t="array" ref="Q55">SUM(IF(($A$7:$A$28=Q$6)*($C$7:$C$28="매수")*($B$7:$B$28&lt;=$U55),$H$7:$H$28))-SUM(IF(($A$7:$A$28=Q$6)*($C$7:$C$28="매도")*($B$7:$B$28&lt;=$U55),$H$7:$H$28))</f>
        <v>0</v>
      </c>
      <c r="R55" s="3">
        <f t="array" ref="R55">SUM(IF(($A$7:$A$28=R$6)*($C$7:$C$28="매수")*($B$7:$B$28&lt;=$U55),$H$7:$H$28))-SUM(IF(($A$7:$A$28=R$6)*($C$7:$C$28="매도")*($B$7:$B$28&lt;=$U55),$H$7:$H$28))</f>
        <v>0</v>
      </c>
      <c r="S55" s="3">
        <f t="array" ref="S55">SUM(IF(($A$7:$A$28=S$6)*($C$7:$C$28="매수")*($B$7:$B$28&lt;=$U55),$H$7:$H$28))-SUM(IF(($A$7:$A$28=S$6)*($C$7:$C$28="매도")*($B$7:$B$28&lt;=$U55),$H$7:$H$28))</f>
        <v>0</v>
      </c>
      <c r="T55" s="3">
        <f t="array" ref="T55">SUM(IF(($A$7:$A$28=T$6)*($C$7:$C$28="매수")*($B$7:$B$28&lt;=$U55),$H$7:$H$28))-SUM(IF(($A$7:$A$28=T$6)*($C$7:$C$28="매도")*($B$7:$B$28&lt;=$U55),$H$7:$H$28))</f>
        <v>0</v>
      </c>
      <c r="U55" s="11">
        <v>43572.0</v>
      </c>
      <c r="V55" s="12">
        <f t="array" ref="V55">VLOOKUP($U55,'종목주가시세'!$A$1:$J$472,MATCH(V$6,'종목주가시세'!$B$1:$J$1,0)+1)*L55</f>
        <v>31680000</v>
      </c>
      <c r="W55" s="12">
        <f t="array" ref="W55">VLOOKUP($U55,'종목주가시세'!$A$1:$J$472,MATCH(W$6,'종목주가시세'!$B$1:$J$1,0)+1)*M55</f>
        <v>34612200</v>
      </c>
      <c r="X55" s="12">
        <f t="array" ref="X55">VLOOKUP($U55,'종목주가시세'!$A$1:$J$472,MATCH(X$6,'종목주가시세'!$B$1:$J$1,0)+1)*N55</f>
        <v>24964860</v>
      </c>
      <c r="Y55" s="12">
        <f t="array" ref="Y55">VLOOKUP($U55,'종목주가시세'!$A$1:$J$472,MATCH(Y$6,'종목주가시세'!$B$1:$J$1,0)+1)*O55</f>
        <v>0</v>
      </c>
      <c r="Z55" s="12">
        <f t="array" ref="Z55">VLOOKUP($U55,'종목주가시세'!$A$1:$J$472,MATCH(Z$6,'종목주가시세'!$B$1:$J$1,0)+1)*P55</f>
        <v>0</v>
      </c>
      <c r="AA55" s="12">
        <f t="array" ref="AA55">VLOOKUP($U55,'종목주가시세'!$A$1:$J$472,MATCH(AA$6,'종목주가시세'!$B$1:$J$1,0)+1)*Q55</f>
        <v>0</v>
      </c>
      <c r="AB55" s="12">
        <f t="array" ref="AB55">VLOOKUP($U55,'종목주가시세'!$A$1:$J$472,MATCH(AB$6,'종목주가시세'!$B$1:$J$1,0)+1)*R55</f>
        <v>0</v>
      </c>
      <c r="AC55" s="12">
        <f t="array" ref="AC55">VLOOKUP($U55,'종목주가시세'!$A$1:$J$472,MATCH(AC$6,'종목주가시세'!$B$1:$J$1,0)+1)*S55</f>
        <v>0</v>
      </c>
      <c r="AD55" s="12">
        <f t="array" ref="AD55">VLOOKUP($U55,'종목주가시세'!$A$1:$J$472,MATCH(AD$6,'종목주가시세'!$B$1:$J$1,0)+1)*T55</f>
        <v>0</v>
      </c>
      <c r="AE55" s="12">
        <f t="shared" si="3"/>
        <v>91257060</v>
      </c>
      <c r="AF55" s="12">
        <f t="array" ref="AF55">100000000+SUM(IF(($C$7:$C$28="매도")*($B$7:$B$28&lt;=$U55),$I$7:$I$28))-SUM(IF(($C$7:$C$28="매수")*($B$7:$B$28&lt;=$U55),$I$7:$I$28))</f>
        <v>15012730</v>
      </c>
      <c r="AG55" s="12">
        <f t="shared" si="4"/>
        <v>106269790</v>
      </c>
    </row>
    <row r="56" ht="16.5" customHeight="1">
      <c r="A56" s="20"/>
      <c r="B56" s="11"/>
      <c r="C56" s="4"/>
      <c r="D56" s="4"/>
      <c r="E56" s="4"/>
      <c r="F56" s="22"/>
      <c r="G56" s="4"/>
      <c r="H56" s="4"/>
      <c r="I56" s="22"/>
      <c r="J56" s="3"/>
      <c r="K56" s="3"/>
      <c r="L56" s="3">
        <f t="array" ref="L56">SUM(IF(($A$7:$A$28=L$6)*($C$7:$C$28="매수")*($B$7:$B$28&lt;=$U56),$H$7:$H$28))-SUM(IF(($A$7:$A$28=L$6)*($C$7:$C$28="매도")*($B$7:$B$28&lt;=$U56),$H$7:$H$28))</f>
        <v>2112</v>
      </c>
      <c r="M56" s="3">
        <f t="array" ref="M56">SUM(IF(($A$7:$A$28=M$6)*($C$7:$C$28="매수")*($B$7:$B$28&lt;=$U56),$H$7:$H$28))-SUM(IF(($A$7:$A$28=M$6)*($C$7:$C$28="매도")*($B$7:$B$28&lt;=$U56),$H$7:$H$28))</f>
        <v>0</v>
      </c>
      <c r="N56" s="3">
        <f t="array" ref="N56">SUM(IF(($A$7:$A$28=N$6)*($C$7:$C$28="매수")*($B$7:$B$28&lt;=$U56),$H$7:$H$28))-SUM(IF(($A$7:$A$28=N$6)*($C$7:$C$28="매도")*($B$7:$B$28&lt;=$U56),$H$7:$H$28))</f>
        <v>3477</v>
      </c>
      <c r="O56" s="3">
        <f t="array" ref="O56">SUM(IF(($A$7:$A$28=O$6)*($C$7:$C$28="매수")*($B$7:$B$28&lt;=$U56),$H$7:$H$28))-SUM(IF(($A$7:$A$28=O$6)*($C$7:$C$28="매도")*($B$7:$B$28&lt;=$U56),$H$7:$H$28))</f>
        <v>0</v>
      </c>
      <c r="P56" s="3">
        <f t="array" ref="P56">SUM(IF(($A$7:$A$28=P$6)*($C$7:$C$28="매수")*($B$7:$B$28&lt;=$U56),$H$7:$H$28))-SUM(IF(($A$7:$A$28=P$6)*($C$7:$C$28="매도")*($B$7:$B$28&lt;=$U56),$H$7:$H$28))</f>
        <v>0</v>
      </c>
      <c r="Q56" s="3">
        <f t="array" ref="Q56">SUM(IF(($A$7:$A$28=Q$6)*($C$7:$C$28="매수")*($B$7:$B$28&lt;=$U56),$H$7:$H$28))-SUM(IF(($A$7:$A$28=Q$6)*($C$7:$C$28="매도")*($B$7:$B$28&lt;=$U56),$H$7:$H$28))</f>
        <v>0</v>
      </c>
      <c r="R56" s="3">
        <f t="array" ref="R56">SUM(IF(($A$7:$A$28=R$6)*($C$7:$C$28="매수")*($B$7:$B$28&lt;=$U56),$H$7:$H$28))-SUM(IF(($A$7:$A$28=R$6)*($C$7:$C$28="매도")*($B$7:$B$28&lt;=$U56),$H$7:$H$28))</f>
        <v>0</v>
      </c>
      <c r="S56" s="3">
        <f t="array" ref="S56">SUM(IF(($A$7:$A$28=S$6)*($C$7:$C$28="매수")*($B$7:$B$28&lt;=$U56),$H$7:$H$28))-SUM(IF(($A$7:$A$28=S$6)*($C$7:$C$28="매도")*($B$7:$B$28&lt;=$U56),$H$7:$H$28))</f>
        <v>0</v>
      </c>
      <c r="T56" s="3">
        <f t="array" ref="T56">SUM(IF(($A$7:$A$28=T$6)*($C$7:$C$28="매수")*($B$7:$B$28&lt;=$U56),$H$7:$H$28))-SUM(IF(($A$7:$A$28=T$6)*($C$7:$C$28="매도")*($B$7:$B$28&lt;=$U56),$H$7:$H$28))</f>
        <v>0</v>
      </c>
      <c r="U56" s="11">
        <v>43573.0</v>
      </c>
      <c r="V56" s="12">
        <f t="array" ref="V56">VLOOKUP($U56,'종목주가시세'!$A$1:$J$472,MATCH(V$6,'종목주가시세'!$B$1:$J$1,0)+1)*L56</f>
        <v>32102400</v>
      </c>
      <c r="W56" s="12">
        <f t="array" ref="W56">VLOOKUP($U56,'종목주가시세'!$A$1:$J$472,MATCH(W$6,'종목주가시세'!$B$1:$J$1,0)+1)*M56</f>
        <v>0</v>
      </c>
      <c r="X56" s="12">
        <f t="array" ref="X56">VLOOKUP($U56,'종목주가시세'!$A$1:$J$472,MATCH(X$6,'종목주가시세'!$B$1:$J$1,0)+1)*N56</f>
        <v>24964860</v>
      </c>
      <c r="Y56" s="12">
        <f t="array" ref="Y56">VLOOKUP($U56,'종목주가시세'!$A$1:$J$472,MATCH(Y$6,'종목주가시세'!$B$1:$J$1,0)+1)*O56</f>
        <v>0</v>
      </c>
      <c r="Z56" s="12">
        <f t="array" ref="Z56">VLOOKUP($U56,'종목주가시세'!$A$1:$J$472,MATCH(Z$6,'종목주가시세'!$B$1:$J$1,0)+1)*P56</f>
        <v>0</v>
      </c>
      <c r="AA56" s="12">
        <f t="array" ref="AA56">VLOOKUP($U56,'종목주가시세'!$A$1:$J$472,MATCH(AA$6,'종목주가시세'!$B$1:$J$1,0)+1)*Q56</f>
        <v>0</v>
      </c>
      <c r="AB56" s="12">
        <f t="array" ref="AB56">VLOOKUP($U56,'종목주가시세'!$A$1:$J$472,MATCH(AB$6,'종목주가시세'!$B$1:$J$1,0)+1)*R56</f>
        <v>0</v>
      </c>
      <c r="AC56" s="12">
        <f t="array" ref="AC56">VLOOKUP($U56,'종목주가시세'!$A$1:$J$472,MATCH(AC$6,'종목주가시세'!$B$1:$J$1,0)+1)*S56</f>
        <v>0</v>
      </c>
      <c r="AD56" s="12">
        <f t="array" ref="AD56">VLOOKUP($U56,'종목주가시세'!$A$1:$J$472,MATCH(AD$6,'종목주가시세'!$B$1:$J$1,0)+1)*T56</f>
        <v>0</v>
      </c>
      <c r="AE56" s="12">
        <f t="shared" si="3"/>
        <v>57067260</v>
      </c>
      <c r="AF56" s="12">
        <f t="array" ref="AF56">100000000+SUM(IF(($C$7:$C$28="매도")*($B$7:$B$28&lt;=$U56),$I$7:$I$28))-SUM(IF(($C$7:$C$28="매수")*($B$7:$B$28&lt;=$U56),$I$7:$I$28))</f>
        <v>48217930</v>
      </c>
      <c r="AG56" s="12">
        <f t="shared" si="4"/>
        <v>105285190</v>
      </c>
    </row>
    <row r="57" ht="16.5" customHeight="1">
      <c r="A57" s="20"/>
      <c r="B57" s="11"/>
      <c r="C57" s="4"/>
      <c r="D57" s="4"/>
      <c r="E57" s="4"/>
      <c r="F57" s="22"/>
      <c r="G57" s="4"/>
      <c r="H57" s="4"/>
      <c r="I57" s="22"/>
      <c r="J57" s="3"/>
      <c r="K57" s="3"/>
      <c r="L57" s="3">
        <f t="array" ref="L57">SUM(IF(($A$7:$A$28=L$6)*($C$7:$C$28="매수")*($B$7:$B$28&lt;=$U57),$H$7:$H$28))-SUM(IF(($A$7:$A$28=L$6)*($C$7:$C$28="매도")*($B$7:$B$28&lt;=$U57),$H$7:$H$28))</f>
        <v>2112</v>
      </c>
      <c r="M57" s="3">
        <f t="array" ref="M57">SUM(IF(($A$7:$A$28=M$6)*($C$7:$C$28="매수")*($B$7:$B$28&lt;=$U57),$H$7:$H$28))-SUM(IF(($A$7:$A$28=M$6)*($C$7:$C$28="매도")*($B$7:$B$28&lt;=$U57),$H$7:$H$28))</f>
        <v>0</v>
      </c>
      <c r="N57" s="3">
        <f t="array" ref="N57">SUM(IF(($A$7:$A$28=N$6)*($C$7:$C$28="매수")*($B$7:$B$28&lt;=$U57),$H$7:$H$28))-SUM(IF(($A$7:$A$28=N$6)*($C$7:$C$28="매도")*($B$7:$B$28&lt;=$U57),$H$7:$H$28))</f>
        <v>3477</v>
      </c>
      <c r="O57" s="3">
        <f t="array" ref="O57">SUM(IF(($A$7:$A$28=O$6)*($C$7:$C$28="매수")*($B$7:$B$28&lt;=$U57),$H$7:$H$28))-SUM(IF(($A$7:$A$28=O$6)*($C$7:$C$28="매도")*($B$7:$B$28&lt;=$U57),$H$7:$H$28))</f>
        <v>0</v>
      </c>
      <c r="P57" s="3">
        <f t="array" ref="P57">SUM(IF(($A$7:$A$28=P$6)*($C$7:$C$28="매수")*($B$7:$B$28&lt;=$U57),$H$7:$H$28))-SUM(IF(($A$7:$A$28=P$6)*($C$7:$C$28="매도")*($B$7:$B$28&lt;=$U57),$H$7:$H$28))</f>
        <v>0</v>
      </c>
      <c r="Q57" s="3">
        <f t="array" ref="Q57">SUM(IF(($A$7:$A$28=Q$6)*($C$7:$C$28="매수")*($B$7:$B$28&lt;=$U57),$H$7:$H$28))-SUM(IF(($A$7:$A$28=Q$6)*($C$7:$C$28="매도")*($B$7:$B$28&lt;=$U57),$H$7:$H$28))</f>
        <v>0</v>
      </c>
      <c r="R57" s="3">
        <f t="array" ref="R57">SUM(IF(($A$7:$A$28=R$6)*($C$7:$C$28="매수")*($B$7:$B$28&lt;=$U57),$H$7:$H$28))-SUM(IF(($A$7:$A$28=R$6)*($C$7:$C$28="매도")*($B$7:$B$28&lt;=$U57),$H$7:$H$28))</f>
        <v>0</v>
      </c>
      <c r="S57" s="3">
        <f t="array" ref="S57">SUM(IF(($A$7:$A$28=S$6)*($C$7:$C$28="매수")*($B$7:$B$28&lt;=$U57),$H$7:$H$28))-SUM(IF(($A$7:$A$28=S$6)*($C$7:$C$28="매도")*($B$7:$B$28&lt;=$U57),$H$7:$H$28))</f>
        <v>0</v>
      </c>
      <c r="T57" s="3">
        <f t="array" ref="T57">SUM(IF(($A$7:$A$28=T$6)*($C$7:$C$28="매수")*($B$7:$B$28&lt;=$U57),$H$7:$H$28))-SUM(IF(($A$7:$A$28=T$6)*($C$7:$C$28="매도")*($B$7:$B$28&lt;=$U57),$H$7:$H$28))</f>
        <v>0</v>
      </c>
      <c r="U57" s="11">
        <v>43574.0</v>
      </c>
      <c r="V57" s="12">
        <f t="array" ref="V57">VLOOKUP($U57,'종목주가시세'!$A$1:$J$472,MATCH(V$6,'종목주가시세'!$B$1:$J$1,0)+1)*L57</f>
        <v>33792000</v>
      </c>
      <c r="W57" s="12">
        <f t="array" ref="W57">VLOOKUP($U57,'종목주가시세'!$A$1:$J$472,MATCH(W$6,'종목주가시세'!$B$1:$J$1,0)+1)*M57</f>
        <v>0</v>
      </c>
      <c r="X57" s="12">
        <f t="array" ref="X57">VLOOKUP($U57,'종목주가시세'!$A$1:$J$472,MATCH(X$6,'종목주가시세'!$B$1:$J$1,0)+1)*N57</f>
        <v>24791010</v>
      </c>
      <c r="Y57" s="12">
        <f t="array" ref="Y57">VLOOKUP($U57,'종목주가시세'!$A$1:$J$472,MATCH(Y$6,'종목주가시세'!$B$1:$J$1,0)+1)*O57</f>
        <v>0</v>
      </c>
      <c r="Z57" s="12">
        <f t="array" ref="Z57">VLOOKUP($U57,'종목주가시세'!$A$1:$J$472,MATCH(Z$6,'종목주가시세'!$B$1:$J$1,0)+1)*P57</f>
        <v>0</v>
      </c>
      <c r="AA57" s="12">
        <f t="array" ref="AA57">VLOOKUP($U57,'종목주가시세'!$A$1:$J$472,MATCH(AA$6,'종목주가시세'!$B$1:$J$1,0)+1)*Q57</f>
        <v>0</v>
      </c>
      <c r="AB57" s="12">
        <f t="array" ref="AB57">VLOOKUP($U57,'종목주가시세'!$A$1:$J$472,MATCH(AB$6,'종목주가시세'!$B$1:$J$1,0)+1)*R57</f>
        <v>0</v>
      </c>
      <c r="AC57" s="12">
        <f t="array" ref="AC57">VLOOKUP($U57,'종목주가시세'!$A$1:$J$472,MATCH(AC$6,'종목주가시세'!$B$1:$J$1,0)+1)*S57</f>
        <v>0</v>
      </c>
      <c r="AD57" s="12">
        <f t="array" ref="AD57">VLOOKUP($U57,'종목주가시세'!$A$1:$J$472,MATCH(AD$6,'종목주가시세'!$B$1:$J$1,0)+1)*T57</f>
        <v>0</v>
      </c>
      <c r="AE57" s="12">
        <f t="shared" si="3"/>
        <v>58583010</v>
      </c>
      <c r="AF57" s="12">
        <f t="array" ref="AF57">100000000+SUM(IF(($C$7:$C$28="매도")*($B$7:$B$28&lt;=$U57),$I$7:$I$28))-SUM(IF(($C$7:$C$28="매수")*($B$7:$B$28&lt;=$U57),$I$7:$I$28))</f>
        <v>48217930</v>
      </c>
      <c r="AG57" s="12">
        <f t="shared" si="4"/>
        <v>106800940</v>
      </c>
    </row>
    <row r="58" ht="16.5" customHeight="1">
      <c r="A58" s="20"/>
      <c r="B58" s="11"/>
      <c r="C58" s="4"/>
      <c r="D58" s="4"/>
      <c r="E58" s="4"/>
      <c r="F58" s="22"/>
      <c r="G58" s="4"/>
      <c r="H58" s="4"/>
      <c r="I58" s="22"/>
      <c r="J58" s="3"/>
      <c r="K58" s="3"/>
      <c r="L58" s="3">
        <f t="array" ref="L58">SUM(IF(($A$7:$A$28=L$6)*($C$7:$C$28="매수")*($B$7:$B$28&lt;=$U58),$H$7:$H$28))-SUM(IF(($A$7:$A$28=L$6)*($C$7:$C$28="매도")*($B$7:$B$28&lt;=$U58),$H$7:$H$28))</f>
        <v>2112</v>
      </c>
      <c r="M58" s="3">
        <f t="array" ref="M58">SUM(IF(($A$7:$A$28=M$6)*($C$7:$C$28="매수")*($B$7:$B$28&lt;=$U58),$H$7:$H$28))-SUM(IF(($A$7:$A$28=M$6)*($C$7:$C$28="매도")*($B$7:$B$28&lt;=$U58),$H$7:$H$28))</f>
        <v>0</v>
      </c>
      <c r="N58" s="3">
        <f t="array" ref="N58">SUM(IF(($A$7:$A$28=N$6)*($C$7:$C$28="매수")*($B$7:$B$28&lt;=$U58),$H$7:$H$28))-SUM(IF(($A$7:$A$28=N$6)*($C$7:$C$28="매도")*($B$7:$B$28&lt;=$U58),$H$7:$H$28))</f>
        <v>3477</v>
      </c>
      <c r="O58" s="3">
        <f t="array" ref="O58">SUM(IF(($A$7:$A$28=O$6)*($C$7:$C$28="매수")*($B$7:$B$28&lt;=$U58),$H$7:$H$28))-SUM(IF(($A$7:$A$28=O$6)*($C$7:$C$28="매도")*($B$7:$B$28&lt;=$U58),$H$7:$H$28))</f>
        <v>0</v>
      </c>
      <c r="P58" s="3">
        <f t="array" ref="P58">SUM(IF(($A$7:$A$28=P$6)*($C$7:$C$28="매수")*($B$7:$B$28&lt;=$U58),$H$7:$H$28))-SUM(IF(($A$7:$A$28=P$6)*($C$7:$C$28="매도")*($B$7:$B$28&lt;=$U58),$H$7:$H$28))</f>
        <v>0</v>
      </c>
      <c r="Q58" s="3">
        <f t="array" ref="Q58">SUM(IF(($A$7:$A$28=Q$6)*($C$7:$C$28="매수")*($B$7:$B$28&lt;=$U58),$H$7:$H$28))-SUM(IF(($A$7:$A$28=Q$6)*($C$7:$C$28="매도")*($B$7:$B$28&lt;=$U58),$H$7:$H$28))</f>
        <v>0</v>
      </c>
      <c r="R58" s="3">
        <f t="array" ref="R58">SUM(IF(($A$7:$A$28=R$6)*($C$7:$C$28="매수")*($B$7:$B$28&lt;=$U58),$H$7:$H$28))-SUM(IF(($A$7:$A$28=R$6)*($C$7:$C$28="매도")*($B$7:$B$28&lt;=$U58),$H$7:$H$28))</f>
        <v>0</v>
      </c>
      <c r="S58" s="3">
        <f t="array" ref="S58">SUM(IF(($A$7:$A$28=S$6)*($C$7:$C$28="매수")*($B$7:$B$28&lt;=$U58),$H$7:$H$28))-SUM(IF(($A$7:$A$28=S$6)*($C$7:$C$28="매도")*($B$7:$B$28&lt;=$U58),$H$7:$H$28))</f>
        <v>0</v>
      </c>
      <c r="T58" s="3">
        <f t="array" ref="T58">SUM(IF(($A$7:$A$28=T$6)*($C$7:$C$28="매수")*($B$7:$B$28&lt;=$U58),$H$7:$H$28))-SUM(IF(($A$7:$A$28=T$6)*($C$7:$C$28="매도")*($B$7:$B$28&lt;=$U58),$H$7:$H$28))</f>
        <v>0</v>
      </c>
      <c r="U58" s="11">
        <v>43577.0</v>
      </c>
      <c r="V58" s="12">
        <f t="array" ref="V58">VLOOKUP($U58,'종목주가시세'!$A$1:$J$472,MATCH(V$6,'종목주가시세'!$B$1:$J$1,0)+1)*L58</f>
        <v>34531200</v>
      </c>
      <c r="W58" s="12">
        <f t="array" ref="W58">VLOOKUP($U58,'종목주가시세'!$A$1:$J$472,MATCH(W$6,'종목주가시세'!$B$1:$J$1,0)+1)*M58</f>
        <v>0</v>
      </c>
      <c r="X58" s="12">
        <f t="array" ref="X58">VLOOKUP($U58,'종목주가시세'!$A$1:$J$472,MATCH(X$6,'종목주가시세'!$B$1:$J$1,0)+1)*N58</f>
        <v>24756240</v>
      </c>
      <c r="Y58" s="12">
        <f t="array" ref="Y58">VLOOKUP($U58,'종목주가시세'!$A$1:$J$472,MATCH(Y$6,'종목주가시세'!$B$1:$J$1,0)+1)*O58</f>
        <v>0</v>
      </c>
      <c r="Z58" s="12">
        <f t="array" ref="Z58">VLOOKUP($U58,'종목주가시세'!$A$1:$J$472,MATCH(Z$6,'종목주가시세'!$B$1:$J$1,0)+1)*P58</f>
        <v>0</v>
      </c>
      <c r="AA58" s="12">
        <f t="array" ref="AA58">VLOOKUP($U58,'종목주가시세'!$A$1:$J$472,MATCH(AA$6,'종목주가시세'!$B$1:$J$1,0)+1)*Q58</f>
        <v>0</v>
      </c>
      <c r="AB58" s="12">
        <f t="array" ref="AB58">VLOOKUP($U58,'종목주가시세'!$A$1:$J$472,MATCH(AB$6,'종목주가시세'!$B$1:$J$1,0)+1)*R58</f>
        <v>0</v>
      </c>
      <c r="AC58" s="12">
        <f t="array" ref="AC58">VLOOKUP($U58,'종목주가시세'!$A$1:$J$472,MATCH(AC$6,'종목주가시세'!$B$1:$J$1,0)+1)*S58</f>
        <v>0</v>
      </c>
      <c r="AD58" s="12">
        <f t="array" ref="AD58">VLOOKUP($U58,'종목주가시세'!$A$1:$J$472,MATCH(AD$6,'종목주가시세'!$B$1:$J$1,0)+1)*T58</f>
        <v>0</v>
      </c>
      <c r="AE58" s="12">
        <f t="shared" si="3"/>
        <v>59287440</v>
      </c>
      <c r="AF58" s="12">
        <f t="array" ref="AF58">100000000+SUM(IF(($C$7:$C$28="매도")*($B$7:$B$28&lt;=$U58),$I$7:$I$28))-SUM(IF(($C$7:$C$28="매수")*($B$7:$B$28&lt;=$U58),$I$7:$I$28))</f>
        <v>48217930</v>
      </c>
      <c r="AG58" s="12">
        <f t="shared" si="4"/>
        <v>107505370</v>
      </c>
    </row>
    <row r="59" ht="16.5" customHeight="1">
      <c r="A59" s="20"/>
      <c r="B59" s="11"/>
      <c r="C59" s="4"/>
      <c r="D59" s="4"/>
      <c r="E59" s="4"/>
      <c r="F59" s="22"/>
      <c r="G59" s="4"/>
      <c r="H59" s="4"/>
      <c r="I59" s="22"/>
      <c r="J59" s="3"/>
      <c r="K59" s="3"/>
      <c r="L59" s="3">
        <f t="array" ref="L59">SUM(IF(($A$7:$A$28=L$6)*($C$7:$C$28="매수")*($B$7:$B$28&lt;=$U59),$H$7:$H$28))-SUM(IF(($A$7:$A$28=L$6)*($C$7:$C$28="매도")*($B$7:$B$28&lt;=$U59),$H$7:$H$28))</f>
        <v>2112</v>
      </c>
      <c r="M59" s="3">
        <f t="array" ref="M59">SUM(IF(($A$7:$A$28=M$6)*($C$7:$C$28="매수")*($B$7:$B$28&lt;=$U59),$H$7:$H$28))-SUM(IF(($A$7:$A$28=M$6)*($C$7:$C$28="매도")*($B$7:$B$28&lt;=$U59),$H$7:$H$28))</f>
        <v>0</v>
      </c>
      <c r="N59" s="3">
        <f t="array" ref="N59">SUM(IF(($A$7:$A$28=N$6)*($C$7:$C$28="매수")*($B$7:$B$28&lt;=$U59),$H$7:$H$28))-SUM(IF(($A$7:$A$28=N$6)*($C$7:$C$28="매도")*($B$7:$B$28&lt;=$U59),$H$7:$H$28))</f>
        <v>3477</v>
      </c>
      <c r="O59" s="3">
        <f t="array" ref="O59">SUM(IF(($A$7:$A$28=O$6)*($C$7:$C$28="매수")*($B$7:$B$28&lt;=$U59),$H$7:$H$28))-SUM(IF(($A$7:$A$28=O$6)*($C$7:$C$28="매도")*($B$7:$B$28&lt;=$U59),$H$7:$H$28))</f>
        <v>0</v>
      </c>
      <c r="P59" s="3">
        <f t="array" ref="P59">SUM(IF(($A$7:$A$28=P$6)*($C$7:$C$28="매수")*($B$7:$B$28&lt;=$U59),$H$7:$H$28))-SUM(IF(($A$7:$A$28=P$6)*($C$7:$C$28="매도")*($B$7:$B$28&lt;=$U59),$H$7:$H$28))</f>
        <v>0</v>
      </c>
      <c r="Q59" s="3">
        <f t="array" ref="Q59">SUM(IF(($A$7:$A$28=Q$6)*($C$7:$C$28="매수")*($B$7:$B$28&lt;=$U59),$H$7:$H$28))-SUM(IF(($A$7:$A$28=Q$6)*($C$7:$C$28="매도")*($B$7:$B$28&lt;=$U59),$H$7:$H$28))</f>
        <v>0</v>
      </c>
      <c r="R59" s="3">
        <f t="array" ref="R59">SUM(IF(($A$7:$A$28=R$6)*($C$7:$C$28="매수")*($B$7:$B$28&lt;=$U59),$H$7:$H$28))-SUM(IF(($A$7:$A$28=R$6)*($C$7:$C$28="매도")*($B$7:$B$28&lt;=$U59),$H$7:$H$28))</f>
        <v>0</v>
      </c>
      <c r="S59" s="3">
        <f t="array" ref="S59">SUM(IF(($A$7:$A$28=S$6)*($C$7:$C$28="매수")*($B$7:$B$28&lt;=$U59),$H$7:$H$28))-SUM(IF(($A$7:$A$28=S$6)*($C$7:$C$28="매도")*($B$7:$B$28&lt;=$U59),$H$7:$H$28))</f>
        <v>0</v>
      </c>
      <c r="T59" s="3">
        <f t="array" ref="T59">SUM(IF(($A$7:$A$28=T$6)*($C$7:$C$28="매수")*($B$7:$B$28&lt;=$U59),$H$7:$H$28))-SUM(IF(($A$7:$A$28=T$6)*($C$7:$C$28="매도")*($B$7:$B$28&lt;=$U59),$H$7:$H$28))</f>
        <v>0</v>
      </c>
      <c r="U59" s="11">
        <v>43578.0</v>
      </c>
      <c r="V59" s="12">
        <f t="array" ref="V59">VLOOKUP($U59,'종목주가시세'!$A$1:$J$472,MATCH(V$6,'종목주가시세'!$B$1:$J$1,0)+1)*L59</f>
        <v>34636800</v>
      </c>
      <c r="W59" s="12">
        <f t="array" ref="W59">VLOOKUP($U59,'종목주가시세'!$A$1:$J$472,MATCH(W$6,'종목주가시세'!$B$1:$J$1,0)+1)*M59</f>
        <v>0</v>
      </c>
      <c r="X59" s="12">
        <f t="array" ref="X59">VLOOKUP($U59,'종목주가시세'!$A$1:$J$472,MATCH(X$6,'종목주가시세'!$B$1:$J$1,0)+1)*N59</f>
        <v>24791010</v>
      </c>
      <c r="Y59" s="12">
        <f t="array" ref="Y59">VLOOKUP($U59,'종목주가시세'!$A$1:$J$472,MATCH(Y$6,'종목주가시세'!$B$1:$J$1,0)+1)*O59</f>
        <v>0</v>
      </c>
      <c r="Z59" s="12">
        <f t="array" ref="Z59">VLOOKUP($U59,'종목주가시세'!$A$1:$J$472,MATCH(Z$6,'종목주가시세'!$B$1:$J$1,0)+1)*P59</f>
        <v>0</v>
      </c>
      <c r="AA59" s="12">
        <f t="array" ref="AA59">VLOOKUP($U59,'종목주가시세'!$A$1:$J$472,MATCH(AA$6,'종목주가시세'!$B$1:$J$1,0)+1)*Q59</f>
        <v>0</v>
      </c>
      <c r="AB59" s="12">
        <f t="array" ref="AB59">VLOOKUP($U59,'종목주가시세'!$A$1:$J$472,MATCH(AB$6,'종목주가시세'!$B$1:$J$1,0)+1)*R59</f>
        <v>0</v>
      </c>
      <c r="AC59" s="12">
        <f t="array" ref="AC59">VLOOKUP($U59,'종목주가시세'!$A$1:$J$472,MATCH(AC$6,'종목주가시세'!$B$1:$J$1,0)+1)*S59</f>
        <v>0</v>
      </c>
      <c r="AD59" s="12">
        <f t="array" ref="AD59">VLOOKUP($U59,'종목주가시세'!$A$1:$J$472,MATCH(AD$6,'종목주가시세'!$B$1:$J$1,0)+1)*T59</f>
        <v>0</v>
      </c>
      <c r="AE59" s="12">
        <f t="shared" si="3"/>
        <v>59427810</v>
      </c>
      <c r="AF59" s="12">
        <f t="array" ref="AF59">100000000+SUM(IF(($C$7:$C$28="매도")*($B$7:$B$28&lt;=$U59),$I$7:$I$28))-SUM(IF(($C$7:$C$28="매수")*($B$7:$B$28&lt;=$U59),$I$7:$I$28))</f>
        <v>48217930</v>
      </c>
      <c r="AG59" s="12">
        <f t="shared" si="4"/>
        <v>107645740</v>
      </c>
    </row>
    <row r="60" ht="16.5" customHeight="1">
      <c r="A60" s="20"/>
      <c r="B60" s="11"/>
      <c r="C60" s="4"/>
      <c r="D60" s="4"/>
      <c r="E60" s="4"/>
      <c r="F60" s="22"/>
      <c r="G60" s="4"/>
      <c r="H60" s="4"/>
      <c r="I60" s="22"/>
      <c r="J60" s="3"/>
      <c r="K60" s="3"/>
      <c r="L60" s="3">
        <f t="array" ref="L60">SUM(IF(($A$7:$A$28=L$6)*($C$7:$C$28="매수")*($B$7:$B$28&lt;=$U60),$H$7:$H$28))-SUM(IF(($A$7:$A$28=L$6)*($C$7:$C$28="매도")*($B$7:$B$28&lt;=$U60),$H$7:$H$28))</f>
        <v>2112</v>
      </c>
      <c r="M60" s="3">
        <f t="array" ref="M60">SUM(IF(($A$7:$A$28=M$6)*($C$7:$C$28="매수")*($B$7:$B$28&lt;=$U60),$H$7:$H$28))-SUM(IF(($A$7:$A$28=M$6)*($C$7:$C$28="매도")*($B$7:$B$28&lt;=$U60),$H$7:$H$28))</f>
        <v>0</v>
      </c>
      <c r="N60" s="3">
        <f t="array" ref="N60">SUM(IF(($A$7:$A$28=N$6)*($C$7:$C$28="매수")*($B$7:$B$28&lt;=$U60),$H$7:$H$28))-SUM(IF(($A$7:$A$28=N$6)*($C$7:$C$28="매도")*($B$7:$B$28&lt;=$U60),$H$7:$H$28))</f>
        <v>3477</v>
      </c>
      <c r="O60" s="3">
        <f t="array" ref="O60">SUM(IF(($A$7:$A$28=O$6)*($C$7:$C$28="매수")*($B$7:$B$28&lt;=$U60),$H$7:$H$28))-SUM(IF(($A$7:$A$28=O$6)*($C$7:$C$28="매도")*($B$7:$B$28&lt;=$U60),$H$7:$H$28))</f>
        <v>0</v>
      </c>
      <c r="P60" s="3">
        <f t="array" ref="P60">SUM(IF(($A$7:$A$28=P$6)*($C$7:$C$28="매수")*($B$7:$B$28&lt;=$U60),$H$7:$H$28))-SUM(IF(($A$7:$A$28=P$6)*($C$7:$C$28="매도")*($B$7:$B$28&lt;=$U60),$H$7:$H$28))</f>
        <v>0</v>
      </c>
      <c r="Q60" s="3">
        <f t="array" ref="Q60">SUM(IF(($A$7:$A$28=Q$6)*($C$7:$C$28="매수")*($B$7:$B$28&lt;=$U60),$H$7:$H$28))-SUM(IF(($A$7:$A$28=Q$6)*($C$7:$C$28="매도")*($B$7:$B$28&lt;=$U60),$H$7:$H$28))</f>
        <v>0</v>
      </c>
      <c r="R60" s="3">
        <f t="array" ref="R60">SUM(IF(($A$7:$A$28=R$6)*($C$7:$C$28="매수")*($B$7:$B$28&lt;=$U60),$H$7:$H$28))-SUM(IF(($A$7:$A$28=R$6)*($C$7:$C$28="매도")*($B$7:$B$28&lt;=$U60),$H$7:$H$28))</f>
        <v>0</v>
      </c>
      <c r="S60" s="3">
        <f t="array" ref="S60">SUM(IF(($A$7:$A$28=S$6)*($C$7:$C$28="매수")*($B$7:$B$28&lt;=$U60),$H$7:$H$28))-SUM(IF(($A$7:$A$28=S$6)*($C$7:$C$28="매도")*($B$7:$B$28&lt;=$U60),$H$7:$H$28))</f>
        <v>0</v>
      </c>
      <c r="T60" s="3">
        <f t="array" ref="T60">SUM(IF(($A$7:$A$28=T$6)*($C$7:$C$28="매수")*($B$7:$B$28&lt;=$U60),$H$7:$H$28))-SUM(IF(($A$7:$A$28=T$6)*($C$7:$C$28="매도")*($B$7:$B$28&lt;=$U60),$H$7:$H$28))</f>
        <v>0</v>
      </c>
      <c r="U60" s="11">
        <v>43579.0</v>
      </c>
      <c r="V60" s="12">
        <f t="array" ref="V60">VLOOKUP($U60,'종목주가시세'!$A$1:$J$472,MATCH(V$6,'종목주가시세'!$B$1:$J$1,0)+1)*L60</f>
        <v>35059200</v>
      </c>
      <c r="W60" s="12">
        <f t="array" ref="W60">VLOOKUP($U60,'종목주가시세'!$A$1:$J$472,MATCH(W$6,'종목주가시세'!$B$1:$J$1,0)+1)*M60</f>
        <v>0</v>
      </c>
      <c r="X60" s="12">
        <f t="array" ref="X60">VLOOKUP($U60,'종목주가시세'!$A$1:$J$472,MATCH(X$6,'종목주가시세'!$B$1:$J$1,0)+1)*N60</f>
        <v>24964860</v>
      </c>
      <c r="Y60" s="12">
        <f t="array" ref="Y60">VLOOKUP($U60,'종목주가시세'!$A$1:$J$472,MATCH(Y$6,'종목주가시세'!$B$1:$J$1,0)+1)*O60</f>
        <v>0</v>
      </c>
      <c r="Z60" s="12">
        <f t="array" ref="Z60">VLOOKUP($U60,'종목주가시세'!$A$1:$J$472,MATCH(Z$6,'종목주가시세'!$B$1:$J$1,0)+1)*P60</f>
        <v>0</v>
      </c>
      <c r="AA60" s="12">
        <f t="array" ref="AA60">VLOOKUP($U60,'종목주가시세'!$A$1:$J$472,MATCH(AA$6,'종목주가시세'!$B$1:$J$1,0)+1)*Q60</f>
        <v>0</v>
      </c>
      <c r="AB60" s="12">
        <f t="array" ref="AB60">VLOOKUP($U60,'종목주가시세'!$A$1:$J$472,MATCH(AB$6,'종목주가시세'!$B$1:$J$1,0)+1)*R60</f>
        <v>0</v>
      </c>
      <c r="AC60" s="12">
        <f t="array" ref="AC60">VLOOKUP($U60,'종목주가시세'!$A$1:$J$472,MATCH(AC$6,'종목주가시세'!$B$1:$J$1,0)+1)*S60</f>
        <v>0</v>
      </c>
      <c r="AD60" s="12">
        <f t="array" ref="AD60">VLOOKUP($U60,'종목주가시세'!$A$1:$J$472,MATCH(AD$6,'종목주가시세'!$B$1:$J$1,0)+1)*T60</f>
        <v>0</v>
      </c>
      <c r="AE60" s="12">
        <f t="shared" si="3"/>
        <v>60024060</v>
      </c>
      <c r="AF60" s="12">
        <f t="array" ref="AF60">100000000+SUM(IF(($C$7:$C$28="매도")*($B$7:$B$28&lt;=$U60),$I$7:$I$28))-SUM(IF(($C$7:$C$28="매수")*($B$7:$B$28&lt;=$U60),$I$7:$I$28))</f>
        <v>48217930</v>
      </c>
      <c r="AG60" s="12">
        <f t="shared" si="4"/>
        <v>108241990</v>
      </c>
    </row>
    <row r="61" ht="16.5" customHeight="1">
      <c r="A61" s="20"/>
      <c r="B61" s="11"/>
      <c r="C61" s="4"/>
      <c r="D61" s="4"/>
      <c r="E61" s="4"/>
      <c r="F61" s="22"/>
      <c r="G61" s="4"/>
      <c r="H61" s="4"/>
      <c r="I61" s="22"/>
      <c r="J61" s="3"/>
      <c r="K61" s="3"/>
      <c r="L61" s="3">
        <f t="array" ref="L61">SUM(IF(($A$7:$A$28=L$6)*($C$7:$C$28="매수")*($B$7:$B$28&lt;=$U61),$H$7:$H$28))-SUM(IF(($A$7:$A$28=L$6)*($C$7:$C$28="매도")*($B$7:$B$28&lt;=$U61),$H$7:$H$28))</f>
        <v>0</v>
      </c>
      <c r="M61" s="3">
        <f t="array" ref="M61">SUM(IF(($A$7:$A$28=M$6)*($C$7:$C$28="매수")*($B$7:$B$28&lt;=$U61),$H$7:$H$28))-SUM(IF(($A$7:$A$28=M$6)*($C$7:$C$28="매도")*($B$7:$B$28&lt;=$U61),$H$7:$H$28))</f>
        <v>0</v>
      </c>
      <c r="N61" s="3">
        <f t="array" ref="N61">SUM(IF(($A$7:$A$28=N$6)*($C$7:$C$28="매수")*($B$7:$B$28&lt;=$U61),$H$7:$H$28))-SUM(IF(($A$7:$A$28=N$6)*($C$7:$C$28="매도")*($B$7:$B$28&lt;=$U61),$H$7:$H$28))</f>
        <v>3477</v>
      </c>
      <c r="O61" s="3">
        <f t="array" ref="O61">SUM(IF(($A$7:$A$28=O$6)*($C$7:$C$28="매수")*($B$7:$B$28&lt;=$U61),$H$7:$H$28))-SUM(IF(($A$7:$A$28=O$6)*($C$7:$C$28="매도")*($B$7:$B$28&lt;=$U61),$H$7:$H$28))</f>
        <v>0</v>
      </c>
      <c r="P61" s="3">
        <f t="array" ref="P61">SUM(IF(($A$7:$A$28=P$6)*($C$7:$C$28="매수")*($B$7:$B$28&lt;=$U61),$H$7:$H$28))-SUM(IF(($A$7:$A$28=P$6)*($C$7:$C$28="매도")*($B$7:$B$28&lt;=$U61),$H$7:$H$28))</f>
        <v>0</v>
      </c>
      <c r="Q61" s="3">
        <f t="array" ref="Q61">SUM(IF(($A$7:$A$28=Q$6)*($C$7:$C$28="매수")*($B$7:$B$28&lt;=$U61),$H$7:$H$28))-SUM(IF(($A$7:$A$28=Q$6)*($C$7:$C$28="매도")*($B$7:$B$28&lt;=$U61),$H$7:$H$28))</f>
        <v>0</v>
      </c>
      <c r="R61" s="3">
        <f t="array" ref="R61">SUM(IF(($A$7:$A$28=R$6)*($C$7:$C$28="매수")*($B$7:$B$28&lt;=$U61),$H$7:$H$28))-SUM(IF(($A$7:$A$28=R$6)*($C$7:$C$28="매도")*($B$7:$B$28&lt;=$U61),$H$7:$H$28))</f>
        <v>0</v>
      </c>
      <c r="S61" s="3">
        <f t="array" ref="S61">SUM(IF(($A$7:$A$28=S$6)*($C$7:$C$28="매수")*($B$7:$B$28&lt;=$U61),$H$7:$H$28))-SUM(IF(($A$7:$A$28=S$6)*($C$7:$C$28="매도")*($B$7:$B$28&lt;=$U61),$H$7:$H$28))</f>
        <v>0</v>
      </c>
      <c r="T61" s="3">
        <f t="array" ref="T61">SUM(IF(($A$7:$A$28=T$6)*($C$7:$C$28="매수")*($B$7:$B$28&lt;=$U61),$H$7:$H$28))-SUM(IF(($A$7:$A$28=T$6)*($C$7:$C$28="매도")*($B$7:$B$28&lt;=$U61),$H$7:$H$28))</f>
        <v>0</v>
      </c>
      <c r="U61" s="11">
        <v>43580.0</v>
      </c>
      <c r="V61" s="12">
        <f t="array" ref="V61">VLOOKUP($U61,'종목주가시세'!$A$1:$J$472,MATCH(V$6,'종목주가시세'!$B$1:$J$1,0)+1)*L61</f>
        <v>0</v>
      </c>
      <c r="W61" s="12">
        <f t="array" ref="W61">VLOOKUP($U61,'종목주가시세'!$A$1:$J$472,MATCH(W$6,'종목주가시세'!$B$1:$J$1,0)+1)*M61</f>
        <v>0</v>
      </c>
      <c r="X61" s="12">
        <f t="array" ref="X61">VLOOKUP($U61,'종목주가시세'!$A$1:$J$472,MATCH(X$6,'종목주가시세'!$B$1:$J$1,0)+1)*N61</f>
        <v>24617160</v>
      </c>
      <c r="Y61" s="12">
        <f t="array" ref="Y61">VLOOKUP($U61,'종목주가시세'!$A$1:$J$472,MATCH(Y$6,'종목주가시세'!$B$1:$J$1,0)+1)*O61</f>
        <v>0</v>
      </c>
      <c r="Z61" s="12">
        <f t="array" ref="Z61">VLOOKUP($U61,'종목주가시세'!$A$1:$J$472,MATCH(Z$6,'종목주가시세'!$B$1:$J$1,0)+1)*P61</f>
        <v>0</v>
      </c>
      <c r="AA61" s="12">
        <f t="array" ref="AA61">VLOOKUP($U61,'종목주가시세'!$A$1:$J$472,MATCH(AA$6,'종목주가시세'!$B$1:$J$1,0)+1)*Q61</f>
        <v>0</v>
      </c>
      <c r="AB61" s="12">
        <f t="array" ref="AB61">VLOOKUP($U61,'종목주가시세'!$A$1:$J$472,MATCH(AB$6,'종목주가시세'!$B$1:$J$1,0)+1)*R61</f>
        <v>0</v>
      </c>
      <c r="AC61" s="12">
        <f t="array" ref="AC61">VLOOKUP($U61,'종목주가시세'!$A$1:$J$472,MATCH(AC$6,'종목주가시세'!$B$1:$J$1,0)+1)*S61</f>
        <v>0</v>
      </c>
      <c r="AD61" s="12">
        <f t="array" ref="AD61">VLOOKUP($U61,'종목주가시세'!$A$1:$J$472,MATCH(AD$6,'종목주가시세'!$B$1:$J$1,0)+1)*T61</f>
        <v>0</v>
      </c>
      <c r="AE61" s="12">
        <f t="shared" si="3"/>
        <v>24617160</v>
      </c>
      <c r="AF61" s="12">
        <f t="array" ref="AF61">100000000+SUM(IF(($C$7:$C$28="매도")*($B$7:$B$28&lt;=$U61),$I$7:$I$28))-SUM(IF(($C$7:$C$28="매수")*($B$7:$B$28&lt;=$U61),$I$7:$I$28))</f>
        <v>83277130</v>
      </c>
      <c r="AG61" s="12">
        <f t="shared" si="4"/>
        <v>107894290</v>
      </c>
    </row>
    <row r="62" ht="16.5" customHeight="1">
      <c r="A62" s="20"/>
      <c r="B62" s="11"/>
      <c r="C62" s="4"/>
      <c r="D62" s="4"/>
      <c r="E62" s="4"/>
      <c r="F62" s="22"/>
      <c r="G62" s="4"/>
      <c r="H62" s="4"/>
      <c r="I62" s="22"/>
      <c r="J62" s="3"/>
      <c r="K62" s="3"/>
      <c r="L62" s="3">
        <f t="array" ref="L62">SUM(IF(($A$7:$A$28=L$6)*($C$7:$C$28="매수")*($B$7:$B$28&lt;=$U62),$H$7:$H$28))-SUM(IF(($A$7:$A$28=L$6)*($C$7:$C$28="매도")*($B$7:$B$28&lt;=$U62),$H$7:$H$28))</f>
        <v>0</v>
      </c>
      <c r="M62" s="3">
        <f t="array" ref="M62">SUM(IF(($A$7:$A$28=M$6)*($C$7:$C$28="매수")*($B$7:$B$28&lt;=$U62),$H$7:$H$28))-SUM(IF(($A$7:$A$28=M$6)*($C$7:$C$28="매도")*($B$7:$B$28&lt;=$U62),$H$7:$H$28))</f>
        <v>0</v>
      </c>
      <c r="N62" s="3">
        <f t="array" ref="N62">SUM(IF(($A$7:$A$28=N$6)*($C$7:$C$28="매수")*($B$7:$B$28&lt;=$U62),$H$7:$H$28))-SUM(IF(($A$7:$A$28=N$6)*($C$7:$C$28="매도")*($B$7:$B$28&lt;=$U62),$H$7:$H$28))</f>
        <v>3477</v>
      </c>
      <c r="O62" s="3">
        <f t="array" ref="O62">SUM(IF(($A$7:$A$28=O$6)*($C$7:$C$28="매수")*($B$7:$B$28&lt;=$U62),$H$7:$H$28))-SUM(IF(($A$7:$A$28=O$6)*($C$7:$C$28="매도")*($B$7:$B$28&lt;=$U62),$H$7:$H$28))</f>
        <v>0</v>
      </c>
      <c r="P62" s="3">
        <f t="array" ref="P62">SUM(IF(($A$7:$A$28=P$6)*($C$7:$C$28="매수")*($B$7:$B$28&lt;=$U62),$H$7:$H$28))-SUM(IF(($A$7:$A$28=P$6)*($C$7:$C$28="매도")*($B$7:$B$28&lt;=$U62),$H$7:$H$28))</f>
        <v>0</v>
      </c>
      <c r="Q62" s="3">
        <f t="array" ref="Q62">SUM(IF(($A$7:$A$28=Q$6)*($C$7:$C$28="매수")*($B$7:$B$28&lt;=$U62),$H$7:$H$28))-SUM(IF(($A$7:$A$28=Q$6)*($C$7:$C$28="매도")*($B$7:$B$28&lt;=$U62),$H$7:$H$28))</f>
        <v>0</v>
      </c>
      <c r="R62" s="3">
        <f t="array" ref="R62">SUM(IF(($A$7:$A$28=R$6)*($C$7:$C$28="매수")*($B$7:$B$28&lt;=$U62),$H$7:$H$28))-SUM(IF(($A$7:$A$28=R$6)*($C$7:$C$28="매도")*($B$7:$B$28&lt;=$U62),$H$7:$H$28))</f>
        <v>0</v>
      </c>
      <c r="S62" s="3">
        <f t="array" ref="S62">SUM(IF(($A$7:$A$28=S$6)*($C$7:$C$28="매수")*($B$7:$B$28&lt;=$U62),$H$7:$H$28))-SUM(IF(($A$7:$A$28=S$6)*($C$7:$C$28="매도")*($B$7:$B$28&lt;=$U62),$H$7:$H$28))</f>
        <v>0</v>
      </c>
      <c r="T62" s="3">
        <f t="array" ref="T62">SUM(IF(($A$7:$A$28=T$6)*($C$7:$C$28="매수")*($B$7:$B$28&lt;=$U62),$H$7:$H$28))-SUM(IF(($A$7:$A$28=T$6)*($C$7:$C$28="매도")*($B$7:$B$28&lt;=$U62),$H$7:$H$28))</f>
        <v>0</v>
      </c>
      <c r="U62" s="11">
        <v>43581.0</v>
      </c>
      <c r="V62" s="12">
        <f t="array" ref="V62">VLOOKUP($U62,'종목주가시세'!$A$1:$J$472,MATCH(V$6,'종목주가시세'!$B$1:$J$1,0)+1)*L62</f>
        <v>0</v>
      </c>
      <c r="W62" s="12">
        <f t="array" ref="W62">VLOOKUP($U62,'종목주가시세'!$A$1:$J$472,MATCH(W$6,'종목주가시세'!$B$1:$J$1,0)+1)*M62</f>
        <v>0</v>
      </c>
      <c r="X62" s="12">
        <f t="array" ref="X62">VLOOKUP($U62,'종목주가시세'!$A$1:$J$472,MATCH(X$6,'종목주가시세'!$B$1:$J$1,0)+1)*N62</f>
        <v>24443310</v>
      </c>
      <c r="Y62" s="12">
        <f t="array" ref="Y62">VLOOKUP($U62,'종목주가시세'!$A$1:$J$472,MATCH(Y$6,'종목주가시세'!$B$1:$J$1,0)+1)*O62</f>
        <v>0</v>
      </c>
      <c r="Z62" s="12">
        <f t="array" ref="Z62">VLOOKUP($U62,'종목주가시세'!$A$1:$J$472,MATCH(Z$6,'종목주가시세'!$B$1:$J$1,0)+1)*P62</f>
        <v>0</v>
      </c>
      <c r="AA62" s="12">
        <f t="array" ref="AA62">VLOOKUP($U62,'종목주가시세'!$A$1:$J$472,MATCH(AA$6,'종목주가시세'!$B$1:$J$1,0)+1)*Q62</f>
        <v>0</v>
      </c>
      <c r="AB62" s="12">
        <f t="array" ref="AB62">VLOOKUP($U62,'종목주가시세'!$A$1:$J$472,MATCH(AB$6,'종목주가시세'!$B$1:$J$1,0)+1)*R62</f>
        <v>0</v>
      </c>
      <c r="AC62" s="12">
        <f t="array" ref="AC62">VLOOKUP($U62,'종목주가시세'!$A$1:$J$472,MATCH(AC$6,'종목주가시세'!$B$1:$J$1,0)+1)*S62</f>
        <v>0</v>
      </c>
      <c r="AD62" s="12">
        <f t="array" ref="AD62">VLOOKUP($U62,'종목주가시세'!$A$1:$J$472,MATCH(AD$6,'종목주가시세'!$B$1:$J$1,0)+1)*T62</f>
        <v>0</v>
      </c>
      <c r="AE62" s="12">
        <f t="shared" si="3"/>
        <v>24443310</v>
      </c>
      <c r="AF62" s="12">
        <f t="array" ref="AF62">100000000+SUM(IF(($C$7:$C$28="매도")*($B$7:$B$28&lt;=$U62),$I$7:$I$28))-SUM(IF(($C$7:$C$28="매수")*($B$7:$B$28&lt;=$U62),$I$7:$I$28))</f>
        <v>83277130</v>
      </c>
      <c r="AG62" s="12">
        <f t="shared" si="4"/>
        <v>107720440</v>
      </c>
    </row>
    <row r="63" ht="16.5" customHeight="1">
      <c r="A63" s="20"/>
      <c r="B63" s="11"/>
      <c r="C63" s="4"/>
      <c r="D63" s="4"/>
      <c r="E63" s="4"/>
      <c r="F63" s="22"/>
      <c r="G63" s="4"/>
      <c r="H63" s="4"/>
      <c r="I63" s="22"/>
      <c r="J63" s="3"/>
      <c r="K63" s="3"/>
      <c r="L63" s="3">
        <f t="array" ref="L63">SUM(IF(($A$7:$A$28=L$6)*($C$7:$C$28="매수")*($B$7:$B$28&lt;=$U63),$H$7:$H$28))-SUM(IF(($A$7:$A$28=L$6)*($C$7:$C$28="매도")*($B$7:$B$28&lt;=$U63),$H$7:$H$28))</f>
        <v>0</v>
      </c>
      <c r="M63" s="3">
        <f t="array" ref="M63">SUM(IF(($A$7:$A$28=M$6)*($C$7:$C$28="매수")*($B$7:$B$28&lt;=$U63),$H$7:$H$28))-SUM(IF(($A$7:$A$28=M$6)*($C$7:$C$28="매도")*($B$7:$B$28&lt;=$U63),$H$7:$H$28))</f>
        <v>0</v>
      </c>
      <c r="N63" s="3">
        <f t="array" ref="N63">SUM(IF(($A$7:$A$28=N$6)*($C$7:$C$28="매수")*($B$7:$B$28&lt;=$U63),$H$7:$H$28))-SUM(IF(($A$7:$A$28=N$6)*($C$7:$C$28="매도")*($B$7:$B$28&lt;=$U63),$H$7:$H$28))</f>
        <v>3477</v>
      </c>
      <c r="O63" s="3">
        <f t="array" ref="O63">SUM(IF(($A$7:$A$28=O$6)*($C$7:$C$28="매수")*($B$7:$B$28&lt;=$U63),$H$7:$H$28))-SUM(IF(($A$7:$A$28=O$6)*($C$7:$C$28="매도")*($B$7:$B$28&lt;=$U63),$H$7:$H$28))</f>
        <v>0</v>
      </c>
      <c r="P63" s="3">
        <f t="array" ref="P63">SUM(IF(($A$7:$A$28=P$6)*($C$7:$C$28="매수")*($B$7:$B$28&lt;=$U63),$H$7:$H$28))-SUM(IF(($A$7:$A$28=P$6)*($C$7:$C$28="매도")*($B$7:$B$28&lt;=$U63),$H$7:$H$28))</f>
        <v>0</v>
      </c>
      <c r="Q63" s="3">
        <f t="array" ref="Q63">SUM(IF(($A$7:$A$28=Q$6)*($C$7:$C$28="매수")*($B$7:$B$28&lt;=$U63),$H$7:$H$28))-SUM(IF(($A$7:$A$28=Q$6)*($C$7:$C$28="매도")*($B$7:$B$28&lt;=$U63),$H$7:$H$28))</f>
        <v>0</v>
      </c>
      <c r="R63" s="3">
        <f t="array" ref="R63">SUM(IF(($A$7:$A$28=R$6)*($C$7:$C$28="매수")*($B$7:$B$28&lt;=$U63),$H$7:$H$28))-SUM(IF(($A$7:$A$28=R$6)*($C$7:$C$28="매도")*($B$7:$B$28&lt;=$U63),$H$7:$H$28))</f>
        <v>0</v>
      </c>
      <c r="S63" s="3">
        <f t="array" ref="S63">SUM(IF(($A$7:$A$28=S$6)*($C$7:$C$28="매수")*($B$7:$B$28&lt;=$U63),$H$7:$H$28))-SUM(IF(($A$7:$A$28=S$6)*($C$7:$C$28="매도")*($B$7:$B$28&lt;=$U63),$H$7:$H$28))</f>
        <v>0</v>
      </c>
      <c r="T63" s="3">
        <f t="array" ref="T63">SUM(IF(($A$7:$A$28=T$6)*($C$7:$C$28="매수")*($B$7:$B$28&lt;=$U63),$H$7:$H$28))-SUM(IF(($A$7:$A$28=T$6)*($C$7:$C$28="매도")*($B$7:$B$28&lt;=$U63),$H$7:$H$28))</f>
        <v>0</v>
      </c>
      <c r="U63" s="11">
        <v>43584.0</v>
      </c>
      <c r="V63" s="12">
        <f t="array" ref="V63">VLOOKUP($U63,'종목주가시세'!$A$1:$J$472,MATCH(V$6,'종목주가시세'!$B$1:$J$1,0)+1)*L63</f>
        <v>0</v>
      </c>
      <c r="W63" s="12">
        <f t="array" ref="W63">VLOOKUP($U63,'종목주가시세'!$A$1:$J$472,MATCH(W$6,'종목주가시세'!$B$1:$J$1,0)+1)*M63</f>
        <v>0</v>
      </c>
      <c r="X63" s="12">
        <f t="array" ref="X63">VLOOKUP($U63,'종목주가시세'!$A$1:$J$472,MATCH(X$6,'종목주가시세'!$B$1:$J$1,0)+1)*N63</f>
        <v>25799340</v>
      </c>
      <c r="Y63" s="12">
        <f t="array" ref="Y63">VLOOKUP($U63,'종목주가시세'!$A$1:$J$472,MATCH(Y$6,'종목주가시세'!$B$1:$J$1,0)+1)*O63</f>
        <v>0</v>
      </c>
      <c r="Z63" s="12">
        <f t="array" ref="Z63">VLOOKUP($U63,'종목주가시세'!$A$1:$J$472,MATCH(Z$6,'종목주가시세'!$B$1:$J$1,0)+1)*P63</f>
        <v>0</v>
      </c>
      <c r="AA63" s="12">
        <f t="array" ref="AA63">VLOOKUP($U63,'종목주가시세'!$A$1:$J$472,MATCH(AA$6,'종목주가시세'!$B$1:$J$1,0)+1)*Q63</f>
        <v>0</v>
      </c>
      <c r="AB63" s="12">
        <f t="array" ref="AB63">VLOOKUP($U63,'종목주가시세'!$A$1:$J$472,MATCH(AB$6,'종목주가시세'!$B$1:$J$1,0)+1)*R63</f>
        <v>0</v>
      </c>
      <c r="AC63" s="12">
        <f t="array" ref="AC63">VLOOKUP($U63,'종목주가시세'!$A$1:$J$472,MATCH(AC$6,'종목주가시세'!$B$1:$J$1,0)+1)*S63</f>
        <v>0</v>
      </c>
      <c r="AD63" s="12">
        <f t="array" ref="AD63">VLOOKUP($U63,'종목주가시세'!$A$1:$J$472,MATCH(AD$6,'종목주가시세'!$B$1:$J$1,0)+1)*T63</f>
        <v>0</v>
      </c>
      <c r="AE63" s="12">
        <f t="shared" si="3"/>
        <v>25799340</v>
      </c>
      <c r="AF63" s="12">
        <f t="array" ref="AF63">100000000+SUM(IF(($C$7:$C$28="매도")*($B$7:$B$28&lt;=$U63),$I$7:$I$28))-SUM(IF(($C$7:$C$28="매수")*($B$7:$B$28&lt;=$U63),$I$7:$I$28))</f>
        <v>83277130</v>
      </c>
      <c r="AG63" s="12">
        <f t="shared" si="4"/>
        <v>109076470</v>
      </c>
    </row>
    <row r="64" ht="16.5" customHeight="1">
      <c r="A64" s="20"/>
      <c r="B64" s="11"/>
      <c r="C64" s="4"/>
      <c r="D64" s="4"/>
      <c r="E64" s="4"/>
      <c r="F64" s="22"/>
      <c r="G64" s="4"/>
      <c r="H64" s="4"/>
      <c r="I64" s="22"/>
      <c r="J64" s="3"/>
      <c r="K64" s="3"/>
      <c r="L64" s="3">
        <f t="array" ref="L64">SUM(IF(($A$7:$A$28=L$6)*($C$7:$C$28="매수")*($B$7:$B$28&lt;=$U64),$H$7:$H$28))-SUM(IF(($A$7:$A$28=L$6)*($C$7:$C$28="매도")*($B$7:$B$28&lt;=$U64),$H$7:$H$28))</f>
        <v>0</v>
      </c>
      <c r="M64" s="3">
        <f t="array" ref="M64">SUM(IF(($A$7:$A$28=M$6)*($C$7:$C$28="매수")*($B$7:$B$28&lt;=$U64),$H$7:$H$28))-SUM(IF(($A$7:$A$28=M$6)*($C$7:$C$28="매도")*($B$7:$B$28&lt;=$U64),$H$7:$H$28))</f>
        <v>0</v>
      </c>
      <c r="N64" s="3">
        <f t="array" ref="N64">SUM(IF(($A$7:$A$28=N$6)*($C$7:$C$28="매수")*($B$7:$B$28&lt;=$U64),$H$7:$H$28))-SUM(IF(($A$7:$A$28=N$6)*($C$7:$C$28="매도")*($B$7:$B$28&lt;=$U64),$H$7:$H$28))</f>
        <v>3477</v>
      </c>
      <c r="O64" s="3">
        <f t="array" ref="O64">SUM(IF(($A$7:$A$28=O$6)*($C$7:$C$28="매수")*($B$7:$B$28&lt;=$U64),$H$7:$H$28))-SUM(IF(($A$7:$A$28=O$6)*($C$7:$C$28="매도")*($B$7:$B$28&lt;=$U64),$H$7:$H$28))</f>
        <v>0</v>
      </c>
      <c r="P64" s="3">
        <f t="array" ref="P64">SUM(IF(($A$7:$A$28=P$6)*($C$7:$C$28="매수")*($B$7:$B$28&lt;=$U64),$H$7:$H$28))-SUM(IF(($A$7:$A$28=P$6)*($C$7:$C$28="매도")*($B$7:$B$28&lt;=$U64),$H$7:$H$28))</f>
        <v>0</v>
      </c>
      <c r="Q64" s="3">
        <f t="array" ref="Q64">SUM(IF(($A$7:$A$28=Q$6)*($C$7:$C$28="매수")*($B$7:$B$28&lt;=$U64),$H$7:$H$28))-SUM(IF(($A$7:$A$28=Q$6)*($C$7:$C$28="매도")*($B$7:$B$28&lt;=$U64),$H$7:$H$28))</f>
        <v>0</v>
      </c>
      <c r="R64" s="3">
        <f t="array" ref="R64">SUM(IF(($A$7:$A$28=R$6)*($C$7:$C$28="매수")*($B$7:$B$28&lt;=$U64),$H$7:$H$28))-SUM(IF(($A$7:$A$28=R$6)*($C$7:$C$28="매도")*($B$7:$B$28&lt;=$U64),$H$7:$H$28))</f>
        <v>0</v>
      </c>
      <c r="S64" s="3">
        <f t="array" ref="S64">SUM(IF(($A$7:$A$28=S$6)*($C$7:$C$28="매수")*($B$7:$B$28&lt;=$U64),$H$7:$H$28))-SUM(IF(($A$7:$A$28=S$6)*($C$7:$C$28="매도")*($B$7:$B$28&lt;=$U64),$H$7:$H$28))</f>
        <v>0</v>
      </c>
      <c r="T64" s="3">
        <f t="array" ref="T64">SUM(IF(($A$7:$A$28=T$6)*($C$7:$C$28="매수")*($B$7:$B$28&lt;=$U64),$H$7:$H$28))-SUM(IF(($A$7:$A$28=T$6)*($C$7:$C$28="매도")*($B$7:$B$28&lt;=$U64),$H$7:$H$28))</f>
        <v>0</v>
      </c>
      <c r="U64" s="11">
        <v>43585.0</v>
      </c>
      <c r="V64" s="12">
        <f t="array" ref="V64">VLOOKUP($U64,'종목주가시세'!$A$1:$J$472,MATCH(V$6,'종목주가시세'!$B$1:$J$1,0)+1)*L64</f>
        <v>0</v>
      </c>
      <c r="W64" s="12">
        <f t="array" ref="W64">VLOOKUP($U64,'종목주가시세'!$A$1:$J$472,MATCH(W$6,'종목주가시세'!$B$1:$J$1,0)+1)*M64</f>
        <v>0</v>
      </c>
      <c r="X64" s="12">
        <f t="array" ref="X64">VLOOKUP($U64,'종목주가시세'!$A$1:$J$472,MATCH(X$6,'종목주가시세'!$B$1:$J$1,0)+1)*N64</f>
        <v>25590720</v>
      </c>
      <c r="Y64" s="12">
        <f t="array" ref="Y64">VLOOKUP($U64,'종목주가시세'!$A$1:$J$472,MATCH(Y$6,'종목주가시세'!$B$1:$J$1,0)+1)*O64</f>
        <v>0</v>
      </c>
      <c r="Z64" s="12">
        <f t="array" ref="Z64">VLOOKUP($U64,'종목주가시세'!$A$1:$J$472,MATCH(Z$6,'종목주가시세'!$B$1:$J$1,0)+1)*P64</f>
        <v>0</v>
      </c>
      <c r="AA64" s="12">
        <f t="array" ref="AA64">VLOOKUP($U64,'종목주가시세'!$A$1:$J$472,MATCH(AA$6,'종목주가시세'!$B$1:$J$1,0)+1)*Q64</f>
        <v>0</v>
      </c>
      <c r="AB64" s="12">
        <f t="array" ref="AB64">VLOOKUP($U64,'종목주가시세'!$A$1:$J$472,MATCH(AB$6,'종목주가시세'!$B$1:$J$1,0)+1)*R64</f>
        <v>0</v>
      </c>
      <c r="AC64" s="12">
        <f t="array" ref="AC64">VLOOKUP($U64,'종목주가시세'!$A$1:$J$472,MATCH(AC$6,'종목주가시세'!$B$1:$J$1,0)+1)*S64</f>
        <v>0</v>
      </c>
      <c r="AD64" s="12">
        <f t="array" ref="AD64">VLOOKUP($U64,'종목주가시세'!$A$1:$J$472,MATCH(AD$6,'종목주가시세'!$B$1:$J$1,0)+1)*T64</f>
        <v>0</v>
      </c>
      <c r="AE64" s="12">
        <f t="shared" si="3"/>
        <v>25590720</v>
      </c>
      <c r="AF64" s="12">
        <f t="array" ref="AF64">100000000+SUM(IF(($C$7:$C$28="매도")*($B$7:$B$28&lt;=$U64),$I$7:$I$28))-SUM(IF(($C$7:$C$28="매수")*($B$7:$B$28&lt;=$U64),$I$7:$I$28))</f>
        <v>83277130</v>
      </c>
      <c r="AG64" s="12">
        <f t="shared" si="4"/>
        <v>108867850</v>
      </c>
    </row>
    <row r="65" ht="16.5" customHeight="1">
      <c r="A65" s="20"/>
      <c r="B65" s="11"/>
      <c r="C65" s="4"/>
      <c r="D65" s="4"/>
      <c r="E65" s="4"/>
      <c r="F65" s="22"/>
      <c r="G65" s="4"/>
      <c r="H65" s="4"/>
      <c r="I65" s="22"/>
      <c r="J65" s="3"/>
      <c r="K65" s="3"/>
      <c r="L65" s="3">
        <f t="array" ref="L65">SUM(IF(($A$7:$A$28=L$6)*($C$7:$C$28="매수")*($B$7:$B$28&lt;=$U65),$H$7:$H$28))-SUM(IF(($A$7:$A$28=L$6)*($C$7:$C$28="매도")*($B$7:$B$28&lt;=$U65),$H$7:$H$28))</f>
        <v>0</v>
      </c>
      <c r="M65" s="3">
        <f t="array" ref="M65">SUM(IF(($A$7:$A$28=M$6)*($C$7:$C$28="매수")*($B$7:$B$28&lt;=$U65),$H$7:$H$28))-SUM(IF(($A$7:$A$28=M$6)*($C$7:$C$28="매도")*($B$7:$B$28&lt;=$U65),$H$7:$H$28))</f>
        <v>0</v>
      </c>
      <c r="N65" s="3">
        <f t="array" ref="N65">SUM(IF(($A$7:$A$28=N$6)*($C$7:$C$28="매수")*($B$7:$B$28&lt;=$U65),$H$7:$H$28))-SUM(IF(($A$7:$A$28=N$6)*($C$7:$C$28="매도")*($B$7:$B$28&lt;=$U65),$H$7:$H$28))</f>
        <v>3477</v>
      </c>
      <c r="O65" s="3">
        <f t="array" ref="O65">SUM(IF(($A$7:$A$28=O$6)*($C$7:$C$28="매수")*($B$7:$B$28&lt;=$U65),$H$7:$H$28))-SUM(IF(($A$7:$A$28=O$6)*($C$7:$C$28="매도")*($B$7:$B$28&lt;=$U65),$H$7:$H$28))</f>
        <v>0</v>
      </c>
      <c r="P65" s="3">
        <f t="array" ref="P65">SUM(IF(($A$7:$A$28=P$6)*($C$7:$C$28="매수")*($B$7:$B$28&lt;=$U65),$H$7:$H$28))-SUM(IF(($A$7:$A$28=P$6)*($C$7:$C$28="매도")*($B$7:$B$28&lt;=$U65),$H$7:$H$28))</f>
        <v>722</v>
      </c>
      <c r="Q65" s="3">
        <f t="array" ref="Q65">SUM(IF(($A$7:$A$28=Q$6)*($C$7:$C$28="매수")*($B$7:$B$28&lt;=$U65),$H$7:$H$28))-SUM(IF(($A$7:$A$28=Q$6)*($C$7:$C$28="매도")*($B$7:$B$28&lt;=$U65),$H$7:$H$28))</f>
        <v>0</v>
      </c>
      <c r="R65" s="3">
        <f t="array" ref="R65">SUM(IF(($A$7:$A$28=R$6)*($C$7:$C$28="매수")*($B$7:$B$28&lt;=$U65),$H$7:$H$28))-SUM(IF(($A$7:$A$28=R$6)*($C$7:$C$28="매도")*($B$7:$B$28&lt;=$U65),$H$7:$H$28))</f>
        <v>0</v>
      </c>
      <c r="S65" s="3">
        <f t="array" ref="S65">SUM(IF(($A$7:$A$28=S$6)*($C$7:$C$28="매수")*($B$7:$B$28&lt;=$U65),$H$7:$H$28))-SUM(IF(($A$7:$A$28=S$6)*($C$7:$C$28="매도")*($B$7:$B$28&lt;=$U65),$H$7:$H$28))</f>
        <v>0</v>
      </c>
      <c r="T65" s="3">
        <f t="array" ref="T65">SUM(IF(($A$7:$A$28=T$6)*($C$7:$C$28="매수")*($B$7:$B$28&lt;=$U65),$H$7:$H$28))-SUM(IF(($A$7:$A$28=T$6)*($C$7:$C$28="매도")*($B$7:$B$28&lt;=$U65),$H$7:$H$28))</f>
        <v>0</v>
      </c>
      <c r="U65" s="11">
        <v>43587.0</v>
      </c>
      <c r="V65" s="12">
        <f t="array" ref="V65">VLOOKUP($U65,'종목주가시세'!$A$1:$J$472,MATCH(V$6,'종목주가시세'!$B$1:$J$1,0)+1)*L65</f>
        <v>0</v>
      </c>
      <c r="W65" s="12">
        <f t="array" ref="W65">VLOOKUP($U65,'종목주가시세'!$A$1:$J$472,MATCH(W$6,'종목주가시세'!$B$1:$J$1,0)+1)*M65</f>
        <v>0</v>
      </c>
      <c r="X65" s="12">
        <f t="array" ref="X65">VLOOKUP($U65,'종목주가시세'!$A$1:$J$472,MATCH(X$6,'종목주가시세'!$B$1:$J$1,0)+1)*N65</f>
        <v>25416870</v>
      </c>
      <c r="Y65" s="12">
        <f t="array" ref="Y65">VLOOKUP($U65,'종목주가시세'!$A$1:$J$472,MATCH(Y$6,'종목주가시세'!$B$1:$J$1,0)+1)*O65</f>
        <v>0</v>
      </c>
      <c r="Z65" s="12">
        <f t="array" ref="Z65">VLOOKUP($U65,'종목주가시세'!$A$1:$J$472,MATCH(Z$6,'종목주가시세'!$B$1:$J$1,0)+1)*P65</f>
        <v>19999400</v>
      </c>
      <c r="AA65" s="12">
        <f t="array" ref="AA65">VLOOKUP($U65,'종목주가시세'!$A$1:$J$472,MATCH(AA$6,'종목주가시세'!$B$1:$J$1,0)+1)*Q65</f>
        <v>0</v>
      </c>
      <c r="AB65" s="12">
        <f t="array" ref="AB65">VLOOKUP($U65,'종목주가시세'!$A$1:$J$472,MATCH(AB$6,'종목주가시세'!$B$1:$J$1,0)+1)*R65</f>
        <v>0</v>
      </c>
      <c r="AC65" s="12">
        <f t="array" ref="AC65">VLOOKUP($U65,'종목주가시세'!$A$1:$J$472,MATCH(AC$6,'종목주가시세'!$B$1:$J$1,0)+1)*S65</f>
        <v>0</v>
      </c>
      <c r="AD65" s="12">
        <f t="array" ref="AD65">VLOOKUP($U65,'종목주가시세'!$A$1:$J$472,MATCH(AD$6,'종목주가시세'!$B$1:$J$1,0)+1)*T65</f>
        <v>0</v>
      </c>
      <c r="AE65" s="12">
        <f t="shared" si="3"/>
        <v>45416270</v>
      </c>
      <c r="AF65" s="12">
        <f t="array" ref="AF65">100000000+SUM(IF(($C$7:$C$28="매도")*($B$7:$B$28&lt;=$U65),$I$7:$I$28))-SUM(IF(($C$7:$C$28="매수")*($B$7:$B$28&lt;=$U65),$I$7:$I$28))</f>
        <v>63277730</v>
      </c>
      <c r="AG65" s="12">
        <f t="shared" si="4"/>
        <v>108694000</v>
      </c>
    </row>
    <row r="66" ht="16.5" customHeight="1">
      <c r="A66" s="20"/>
      <c r="B66" s="11"/>
      <c r="C66" s="4"/>
      <c r="D66" s="4"/>
      <c r="E66" s="4"/>
      <c r="F66" s="22"/>
      <c r="G66" s="4"/>
      <c r="H66" s="4"/>
      <c r="I66" s="22"/>
      <c r="J66" s="3"/>
      <c r="K66" s="3"/>
      <c r="L66" s="3">
        <f t="array" ref="L66">SUM(IF(($A$7:$A$28=L$6)*($C$7:$C$28="매수")*($B$7:$B$28&lt;=$U66),$H$7:$H$28))-SUM(IF(($A$7:$A$28=L$6)*($C$7:$C$28="매도")*($B$7:$B$28&lt;=$U66),$H$7:$H$28))</f>
        <v>0</v>
      </c>
      <c r="M66" s="3">
        <f t="array" ref="M66">SUM(IF(($A$7:$A$28=M$6)*($C$7:$C$28="매수")*($B$7:$B$28&lt;=$U66),$H$7:$H$28))-SUM(IF(($A$7:$A$28=M$6)*($C$7:$C$28="매도")*($B$7:$B$28&lt;=$U66),$H$7:$H$28))</f>
        <v>0</v>
      </c>
      <c r="N66" s="3">
        <f t="array" ref="N66">SUM(IF(($A$7:$A$28=N$6)*($C$7:$C$28="매수")*($B$7:$B$28&lt;=$U66),$H$7:$H$28))-SUM(IF(($A$7:$A$28=N$6)*($C$7:$C$28="매도")*($B$7:$B$28&lt;=$U66),$H$7:$H$28))</f>
        <v>3477</v>
      </c>
      <c r="O66" s="3">
        <f t="array" ref="O66">SUM(IF(($A$7:$A$28=O$6)*($C$7:$C$28="매수")*($B$7:$B$28&lt;=$U66),$H$7:$H$28))-SUM(IF(($A$7:$A$28=O$6)*($C$7:$C$28="매도")*($B$7:$B$28&lt;=$U66),$H$7:$H$28))</f>
        <v>0</v>
      </c>
      <c r="P66" s="3">
        <f t="array" ref="P66">SUM(IF(($A$7:$A$28=P$6)*($C$7:$C$28="매수")*($B$7:$B$28&lt;=$U66),$H$7:$H$28))-SUM(IF(($A$7:$A$28=P$6)*($C$7:$C$28="매도")*($B$7:$B$28&lt;=$U66),$H$7:$H$28))</f>
        <v>722</v>
      </c>
      <c r="Q66" s="3">
        <f t="array" ref="Q66">SUM(IF(($A$7:$A$28=Q$6)*($C$7:$C$28="매수")*($B$7:$B$28&lt;=$U66),$H$7:$H$28))-SUM(IF(($A$7:$A$28=Q$6)*($C$7:$C$28="매도")*($B$7:$B$28&lt;=$U66),$H$7:$H$28))</f>
        <v>0</v>
      </c>
      <c r="R66" s="3">
        <f t="array" ref="R66">SUM(IF(($A$7:$A$28=R$6)*($C$7:$C$28="매수")*($B$7:$B$28&lt;=$U66),$H$7:$H$28))-SUM(IF(($A$7:$A$28=R$6)*($C$7:$C$28="매도")*($B$7:$B$28&lt;=$U66),$H$7:$H$28))</f>
        <v>0</v>
      </c>
      <c r="S66" s="3">
        <f t="array" ref="S66">SUM(IF(($A$7:$A$28=S$6)*($C$7:$C$28="매수")*($B$7:$B$28&lt;=$U66),$H$7:$H$28))-SUM(IF(($A$7:$A$28=S$6)*($C$7:$C$28="매도")*($B$7:$B$28&lt;=$U66),$H$7:$H$28))</f>
        <v>0</v>
      </c>
      <c r="T66" s="3">
        <f t="array" ref="T66">SUM(IF(($A$7:$A$28=T$6)*($C$7:$C$28="매수")*($B$7:$B$28&lt;=$U66),$H$7:$H$28))-SUM(IF(($A$7:$A$28=T$6)*($C$7:$C$28="매도")*($B$7:$B$28&lt;=$U66),$H$7:$H$28))</f>
        <v>0</v>
      </c>
      <c r="U66" s="11">
        <v>43588.0</v>
      </c>
      <c r="V66" s="12">
        <f t="array" ref="V66">VLOOKUP($U66,'종목주가시세'!$A$1:$J$472,MATCH(V$6,'종목주가시세'!$B$1:$J$1,0)+1)*L66</f>
        <v>0</v>
      </c>
      <c r="W66" s="12">
        <f t="array" ref="W66">VLOOKUP($U66,'종목주가시세'!$A$1:$J$472,MATCH(W$6,'종목주가시세'!$B$1:$J$1,0)+1)*M66</f>
        <v>0</v>
      </c>
      <c r="X66" s="12">
        <f t="array" ref="X66">VLOOKUP($U66,'종목주가시세'!$A$1:$J$472,MATCH(X$6,'종목주가시세'!$B$1:$J$1,0)+1)*N66</f>
        <v>25590720</v>
      </c>
      <c r="Y66" s="12">
        <f t="array" ref="Y66">VLOOKUP($U66,'종목주가시세'!$A$1:$J$472,MATCH(Y$6,'종목주가시세'!$B$1:$J$1,0)+1)*O66</f>
        <v>0</v>
      </c>
      <c r="Z66" s="12">
        <f t="array" ref="Z66">VLOOKUP($U66,'종목주가시세'!$A$1:$J$472,MATCH(Z$6,'종목주가시세'!$B$1:$J$1,0)+1)*P66</f>
        <v>19999400</v>
      </c>
      <c r="AA66" s="12">
        <f t="array" ref="AA66">VLOOKUP($U66,'종목주가시세'!$A$1:$J$472,MATCH(AA$6,'종목주가시세'!$B$1:$J$1,0)+1)*Q66</f>
        <v>0</v>
      </c>
      <c r="AB66" s="12">
        <f t="array" ref="AB66">VLOOKUP($U66,'종목주가시세'!$A$1:$J$472,MATCH(AB$6,'종목주가시세'!$B$1:$J$1,0)+1)*R66</f>
        <v>0</v>
      </c>
      <c r="AC66" s="12">
        <f t="array" ref="AC66">VLOOKUP($U66,'종목주가시세'!$A$1:$J$472,MATCH(AC$6,'종목주가시세'!$B$1:$J$1,0)+1)*S66</f>
        <v>0</v>
      </c>
      <c r="AD66" s="12">
        <f t="array" ref="AD66">VLOOKUP($U66,'종목주가시세'!$A$1:$J$472,MATCH(AD$6,'종목주가시세'!$B$1:$J$1,0)+1)*T66</f>
        <v>0</v>
      </c>
      <c r="AE66" s="12">
        <f t="shared" si="3"/>
        <v>45590120</v>
      </c>
      <c r="AF66" s="12">
        <f t="array" ref="AF66">100000000+SUM(IF(($C$7:$C$28="매도")*($B$7:$B$28&lt;=$U66),$I$7:$I$28))-SUM(IF(($C$7:$C$28="매수")*($B$7:$B$28&lt;=$U66),$I$7:$I$28))</f>
        <v>63277730</v>
      </c>
      <c r="AG66" s="12">
        <f t="shared" si="4"/>
        <v>108867850</v>
      </c>
    </row>
    <row r="67" ht="16.5" customHeight="1">
      <c r="A67" s="20"/>
      <c r="B67" s="11"/>
      <c r="C67" s="4"/>
      <c r="D67" s="4"/>
      <c r="E67" s="4"/>
      <c r="F67" s="22"/>
      <c r="G67" s="4"/>
      <c r="H67" s="4"/>
      <c r="I67" s="22"/>
      <c r="J67" s="3"/>
      <c r="K67" s="3"/>
      <c r="L67" s="3">
        <f t="array" ref="L67">SUM(IF(($A$7:$A$28=L$6)*($C$7:$C$28="매수")*($B$7:$B$28&lt;=$U67),$H$7:$H$28))-SUM(IF(($A$7:$A$28=L$6)*($C$7:$C$28="매도")*($B$7:$B$28&lt;=$U67),$H$7:$H$28))</f>
        <v>0</v>
      </c>
      <c r="M67" s="3">
        <f t="array" ref="M67">SUM(IF(($A$7:$A$28=M$6)*($C$7:$C$28="매수")*($B$7:$B$28&lt;=$U67),$H$7:$H$28))-SUM(IF(($A$7:$A$28=M$6)*($C$7:$C$28="매도")*($B$7:$B$28&lt;=$U67),$H$7:$H$28))</f>
        <v>0</v>
      </c>
      <c r="N67" s="3">
        <f t="array" ref="N67">SUM(IF(($A$7:$A$28=N$6)*($C$7:$C$28="매수")*($B$7:$B$28&lt;=$U67),$H$7:$H$28))-SUM(IF(($A$7:$A$28=N$6)*($C$7:$C$28="매도")*($B$7:$B$28&lt;=$U67),$H$7:$H$28))</f>
        <v>3477</v>
      </c>
      <c r="O67" s="3">
        <f t="array" ref="O67">SUM(IF(($A$7:$A$28=O$6)*($C$7:$C$28="매수")*($B$7:$B$28&lt;=$U67),$H$7:$H$28))-SUM(IF(($A$7:$A$28=O$6)*($C$7:$C$28="매도")*($B$7:$B$28&lt;=$U67),$H$7:$H$28))</f>
        <v>0</v>
      </c>
      <c r="P67" s="3">
        <f t="array" ref="P67">SUM(IF(($A$7:$A$28=P$6)*($C$7:$C$28="매수")*($B$7:$B$28&lt;=$U67),$H$7:$H$28))-SUM(IF(($A$7:$A$28=P$6)*($C$7:$C$28="매도")*($B$7:$B$28&lt;=$U67),$H$7:$H$28))</f>
        <v>722</v>
      </c>
      <c r="Q67" s="3">
        <f t="array" ref="Q67">SUM(IF(($A$7:$A$28=Q$6)*($C$7:$C$28="매수")*($B$7:$B$28&lt;=$U67),$H$7:$H$28))-SUM(IF(($A$7:$A$28=Q$6)*($C$7:$C$28="매도")*($B$7:$B$28&lt;=$U67),$H$7:$H$28))</f>
        <v>0</v>
      </c>
      <c r="R67" s="3">
        <f t="array" ref="R67">SUM(IF(($A$7:$A$28=R$6)*($C$7:$C$28="매수")*($B$7:$B$28&lt;=$U67),$H$7:$H$28))-SUM(IF(($A$7:$A$28=R$6)*($C$7:$C$28="매도")*($B$7:$B$28&lt;=$U67),$H$7:$H$28))</f>
        <v>0</v>
      </c>
      <c r="S67" s="3">
        <f t="array" ref="S67">SUM(IF(($A$7:$A$28=S$6)*($C$7:$C$28="매수")*($B$7:$B$28&lt;=$U67),$H$7:$H$28))-SUM(IF(($A$7:$A$28=S$6)*($C$7:$C$28="매도")*($B$7:$B$28&lt;=$U67),$H$7:$H$28))</f>
        <v>0</v>
      </c>
      <c r="T67" s="3">
        <f t="array" ref="T67">SUM(IF(($A$7:$A$28=T$6)*($C$7:$C$28="매수")*($B$7:$B$28&lt;=$U67),$H$7:$H$28))-SUM(IF(($A$7:$A$28=T$6)*($C$7:$C$28="매도")*($B$7:$B$28&lt;=$U67),$H$7:$H$28))</f>
        <v>0</v>
      </c>
      <c r="U67" s="11">
        <v>43592.0</v>
      </c>
      <c r="V67" s="12">
        <f t="array" ref="V67">VLOOKUP($U67,'종목주가시세'!$A$1:$J$472,MATCH(V$6,'종목주가시세'!$B$1:$J$1,0)+1)*L67</f>
        <v>0</v>
      </c>
      <c r="W67" s="12">
        <f t="array" ref="W67">VLOOKUP($U67,'종목주가시세'!$A$1:$J$472,MATCH(W$6,'종목주가시세'!$B$1:$J$1,0)+1)*M67</f>
        <v>0</v>
      </c>
      <c r="X67" s="12">
        <f t="array" ref="X67">VLOOKUP($U67,'종목주가시세'!$A$1:$J$472,MATCH(X$6,'종목주가시세'!$B$1:$J$1,0)+1)*N67</f>
        <v>25347330</v>
      </c>
      <c r="Y67" s="12">
        <f t="array" ref="Y67">VLOOKUP($U67,'종목주가시세'!$A$1:$J$472,MATCH(Y$6,'종목주가시세'!$B$1:$J$1,0)+1)*O67</f>
        <v>0</v>
      </c>
      <c r="Z67" s="12">
        <f t="array" ref="Z67">VLOOKUP($U67,'종목주가시세'!$A$1:$J$472,MATCH(Z$6,'종목주가시세'!$B$1:$J$1,0)+1)*P67</f>
        <v>20324300</v>
      </c>
      <c r="AA67" s="12">
        <f t="array" ref="AA67">VLOOKUP($U67,'종목주가시세'!$A$1:$J$472,MATCH(AA$6,'종목주가시세'!$B$1:$J$1,0)+1)*Q67</f>
        <v>0</v>
      </c>
      <c r="AB67" s="12">
        <f t="array" ref="AB67">VLOOKUP($U67,'종목주가시세'!$A$1:$J$472,MATCH(AB$6,'종목주가시세'!$B$1:$J$1,0)+1)*R67</f>
        <v>0</v>
      </c>
      <c r="AC67" s="12">
        <f t="array" ref="AC67">VLOOKUP($U67,'종목주가시세'!$A$1:$J$472,MATCH(AC$6,'종목주가시세'!$B$1:$J$1,0)+1)*S67</f>
        <v>0</v>
      </c>
      <c r="AD67" s="12">
        <f t="array" ref="AD67">VLOOKUP($U67,'종목주가시세'!$A$1:$J$472,MATCH(AD$6,'종목주가시세'!$B$1:$J$1,0)+1)*T67</f>
        <v>0</v>
      </c>
      <c r="AE67" s="12">
        <f t="shared" si="3"/>
        <v>45671630</v>
      </c>
      <c r="AF67" s="12">
        <f t="array" ref="AF67">100000000+SUM(IF(($C$7:$C$28="매도")*($B$7:$B$28&lt;=$U67),$I$7:$I$28))-SUM(IF(($C$7:$C$28="매수")*($B$7:$B$28&lt;=$U67),$I$7:$I$28))</f>
        <v>63277730</v>
      </c>
      <c r="AG67" s="12">
        <f t="shared" si="4"/>
        <v>108949360</v>
      </c>
    </row>
    <row r="68" ht="16.5" customHeight="1">
      <c r="A68" s="20"/>
      <c r="B68" s="11"/>
      <c r="C68" s="4"/>
      <c r="D68" s="4"/>
      <c r="E68" s="4"/>
      <c r="F68" s="22"/>
      <c r="G68" s="4"/>
      <c r="H68" s="4"/>
      <c r="I68" s="22"/>
      <c r="J68" s="3"/>
      <c r="K68" s="3"/>
      <c r="L68" s="3">
        <f t="array" ref="L68">SUM(IF(($A$7:$A$28=L$6)*($C$7:$C$28="매수")*($B$7:$B$28&lt;=$U68),$H$7:$H$28))-SUM(IF(($A$7:$A$28=L$6)*($C$7:$C$28="매도")*($B$7:$B$28&lt;=$U68),$H$7:$H$28))</f>
        <v>0</v>
      </c>
      <c r="M68" s="3">
        <f t="array" ref="M68">SUM(IF(($A$7:$A$28=M$6)*($C$7:$C$28="매수")*($B$7:$B$28&lt;=$U68),$H$7:$H$28))-SUM(IF(($A$7:$A$28=M$6)*($C$7:$C$28="매도")*($B$7:$B$28&lt;=$U68),$H$7:$H$28))</f>
        <v>0</v>
      </c>
      <c r="N68" s="3">
        <f t="array" ref="N68">SUM(IF(($A$7:$A$28=N$6)*($C$7:$C$28="매수")*($B$7:$B$28&lt;=$U68),$H$7:$H$28))-SUM(IF(($A$7:$A$28=N$6)*($C$7:$C$28="매도")*($B$7:$B$28&lt;=$U68),$H$7:$H$28))</f>
        <v>3477</v>
      </c>
      <c r="O68" s="3">
        <f t="array" ref="O68">SUM(IF(($A$7:$A$28=O$6)*($C$7:$C$28="매수")*($B$7:$B$28&lt;=$U68),$H$7:$H$28))-SUM(IF(($A$7:$A$28=O$6)*($C$7:$C$28="매도")*($B$7:$B$28&lt;=$U68),$H$7:$H$28))</f>
        <v>0</v>
      </c>
      <c r="P68" s="3">
        <f t="array" ref="P68">SUM(IF(($A$7:$A$28=P$6)*($C$7:$C$28="매수")*($B$7:$B$28&lt;=$U68),$H$7:$H$28))-SUM(IF(($A$7:$A$28=P$6)*($C$7:$C$28="매도")*($B$7:$B$28&lt;=$U68),$H$7:$H$28))</f>
        <v>722</v>
      </c>
      <c r="Q68" s="3">
        <f t="array" ref="Q68">SUM(IF(($A$7:$A$28=Q$6)*($C$7:$C$28="매수")*($B$7:$B$28&lt;=$U68),$H$7:$H$28))-SUM(IF(($A$7:$A$28=Q$6)*($C$7:$C$28="매도")*($B$7:$B$28&lt;=$U68),$H$7:$H$28))</f>
        <v>0</v>
      </c>
      <c r="R68" s="3">
        <f t="array" ref="R68">SUM(IF(($A$7:$A$28=R$6)*($C$7:$C$28="매수")*($B$7:$B$28&lt;=$U68),$H$7:$H$28))-SUM(IF(($A$7:$A$28=R$6)*($C$7:$C$28="매도")*($B$7:$B$28&lt;=$U68),$H$7:$H$28))</f>
        <v>0</v>
      </c>
      <c r="S68" s="3">
        <f t="array" ref="S68">SUM(IF(($A$7:$A$28=S$6)*($C$7:$C$28="매수")*($B$7:$B$28&lt;=$U68),$H$7:$H$28))-SUM(IF(($A$7:$A$28=S$6)*($C$7:$C$28="매도")*($B$7:$B$28&lt;=$U68),$H$7:$H$28))</f>
        <v>0</v>
      </c>
      <c r="T68" s="3">
        <f t="array" ref="T68">SUM(IF(($A$7:$A$28=T$6)*($C$7:$C$28="매수")*($B$7:$B$28&lt;=$U68),$H$7:$H$28))-SUM(IF(($A$7:$A$28=T$6)*($C$7:$C$28="매도")*($B$7:$B$28&lt;=$U68),$H$7:$H$28))</f>
        <v>0</v>
      </c>
      <c r="U68" s="11">
        <v>43593.0</v>
      </c>
      <c r="V68" s="12">
        <f t="array" ref="V68">VLOOKUP($U68,'종목주가시세'!$A$1:$J$472,MATCH(V$6,'종목주가시세'!$B$1:$J$1,0)+1)*L68</f>
        <v>0</v>
      </c>
      <c r="W68" s="12">
        <f t="array" ref="W68">VLOOKUP($U68,'종목주가시세'!$A$1:$J$472,MATCH(W$6,'종목주가시세'!$B$1:$J$1,0)+1)*M68</f>
        <v>0</v>
      </c>
      <c r="X68" s="12">
        <f t="array" ref="X68">VLOOKUP($U68,'종목주가시세'!$A$1:$J$472,MATCH(X$6,'종목주가시세'!$B$1:$J$1,0)+1)*N68</f>
        <v>25069170</v>
      </c>
      <c r="Y68" s="12">
        <f t="array" ref="Y68">VLOOKUP($U68,'종목주가시세'!$A$1:$J$472,MATCH(Y$6,'종목주가시세'!$B$1:$J$1,0)+1)*O68</f>
        <v>0</v>
      </c>
      <c r="Z68" s="12">
        <f t="array" ref="Z68">VLOOKUP($U68,'종목주가시세'!$A$1:$J$472,MATCH(Z$6,'종목주가시세'!$B$1:$J$1,0)+1)*P68</f>
        <v>20252100</v>
      </c>
      <c r="AA68" s="12">
        <f t="array" ref="AA68">VLOOKUP($U68,'종목주가시세'!$A$1:$J$472,MATCH(AA$6,'종목주가시세'!$B$1:$J$1,0)+1)*Q68</f>
        <v>0</v>
      </c>
      <c r="AB68" s="12">
        <f t="array" ref="AB68">VLOOKUP($U68,'종목주가시세'!$A$1:$J$472,MATCH(AB$6,'종목주가시세'!$B$1:$J$1,0)+1)*R68</f>
        <v>0</v>
      </c>
      <c r="AC68" s="12">
        <f t="array" ref="AC68">VLOOKUP($U68,'종목주가시세'!$A$1:$J$472,MATCH(AC$6,'종목주가시세'!$B$1:$J$1,0)+1)*S68</f>
        <v>0</v>
      </c>
      <c r="AD68" s="12">
        <f t="array" ref="AD68">VLOOKUP($U68,'종목주가시세'!$A$1:$J$472,MATCH(AD$6,'종목주가시세'!$B$1:$J$1,0)+1)*T68</f>
        <v>0</v>
      </c>
      <c r="AE68" s="12">
        <f t="shared" si="3"/>
        <v>45321270</v>
      </c>
      <c r="AF68" s="12">
        <f t="array" ref="AF68">100000000+SUM(IF(($C$7:$C$28="매도")*($B$7:$B$28&lt;=$U68),$I$7:$I$28))-SUM(IF(($C$7:$C$28="매수")*($B$7:$B$28&lt;=$U68),$I$7:$I$28))</f>
        <v>63277730</v>
      </c>
      <c r="AG68" s="12">
        <f t="shared" si="4"/>
        <v>108599000</v>
      </c>
    </row>
    <row r="69" ht="16.5" customHeight="1">
      <c r="A69" s="20"/>
      <c r="B69" s="11"/>
      <c r="C69" s="4"/>
      <c r="D69" s="4"/>
      <c r="E69" s="4"/>
      <c r="F69" s="22"/>
      <c r="G69" s="4"/>
      <c r="H69" s="4"/>
      <c r="I69" s="22"/>
      <c r="J69" s="3"/>
      <c r="K69" s="3"/>
      <c r="L69" s="3">
        <f t="array" ref="L69">SUM(IF(($A$7:$A$28=L$6)*($C$7:$C$28="매수")*($B$7:$B$28&lt;=$U69),$H$7:$H$28))-SUM(IF(($A$7:$A$28=L$6)*($C$7:$C$28="매도")*($B$7:$B$28&lt;=$U69),$H$7:$H$28))</f>
        <v>0</v>
      </c>
      <c r="M69" s="3">
        <f t="array" ref="M69">SUM(IF(($A$7:$A$28=M$6)*($C$7:$C$28="매수")*($B$7:$B$28&lt;=$U69),$H$7:$H$28))-SUM(IF(($A$7:$A$28=M$6)*($C$7:$C$28="매도")*($B$7:$B$28&lt;=$U69),$H$7:$H$28))</f>
        <v>0</v>
      </c>
      <c r="N69" s="3">
        <f t="array" ref="N69">SUM(IF(($A$7:$A$28=N$6)*($C$7:$C$28="매수")*($B$7:$B$28&lt;=$U69),$H$7:$H$28))-SUM(IF(($A$7:$A$28=N$6)*($C$7:$C$28="매도")*($B$7:$B$28&lt;=$U69),$H$7:$H$28))</f>
        <v>3477</v>
      </c>
      <c r="O69" s="3">
        <f t="array" ref="O69">SUM(IF(($A$7:$A$28=O$6)*($C$7:$C$28="매수")*($B$7:$B$28&lt;=$U69),$H$7:$H$28))-SUM(IF(($A$7:$A$28=O$6)*($C$7:$C$28="매도")*($B$7:$B$28&lt;=$U69),$H$7:$H$28))</f>
        <v>0</v>
      </c>
      <c r="P69" s="3">
        <f t="array" ref="P69">SUM(IF(($A$7:$A$28=P$6)*($C$7:$C$28="매수")*($B$7:$B$28&lt;=$U69),$H$7:$H$28))-SUM(IF(($A$7:$A$28=P$6)*($C$7:$C$28="매도")*($B$7:$B$28&lt;=$U69),$H$7:$H$28))</f>
        <v>722</v>
      </c>
      <c r="Q69" s="3">
        <f t="array" ref="Q69">SUM(IF(($A$7:$A$28=Q$6)*($C$7:$C$28="매수")*($B$7:$B$28&lt;=$U69),$H$7:$H$28))-SUM(IF(($A$7:$A$28=Q$6)*($C$7:$C$28="매도")*($B$7:$B$28&lt;=$U69),$H$7:$H$28))</f>
        <v>0</v>
      </c>
      <c r="R69" s="3">
        <f t="array" ref="R69">SUM(IF(($A$7:$A$28=R$6)*($C$7:$C$28="매수")*($B$7:$B$28&lt;=$U69),$H$7:$H$28))-SUM(IF(($A$7:$A$28=R$6)*($C$7:$C$28="매도")*($B$7:$B$28&lt;=$U69),$H$7:$H$28))</f>
        <v>0</v>
      </c>
      <c r="S69" s="3">
        <f t="array" ref="S69">SUM(IF(($A$7:$A$28=S$6)*($C$7:$C$28="매수")*($B$7:$B$28&lt;=$U69),$H$7:$H$28))-SUM(IF(($A$7:$A$28=S$6)*($C$7:$C$28="매도")*($B$7:$B$28&lt;=$U69),$H$7:$H$28))</f>
        <v>0</v>
      </c>
      <c r="T69" s="3">
        <f t="array" ref="T69">SUM(IF(($A$7:$A$28=T$6)*($C$7:$C$28="매수")*($B$7:$B$28&lt;=$U69),$H$7:$H$28))-SUM(IF(($A$7:$A$28=T$6)*($C$7:$C$28="매도")*($B$7:$B$28&lt;=$U69),$H$7:$H$28))</f>
        <v>0</v>
      </c>
      <c r="U69" s="11">
        <v>43594.0</v>
      </c>
      <c r="V69" s="12">
        <f t="array" ref="V69">VLOOKUP($U69,'종목주가시세'!$A$1:$J$472,MATCH(V$6,'종목주가시세'!$B$1:$J$1,0)+1)*L69</f>
        <v>0</v>
      </c>
      <c r="W69" s="12">
        <f t="array" ref="W69">VLOOKUP($U69,'종목주가시세'!$A$1:$J$472,MATCH(W$6,'종목주가시세'!$B$1:$J$1,0)+1)*M69</f>
        <v>0</v>
      </c>
      <c r="X69" s="12">
        <f t="array" ref="X69">VLOOKUP($U69,'종목주가시세'!$A$1:$J$472,MATCH(X$6,'종목주가시세'!$B$1:$J$1,0)+1)*N69</f>
        <v>24408540</v>
      </c>
      <c r="Y69" s="12">
        <f t="array" ref="Y69">VLOOKUP($U69,'종목주가시세'!$A$1:$J$472,MATCH(Y$6,'종목주가시세'!$B$1:$J$1,0)+1)*O69</f>
        <v>0</v>
      </c>
      <c r="Z69" s="12">
        <f t="array" ref="Z69">VLOOKUP($U69,'종목주가시세'!$A$1:$J$472,MATCH(Z$6,'종목주가시세'!$B$1:$J$1,0)+1)*P69</f>
        <v>19746700</v>
      </c>
      <c r="AA69" s="12">
        <f t="array" ref="AA69">VLOOKUP($U69,'종목주가시세'!$A$1:$J$472,MATCH(AA$6,'종목주가시세'!$B$1:$J$1,0)+1)*Q69</f>
        <v>0</v>
      </c>
      <c r="AB69" s="12">
        <f t="array" ref="AB69">VLOOKUP($U69,'종목주가시세'!$A$1:$J$472,MATCH(AB$6,'종목주가시세'!$B$1:$J$1,0)+1)*R69</f>
        <v>0</v>
      </c>
      <c r="AC69" s="12">
        <f t="array" ref="AC69">VLOOKUP($U69,'종목주가시세'!$A$1:$J$472,MATCH(AC$6,'종목주가시세'!$B$1:$J$1,0)+1)*S69</f>
        <v>0</v>
      </c>
      <c r="AD69" s="12">
        <f t="array" ref="AD69">VLOOKUP($U69,'종목주가시세'!$A$1:$J$472,MATCH(AD$6,'종목주가시세'!$B$1:$J$1,0)+1)*T69</f>
        <v>0</v>
      </c>
      <c r="AE69" s="12">
        <f t="shared" si="3"/>
        <v>44155240</v>
      </c>
      <c r="AF69" s="12">
        <f t="array" ref="AF69">100000000+SUM(IF(($C$7:$C$28="매도")*($B$7:$B$28&lt;=$U69),$I$7:$I$28))-SUM(IF(($C$7:$C$28="매수")*($B$7:$B$28&lt;=$U69),$I$7:$I$28))</f>
        <v>63277730</v>
      </c>
      <c r="AG69" s="12">
        <f t="shared" si="4"/>
        <v>107432970</v>
      </c>
    </row>
    <row r="70" ht="16.5" customHeight="1">
      <c r="A70" s="20"/>
      <c r="B70" s="11"/>
      <c r="C70" s="4"/>
      <c r="D70" s="4"/>
      <c r="E70" s="4"/>
      <c r="F70" s="22"/>
      <c r="G70" s="4"/>
      <c r="H70" s="4"/>
      <c r="I70" s="22"/>
      <c r="J70" s="3"/>
      <c r="K70" s="3"/>
      <c r="L70" s="3">
        <f t="array" ref="L70">SUM(IF(($A$7:$A$28=L$6)*($C$7:$C$28="매수")*($B$7:$B$28&lt;=$U70),$H$7:$H$28))-SUM(IF(($A$7:$A$28=L$6)*($C$7:$C$28="매도")*($B$7:$B$28&lt;=$U70),$H$7:$H$28))</f>
        <v>0</v>
      </c>
      <c r="M70" s="3">
        <f t="array" ref="M70">SUM(IF(($A$7:$A$28=M$6)*($C$7:$C$28="매수")*($B$7:$B$28&lt;=$U70),$H$7:$H$28))-SUM(IF(($A$7:$A$28=M$6)*($C$7:$C$28="매도")*($B$7:$B$28&lt;=$U70),$H$7:$H$28))</f>
        <v>0</v>
      </c>
      <c r="N70" s="3">
        <f t="array" ref="N70">SUM(IF(($A$7:$A$28=N$6)*($C$7:$C$28="매수")*($B$7:$B$28&lt;=$U70),$H$7:$H$28))-SUM(IF(($A$7:$A$28=N$6)*($C$7:$C$28="매도")*($B$7:$B$28&lt;=$U70),$H$7:$H$28))</f>
        <v>3477</v>
      </c>
      <c r="O70" s="3">
        <f t="array" ref="O70">SUM(IF(($A$7:$A$28=O$6)*($C$7:$C$28="매수")*($B$7:$B$28&lt;=$U70),$H$7:$H$28))-SUM(IF(($A$7:$A$28=O$6)*($C$7:$C$28="매도")*($B$7:$B$28&lt;=$U70),$H$7:$H$28))</f>
        <v>0</v>
      </c>
      <c r="P70" s="3">
        <f t="array" ref="P70">SUM(IF(($A$7:$A$28=P$6)*($C$7:$C$28="매수")*($B$7:$B$28&lt;=$U70),$H$7:$H$28))-SUM(IF(($A$7:$A$28=P$6)*($C$7:$C$28="매도")*($B$7:$B$28&lt;=$U70),$H$7:$H$28))</f>
        <v>722</v>
      </c>
      <c r="Q70" s="3">
        <f t="array" ref="Q70">SUM(IF(($A$7:$A$28=Q$6)*($C$7:$C$28="매수")*($B$7:$B$28&lt;=$U70),$H$7:$H$28))-SUM(IF(($A$7:$A$28=Q$6)*($C$7:$C$28="매도")*($B$7:$B$28&lt;=$U70),$H$7:$H$28))</f>
        <v>0</v>
      </c>
      <c r="R70" s="3">
        <f t="array" ref="R70">SUM(IF(($A$7:$A$28=R$6)*($C$7:$C$28="매수")*($B$7:$B$28&lt;=$U70),$H$7:$H$28))-SUM(IF(($A$7:$A$28=R$6)*($C$7:$C$28="매도")*($B$7:$B$28&lt;=$U70),$H$7:$H$28))</f>
        <v>0</v>
      </c>
      <c r="S70" s="3">
        <f t="array" ref="S70">SUM(IF(($A$7:$A$28=S$6)*($C$7:$C$28="매수")*($B$7:$B$28&lt;=$U70),$H$7:$H$28))-SUM(IF(($A$7:$A$28=S$6)*($C$7:$C$28="매도")*($B$7:$B$28&lt;=$U70),$H$7:$H$28))</f>
        <v>0</v>
      </c>
      <c r="T70" s="3">
        <f t="array" ref="T70">SUM(IF(($A$7:$A$28=T$6)*($C$7:$C$28="매수")*($B$7:$B$28&lt;=$U70),$H$7:$H$28))-SUM(IF(($A$7:$A$28=T$6)*($C$7:$C$28="매도")*($B$7:$B$28&lt;=$U70),$H$7:$H$28))</f>
        <v>0</v>
      </c>
      <c r="U70" s="11">
        <v>43595.0</v>
      </c>
      <c r="V70" s="12">
        <f t="array" ref="V70">VLOOKUP($U70,'종목주가시세'!$A$1:$J$472,MATCH(V$6,'종목주가시세'!$B$1:$J$1,0)+1)*L70</f>
        <v>0</v>
      </c>
      <c r="W70" s="12">
        <f t="array" ref="W70">VLOOKUP($U70,'종목주가시세'!$A$1:$J$472,MATCH(W$6,'종목주가시세'!$B$1:$J$1,0)+1)*M70</f>
        <v>0</v>
      </c>
      <c r="X70" s="12">
        <f t="array" ref="X70">VLOOKUP($U70,'종목주가시세'!$A$1:$J$472,MATCH(X$6,'종목주가시세'!$B$1:$J$1,0)+1)*N70</f>
        <v>24130380</v>
      </c>
      <c r="Y70" s="12">
        <f t="array" ref="Y70">VLOOKUP($U70,'종목주가시세'!$A$1:$J$472,MATCH(Y$6,'종목주가시세'!$B$1:$J$1,0)+1)*O70</f>
        <v>0</v>
      </c>
      <c r="Z70" s="12">
        <f t="array" ref="Z70">VLOOKUP($U70,'종목주가시세'!$A$1:$J$472,MATCH(Z$6,'종목주가시세'!$B$1:$J$1,0)+1)*P70</f>
        <v>19638400</v>
      </c>
      <c r="AA70" s="12">
        <f t="array" ref="AA70">VLOOKUP($U70,'종목주가시세'!$A$1:$J$472,MATCH(AA$6,'종목주가시세'!$B$1:$J$1,0)+1)*Q70</f>
        <v>0</v>
      </c>
      <c r="AB70" s="12">
        <f t="array" ref="AB70">VLOOKUP($U70,'종목주가시세'!$A$1:$J$472,MATCH(AB$6,'종목주가시세'!$B$1:$J$1,0)+1)*R70</f>
        <v>0</v>
      </c>
      <c r="AC70" s="12">
        <f t="array" ref="AC70">VLOOKUP($U70,'종목주가시세'!$A$1:$J$472,MATCH(AC$6,'종목주가시세'!$B$1:$J$1,0)+1)*S70</f>
        <v>0</v>
      </c>
      <c r="AD70" s="12">
        <f t="array" ref="AD70">VLOOKUP($U70,'종목주가시세'!$A$1:$J$472,MATCH(AD$6,'종목주가시세'!$B$1:$J$1,0)+1)*T70</f>
        <v>0</v>
      </c>
      <c r="AE70" s="12">
        <f t="shared" si="3"/>
        <v>43768780</v>
      </c>
      <c r="AF70" s="12">
        <f t="array" ref="AF70">100000000+SUM(IF(($C$7:$C$28="매도")*($B$7:$B$28&lt;=$U70),$I$7:$I$28))-SUM(IF(($C$7:$C$28="매수")*($B$7:$B$28&lt;=$U70),$I$7:$I$28))</f>
        <v>63277730</v>
      </c>
      <c r="AG70" s="12">
        <f t="shared" si="4"/>
        <v>107046510</v>
      </c>
    </row>
    <row r="71" ht="16.5" customHeight="1">
      <c r="A71" s="20"/>
      <c r="B71" s="11"/>
      <c r="C71" s="4"/>
      <c r="D71" s="4"/>
      <c r="E71" s="4"/>
      <c r="F71" s="22"/>
      <c r="G71" s="4"/>
      <c r="H71" s="4"/>
      <c r="I71" s="22"/>
      <c r="J71" s="3"/>
      <c r="K71" s="3"/>
      <c r="L71" s="3">
        <f t="array" ref="L71">SUM(IF(($A$7:$A$28=L$6)*($C$7:$C$28="매수")*($B$7:$B$28&lt;=$U71),$H$7:$H$28))-SUM(IF(($A$7:$A$28=L$6)*($C$7:$C$28="매도")*($B$7:$B$28&lt;=$U71),$H$7:$H$28))</f>
        <v>0</v>
      </c>
      <c r="M71" s="3">
        <f t="array" ref="M71">SUM(IF(($A$7:$A$28=M$6)*($C$7:$C$28="매수")*($B$7:$B$28&lt;=$U71),$H$7:$H$28))-SUM(IF(($A$7:$A$28=M$6)*($C$7:$C$28="매도")*($B$7:$B$28&lt;=$U71),$H$7:$H$28))</f>
        <v>0</v>
      </c>
      <c r="N71" s="3">
        <f t="array" ref="N71">SUM(IF(($A$7:$A$28=N$6)*($C$7:$C$28="매수")*($B$7:$B$28&lt;=$U71),$H$7:$H$28))-SUM(IF(($A$7:$A$28=N$6)*($C$7:$C$28="매도")*($B$7:$B$28&lt;=$U71),$H$7:$H$28))</f>
        <v>3477</v>
      </c>
      <c r="O71" s="3">
        <f t="array" ref="O71">SUM(IF(($A$7:$A$28=O$6)*($C$7:$C$28="매수")*($B$7:$B$28&lt;=$U71),$H$7:$H$28))-SUM(IF(($A$7:$A$28=O$6)*($C$7:$C$28="매도")*($B$7:$B$28&lt;=$U71),$H$7:$H$28))</f>
        <v>0</v>
      </c>
      <c r="P71" s="3">
        <f t="array" ref="P71">SUM(IF(($A$7:$A$28=P$6)*($C$7:$C$28="매수")*($B$7:$B$28&lt;=$U71),$H$7:$H$28))-SUM(IF(($A$7:$A$28=P$6)*($C$7:$C$28="매도")*($B$7:$B$28&lt;=$U71),$H$7:$H$28))</f>
        <v>722</v>
      </c>
      <c r="Q71" s="3">
        <f t="array" ref="Q71">SUM(IF(($A$7:$A$28=Q$6)*($C$7:$C$28="매수")*($B$7:$B$28&lt;=$U71),$H$7:$H$28))-SUM(IF(($A$7:$A$28=Q$6)*($C$7:$C$28="매도")*($B$7:$B$28&lt;=$U71),$H$7:$H$28))</f>
        <v>0</v>
      </c>
      <c r="R71" s="3">
        <f t="array" ref="R71">SUM(IF(($A$7:$A$28=R$6)*($C$7:$C$28="매수")*($B$7:$B$28&lt;=$U71),$H$7:$H$28))-SUM(IF(($A$7:$A$28=R$6)*($C$7:$C$28="매도")*($B$7:$B$28&lt;=$U71),$H$7:$H$28))</f>
        <v>0</v>
      </c>
      <c r="S71" s="3">
        <f t="array" ref="S71">SUM(IF(($A$7:$A$28=S$6)*($C$7:$C$28="매수")*($B$7:$B$28&lt;=$U71),$H$7:$H$28))-SUM(IF(($A$7:$A$28=S$6)*($C$7:$C$28="매도")*($B$7:$B$28&lt;=$U71),$H$7:$H$28))</f>
        <v>0</v>
      </c>
      <c r="T71" s="3">
        <f t="array" ref="T71">SUM(IF(($A$7:$A$28=T$6)*($C$7:$C$28="매수")*($B$7:$B$28&lt;=$U71),$H$7:$H$28))-SUM(IF(($A$7:$A$28=T$6)*($C$7:$C$28="매도")*($B$7:$B$28&lt;=$U71),$H$7:$H$28))</f>
        <v>0</v>
      </c>
      <c r="U71" s="11">
        <v>43598.0</v>
      </c>
      <c r="V71" s="12">
        <f t="array" ref="V71">VLOOKUP($U71,'종목주가시세'!$A$1:$J$472,MATCH(V$6,'종목주가시세'!$B$1:$J$1,0)+1)*L71</f>
        <v>0</v>
      </c>
      <c r="W71" s="12">
        <f t="array" ref="W71">VLOOKUP($U71,'종목주가시세'!$A$1:$J$472,MATCH(W$6,'종목주가시세'!$B$1:$J$1,0)+1)*M71</f>
        <v>0</v>
      </c>
      <c r="X71" s="12">
        <f t="array" ref="X71">VLOOKUP($U71,'종목주가시세'!$A$1:$J$472,MATCH(X$6,'종목주가시세'!$B$1:$J$1,0)+1)*N71</f>
        <v>23608830</v>
      </c>
      <c r="Y71" s="12">
        <f t="array" ref="Y71">VLOOKUP($U71,'종목주가시세'!$A$1:$J$472,MATCH(Y$6,'종목주가시세'!$B$1:$J$1,0)+1)*O71</f>
        <v>0</v>
      </c>
      <c r="Z71" s="12">
        <f t="array" ref="Z71">VLOOKUP($U71,'종목주가시세'!$A$1:$J$472,MATCH(Z$6,'종목주가시세'!$B$1:$J$1,0)+1)*P71</f>
        <v>18988600</v>
      </c>
      <c r="AA71" s="12">
        <f t="array" ref="AA71">VLOOKUP($U71,'종목주가시세'!$A$1:$J$472,MATCH(AA$6,'종목주가시세'!$B$1:$J$1,0)+1)*Q71</f>
        <v>0</v>
      </c>
      <c r="AB71" s="12">
        <f t="array" ref="AB71">VLOOKUP($U71,'종목주가시세'!$A$1:$J$472,MATCH(AB$6,'종목주가시세'!$B$1:$J$1,0)+1)*R71</f>
        <v>0</v>
      </c>
      <c r="AC71" s="12">
        <f t="array" ref="AC71">VLOOKUP($U71,'종목주가시세'!$A$1:$J$472,MATCH(AC$6,'종목주가시세'!$B$1:$J$1,0)+1)*S71</f>
        <v>0</v>
      </c>
      <c r="AD71" s="12">
        <f t="array" ref="AD71">VLOOKUP($U71,'종목주가시세'!$A$1:$J$472,MATCH(AD$6,'종목주가시세'!$B$1:$J$1,0)+1)*T71</f>
        <v>0</v>
      </c>
      <c r="AE71" s="12">
        <f t="shared" si="3"/>
        <v>42597430</v>
      </c>
      <c r="AF71" s="12">
        <f t="array" ref="AF71">100000000+SUM(IF(($C$7:$C$28="매도")*($B$7:$B$28&lt;=$U71),$I$7:$I$28))-SUM(IF(($C$7:$C$28="매수")*($B$7:$B$28&lt;=$U71),$I$7:$I$28))</f>
        <v>63277730</v>
      </c>
      <c r="AG71" s="12">
        <f t="shared" si="4"/>
        <v>105875160</v>
      </c>
    </row>
    <row r="72" ht="16.5" customHeight="1">
      <c r="A72" s="20"/>
      <c r="B72" s="11"/>
      <c r="C72" s="4"/>
      <c r="D72" s="4"/>
      <c r="E72" s="4"/>
      <c r="F72" s="22"/>
      <c r="G72" s="4"/>
      <c r="H72" s="4"/>
      <c r="I72" s="22"/>
      <c r="J72" s="3"/>
      <c r="K72" s="3"/>
      <c r="L72" s="3">
        <f t="array" ref="L72">SUM(IF(($A$7:$A$28=L$6)*($C$7:$C$28="매수")*($B$7:$B$28&lt;=$U72),$H$7:$H$28))-SUM(IF(($A$7:$A$28=L$6)*($C$7:$C$28="매도")*($B$7:$B$28&lt;=$U72),$H$7:$H$28))</f>
        <v>0</v>
      </c>
      <c r="M72" s="3">
        <f t="array" ref="M72">SUM(IF(($A$7:$A$28=M$6)*($C$7:$C$28="매수")*($B$7:$B$28&lt;=$U72),$H$7:$H$28))-SUM(IF(($A$7:$A$28=M$6)*($C$7:$C$28="매도")*($B$7:$B$28&lt;=$U72),$H$7:$H$28))</f>
        <v>0</v>
      </c>
      <c r="N72" s="3">
        <f t="array" ref="N72">SUM(IF(($A$7:$A$28=N$6)*($C$7:$C$28="매수")*($B$7:$B$28&lt;=$U72),$H$7:$H$28))-SUM(IF(($A$7:$A$28=N$6)*($C$7:$C$28="매도")*($B$7:$B$28&lt;=$U72),$H$7:$H$28))</f>
        <v>3477</v>
      </c>
      <c r="O72" s="3">
        <f t="array" ref="O72">SUM(IF(($A$7:$A$28=O$6)*($C$7:$C$28="매수")*($B$7:$B$28&lt;=$U72),$H$7:$H$28))-SUM(IF(($A$7:$A$28=O$6)*($C$7:$C$28="매도")*($B$7:$B$28&lt;=$U72),$H$7:$H$28))</f>
        <v>0</v>
      </c>
      <c r="P72" s="3">
        <f t="array" ref="P72">SUM(IF(($A$7:$A$28=P$6)*($C$7:$C$28="매수")*($B$7:$B$28&lt;=$U72),$H$7:$H$28))-SUM(IF(($A$7:$A$28=P$6)*($C$7:$C$28="매도")*($B$7:$B$28&lt;=$U72),$H$7:$H$28))</f>
        <v>722</v>
      </c>
      <c r="Q72" s="3">
        <f t="array" ref="Q72">SUM(IF(($A$7:$A$28=Q$6)*($C$7:$C$28="매수")*($B$7:$B$28&lt;=$U72),$H$7:$H$28))-SUM(IF(($A$7:$A$28=Q$6)*($C$7:$C$28="매도")*($B$7:$B$28&lt;=$U72),$H$7:$H$28))</f>
        <v>0</v>
      </c>
      <c r="R72" s="3">
        <f t="array" ref="R72">SUM(IF(($A$7:$A$28=R$6)*($C$7:$C$28="매수")*($B$7:$B$28&lt;=$U72),$H$7:$H$28))-SUM(IF(($A$7:$A$28=R$6)*($C$7:$C$28="매도")*($B$7:$B$28&lt;=$U72),$H$7:$H$28))</f>
        <v>0</v>
      </c>
      <c r="S72" s="3">
        <f t="array" ref="S72">SUM(IF(($A$7:$A$28=S$6)*($C$7:$C$28="매수")*($B$7:$B$28&lt;=$U72),$H$7:$H$28))-SUM(IF(($A$7:$A$28=S$6)*($C$7:$C$28="매도")*($B$7:$B$28&lt;=$U72),$H$7:$H$28))</f>
        <v>0</v>
      </c>
      <c r="T72" s="3">
        <f t="array" ref="T72">SUM(IF(($A$7:$A$28=T$6)*($C$7:$C$28="매수")*($B$7:$B$28&lt;=$U72),$H$7:$H$28))-SUM(IF(($A$7:$A$28=T$6)*($C$7:$C$28="매도")*($B$7:$B$28&lt;=$U72),$H$7:$H$28))</f>
        <v>0</v>
      </c>
      <c r="U72" s="11">
        <v>43599.0</v>
      </c>
      <c r="V72" s="12">
        <f t="array" ref="V72">VLOOKUP($U72,'종목주가시세'!$A$1:$J$472,MATCH(V$6,'종목주가시세'!$B$1:$J$1,0)+1)*L72</f>
        <v>0</v>
      </c>
      <c r="W72" s="12">
        <f t="array" ref="W72">VLOOKUP($U72,'종목주가시세'!$A$1:$J$472,MATCH(W$6,'종목주가시세'!$B$1:$J$1,0)+1)*M72</f>
        <v>0</v>
      </c>
      <c r="X72" s="12">
        <f t="array" ref="X72">VLOOKUP($U72,'종목주가시세'!$A$1:$J$472,MATCH(X$6,'종목주가시세'!$B$1:$J$1,0)+1)*N72</f>
        <v>23608830</v>
      </c>
      <c r="Y72" s="12">
        <f t="array" ref="Y72">VLOOKUP($U72,'종목주가시세'!$A$1:$J$472,MATCH(Y$6,'종목주가시세'!$B$1:$J$1,0)+1)*O72</f>
        <v>0</v>
      </c>
      <c r="Z72" s="12">
        <f t="array" ref="Z72">VLOOKUP($U72,'종목주가시세'!$A$1:$J$472,MATCH(Z$6,'종목주가시세'!$B$1:$J$1,0)+1)*P72</f>
        <v>18988600</v>
      </c>
      <c r="AA72" s="12">
        <f t="array" ref="AA72">VLOOKUP($U72,'종목주가시세'!$A$1:$J$472,MATCH(AA$6,'종목주가시세'!$B$1:$J$1,0)+1)*Q72</f>
        <v>0</v>
      </c>
      <c r="AB72" s="12">
        <f t="array" ref="AB72">VLOOKUP($U72,'종목주가시세'!$A$1:$J$472,MATCH(AB$6,'종목주가시세'!$B$1:$J$1,0)+1)*R72</f>
        <v>0</v>
      </c>
      <c r="AC72" s="12">
        <f t="array" ref="AC72">VLOOKUP($U72,'종목주가시세'!$A$1:$J$472,MATCH(AC$6,'종목주가시세'!$B$1:$J$1,0)+1)*S72</f>
        <v>0</v>
      </c>
      <c r="AD72" s="12">
        <f t="array" ref="AD72">VLOOKUP($U72,'종목주가시세'!$A$1:$J$472,MATCH(AD$6,'종목주가시세'!$B$1:$J$1,0)+1)*T72</f>
        <v>0</v>
      </c>
      <c r="AE72" s="12">
        <f t="shared" si="3"/>
        <v>42597430</v>
      </c>
      <c r="AF72" s="12">
        <f t="array" ref="AF72">100000000+SUM(IF(($C$7:$C$28="매도")*($B$7:$B$28&lt;=$U72),$I$7:$I$28))-SUM(IF(($C$7:$C$28="매수")*($B$7:$B$28&lt;=$U72),$I$7:$I$28))</f>
        <v>63277730</v>
      </c>
      <c r="AG72" s="12">
        <f t="shared" si="4"/>
        <v>105875160</v>
      </c>
    </row>
    <row r="73" ht="16.5" customHeight="1">
      <c r="A73" s="20"/>
      <c r="B73" s="11"/>
      <c r="C73" s="4"/>
      <c r="D73" s="4"/>
      <c r="E73" s="4"/>
      <c r="F73" s="22"/>
      <c r="G73" s="4"/>
      <c r="H73" s="4"/>
      <c r="I73" s="22"/>
      <c r="J73" s="3"/>
      <c r="K73" s="3"/>
      <c r="L73" s="3">
        <f t="array" ref="L73">SUM(IF(($A$7:$A$28=L$6)*($C$7:$C$28="매수")*($B$7:$B$28&lt;=$U73),$H$7:$H$28))-SUM(IF(($A$7:$A$28=L$6)*($C$7:$C$28="매도")*($B$7:$B$28&lt;=$U73),$H$7:$H$28))</f>
        <v>0</v>
      </c>
      <c r="M73" s="3">
        <f t="array" ref="M73">SUM(IF(($A$7:$A$28=M$6)*($C$7:$C$28="매수")*($B$7:$B$28&lt;=$U73),$H$7:$H$28))-SUM(IF(($A$7:$A$28=M$6)*($C$7:$C$28="매도")*($B$7:$B$28&lt;=$U73),$H$7:$H$28))</f>
        <v>0</v>
      </c>
      <c r="N73" s="3">
        <f t="array" ref="N73">SUM(IF(($A$7:$A$28=N$6)*($C$7:$C$28="매수")*($B$7:$B$28&lt;=$U73),$H$7:$H$28))-SUM(IF(($A$7:$A$28=N$6)*($C$7:$C$28="매도")*($B$7:$B$28&lt;=$U73),$H$7:$H$28))</f>
        <v>3477</v>
      </c>
      <c r="O73" s="3">
        <f t="array" ref="O73">SUM(IF(($A$7:$A$28=O$6)*($C$7:$C$28="매수")*($B$7:$B$28&lt;=$U73),$H$7:$H$28))-SUM(IF(($A$7:$A$28=O$6)*($C$7:$C$28="매도")*($B$7:$B$28&lt;=$U73),$H$7:$H$28))</f>
        <v>0</v>
      </c>
      <c r="P73" s="3">
        <f t="array" ref="P73">SUM(IF(($A$7:$A$28=P$6)*($C$7:$C$28="매수")*($B$7:$B$28&lt;=$U73),$H$7:$H$28))-SUM(IF(($A$7:$A$28=P$6)*($C$7:$C$28="매도")*($B$7:$B$28&lt;=$U73),$H$7:$H$28))</f>
        <v>722</v>
      </c>
      <c r="Q73" s="3">
        <f t="array" ref="Q73">SUM(IF(($A$7:$A$28=Q$6)*($C$7:$C$28="매수")*($B$7:$B$28&lt;=$U73),$H$7:$H$28))-SUM(IF(($A$7:$A$28=Q$6)*($C$7:$C$28="매도")*($B$7:$B$28&lt;=$U73),$H$7:$H$28))</f>
        <v>0</v>
      </c>
      <c r="R73" s="3">
        <f t="array" ref="R73">SUM(IF(($A$7:$A$28=R$6)*($C$7:$C$28="매수")*($B$7:$B$28&lt;=$U73),$H$7:$H$28))-SUM(IF(($A$7:$A$28=R$6)*($C$7:$C$28="매도")*($B$7:$B$28&lt;=$U73),$H$7:$H$28))</f>
        <v>0</v>
      </c>
      <c r="S73" s="3">
        <f t="array" ref="S73">SUM(IF(($A$7:$A$28=S$6)*($C$7:$C$28="매수")*($B$7:$B$28&lt;=$U73),$H$7:$H$28))-SUM(IF(($A$7:$A$28=S$6)*($C$7:$C$28="매도")*($B$7:$B$28&lt;=$U73),$H$7:$H$28))</f>
        <v>0</v>
      </c>
      <c r="T73" s="3">
        <f t="array" ref="T73">SUM(IF(($A$7:$A$28=T$6)*($C$7:$C$28="매수")*($B$7:$B$28&lt;=$U73),$H$7:$H$28))-SUM(IF(($A$7:$A$28=T$6)*($C$7:$C$28="매도")*($B$7:$B$28&lt;=$U73),$H$7:$H$28))</f>
        <v>0</v>
      </c>
      <c r="U73" s="11">
        <v>43600.0</v>
      </c>
      <c r="V73" s="12">
        <f t="array" ref="V73">VLOOKUP($U73,'종목주가시세'!$A$1:$J$472,MATCH(V$6,'종목주가시세'!$B$1:$J$1,0)+1)*L73</f>
        <v>0</v>
      </c>
      <c r="W73" s="12">
        <f t="array" ref="W73">VLOOKUP($U73,'종목주가시세'!$A$1:$J$472,MATCH(W$6,'종목주가시세'!$B$1:$J$1,0)+1)*M73</f>
        <v>0</v>
      </c>
      <c r="X73" s="12">
        <f t="array" ref="X73">VLOOKUP($U73,'종목주가시세'!$A$1:$J$472,MATCH(X$6,'종목주가시세'!$B$1:$J$1,0)+1)*N73</f>
        <v>24095610</v>
      </c>
      <c r="Y73" s="12">
        <f t="array" ref="Y73">VLOOKUP($U73,'종목주가시세'!$A$1:$J$472,MATCH(Y$6,'종목주가시세'!$B$1:$J$1,0)+1)*O73</f>
        <v>0</v>
      </c>
      <c r="Z73" s="12">
        <f t="array" ref="Z73">VLOOKUP($U73,'종목주가시세'!$A$1:$J$472,MATCH(Z$6,'종목주가시세'!$B$1:$J$1,0)+1)*P73</f>
        <v>18663700</v>
      </c>
      <c r="AA73" s="12">
        <f t="array" ref="AA73">VLOOKUP($U73,'종목주가시세'!$A$1:$J$472,MATCH(AA$6,'종목주가시세'!$B$1:$J$1,0)+1)*Q73</f>
        <v>0</v>
      </c>
      <c r="AB73" s="12">
        <f t="array" ref="AB73">VLOOKUP($U73,'종목주가시세'!$A$1:$J$472,MATCH(AB$6,'종목주가시세'!$B$1:$J$1,0)+1)*R73</f>
        <v>0</v>
      </c>
      <c r="AC73" s="12">
        <f t="array" ref="AC73">VLOOKUP($U73,'종목주가시세'!$A$1:$J$472,MATCH(AC$6,'종목주가시세'!$B$1:$J$1,0)+1)*S73</f>
        <v>0</v>
      </c>
      <c r="AD73" s="12">
        <f t="array" ref="AD73">VLOOKUP($U73,'종목주가시세'!$A$1:$J$472,MATCH(AD$6,'종목주가시세'!$B$1:$J$1,0)+1)*T73</f>
        <v>0</v>
      </c>
      <c r="AE73" s="12">
        <f t="shared" si="3"/>
        <v>42759310</v>
      </c>
      <c r="AF73" s="12">
        <f t="array" ref="AF73">100000000+SUM(IF(($C$7:$C$28="매도")*($B$7:$B$28&lt;=$U73),$I$7:$I$28))-SUM(IF(($C$7:$C$28="매수")*($B$7:$B$28&lt;=$U73),$I$7:$I$28))</f>
        <v>63277730</v>
      </c>
      <c r="AG73" s="12">
        <f t="shared" si="4"/>
        <v>106037040</v>
      </c>
    </row>
    <row r="74" ht="16.5" customHeight="1">
      <c r="A74" s="20"/>
      <c r="B74" s="11"/>
      <c r="C74" s="4"/>
      <c r="D74" s="4"/>
      <c r="E74" s="4"/>
      <c r="F74" s="22"/>
      <c r="G74" s="4"/>
      <c r="H74" s="4"/>
      <c r="I74" s="22"/>
      <c r="J74" s="3"/>
      <c r="K74" s="3"/>
      <c r="L74" s="3">
        <f t="array" ref="L74">SUM(IF(($A$7:$A$28=L$6)*($C$7:$C$28="매수")*($B$7:$B$28&lt;=$U74),$H$7:$H$28))-SUM(IF(($A$7:$A$28=L$6)*($C$7:$C$28="매도")*($B$7:$B$28&lt;=$U74),$H$7:$H$28))</f>
        <v>0</v>
      </c>
      <c r="M74" s="3">
        <f t="array" ref="M74">SUM(IF(($A$7:$A$28=M$6)*($C$7:$C$28="매수")*($B$7:$B$28&lt;=$U74),$H$7:$H$28))-SUM(IF(($A$7:$A$28=M$6)*($C$7:$C$28="매도")*($B$7:$B$28&lt;=$U74),$H$7:$H$28))</f>
        <v>0</v>
      </c>
      <c r="N74" s="3">
        <f t="array" ref="N74">SUM(IF(($A$7:$A$28=N$6)*($C$7:$C$28="매수")*($B$7:$B$28&lt;=$U74),$H$7:$H$28))-SUM(IF(($A$7:$A$28=N$6)*($C$7:$C$28="매도")*($B$7:$B$28&lt;=$U74),$H$7:$H$28))</f>
        <v>3477</v>
      </c>
      <c r="O74" s="3">
        <f t="array" ref="O74">SUM(IF(($A$7:$A$28=O$6)*($C$7:$C$28="매수")*($B$7:$B$28&lt;=$U74),$H$7:$H$28))-SUM(IF(($A$7:$A$28=O$6)*($C$7:$C$28="매도")*($B$7:$B$28&lt;=$U74),$H$7:$H$28))</f>
        <v>0</v>
      </c>
      <c r="P74" s="3">
        <f t="array" ref="P74">SUM(IF(($A$7:$A$28=P$6)*($C$7:$C$28="매수")*($B$7:$B$28&lt;=$U74),$H$7:$H$28))-SUM(IF(($A$7:$A$28=P$6)*($C$7:$C$28="매도")*($B$7:$B$28&lt;=$U74),$H$7:$H$28))</f>
        <v>722</v>
      </c>
      <c r="Q74" s="3">
        <f t="array" ref="Q74">SUM(IF(($A$7:$A$28=Q$6)*($C$7:$C$28="매수")*($B$7:$B$28&lt;=$U74),$H$7:$H$28))-SUM(IF(($A$7:$A$28=Q$6)*($C$7:$C$28="매도")*($B$7:$B$28&lt;=$U74),$H$7:$H$28))</f>
        <v>0</v>
      </c>
      <c r="R74" s="3">
        <f t="array" ref="R74">SUM(IF(($A$7:$A$28=R$6)*($C$7:$C$28="매수")*($B$7:$B$28&lt;=$U74),$H$7:$H$28))-SUM(IF(($A$7:$A$28=R$6)*($C$7:$C$28="매도")*($B$7:$B$28&lt;=$U74),$H$7:$H$28))</f>
        <v>0</v>
      </c>
      <c r="S74" s="3">
        <f t="array" ref="S74">SUM(IF(($A$7:$A$28=S$6)*($C$7:$C$28="매수")*($B$7:$B$28&lt;=$U74),$H$7:$H$28))-SUM(IF(($A$7:$A$28=S$6)*($C$7:$C$28="매도")*($B$7:$B$28&lt;=$U74),$H$7:$H$28))</f>
        <v>0</v>
      </c>
      <c r="T74" s="3">
        <f t="array" ref="T74">SUM(IF(($A$7:$A$28=T$6)*($C$7:$C$28="매수")*($B$7:$B$28&lt;=$U74),$H$7:$H$28))-SUM(IF(($A$7:$A$28=T$6)*($C$7:$C$28="매도")*($B$7:$B$28&lt;=$U74),$H$7:$H$28))</f>
        <v>0</v>
      </c>
      <c r="U74" s="11">
        <v>43601.0</v>
      </c>
      <c r="V74" s="12">
        <f t="array" ref="V74">VLOOKUP($U74,'종목주가시세'!$A$1:$J$472,MATCH(V$6,'종목주가시세'!$B$1:$J$1,0)+1)*L74</f>
        <v>0</v>
      </c>
      <c r="W74" s="12">
        <f t="array" ref="W74">VLOOKUP($U74,'종목주가시세'!$A$1:$J$472,MATCH(W$6,'종목주가시세'!$B$1:$J$1,0)+1)*M74</f>
        <v>0</v>
      </c>
      <c r="X74" s="12">
        <f t="array" ref="X74">VLOOKUP($U74,'종목주가시세'!$A$1:$J$472,MATCH(X$6,'종목주가시세'!$B$1:$J$1,0)+1)*N74</f>
        <v>24756240</v>
      </c>
      <c r="Y74" s="12">
        <f t="array" ref="Y74">VLOOKUP($U74,'종목주가시세'!$A$1:$J$472,MATCH(Y$6,'종목주가시세'!$B$1:$J$1,0)+1)*O74</f>
        <v>0</v>
      </c>
      <c r="Z74" s="12">
        <f t="array" ref="Z74">VLOOKUP($U74,'종목주가시세'!$A$1:$J$472,MATCH(Z$6,'종목주가시세'!$B$1:$J$1,0)+1)*P74</f>
        <v>19024700</v>
      </c>
      <c r="AA74" s="12">
        <f t="array" ref="AA74">VLOOKUP($U74,'종목주가시세'!$A$1:$J$472,MATCH(AA$6,'종목주가시세'!$B$1:$J$1,0)+1)*Q74</f>
        <v>0</v>
      </c>
      <c r="AB74" s="12">
        <f t="array" ref="AB74">VLOOKUP($U74,'종목주가시세'!$A$1:$J$472,MATCH(AB$6,'종목주가시세'!$B$1:$J$1,0)+1)*R74</f>
        <v>0</v>
      </c>
      <c r="AC74" s="12">
        <f t="array" ref="AC74">VLOOKUP($U74,'종목주가시세'!$A$1:$J$472,MATCH(AC$6,'종목주가시세'!$B$1:$J$1,0)+1)*S74</f>
        <v>0</v>
      </c>
      <c r="AD74" s="12">
        <f t="array" ref="AD74">VLOOKUP($U74,'종목주가시세'!$A$1:$J$472,MATCH(AD$6,'종목주가시세'!$B$1:$J$1,0)+1)*T74</f>
        <v>0</v>
      </c>
      <c r="AE74" s="12">
        <f t="shared" si="3"/>
        <v>43780940</v>
      </c>
      <c r="AF74" s="12">
        <f t="array" ref="AF74">100000000+SUM(IF(($C$7:$C$28="매도")*($B$7:$B$28&lt;=$U74),$I$7:$I$28))-SUM(IF(($C$7:$C$28="매수")*($B$7:$B$28&lt;=$U74),$I$7:$I$28))</f>
        <v>63277730</v>
      </c>
      <c r="AG74" s="12">
        <f t="shared" si="4"/>
        <v>107058670</v>
      </c>
    </row>
    <row r="75" ht="16.5" customHeight="1">
      <c r="A75" s="20"/>
      <c r="B75" s="11"/>
      <c r="C75" s="4"/>
      <c r="D75" s="4"/>
      <c r="E75" s="4"/>
      <c r="F75" s="22"/>
      <c r="G75" s="4"/>
      <c r="H75" s="4"/>
      <c r="I75" s="22"/>
      <c r="J75" s="3"/>
      <c r="K75" s="3"/>
      <c r="L75" s="3">
        <f t="array" ref="L75">SUM(IF(($A$7:$A$28=L$6)*($C$7:$C$28="매수")*($B$7:$B$28&lt;=$U75),$H$7:$H$28))-SUM(IF(($A$7:$A$28=L$6)*($C$7:$C$28="매도")*($B$7:$B$28&lt;=$U75),$H$7:$H$28))</f>
        <v>0</v>
      </c>
      <c r="M75" s="3">
        <f t="array" ref="M75">SUM(IF(($A$7:$A$28=M$6)*($C$7:$C$28="매수")*($B$7:$B$28&lt;=$U75),$H$7:$H$28))-SUM(IF(($A$7:$A$28=M$6)*($C$7:$C$28="매도")*($B$7:$B$28&lt;=$U75),$H$7:$H$28))</f>
        <v>0</v>
      </c>
      <c r="N75" s="3">
        <f t="array" ref="N75">SUM(IF(($A$7:$A$28=N$6)*($C$7:$C$28="매수")*($B$7:$B$28&lt;=$U75),$H$7:$H$28))-SUM(IF(($A$7:$A$28=N$6)*($C$7:$C$28="매도")*($B$7:$B$28&lt;=$U75),$H$7:$H$28))</f>
        <v>3477</v>
      </c>
      <c r="O75" s="3">
        <f t="array" ref="O75">SUM(IF(($A$7:$A$28=O$6)*($C$7:$C$28="매수")*($B$7:$B$28&lt;=$U75),$H$7:$H$28))-SUM(IF(($A$7:$A$28=O$6)*($C$7:$C$28="매도")*($B$7:$B$28&lt;=$U75),$H$7:$H$28))</f>
        <v>0</v>
      </c>
      <c r="P75" s="3">
        <f t="array" ref="P75">SUM(IF(($A$7:$A$28=P$6)*($C$7:$C$28="매수")*($B$7:$B$28&lt;=$U75),$H$7:$H$28))-SUM(IF(($A$7:$A$28=P$6)*($C$7:$C$28="매도")*($B$7:$B$28&lt;=$U75),$H$7:$H$28))</f>
        <v>722</v>
      </c>
      <c r="Q75" s="3">
        <f t="array" ref="Q75">SUM(IF(($A$7:$A$28=Q$6)*($C$7:$C$28="매수")*($B$7:$B$28&lt;=$U75),$H$7:$H$28))-SUM(IF(($A$7:$A$28=Q$6)*($C$7:$C$28="매도")*($B$7:$B$28&lt;=$U75),$H$7:$H$28))</f>
        <v>0</v>
      </c>
      <c r="R75" s="3">
        <f t="array" ref="R75">SUM(IF(($A$7:$A$28=R$6)*($C$7:$C$28="매수")*($B$7:$B$28&lt;=$U75),$H$7:$H$28))-SUM(IF(($A$7:$A$28=R$6)*($C$7:$C$28="매도")*($B$7:$B$28&lt;=$U75),$H$7:$H$28))</f>
        <v>0</v>
      </c>
      <c r="S75" s="3">
        <f t="array" ref="S75">SUM(IF(($A$7:$A$28=S$6)*($C$7:$C$28="매수")*($B$7:$B$28&lt;=$U75),$H$7:$H$28))-SUM(IF(($A$7:$A$28=S$6)*($C$7:$C$28="매도")*($B$7:$B$28&lt;=$U75),$H$7:$H$28))</f>
        <v>0</v>
      </c>
      <c r="T75" s="3">
        <f t="array" ref="T75">SUM(IF(($A$7:$A$28=T$6)*($C$7:$C$28="매수")*($B$7:$B$28&lt;=$U75),$H$7:$H$28))-SUM(IF(($A$7:$A$28=T$6)*($C$7:$C$28="매도")*($B$7:$B$28&lt;=$U75),$H$7:$H$28))</f>
        <v>0</v>
      </c>
      <c r="U75" s="11">
        <v>43602.0</v>
      </c>
      <c r="V75" s="12">
        <f t="array" ref="V75">VLOOKUP($U75,'종목주가시세'!$A$1:$J$472,MATCH(V$6,'종목주가시세'!$B$1:$J$1,0)+1)*L75</f>
        <v>0</v>
      </c>
      <c r="W75" s="12">
        <f t="array" ref="W75">VLOOKUP($U75,'종목주가시세'!$A$1:$J$472,MATCH(W$6,'종목주가시세'!$B$1:$J$1,0)+1)*M75</f>
        <v>0</v>
      </c>
      <c r="X75" s="12">
        <f t="array" ref="X75">VLOOKUP($U75,'종목주가시세'!$A$1:$J$472,MATCH(X$6,'종목주가시세'!$B$1:$J$1,0)+1)*N75</f>
        <v>24651930</v>
      </c>
      <c r="Y75" s="12">
        <f t="array" ref="Y75">VLOOKUP($U75,'종목주가시세'!$A$1:$J$472,MATCH(Y$6,'종목주가시세'!$B$1:$J$1,0)+1)*O75</f>
        <v>0</v>
      </c>
      <c r="Z75" s="12">
        <f t="array" ref="Z75">VLOOKUP($U75,'종목주가시세'!$A$1:$J$472,MATCH(Z$6,'종목주가시세'!$B$1:$J$1,0)+1)*P75</f>
        <v>18844200</v>
      </c>
      <c r="AA75" s="12">
        <f t="array" ref="AA75">VLOOKUP($U75,'종목주가시세'!$A$1:$J$472,MATCH(AA$6,'종목주가시세'!$B$1:$J$1,0)+1)*Q75</f>
        <v>0</v>
      </c>
      <c r="AB75" s="12">
        <f t="array" ref="AB75">VLOOKUP($U75,'종목주가시세'!$A$1:$J$472,MATCH(AB$6,'종목주가시세'!$B$1:$J$1,0)+1)*R75</f>
        <v>0</v>
      </c>
      <c r="AC75" s="12">
        <f t="array" ref="AC75">VLOOKUP($U75,'종목주가시세'!$A$1:$J$472,MATCH(AC$6,'종목주가시세'!$B$1:$J$1,0)+1)*S75</f>
        <v>0</v>
      </c>
      <c r="AD75" s="12">
        <f t="array" ref="AD75">VLOOKUP($U75,'종목주가시세'!$A$1:$J$472,MATCH(AD$6,'종목주가시세'!$B$1:$J$1,0)+1)*T75</f>
        <v>0</v>
      </c>
      <c r="AE75" s="12">
        <f t="shared" si="3"/>
        <v>43496130</v>
      </c>
      <c r="AF75" s="12">
        <f t="array" ref="AF75">100000000+SUM(IF(($C$7:$C$28="매도")*($B$7:$B$28&lt;=$U75),$I$7:$I$28))-SUM(IF(($C$7:$C$28="매수")*($B$7:$B$28&lt;=$U75),$I$7:$I$28))</f>
        <v>63277730</v>
      </c>
      <c r="AG75" s="12">
        <f t="shared" si="4"/>
        <v>106773860</v>
      </c>
    </row>
    <row r="76" ht="16.5" customHeight="1">
      <c r="A76" s="20"/>
      <c r="B76" s="11"/>
      <c r="C76" s="4"/>
      <c r="D76" s="4"/>
      <c r="E76" s="4"/>
      <c r="F76" s="22"/>
      <c r="G76" s="4"/>
      <c r="H76" s="4"/>
      <c r="I76" s="22"/>
      <c r="J76" s="3"/>
      <c r="K76" s="3"/>
      <c r="L76" s="3">
        <f t="array" ref="L76">SUM(IF(($A$7:$A$28=L$6)*($C$7:$C$28="매수")*($B$7:$B$28&lt;=$U76),$H$7:$H$28))-SUM(IF(($A$7:$A$28=L$6)*($C$7:$C$28="매도")*($B$7:$B$28&lt;=$U76),$H$7:$H$28))</f>
        <v>0</v>
      </c>
      <c r="M76" s="3">
        <f t="array" ref="M76">SUM(IF(($A$7:$A$28=M$6)*($C$7:$C$28="매수")*($B$7:$B$28&lt;=$U76),$H$7:$H$28))-SUM(IF(($A$7:$A$28=M$6)*($C$7:$C$28="매도")*($B$7:$B$28&lt;=$U76),$H$7:$H$28))</f>
        <v>0</v>
      </c>
      <c r="N76" s="3">
        <f t="array" ref="N76">SUM(IF(($A$7:$A$28=N$6)*($C$7:$C$28="매수")*($B$7:$B$28&lt;=$U76),$H$7:$H$28))-SUM(IF(($A$7:$A$28=N$6)*($C$7:$C$28="매도")*($B$7:$B$28&lt;=$U76),$H$7:$H$28))</f>
        <v>3477</v>
      </c>
      <c r="O76" s="3">
        <f t="array" ref="O76">SUM(IF(($A$7:$A$28=O$6)*($C$7:$C$28="매수")*($B$7:$B$28&lt;=$U76),$H$7:$H$28))-SUM(IF(($A$7:$A$28=O$6)*($C$7:$C$28="매도")*($B$7:$B$28&lt;=$U76),$H$7:$H$28))</f>
        <v>0</v>
      </c>
      <c r="P76" s="3">
        <f t="array" ref="P76">SUM(IF(($A$7:$A$28=P$6)*($C$7:$C$28="매수")*($B$7:$B$28&lt;=$U76),$H$7:$H$28))-SUM(IF(($A$7:$A$28=P$6)*($C$7:$C$28="매도")*($B$7:$B$28&lt;=$U76),$H$7:$H$28))</f>
        <v>722</v>
      </c>
      <c r="Q76" s="3">
        <f t="array" ref="Q76">SUM(IF(($A$7:$A$28=Q$6)*($C$7:$C$28="매수")*($B$7:$B$28&lt;=$U76),$H$7:$H$28))-SUM(IF(($A$7:$A$28=Q$6)*($C$7:$C$28="매도")*($B$7:$B$28&lt;=$U76),$H$7:$H$28))</f>
        <v>0</v>
      </c>
      <c r="R76" s="3">
        <f t="array" ref="R76">SUM(IF(($A$7:$A$28=R$6)*($C$7:$C$28="매수")*($B$7:$B$28&lt;=$U76),$H$7:$H$28))-SUM(IF(($A$7:$A$28=R$6)*($C$7:$C$28="매도")*($B$7:$B$28&lt;=$U76),$H$7:$H$28))</f>
        <v>0</v>
      </c>
      <c r="S76" s="3">
        <f t="array" ref="S76">SUM(IF(($A$7:$A$28=S$6)*($C$7:$C$28="매수")*($B$7:$B$28&lt;=$U76),$H$7:$H$28))-SUM(IF(($A$7:$A$28=S$6)*($C$7:$C$28="매도")*($B$7:$B$28&lt;=$U76),$H$7:$H$28))</f>
        <v>0</v>
      </c>
      <c r="T76" s="3">
        <f t="array" ref="T76">SUM(IF(($A$7:$A$28=T$6)*($C$7:$C$28="매수")*($B$7:$B$28&lt;=$U76),$H$7:$H$28))-SUM(IF(($A$7:$A$28=T$6)*($C$7:$C$28="매도")*($B$7:$B$28&lt;=$U76),$H$7:$H$28))</f>
        <v>0</v>
      </c>
      <c r="U76" s="11">
        <v>43605.0</v>
      </c>
      <c r="V76" s="12">
        <f t="array" ref="V76">VLOOKUP($U76,'종목주가시세'!$A$1:$J$472,MATCH(V$6,'종목주가시세'!$B$1:$J$1,0)+1)*L76</f>
        <v>0</v>
      </c>
      <c r="W76" s="12">
        <f t="array" ref="W76">VLOOKUP($U76,'종목주가시세'!$A$1:$J$472,MATCH(W$6,'종목주가시세'!$B$1:$J$1,0)+1)*M76</f>
        <v>0</v>
      </c>
      <c r="X76" s="12">
        <f t="array" ref="X76">VLOOKUP($U76,'종목주가시세'!$A$1:$J$472,MATCH(X$6,'종목주가시세'!$B$1:$J$1,0)+1)*N76</f>
        <v>24234690</v>
      </c>
      <c r="Y76" s="12">
        <f t="array" ref="Y76">VLOOKUP($U76,'종목주가시세'!$A$1:$J$472,MATCH(Y$6,'종목주가시세'!$B$1:$J$1,0)+1)*O76</f>
        <v>0</v>
      </c>
      <c r="Z76" s="12">
        <f t="array" ref="Z76">VLOOKUP($U76,'종목주가시세'!$A$1:$J$472,MATCH(Z$6,'종목주가시세'!$B$1:$J$1,0)+1)*P76</f>
        <v>18338800</v>
      </c>
      <c r="AA76" s="12">
        <f t="array" ref="AA76">VLOOKUP($U76,'종목주가시세'!$A$1:$J$472,MATCH(AA$6,'종목주가시세'!$B$1:$J$1,0)+1)*Q76</f>
        <v>0</v>
      </c>
      <c r="AB76" s="12">
        <f t="array" ref="AB76">VLOOKUP($U76,'종목주가시세'!$A$1:$J$472,MATCH(AB$6,'종목주가시세'!$B$1:$J$1,0)+1)*R76</f>
        <v>0</v>
      </c>
      <c r="AC76" s="12">
        <f t="array" ref="AC76">VLOOKUP($U76,'종목주가시세'!$A$1:$J$472,MATCH(AC$6,'종목주가시세'!$B$1:$J$1,0)+1)*S76</f>
        <v>0</v>
      </c>
      <c r="AD76" s="12">
        <f t="array" ref="AD76">VLOOKUP($U76,'종목주가시세'!$A$1:$J$472,MATCH(AD$6,'종목주가시세'!$B$1:$J$1,0)+1)*T76</f>
        <v>0</v>
      </c>
      <c r="AE76" s="12">
        <f t="shared" si="3"/>
        <v>42573490</v>
      </c>
      <c r="AF76" s="12">
        <f t="array" ref="AF76">100000000+SUM(IF(($C$7:$C$28="매도")*($B$7:$B$28&lt;=$U76),$I$7:$I$28))-SUM(IF(($C$7:$C$28="매수")*($B$7:$B$28&lt;=$U76),$I$7:$I$28))</f>
        <v>63277730</v>
      </c>
      <c r="AG76" s="12">
        <f t="shared" si="4"/>
        <v>105851220</v>
      </c>
    </row>
    <row r="77" ht="16.5" customHeight="1">
      <c r="A77" s="20"/>
      <c r="B77" s="11"/>
      <c r="C77" s="4"/>
      <c r="D77" s="4"/>
      <c r="E77" s="4"/>
      <c r="F77" s="22"/>
      <c r="G77" s="4"/>
      <c r="H77" s="4"/>
      <c r="I77" s="22"/>
      <c r="J77" s="3"/>
      <c r="K77" s="3"/>
      <c r="L77" s="3">
        <f t="array" ref="L77">SUM(IF(($A$7:$A$28=L$6)*($C$7:$C$28="매수")*($B$7:$B$28&lt;=$U77),$H$7:$H$28))-SUM(IF(($A$7:$A$28=L$6)*($C$7:$C$28="매도")*($B$7:$B$28&lt;=$U77),$H$7:$H$28))</f>
        <v>0</v>
      </c>
      <c r="M77" s="3">
        <f t="array" ref="M77">SUM(IF(($A$7:$A$28=M$6)*($C$7:$C$28="매수")*($B$7:$B$28&lt;=$U77),$H$7:$H$28))-SUM(IF(($A$7:$A$28=M$6)*($C$7:$C$28="매도")*($B$7:$B$28&lt;=$U77),$H$7:$H$28))</f>
        <v>0</v>
      </c>
      <c r="N77" s="3">
        <f t="array" ref="N77">SUM(IF(($A$7:$A$28=N$6)*($C$7:$C$28="매수")*($B$7:$B$28&lt;=$U77),$H$7:$H$28))-SUM(IF(($A$7:$A$28=N$6)*($C$7:$C$28="매도")*($B$7:$B$28&lt;=$U77),$H$7:$H$28))</f>
        <v>3477</v>
      </c>
      <c r="O77" s="3">
        <f t="array" ref="O77">SUM(IF(($A$7:$A$28=O$6)*($C$7:$C$28="매수")*($B$7:$B$28&lt;=$U77),$H$7:$H$28))-SUM(IF(($A$7:$A$28=O$6)*($C$7:$C$28="매도")*($B$7:$B$28&lt;=$U77),$H$7:$H$28))</f>
        <v>0</v>
      </c>
      <c r="P77" s="3">
        <f t="array" ref="P77">SUM(IF(($A$7:$A$28=P$6)*($C$7:$C$28="매수")*($B$7:$B$28&lt;=$U77),$H$7:$H$28))-SUM(IF(($A$7:$A$28=P$6)*($C$7:$C$28="매도")*($B$7:$B$28&lt;=$U77),$H$7:$H$28))</f>
        <v>722</v>
      </c>
      <c r="Q77" s="3">
        <f t="array" ref="Q77">SUM(IF(($A$7:$A$28=Q$6)*($C$7:$C$28="매수")*($B$7:$B$28&lt;=$U77),$H$7:$H$28))-SUM(IF(($A$7:$A$28=Q$6)*($C$7:$C$28="매도")*($B$7:$B$28&lt;=$U77),$H$7:$H$28))</f>
        <v>0</v>
      </c>
      <c r="R77" s="3">
        <f t="array" ref="R77">SUM(IF(($A$7:$A$28=R$6)*($C$7:$C$28="매수")*($B$7:$B$28&lt;=$U77),$H$7:$H$28))-SUM(IF(($A$7:$A$28=R$6)*($C$7:$C$28="매도")*($B$7:$B$28&lt;=$U77),$H$7:$H$28))</f>
        <v>0</v>
      </c>
      <c r="S77" s="3">
        <f t="array" ref="S77">SUM(IF(($A$7:$A$28=S$6)*($C$7:$C$28="매수")*($B$7:$B$28&lt;=$U77),$H$7:$H$28))-SUM(IF(($A$7:$A$28=S$6)*($C$7:$C$28="매도")*($B$7:$B$28&lt;=$U77),$H$7:$H$28))</f>
        <v>0</v>
      </c>
      <c r="T77" s="3">
        <f t="array" ref="T77">SUM(IF(($A$7:$A$28=T$6)*($C$7:$C$28="매수")*($B$7:$B$28&lt;=$U77),$H$7:$H$28))-SUM(IF(($A$7:$A$28=T$6)*($C$7:$C$28="매도")*($B$7:$B$28&lt;=$U77),$H$7:$H$28))</f>
        <v>0</v>
      </c>
      <c r="U77" s="11">
        <v>43606.0</v>
      </c>
      <c r="V77" s="12">
        <f t="array" ref="V77">VLOOKUP($U77,'종목주가시세'!$A$1:$J$472,MATCH(V$6,'종목주가시세'!$B$1:$J$1,0)+1)*L77</f>
        <v>0</v>
      </c>
      <c r="W77" s="12">
        <f t="array" ref="W77">VLOOKUP($U77,'종목주가시세'!$A$1:$J$472,MATCH(W$6,'종목주가시세'!$B$1:$J$1,0)+1)*M77</f>
        <v>0</v>
      </c>
      <c r="X77" s="12">
        <f t="array" ref="X77">VLOOKUP($U77,'종목주가시세'!$A$1:$J$472,MATCH(X$6,'종목주가시세'!$B$1:$J$1,0)+1)*N77</f>
        <v>23817450</v>
      </c>
      <c r="Y77" s="12">
        <f t="array" ref="Y77">VLOOKUP($U77,'종목주가시세'!$A$1:$J$472,MATCH(Y$6,'종목주가시세'!$B$1:$J$1,0)+1)*O77</f>
        <v>0</v>
      </c>
      <c r="Z77" s="12">
        <f t="array" ref="Z77">VLOOKUP($U77,'종목주가시세'!$A$1:$J$472,MATCH(Z$6,'종목주가시세'!$B$1:$J$1,0)+1)*P77</f>
        <v>18158300</v>
      </c>
      <c r="AA77" s="12">
        <f t="array" ref="AA77">VLOOKUP($U77,'종목주가시세'!$A$1:$J$472,MATCH(AA$6,'종목주가시세'!$B$1:$J$1,0)+1)*Q77</f>
        <v>0</v>
      </c>
      <c r="AB77" s="12">
        <f t="array" ref="AB77">VLOOKUP($U77,'종목주가시세'!$A$1:$J$472,MATCH(AB$6,'종목주가시세'!$B$1:$J$1,0)+1)*R77</f>
        <v>0</v>
      </c>
      <c r="AC77" s="12">
        <f t="array" ref="AC77">VLOOKUP($U77,'종목주가시세'!$A$1:$J$472,MATCH(AC$6,'종목주가시세'!$B$1:$J$1,0)+1)*S77</f>
        <v>0</v>
      </c>
      <c r="AD77" s="12">
        <f t="array" ref="AD77">VLOOKUP($U77,'종목주가시세'!$A$1:$J$472,MATCH(AD$6,'종목주가시세'!$B$1:$J$1,0)+1)*T77</f>
        <v>0</v>
      </c>
      <c r="AE77" s="12">
        <f t="shared" si="3"/>
        <v>41975750</v>
      </c>
      <c r="AF77" s="12">
        <f t="array" ref="AF77">100000000+SUM(IF(($C$7:$C$28="매도")*($B$7:$B$28&lt;=$U77),$I$7:$I$28))-SUM(IF(($C$7:$C$28="매수")*($B$7:$B$28&lt;=$U77),$I$7:$I$28))</f>
        <v>63277730</v>
      </c>
      <c r="AG77" s="12">
        <f t="shared" si="4"/>
        <v>105253480</v>
      </c>
    </row>
    <row r="78" ht="16.5" customHeight="1">
      <c r="A78" s="20"/>
      <c r="B78" s="11"/>
      <c r="C78" s="4"/>
      <c r="D78" s="4"/>
      <c r="E78" s="4"/>
      <c r="F78" s="22"/>
      <c r="G78" s="4"/>
      <c r="H78" s="4"/>
      <c r="I78" s="22"/>
      <c r="J78" s="3"/>
      <c r="K78" s="3"/>
      <c r="L78" s="3">
        <f t="array" ref="L78">SUM(IF(($A$7:$A$28=L$6)*($C$7:$C$28="매수")*($B$7:$B$28&lt;=$U78),$H$7:$H$28))-SUM(IF(($A$7:$A$28=L$6)*($C$7:$C$28="매도")*($B$7:$B$28&lt;=$U78),$H$7:$H$28))</f>
        <v>0</v>
      </c>
      <c r="M78" s="3">
        <f t="array" ref="M78">SUM(IF(($A$7:$A$28=M$6)*($C$7:$C$28="매수")*($B$7:$B$28&lt;=$U78),$H$7:$H$28))-SUM(IF(($A$7:$A$28=M$6)*($C$7:$C$28="매도")*($B$7:$B$28&lt;=$U78),$H$7:$H$28))</f>
        <v>0</v>
      </c>
      <c r="N78" s="3">
        <f t="array" ref="N78">SUM(IF(($A$7:$A$28=N$6)*($C$7:$C$28="매수")*($B$7:$B$28&lt;=$U78),$H$7:$H$28))-SUM(IF(($A$7:$A$28=N$6)*($C$7:$C$28="매도")*($B$7:$B$28&lt;=$U78),$H$7:$H$28))</f>
        <v>3477</v>
      </c>
      <c r="O78" s="3">
        <f t="array" ref="O78">SUM(IF(($A$7:$A$28=O$6)*($C$7:$C$28="매수")*($B$7:$B$28&lt;=$U78),$H$7:$H$28))-SUM(IF(($A$7:$A$28=O$6)*($C$7:$C$28="매도")*($B$7:$B$28&lt;=$U78),$H$7:$H$28))</f>
        <v>0</v>
      </c>
      <c r="P78" s="3">
        <f t="array" ref="P78">SUM(IF(($A$7:$A$28=P$6)*($C$7:$C$28="매수")*($B$7:$B$28&lt;=$U78),$H$7:$H$28))-SUM(IF(($A$7:$A$28=P$6)*($C$7:$C$28="매도")*($B$7:$B$28&lt;=$U78),$H$7:$H$28))</f>
        <v>722</v>
      </c>
      <c r="Q78" s="3">
        <f t="array" ref="Q78">SUM(IF(($A$7:$A$28=Q$6)*($C$7:$C$28="매수")*($B$7:$B$28&lt;=$U78),$H$7:$H$28))-SUM(IF(($A$7:$A$28=Q$6)*($C$7:$C$28="매도")*($B$7:$B$28&lt;=$U78),$H$7:$H$28))</f>
        <v>0</v>
      </c>
      <c r="R78" s="3">
        <f t="array" ref="R78">SUM(IF(($A$7:$A$28=R$6)*($C$7:$C$28="매수")*($B$7:$B$28&lt;=$U78),$H$7:$H$28))-SUM(IF(($A$7:$A$28=R$6)*($C$7:$C$28="매도")*($B$7:$B$28&lt;=$U78),$H$7:$H$28))</f>
        <v>0</v>
      </c>
      <c r="S78" s="3">
        <f t="array" ref="S78">SUM(IF(($A$7:$A$28=S$6)*($C$7:$C$28="매수")*($B$7:$B$28&lt;=$U78),$H$7:$H$28))-SUM(IF(($A$7:$A$28=S$6)*($C$7:$C$28="매도")*($B$7:$B$28&lt;=$U78),$H$7:$H$28))</f>
        <v>0</v>
      </c>
      <c r="T78" s="3">
        <f t="array" ref="T78">SUM(IF(($A$7:$A$28=T$6)*($C$7:$C$28="매수")*($B$7:$B$28&lt;=$U78),$H$7:$H$28))-SUM(IF(($A$7:$A$28=T$6)*($C$7:$C$28="매도")*($B$7:$B$28&lt;=$U78),$H$7:$H$28))</f>
        <v>0</v>
      </c>
      <c r="U78" s="11">
        <v>43607.0</v>
      </c>
      <c r="V78" s="12">
        <f t="array" ref="V78">VLOOKUP($U78,'종목주가시세'!$A$1:$J$472,MATCH(V$6,'종목주가시세'!$B$1:$J$1,0)+1)*L78</f>
        <v>0</v>
      </c>
      <c r="W78" s="12">
        <f t="array" ref="W78">VLOOKUP($U78,'종목주가시세'!$A$1:$J$472,MATCH(W$6,'종목주가시세'!$B$1:$J$1,0)+1)*M78</f>
        <v>0</v>
      </c>
      <c r="X78" s="12">
        <f t="array" ref="X78">VLOOKUP($U78,'종목주가시세'!$A$1:$J$472,MATCH(X$6,'종목주가시세'!$B$1:$J$1,0)+1)*N78</f>
        <v>23817450</v>
      </c>
      <c r="Y78" s="12">
        <f t="array" ref="Y78">VLOOKUP($U78,'종목주가시세'!$A$1:$J$472,MATCH(Y$6,'종목주가시세'!$B$1:$J$1,0)+1)*O78</f>
        <v>0</v>
      </c>
      <c r="Z78" s="12">
        <f t="array" ref="Z78">VLOOKUP($U78,'종목주가시세'!$A$1:$J$472,MATCH(Z$6,'종목주가시세'!$B$1:$J$1,0)+1)*P78</f>
        <v>18374900</v>
      </c>
      <c r="AA78" s="12">
        <f t="array" ref="AA78">VLOOKUP($U78,'종목주가시세'!$A$1:$J$472,MATCH(AA$6,'종목주가시세'!$B$1:$J$1,0)+1)*Q78</f>
        <v>0</v>
      </c>
      <c r="AB78" s="12">
        <f t="array" ref="AB78">VLOOKUP($U78,'종목주가시세'!$A$1:$J$472,MATCH(AB$6,'종목주가시세'!$B$1:$J$1,0)+1)*R78</f>
        <v>0</v>
      </c>
      <c r="AC78" s="12">
        <f t="array" ref="AC78">VLOOKUP($U78,'종목주가시세'!$A$1:$J$472,MATCH(AC$6,'종목주가시세'!$B$1:$J$1,0)+1)*S78</f>
        <v>0</v>
      </c>
      <c r="AD78" s="12">
        <f t="array" ref="AD78">VLOOKUP($U78,'종목주가시세'!$A$1:$J$472,MATCH(AD$6,'종목주가시세'!$B$1:$J$1,0)+1)*T78</f>
        <v>0</v>
      </c>
      <c r="AE78" s="12">
        <f t="shared" si="3"/>
        <v>42192350</v>
      </c>
      <c r="AF78" s="12">
        <f t="array" ref="AF78">100000000+SUM(IF(($C$7:$C$28="매도")*($B$7:$B$28&lt;=$U78),$I$7:$I$28))-SUM(IF(($C$7:$C$28="매수")*($B$7:$B$28&lt;=$U78),$I$7:$I$28))</f>
        <v>63277730</v>
      </c>
      <c r="AG78" s="12">
        <f t="shared" si="4"/>
        <v>105470080</v>
      </c>
    </row>
    <row r="79" ht="16.5" customHeight="1">
      <c r="A79" s="20"/>
      <c r="B79" s="11"/>
      <c r="C79" s="4"/>
      <c r="D79" s="4"/>
      <c r="E79" s="4"/>
      <c r="F79" s="22"/>
      <c r="G79" s="4"/>
      <c r="H79" s="4"/>
      <c r="I79" s="22"/>
      <c r="J79" s="3"/>
      <c r="K79" s="3"/>
      <c r="L79" s="3">
        <f t="array" ref="L79">SUM(IF(($A$7:$A$28=L$6)*($C$7:$C$28="매수")*($B$7:$B$28&lt;=$U79),$H$7:$H$28))-SUM(IF(($A$7:$A$28=L$6)*($C$7:$C$28="매도")*($B$7:$B$28&lt;=$U79),$H$7:$H$28))</f>
        <v>0</v>
      </c>
      <c r="M79" s="3">
        <f t="array" ref="M79">SUM(IF(($A$7:$A$28=M$6)*($C$7:$C$28="매수")*($B$7:$B$28&lt;=$U79),$H$7:$H$28))-SUM(IF(($A$7:$A$28=M$6)*($C$7:$C$28="매도")*($B$7:$B$28&lt;=$U79),$H$7:$H$28))</f>
        <v>0</v>
      </c>
      <c r="N79" s="3">
        <f t="array" ref="N79">SUM(IF(($A$7:$A$28=N$6)*($C$7:$C$28="매수")*($B$7:$B$28&lt;=$U79),$H$7:$H$28))-SUM(IF(($A$7:$A$28=N$6)*($C$7:$C$28="매도")*($B$7:$B$28&lt;=$U79),$H$7:$H$28))</f>
        <v>3477</v>
      </c>
      <c r="O79" s="3">
        <f t="array" ref="O79">SUM(IF(($A$7:$A$28=O$6)*($C$7:$C$28="매수")*($B$7:$B$28&lt;=$U79),$H$7:$H$28))-SUM(IF(($A$7:$A$28=O$6)*($C$7:$C$28="매도")*($B$7:$B$28&lt;=$U79),$H$7:$H$28))</f>
        <v>0</v>
      </c>
      <c r="P79" s="3">
        <f t="array" ref="P79">SUM(IF(($A$7:$A$28=P$6)*($C$7:$C$28="매수")*($B$7:$B$28&lt;=$U79),$H$7:$H$28))-SUM(IF(($A$7:$A$28=P$6)*($C$7:$C$28="매도")*($B$7:$B$28&lt;=$U79),$H$7:$H$28))</f>
        <v>722</v>
      </c>
      <c r="Q79" s="3">
        <f t="array" ref="Q79">SUM(IF(($A$7:$A$28=Q$6)*($C$7:$C$28="매수")*($B$7:$B$28&lt;=$U79),$H$7:$H$28))-SUM(IF(($A$7:$A$28=Q$6)*($C$7:$C$28="매도")*($B$7:$B$28&lt;=$U79),$H$7:$H$28))</f>
        <v>0</v>
      </c>
      <c r="R79" s="3">
        <f t="array" ref="R79">SUM(IF(($A$7:$A$28=R$6)*($C$7:$C$28="매수")*($B$7:$B$28&lt;=$U79),$H$7:$H$28))-SUM(IF(($A$7:$A$28=R$6)*($C$7:$C$28="매도")*($B$7:$B$28&lt;=$U79),$H$7:$H$28))</f>
        <v>0</v>
      </c>
      <c r="S79" s="3">
        <f t="array" ref="S79">SUM(IF(($A$7:$A$28=S$6)*($C$7:$C$28="매수")*($B$7:$B$28&lt;=$U79),$H$7:$H$28))-SUM(IF(($A$7:$A$28=S$6)*($C$7:$C$28="매도")*($B$7:$B$28&lt;=$U79),$H$7:$H$28))</f>
        <v>0</v>
      </c>
      <c r="T79" s="3">
        <f t="array" ref="T79">SUM(IF(($A$7:$A$28=T$6)*($C$7:$C$28="매수")*($B$7:$B$28&lt;=$U79),$H$7:$H$28))-SUM(IF(($A$7:$A$28=T$6)*($C$7:$C$28="매도")*($B$7:$B$28&lt;=$U79),$H$7:$H$28))</f>
        <v>0</v>
      </c>
      <c r="U79" s="11">
        <v>43608.0</v>
      </c>
      <c r="V79" s="12">
        <f t="array" ref="V79">VLOOKUP($U79,'종목주가시세'!$A$1:$J$472,MATCH(V$6,'종목주가시세'!$B$1:$J$1,0)+1)*L79</f>
        <v>0</v>
      </c>
      <c r="W79" s="12">
        <f t="array" ref="W79">VLOOKUP($U79,'종목주가시세'!$A$1:$J$472,MATCH(W$6,'종목주가시세'!$B$1:$J$1,0)+1)*M79</f>
        <v>0</v>
      </c>
      <c r="X79" s="12">
        <f t="array" ref="X79">VLOOKUP($U79,'종목주가시세'!$A$1:$J$472,MATCH(X$6,'종목주가시세'!$B$1:$J$1,0)+1)*N79</f>
        <v>23678370</v>
      </c>
      <c r="Y79" s="12">
        <f t="array" ref="Y79">VLOOKUP($U79,'종목주가시세'!$A$1:$J$472,MATCH(Y$6,'종목주가시세'!$B$1:$J$1,0)+1)*O79</f>
        <v>0</v>
      </c>
      <c r="Z79" s="12">
        <f t="array" ref="Z79">VLOOKUP($U79,'종목주가시세'!$A$1:$J$472,MATCH(Z$6,'종목주가시세'!$B$1:$J$1,0)+1)*P79</f>
        <v>18158300</v>
      </c>
      <c r="AA79" s="12">
        <f t="array" ref="AA79">VLOOKUP($U79,'종목주가시세'!$A$1:$J$472,MATCH(AA$6,'종목주가시세'!$B$1:$J$1,0)+1)*Q79</f>
        <v>0</v>
      </c>
      <c r="AB79" s="12">
        <f t="array" ref="AB79">VLOOKUP($U79,'종목주가시세'!$A$1:$J$472,MATCH(AB$6,'종목주가시세'!$B$1:$J$1,0)+1)*R79</f>
        <v>0</v>
      </c>
      <c r="AC79" s="12">
        <f t="array" ref="AC79">VLOOKUP($U79,'종목주가시세'!$A$1:$J$472,MATCH(AC$6,'종목주가시세'!$B$1:$J$1,0)+1)*S79</f>
        <v>0</v>
      </c>
      <c r="AD79" s="12">
        <f t="array" ref="AD79">VLOOKUP($U79,'종목주가시세'!$A$1:$J$472,MATCH(AD$6,'종목주가시세'!$B$1:$J$1,0)+1)*T79</f>
        <v>0</v>
      </c>
      <c r="AE79" s="12">
        <f t="shared" si="3"/>
        <v>41836670</v>
      </c>
      <c r="AF79" s="12">
        <f t="array" ref="AF79">100000000+SUM(IF(($C$7:$C$28="매도")*($B$7:$B$28&lt;=$U79),$I$7:$I$28))-SUM(IF(($C$7:$C$28="매수")*($B$7:$B$28&lt;=$U79),$I$7:$I$28))</f>
        <v>63277730</v>
      </c>
      <c r="AG79" s="12">
        <f t="shared" si="4"/>
        <v>105114400</v>
      </c>
    </row>
    <row r="80" ht="16.5" customHeight="1">
      <c r="A80" s="20"/>
      <c r="B80" s="11"/>
      <c r="C80" s="4"/>
      <c r="D80" s="4"/>
      <c r="E80" s="4"/>
      <c r="F80" s="22"/>
      <c r="G80" s="4"/>
      <c r="H80" s="4"/>
      <c r="I80" s="22"/>
      <c r="J80" s="3"/>
      <c r="K80" s="3"/>
      <c r="L80" s="3">
        <f t="array" ref="L80">SUM(IF(($A$7:$A$28=L$6)*($C$7:$C$28="매수")*($B$7:$B$28&lt;=$U80),$H$7:$H$28))-SUM(IF(($A$7:$A$28=L$6)*($C$7:$C$28="매도")*($B$7:$B$28&lt;=$U80),$H$7:$H$28))</f>
        <v>0</v>
      </c>
      <c r="M80" s="3">
        <f t="array" ref="M80">SUM(IF(($A$7:$A$28=M$6)*($C$7:$C$28="매수")*($B$7:$B$28&lt;=$U80),$H$7:$H$28))-SUM(IF(($A$7:$A$28=M$6)*($C$7:$C$28="매도")*($B$7:$B$28&lt;=$U80),$H$7:$H$28))</f>
        <v>0</v>
      </c>
      <c r="N80" s="3">
        <f t="array" ref="N80">SUM(IF(($A$7:$A$28=N$6)*($C$7:$C$28="매수")*($B$7:$B$28&lt;=$U80),$H$7:$H$28))-SUM(IF(($A$7:$A$28=N$6)*($C$7:$C$28="매도")*($B$7:$B$28&lt;=$U80),$H$7:$H$28))</f>
        <v>3477</v>
      </c>
      <c r="O80" s="3">
        <f t="array" ref="O80">SUM(IF(($A$7:$A$28=O$6)*($C$7:$C$28="매수")*($B$7:$B$28&lt;=$U80),$H$7:$H$28))-SUM(IF(($A$7:$A$28=O$6)*($C$7:$C$28="매도")*($B$7:$B$28&lt;=$U80),$H$7:$H$28))</f>
        <v>0</v>
      </c>
      <c r="P80" s="3">
        <f t="array" ref="P80">SUM(IF(($A$7:$A$28=P$6)*($C$7:$C$28="매수")*($B$7:$B$28&lt;=$U80),$H$7:$H$28))-SUM(IF(($A$7:$A$28=P$6)*($C$7:$C$28="매도")*($B$7:$B$28&lt;=$U80),$H$7:$H$28))</f>
        <v>722</v>
      </c>
      <c r="Q80" s="3">
        <f t="array" ref="Q80">SUM(IF(($A$7:$A$28=Q$6)*($C$7:$C$28="매수")*($B$7:$B$28&lt;=$U80),$H$7:$H$28))-SUM(IF(($A$7:$A$28=Q$6)*($C$7:$C$28="매도")*($B$7:$B$28&lt;=$U80),$H$7:$H$28))</f>
        <v>0</v>
      </c>
      <c r="R80" s="3">
        <f t="array" ref="R80">SUM(IF(($A$7:$A$28=R$6)*($C$7:$C$28="매수")*($B$7:$B$28&lt;=$U80),$H$7:$H$28))-SUM(IF(($A$7:$A$28=R$6)*($C$7:$C$28="매도")*($B$7:$B$28&lt;=$U80),$H$7:$H$28))</f>
        <v>0</v>
      </c>
      <c r="S80" s="3">
        <f t="array" ref="S80">SUM(IF(($A$7:$A$28=S$6)*($C$7:$C$28="매수")*($B$7:$B$28&lt;=$U80),$H$7:$H$28))-SUM(IF(($A$7:$A$28=S$6)*($C$7:$C$28="매도")*($B$7:$B$28&lt;=$U80),$H$7:$H$28))</f>
        <v>0</v>
      </c>
      <c r="T80" s="3">
        <f t="array" ref="T80">SUM(IF(($A$7:$A$28=T$6)*($C$7:$C$28="매수")*($B$7:$B$28&lt;=$U80),$H$7:$H$28))-SUM(IF(($A$7:$A$28=T$6)*($C$7:$C$28="매도")*($B$7:$B$28&lt;=$U80),$H$7:$H$28))</f>
        <v>0</v>
      </c>
      <c r="U80" s="11">
        <v>43609.0</v>
      </c>
      <c r="V80" s="12">
        <f t="array" ref="V80">VLOOKUP($U80,'종목주가시세'!$A$1:$J$472,MATCH(V$6,'종목주가시세'!$B$1:$J$1,0)+1)*L80</f>
        <v>0</v>
      </c>
      <c r="W80" s="12">
        <f t="array" ref="W80">VLOOKUP($U80,'종목주가시세'!$A$1:$J$472,MATCH(W$6,'종목주가시세'!$B$1:$J$1,0)+1)*M80</f>
        <v>0</v>
      </c>
      <c r="X80" s="12">
        <f t="array" ref="X80">VLOOKUP($U80,'종목주가시세'!$A$1:$J$472,MATCH(X$6,'종목주가시세'!$B$1:$J$1,0)+1)*N80</f>
        <v>23261130</v>
      </c>
      <c r="Y80" s="12">
        <f t="array" ref="Y80">VLOOKUP($U80,'종목주가시세'!$A$1:$J$472,MATCH(Y$6,'종목주가시세'!$B$1:$J$1,0)+1)*O80</f>
        <v>0</v>
      </c>
      <c r="Z80" s="12">
        <f t="array" ref="Z80">VLOOKUP($U80,'종목주가시세'!$A$1:$J$472,MATCH(Z$6,'종목주가시세'!$B$1:$J$1,0)+1)*P80</f>
        <v>17977800</v>
      </c>
      <c r="AA80" s="12">
        <f t="array" ref="AA80">VLOOKUP($U80,'종목주가시세'!$A$1:$J$472,MATCH(AA$6,'종목주가시세'!$B$1:$J$1,0)+1)*Q80</f>
        <v>0</v>
      </c>
      <c r="AB80" s="12">
        <f t="array" ref="AB80">VLOOKUP($U80,'종목주가시세'!$A$1:$J$472,MATCH(AB$6,'종목주가시세'!$B$1:$J$1,0)+1)*R80</f>
        <v>0</v>
      </c>
      <c r="AC80" s="12">
        <f t="array" ref="AC80">VLOOKUP($U80,'종목주가시세'!$A$1:$J$472,MATCH(AC$6,'종목주가시세'!$B$1:$J$1,0)+1)*S80</f>
        <v>0</v>
      </c>
      <c r="AD80" s="12">
        <f t="array" ref="AD80">VLOOKUP($U80,'종목주가시세'!$A$1:$J$472,MATCH(AD$6,'종목주가시세'!$B$1:$J$1,0)+1)*T80</f>
        <v>0</v>
      </c>
      <c r="AE80" s="12">
        <f t="shared" si="3"/>
        <v>41238930</v>
      </c>
      <c r="AF80" s="12">
        <f t="array" ref="AF80">100000000+SUM(IF(($C$7:$C$28="매도")*($B$7:$B$28&lt;=$U80),$I$7:$I$28))-SUM(IF(($C$7:$C$28="매수")*($B$7:$B$28&lt;=$U80),$I$7:$I$28))</f>
        <v>63277730</v>
      </c>
      <c r="AG80" s="12">
        <f t="shared" si="4"/>
        <v>104516660</v>
      </c>
    </row>
    <row r="81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>
        <f t="array" ref="L81">SUM(IF(($A$7:$A$28=L$6)*($C$7:$C$28="매수")*($B$7:$B$28&lt;=$U81),$H$7:$H$28))-SUM(IF(($A$7:$A$28=L$6)*($C$7:$C$28="매도")*($B$7:$B$28&lt;=$U81),$H$7:$H$28))</f>
        <v>0</v>
      </c>
      <c r="M81" s="3">
        <f t="array" ref="M81">SUM(IF(($A$7:$A$28=M$6)*($C$7:$C$28="매수")*($B$7:$B$28&lt;=$U81),$H$7:$H$28))-SUM(IF(($A$7:$A$28=M$6)*($C$7:$C$28="매도")*($B$7:$B$28&lt;=$U81),$H$7:$H$28))</f>
        <v>0</v>
      </c>
      <c r="N81" s="3">
        <f t="array" ref="N81">SUM(IF(($A$7:$A$28=N$6)*($C$7:$C$28="매수")*($B$7:$B$28&lt;=$U81),$H$7:$H$28))-SUM(IF(($A$7:$A$28=N$6)*($C$7:$C$28="매도")*($B$7:$B$28&lt;=$U81),$H$7:$H$28))</f>
        <v>3477</v>
      </c>
      <c r="O81" s="3">
        <f t="array" ref="O81">SUM(IF(($A$7:$A$28=O$6)*($C$7:$C$28="매수")*($B$7:$B$28&lt;=$U81),$H$7:$H$28))-SUM(IF(($A$7:$A$28=O$6)*($C$7:$C$28="매도")*($B$7:$B$28&lt;=$U81),$H$7:$H$28))</f>
        <v>0</v>
      </c>
      <c r="P81" s="3">
        <f t="array" ref="P81">SUM(IF(($A$7:$A$28=P$6)*($C$7:$C$28="매수")*($B$7:$B$28&lt;=$U81),$H$7:$H$28))-SUM(IF(($A$7:$A$28=P$6)*($C$7:$C$28="매도")*($B$7:$B$28&lt;=$U81),$H$7:$H$28))</f>
        <v>722</v>
      </c>
      <c r="Q81" s="3">
        <f t="array" ref="Q81">SUM(IF(($A$7:$A$28=Q$6)*($C$7:$C$28="매수")*($B$7:$B$28&lt;=$U81),$H$7:$H$28))-SUM(IF(($A$7:$A$28=Q$6)*($C$7:$C$28="매도")*($B$7:$B$28&lt;=$U81),$H$7:$H$28))</f>
        <v>0</v>
      </c>
      <c r="R81" s="3">
        <f t="array" ref="R81">SUM(IF(($A$7:$A$28=R$6)*($C$7:$C$28="매수")*($B$7:$B$28&lt;=$U81),$H$7:$H$28))-SUM(IF(($A$7:$A$28=R$6)*($C$7:$C$28="매도")*($B$7:$B$28&lt;=$U81),$H$7:$H$28))</f>
        <v>0</v>
      </c>
      <c r="S81" s="3">
        <f t="array" ref="S81">SUM(IF(($A$7:$A$28=S$6)*($C$7:$C$28="매수")*($B$7:$B$28&lt;=$U81),$H$7:$H$28))-SUM(IF(($A$7:$A$28=S$6)*($C$7:$C$28="매도")*($B$7:$B$28&lt;=$U81),$H$7:$H$28))</f>
        <v>0</v>
      </c>
      <c r="T81" s="3">
        <f t="array" ref="T81">SUM(IF(($A$7:$A$28=T$6)*($C$7:$C$28="매수")*($B$7:$B$28&lt;=$U81),$H$7:$H$28))-SUM(IF(($A$7:$A$28=T$6)*($C$7:$C$28="매도")*($B$7:$B$28&lt;=$U81),$H$7:$H$28))</f>
        <v>0</v>
      </c>
      <c r="U81" s="11">
        <v>43612.0</v>
      </c>
      <c r="V81" s="12">
        <f t="array" ref="V81">VLOOKUP($U81,'종목주가시세'!$A$1:$J$472,MATCH(V$6,'종목주가시세'!$B$1:$J$1,0)+1)*L81</f>
        <v>0</v>
      </c>
      <c r="W81" s="12">
        <f t="array" ref="W81">VLOOKUP($U81,'종목주가시세'!$A$1:$J$472,MATCH(W$6,'종목주가시세'!$B$1:$J$1,0)+1)*M81</f>
        <v>0</v>
      </c>
      <c r="X81" s="12">
        <f t="array" ref="X81">VLOOKUP($U81,'종목주가시세'!$A$1:$J$472,MATCH(X$6,'종목주가시세'!$B$1:$J$1,0)+1)*N81</f>
        <v>23504520</v>
      </c>
      <c r="Y81" s="12">
        <f t="array" ref="Y81">VLOOKUP($U81,'종목주가시세'!$A$1:$J$472,MATCH(Y$6,'종목주가시세'!$B$1:$J$1,0)+1)*O81</f>
        <v>0</v>
      </c>
      <c r="Z81" s="12">
        <f t="array" ref="Z81">VLOOKUP($U81,'종목주가시세'!$A$1:$J$472,MATCH(Z$6,'종목주가시세'!$B$1:$J$1,0)+1)*P81</f>
        <v>17941700</v>
      </c>
      <c r="AA81" s="12">
        <f t="array" ref="AA81">VLOOKUP($U81,'종목주가시세'!$A$1:$J$472,MATCH(AA$6,'종목주가시세'!$B$1:$J$1,0)+1)*Q81</f>
        <v>0</v>
      </c>
      <c r="AB81" s="12">
        <f t="array" ref="AB81">VLOOKUP($U81,'종목주가시세'!$A$1:$J$472,MATCH(AB$6,'종목주가시세'!$B$1:$J$1,0)+1)*R81</f>
        <v>0</v>
      </c>
      <c r="AC81" s="12">
        <f t="array" ref="AC81">VLOOKUP($U81,'종목주가시세'!$A$1:$J$472,MATCH(AC$6,'종목주가시세'!$B$1:$J$1,0)+1)*S81</f>
        <v>0</v>
      </c>
      <c r="AD81" s="12">
        <f t="array" ref="AD81">VLOOKUP($U81,'종목주가시세'!$A$1:$J$472,MATCH(AD$6,'종목주가시세'!$B$1:$J$1,0)+1)*T81</f>
        <v>0</v>
      </c>
      <c r="AE81" s="12">
        <f t="shared" si="3"/>
        <v>41446220</v>
      </c>
      <c r="AF81" s="12">
        <f t="array" ref="AF81">100000000+SUM(IF(($C$7:$C$28="매도")*($B$7:$B$28&lt;=$U81),$I$7:$I$28))-SUM(IF(($C$7:$C$28="매수")*($B$7:$B$28&lt;=$U81),$I$7:$I$28))</f>
        <v>63277730</v>
      </c>
      <c r="AG81" s="12">
        <f t="shared" si="4"/>
        <v>104723950</v>
      </c>
    </row>
    <row r="82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>
        <f t="array" ref="L82">SUM(IF(($A$7:$A$28=L$6)*($C$7:$C$28="매수")*($B$7:$B$28&lt;=$U82),$H$7:$H$28))-SUM(IF(($A$7:$A$28=L$6)*($C$7:$C$28="매도")*($B$7:$B$28&lt;=$U82),$H$7:$H$28))</f>
        <v>0</v>
      </c>
      <c r="M82" s="3">
        <f t="array" ref="M82">SUM(IF(($A$7:$A$28=M$6)*($C$7:$C$28="매수")*($B$7:$B$28&lt;=$U82),$H$7:$H$28))-SUM(IF(($A$7:$A$28=M$6)*($C$7:$C$28="매도")*($B$7:$B$28&lt;=$U82),$H$7:$H$28))</f>
        <v>0</v>
      </c>
      <c r="N82" s="3">
        <f t="array" ref="N82">SUM(IF(($A$7:$A$28=N$6)*($C$7:$C$28="매수")*($B$7:$B$28&lt;=$U82),$H$7:$H$28))-SUM(IF(($A$7:$A$28=N$6)*($C$7:$C$28="매도")*($B$7:$B$28&lt;=$U82),$H$7:$H$28))</f>
        <v>3477</v>
      </c>
      <c r="O82" s="3">
        <f t="array" ref="O82">SUM(IF(($A$7:$A$28=O$6)*($C$7:$C$28="매수")*($B$7:$B$28&lt;=$U82),$H$7:$H$28))-SUM(IF(($A$7:$A$28=O$6)*($C$7:$C$28="매도")*($B$7:$B$28&lt;=$U82),$H$7:$H$28))</f>
        <v>0</v>
      </c>
      <c r="P82" s="3">
        <f t="array" ref="P82">SUM(IF(($A$7:$A$28=P$6)*($C$7:$C$28="매수")*($B$7:$B$28&lt;=$U82),$H$7:$H$28))-SUM(IF(($A$7:$A$28=P$6)*($C$7:$C$28="매도")*($B$7:$B$28&lt;=$U82),$H$7:$H$28))</f>
        <v>722</v>
      </c>
      <c r="Q82" s="3">
        <f t="array" ref="Q82">SUM(IF(($A$7:$A$28=Q$6)*($C$7:$C$28="매수")*($B$7:$B$28&lt;=$U82),$H$7:$H$28))-SUM(IF(($A$7:$A$28=Q$6)*($C$7:$C$28="매도")*($B$7:$B$28&lt;=$U82),$H$7:$H$28))</f>
        <v>0</v>
      </c>
      <c r="R82" s="3">
        <f t="array" ref="R82">SUM(IF(($A$7:$A$28=R$6)*($C$7:$C$28="매수")*($B$7:$B$28&lt;=$U82),$H$7:$H$28))-SUM(IF(($A$7:$A$28=R$6)*($C$7:$C$28="매도")*($B$7:$B$28&lt;=$U82),$H$7:$H$28))</f>
        <v>0</v>
      </c>
      <c r="S82" s="3">
        <f t="array" ref="S82">SUM(IF(($A$7:$A$28=S$6)*($C$7:$C$28="매수")*($B$7:$B$28&lt;=$U82),$H$7:$H$28))-SUM(IF(($A$7:$A$28=S$6)*($C$7:$C$28="매도")*($B$7:$B$28&lt;=$U82),$H$7:$H$28))</f>
        <v>0</v>
      </c>
      <c r="T82" s="3">
        <f t="array" ref="T82">SUM(IF(($A$7:$A$28=T$6)*($C$7:$C$28="매수")*($B$7:$B$28&lt;=$U82),$H$7:$H$28))-SUM(IF(($A$7:$A$28=T$6)*($C$7:$C$28="매도")*($B$7:$B$28&lt;=$U82),$H$7:$H$28))</f>
        <v>0</v>
      </c>
      <c r="U82" s="11">
        <v>43613.0</v>
      </c>
      <c r="V82" s="12">
        <f t="array" ref="V82">VLOOKUP($U82,'종목주가시세'!$A$1:$J$472,MATCH(V$6,'종목주가시세'!$B$1:$J$1,0)+1)*L82</f>
        <v>0</v>
      </c>
      <c r="W82" s="12">
        <f t="array" ref="W82">VLOOKUP($U82,'종목주가시세'!$A$1:$J$472,MATCH(W$6,'종목주가시세'!$B$1:$J$1,0)+1)*M82</f>
        <v>0</v>
      </c>
      <c r="X82" s="12">
        <f t="array" ref="X82">VLOOKUP($U82,'종목주가시세'!$A$1:$J$472,MATCH(X$6,'종목주가시세'!$B$1:$J$1,0)+1)*N82</f>
        <v>24686700</v>
      </c>
      <c r="Y82" s="12">
        <f t="array" ref="Y82">VLOOKUP($U82,'종목주가시세'!$A$1:$J$472,MATCH(Y$6,'종목주가시세'!$B$1:$J$1,0)+1)*O82</f>
        <v>0</v>
      </c>
      <c r="Z82" s="12">
        <f t="array" ref="Z82">VLOOKUP($U82,'종목주가시세'!$A$1:$J$472,MATCH(Z$6,'종목주가시세'!$B$1:$J$1,0)+1)*P82</f>
        <v>18050000</v>
      </c>
      <c r="AA82" s="12">
        <f t="array" ref="AA82">VLOOKUP($U82,'종목주가시세'!$A$1:$J$472,MATCH(AA$6,'종목주가시세'!$B$1:$J$1,0)+1)*Q82</f>
        <v>0</v>
      </c>
      <c r="AB82" s="12">
        <f t="array" ref="AB82">VLOOKUP($U82,'종목주가시세'!$A$1:$J$472,MATCH(AB$6,'종목주가시세'!$B$1:$J$1,0)+1)*R82</f>
        <v>0</v>
      </c>
      <c r="AC82" s="12">
        <f t="array" ref="AC82">VLOOKUP($U82,'종목주가시세'!$A$1:$J$472,MATCH(AC$6,'종목주가시세'!$B$1:$J$1,0)+1)*S82</f>
        <v>0</v>
      </c>
      <c r="AD82" s="12">
        <f t="array" ref="AD82">VLOOKUP($U82,'종목주가시세'!$A$1:$J$472,MATCH(AD$6,'종목주가시세'!$B$1:$J$1,0)+1)*T82</f>
        <v>0</v>
      </c>
      <c r="AE82" s="12">
        <f t="shared" si="3"/>
        <v>42736700</v>
      </c>
      <c r="AF82" s="12">
        <f t="array" ref="AF82">100000000+SUM(IF(($C$7:$C$28="매도")*($B$7:$B$28&lt;=$U82),$I$7:$I$28))-SUM(IF(($C$7:$C$28="매수")*($B$7:$B$28&lt;=$U82),$I$7:$I$28))</f>
        <v>63277730</v>
      </c>
      <c r="AG82" s="12">
        <f t="shared" si="4"/>
        <v>106014430</v>
      </c>
    </row>
    <row r="83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>
        <f t="array" ref="L83">SUM(IF(($A$7:$A$28=L$6)*($C$7:$C$28="매수")*($B$7:$B$28&lt;=$U83),$H$7:$H$28))-SUM(IF(($A$7:$A$28=L$6)*($C$7:$C$28="매도")*($B$7:$B$28&lt;=$U83),$H$7:$H$28))</f>
        <v>0</v>
      </c>
      <c r="M83" s="3">
        <f t="array" ref="M83">SUM(IF(($A$7:$A$28=M$6)*($C$7:$C$28="매수")*($B$7:$B$28&lt;=$U83),$H$7:$H$28))-SUM(IF(($A$7:$A$28=M$6)*($C$7:$C$28="매도")*($B$7:$B$28&lt;=$U83),$H$7:$H$28))</f>
        <v>0</v>
      </c>
      <c r="N83" s="3">
        <f t="array" ref="N83">SUM(IF(($A$7:$A$28=N$6)*($C$7:$C$28="매수")*($B$7:$B$28&lt;=$U83),$H$7:$H$28))-SUM(IF(($A$7:$A$28=N$6)*($C$7:$C$28="매도")*($B$7:$B$28&lt;=$U83),$H$7:$H$28))</f>
        <v>3477</v>
      </c>
      <c r="O83" s="3">
        <f t="array" ref="O83">SUM(IF(($A$7:$A$28=O$6)*($C$7:$C$28="매수")*($B$7:$B$28&lt;=$U83),$H$7:$H$28))-SUM(IF(($A$7:$A$28=O$6)*($C$7:$C$28="매도")*($B$7:$B$28&lt;=$U83),$H$7:$H$28))</f>
        <v>0</v>
      </c>
      <c r="P83" s="3">
        <f t="array" ref="P83">SUM(IF(($A$7:$A$28=P$6)*($C$7:$C$28="매수")*($B$7:$B$28&lt;=$U83),$H$7:$H$28))-SUM(IF(($A$7:$A$28=P$6)*($C$7:$C$28="매도")*($B$7:$B$28&lt;=$U83),$H$7:$H$28))</f>
        <v>722</v>
      </c>
      <c r="Q83" s="3">
        <f t="array" ref="Q83">SUM(IF(($A$7:$A$28=Q$6)*($C$7:$C$28="매수")*($B$7:$B$28&lt;=$U83),$H$7:$H$28))-SUM(IF(($A$7:$A$28=Q$6)*($C$7:$C$28="매도")*($B$7:$B$28&lt;=$U83),$H$7:$H$28))</f>
        <v>0</v>
      </c>
      <c r="R83" s="3">
        <f t="array" ref="R83">SUM(IF(($A$7:$A$28=R$6)*($C$7:$C$28="매수")*($B$7:$B$28&lt;=$U83),$H$7:$H$28))-SUM(IF(($A$7:$A$28=R$6)*($C$7:$C$28="매도")*($B$7:$B$28&lt;=$U83),$H$7:$H$28))</f>
        <v>0</v>
      </c>
      <c r="S83" s="3">
        <f t="array" ref="S83">SUM(IF(($A$7:$A$28=S$6)*($C$7:$C$28="매수")*($B$7:$B$28&lt;=$U83),$H$7:$H$28))-SUM(IF(($A$7:$A$28=S$6)*($C$7:$C$28="매도")*($B$7:$B$28&lt;=$U83),$H$7:$H$28))</f>
        <v>0</v>
      </c>
      <c r="T83" s="3">
        <f t="array" ref="T83">SUM(IF(($A$7:$A$28=T$6)*($C$7:$C$28="매수")*($B$7:$B$28&lt;=$U83),$H$7:$H$28))-SUM(IF(($A$7:$A$28=T$6)*($C$7:$C$28="매도")*($B$7:$B$28&lt;=$U83),$H$7:$H$28))</f>
        <v>0</v>
      </c>
      <c r="U83" s="11">
        <v>43614.0</v>
      </c>
      <c r="V83" s="12">
        <f t="array" ref="V83">VLOOKUP($U83,'종목주가시세'!$A$1:$J$472,MATCH(V$6,'종목주가시세'!$B$1:$J$1,0)+1)*L83</f>
        <v>0</v>
      </c>
      <c r="W83" s="12">
        <f t="array" ref="W83">VLOOKUP($U83,'종목주가시세'!$A$1:$J$472,MATCH(W$6,'종목주가시세'!$B$1:$J$1,0)+1)*M83</f>
        <v>0</v>
      </c>
      <c r="X83" s="12">
        <f t="array" ref="X83">VLOOKUP($U83,'종목주가시세'!$A$1:$J$472,MATCH(X$6,'종목주가시세'!$B$1:$J$1,0)+1)*N83</f>
        <v>24199920</v>
      </c>
      <c r="Y83" s="12">
        <f t="array" ref="Y83">VLOOKUP($U83,'종목주가시세'!$A$1:$J$472,MATCH(Y$6,'종목주가시세'!$B$1:$J$1,0)+1)*O83</f>
        <v>0</v>
      </c>
      <c r="Z83" s="12">
        <f t="array" ref="Z83">VLOOKUP($U83,'종목주가시세'!$A$1:$J$472,MATCH(Z$6,'종목주가시세'!$B$1:$J$1,0)+1)*P83</f>
        <v>17977800</v>
      </c>
      <c r="AA83" s="12">
        <f t="array" ref="AA83">VLOOKUP($U83,'종목주가시세'!$A$1:$J$472,MATCH(AA$6,'종목주가시세'!$B$1:$J$1,0)+1)*Q83</f>
        <v>0</v>
      </c>
      <c r="AB83" s="12">
        <f t="array" ref="AB83">VLOOKUP($U83,'종목주가시세'!$A$1:$J$472,MATCH(AB$6,'종목주가시세'!$B$1:$J$1,0)+1)*R83</f>
        <v>0</v>
      </c>
      <c r="AC83" s="12">
        <f t="array" ref="AC83">VLOOKUP($U83,'종목주가시세'!$A$1:$J$472,MATCH(AC$6,'종목주가시세'!$B$1:$J$1,0)+1)*S83</f>
        <v>0</v>
      </c>
      <c r="AD83" s="12">
        <f t="array" ref="AD83">VLOOKUP($U83,'종목주가시세'!$A$1:$J$472,MATCH(AD$6,'종목주가시세'!$B$1:$J$1,0)+1)*T83</f>
        <v>0</v>
      </c>
      <c r="AE83" s="12">
        <f t="shared" si="3"/>
        <v>42177720</v>
      </c>
      <c r="AF83" s="12">
        <f t="array" ref="AF83">100000000+SUM(IF(($C$7:$C$28="매도")*($B$7:$B$28&lt;=$U83),$I$7:$I$28))-SUM(IF(($C$7:$C$28="매수")*($B$7:$B$28&lt;=$U83),$I$7:$I$28))</f>
        <v>63277730</v>
      </c>
      <c r="AG83" s="12">
        <f t="shared" si="4"/>
        <v>105455450</v>
      </c>
    </row>
    <row r="84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>
        <f t="array" ref="L84">SUM(IF(($A$7:$A$28=L$6)*($C$7:$C$28="매수")*($B$7:$B$28&lt;=$U84),$H$7:$H$28))-SUM(IF(($A$7:$A$28=L$6)*($C$7:$C$28="매도")*($B$7:$B$28&lt;=$U84),$H$7:$H$28))</f>
        <v>0</v>
      </c>
      <c r="M84" s="3">
        <f t="array" ref="M84">SUM(IF(($A$7:$A$28=M$6)*($C$7:$C$28="매수")*($B$7:$B$28&lt;=$U84),$H$7:$H$28))-SUM(IF(($A$7:$A$28=M$6)*($C$7:$C$28="매도")*($B$7:$B$28&lt;=$U84),$H$7:$H$28))</f>
        <v>0</v>
      </c>
      <c r="N84" s="3">
        <f t="array" ref="N84">SUM(IF(($A$7:$A$28=N$6)*($C$7:$C$28="매수")*($B$7:$B$28&lt;=$U84),$H$7:$H$28))-SUM(IF(($A$7:$A$28=N$6)*($C$7:$C$28="매도")*($B$7:$B$28&lt;=$U84),$H$7:$H$28))</f>
        <v>3477</v>
      </c>
      <c r="O84" s="3">
        <f t="array" ref="O84">SUM(IF(($A$7:$A$28=O$6)*($C$7:$C$28="매수")*($B$7:$B$28&lt;=$U84),$H$7:$H$28))-SUM(IF(($A$7:$A$28=O$6)*($C$7:$C$28="매도")*($B$7:$B$28&lt;=$U84),$H$7:$H$28))</f>
        <v>0</v>
      </c>
      <c r="P84" s="3">
        <f t="array" ref="P84">SUM(IF(($A$7:$A$28=P$6)*($C$7:$C$28="매수")*($B$7:$B$28&lt;=$U84),$H$7:$H$28))-SUM(IF(($A$7:$A$28=P$6)*($C$7:$C$28="매도")*($B$7:$B$28&lt;=$U84),$H$7:$H$28))</f>
        <v>722</v>
      </c>
      <c r="Q84" s="3">
        <f t="array" ref="Q84">SUM(IF(($A$7:$A$28=Q$6)*($C$7:$C$28="매수")*($B$7:$B$28&lt;=$U84),$H$7:$H$28))-SUM(IF(($A$7:$A$28=Q$6)*($C$7:$C$28="매도")*($B$7:$B$28&lt;=$U84),$H$7:$H$28))</f>
        <v>0</v>
      </c>
      <c r="R84" s="3">
        <f t="array" ref="R84">SUM(IF(($A$7:$A$28=R$6)*($C$7:$C$28="매수")*($B$7:$B$28&lt;=$U84),$H$7:$H$28))-SUM(IF(($A$7:$A$28=R$6)*($C$7:$C$28="매도")*($B$7:$B$28&lt;=$U84),$H$7:$H$28))</f>
        <v>0</v>
      </c>
      <c r="S84" s="3">
        <f t="array" ref="S84">SUM(IF(($A$7:$A$28=S$6)*($C$7:$C$28="매수")*($B$7:$B$28&lt;=$U84),$H$7:$H$28))-SUM(IF(($A$7:$A$28=S$6)*($C$7:$C$28="매도")*($B$7:$B$28&lt;=$U84),$H$7:$H$28))</f>
        <v>0</v>
      </c>
      <c r="T84" s="3">
        <f t="array" ref="T84">SUM(IF(($A$7:$A$28=T$6)*($C$7:$C$28="매수")*($B$7:$B$28&lt;=$U84),$H$7:$H$28))-SUM(IF(($A$7:$A$28=T$6)*($C$7:$C$28="매도")*($B$7:$B$28&lt;=$U84),$H$7:$H$28))</f>
        <v>0</v>
      </c>
      <c r="U84" s="11">
        <v>43615.0</v>
      </c>
      <c r="V84" s="12">
        <f t="array" ref="V84">VLOOKUP($U84,'종목주가시세'!$A$1:$J$472,MATCH(V$6,'종목주가시세'!$B$1:$J$1,0)+1)*L84</f>
        <v>0</v>
      </c>
      <c r="W84" s="12">
        <f t="array" ref="W84">VLOOKUP($U84,'종목주가시세'!$A$1:$J$472,MATCH(W$6,'종목주가시세'!$B$1:$J$1,0)+1)*M84</f>
        <v>0</v>
      </c>
      <c r="X84" s="12">
        <f t="array" ref="X84">VLOOKUP($U84,'종목주가시세'!$A$1:$J$472,MATCH(X$6,'종목주가시세'!$B$1:$J$1,0)+1)*N84</f>
        <v>24165150</v>
      </c>
      <c r="Y84" s="12">
        <f t="array" ref="Y84">VLOOKUP($U84,'종목주가시세'!$A$1:$J$472,MATCH(Y$6,'종목주가시세'!$B$1:$J$1,0)+1)*O84</f>
        <v>0</v>
      </c>
      <c r="Z84" s="12">
        <f t="array" ref="Z84">VLOOKUP($U84,'종목주가시세'!$A$1:$J$472,MATCH(Z$6,'종목주가시세'!$B$1:$J$1,0)+1)*P84</f>
        <v>18302700</v>
      </c>
      <c r="AA84" s="12">
        <f t="array" ref="AA84">VLOOKUP($U84,'종목주가시세'!$A$1:$J$472,MATCH(AA$6,'종목주가시세'!$B$1:$J$1,0)+1)*Q84</f>
        <v>0</v>
      </c>
      <c r="AB84" s="12">
        <f t="array" ref="AB84">VLOOKUP($U84,'종목주가시세'!$A$1:$J$472,MATCH(AB$6,'종목주가시세'!$B$1:$J$1,0)+1)*R84</f>
        <v>0</v>
      </c>
      <c r="AC84" s="12">
        <f t="array" ref="AC84">VLOOKUP($U84,'종목주가시세'!$A$1:$J$472,MATCH(AC$6,'종목주가시세'!$B$1:$J$1,0)+1)*S84</f>
        <v>0</v>
      </c>
      <c r="AD84" s="12">
        <f t="array" ref="AD84">VLOOKUP($U84,'종목주가시세'!$A$1:$J$472,MATCH(AD$6,'종목주가시세'!$B$1:$J$1,0)+1)*T84</f>
        <v>0</v>
      </c>
      <c r="AE84" s="12">
        <f t="shared" si="3"/>
        <v>42467850</v>
      </c>
      <c r="AF84" s="12">
        <f t="array" ref="AF84">100000000+SUM(IF(($C$7:$C$28="매도")*($B$7:$B$28&lt;=$U84),$I$7:$I$28))-SUM(IF(($C$7:$C$28="매수")*($B$7:$B$28&lt;=$U84),$I$7:$I$28))</f>
        <v>63277730</v>
      </c>
      <c r="AG84" s="12">
        <f t="shared" si="4"/>
        <v>105745580</v>
      </c>
    </row>
    <row r="85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>
        <f t="array" ref="L85">SUM(IF(($A$7:$A$28=L$6)*($C$7:$C$28="매수")*($B$7:$B$28&lt;=$U85),$H$7:$H$28))-SUM(IF(($A$7:$A$28=L$6)*($C$7:$C$28="매도")*($B$7:$B$28&lt;=$U85),$H$7:$H$28))</f>
        <v>0</v>
      </c>
      <c r="M85" s="3">
        <f t="array" ref="M85">SUM(IF(($A$7:$A$28=M$6)*($C$7:$C$28="매수")*($B$7:$B$28&lt;=$U85),$H$7:$H$28))-SUM(IF(($A$7:$A$28=M$6)*($C$7:$C$28="매도")*($B$7:$B$28&lt;=$U85),$H$7:$H$28))</f>
        <v>0</v>
      </c>
      <c r="N85" s="3">
        <f t="array" ref="N85">SUM(IF(($A$7:$A$28=N$6)*($C$7:$C$28="매수")*($B$7:$B$28&lt;=$U85),$H$7:$H$28))-SUM(IF(($A$7:$A$28=N$6)*($C$7:$C$28="매도")*($B$7:$B$28&lt;=$U85),$H$7:$H$28))</f>
        <v>3477</v>
      </c>
      <c r="O85" s="3">
        <f t="array" ref="O85">SUM(IF(($A$7:$A$28=O$6)*($C$7:$C$28="매수")*($B$7:$B$28&lt;=$U85),$H$7:$H$28))-SUM(IF(($A$7:$A$28=O$6)*($C$7:$C$28="매도")*($B$7:$B$28&lt;=$U85),$H$7:$H$28))</f>
        <v>1382</v>
      </c>
      <c r="P85" s="3">
        <f t="array" ref="P85">SUM(IF(($A$7:$A$28=P$6)*($C$7:$C$28="매수")*($B$7:$B$28&lt;=$U85),$H$7:$H$28))-SUM(IF(($A$7:$A$28=P$6)*($C$7:$C$28="매도")*($B$7:$B$28&lt;=$U85),$H$7:$H$28))</f>
        <v>722</v>
      </c>
      <c r="Q85" s="3">
        <f t="array" ref="Q85">SUM(IF(($A$7:$A$28=Q$6)*($C$7:$C$28="매수")*($B$7:$B$28&lt;=$U85),$H$7:$H$28))-SUM(IF(($A$7:$A$28=Q$6)*($C$7:$C$28="매도")*($B$7:$B$28&lt;=$U85),$H$7:$H$28))</f>
        <v>0</v>
      </c>
      <c r="R85" s="3">
        <f t="array" ref="R85">SUM(IF(($A$7:$A$28=R$6)*($C$7:$C$28="매수")*($B$7:$B$28&lt;=$U85),$H$7:$H$28))-SUM(IF(($A$7:$A$28=R$6)*($C$7:$C$28="매도")*($B$7:$B$28&lt;=$U85),$H$7:$H$28))</f>
        <v>0</v>
      </c>
      <c r="S85" s="3">
        <f t="array" ref="S85">SUM(IF(($A$7:$A$28=S$6)*($C$7:$C$28="매수")*($B$7:$B$28&lt;=$U85),$H$7:$H$28))-SUM(IF(($A$7:$A$28=S$6)*($C$7:$C$28="매도")*($B$7:$B$28&lt;=$U85),$H$7:$H$28))</f>
        <v>0</v>
      </c>
      <c r="T85" s="3">
        <f t="array" ref="T85">SUM(IF(($A$7:$A$28=T$6)*($C$7:$C$28="매수")*($B$7:$B$28&lt;=$U85),$H$7:$H$28))-SUM(IF(($A$7:$A$28=T$6)*($C$7:$C$28="매도")*($B$7:$B$28&lt;=$U85),$H$7:$H$28))</f>
        <v>0</v>
      </c>
      <c r="U85" s="11">
        <v>43616.0</v>
      </c>
      <c r="V85" s="12">
        <f t="array" ref="V85">VLOOKUP($U85,'종목주가시세'!$A$1:$J$472,MATCH(V$6,'종목주가시세'!$B$1:$J$1,0)+1)*L85</f>
        <v>0</v>
      </c>
      <c r="W85" s="12">
        <f t="array" ref="W85">VLOOKUP($U85,'종목주가시세'!$A$1:$J$472,MATCH(W$6,'종목주가시세'!$B$1:$J$1,0)+1)*M85</f>
        <v>0</v>
      </c>
      <c r="X85" s="12">
        <f t="array" ref="X85">VLOOKUP($U85,'종목주가시세'!$A$1:$J$472,MATCH(X$6,'종목주가시세'!$B$1:$J$1,0)+1)*N85</f>
        <v>23886990</v>
      </c>
      <c r="Y85" s="12">
        <f t="array" ref="Y85">VLOOKUP($U85,'종목주가시세'!$A$1:$J$472,MATCH(Y$6,'종목주가시세'!$B$1:$J$1,0)+1)*O85</f>
        <v>29989400</v>
      </c>
      <c r="Z85" s="12">
        <f t="array" ref="Z85">VLOOKUP($U85,'종목주가시세'!$A$1:$J$472,MATCH(Z$6,'종목주가시세'!$B$1:$J$1,0)+1)*P85</f>
        <v>18194400</v>
      </c>
      <c r="AA85" s="12">
        <f t="array" ref="AA85">VLOOKUP($U85,'종목주가시세'!$A$1:$J$472,MATCH(AA$6,'종목주가시세'!$B$1:$J$1,0)+1)*Q85</f>
        <v>0</v>
      </c>
      <c r="AB85" s="12">
        <f t="array" ref="AB85">VLOOKUP($U85,'종목주가시세'!$A$1:$J$472,MATCH(AB$6,'종목주가시세'!$B$1:$J$1,0)+1)*R85</f>
        <v>0</v>
      </c>
      <c r="AC85" s="12">
        <f t="array" ref="AC85">VLOOKUP($U85,'종목주가시세'!$A$1:$J$472,MATCH(AC$6,'종목주가시세'!$B$1:$J$1,0)+1)*S85</f>
        <v>0</v>
      </c>
      <c r="AD85" s="12">
        <f t="array" ref="AD85">VLOOKUP($U85,'종목주가시세'!$A$1:$J$472,MATCH(AD$6,'종목주가시세'!$B$1:$J$1,0)+1)*T85</f>
        <v>0</v>
      </c>
      <c r="AE85" s="12">
        <f t="shared" si="3"/>
        <v>72070790</v>
      </c>
      <c r="AF85" s="12">
        <f t="array" ref="AF85">100000000+SUM(IF(($C$7:$C$28="매도")*($B$7:$B$28&lt;=$U85),$I$7:$I$28))-SUM(IF(($C$7:$C$28="매수")*($B$7:$B$28&lt;=$U85),$I$7:$I$28))</f>
        <v>33288330</v>
      </c>
      <c r="AG85" s="12">
        <f t="shared" si="4"/>
        <v>105359120</v>
      </c>
    </row>
    <row r="8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>
        <f t="array" ref="L86">SUM(IF(($A$7:$A$28=L$6)*($C$7:$C$28="매수")*($B$7:$B$28&lt;=$U86),$H$7:$H$28))-SUM(IF(($A$7:$A$28=L$6)*($C$7:$C$28="매도")*($B$7:$B$28&lt;=$U86),$H$7:$H$28))</f>
        <v>0</v>
      </c>
      <c r="M86" s="3">
        <f t="array" ref="M86">SUM(IF(($A$7:$A$28=M$6)*($C$7:$C$28="매수")*($B$7:$B$28&lt;=$U86),$H$7:$H$28))-SUM(IF(($A$7:$A$28=M$6)*($C$7:$C$28="매도")*($B$7:$B$28&lt;=$U86),$H$7:$H$28))</f>
        <v>0</v>
      </c>
      <c r="N86" s="3">
        <f t="array" ref="N86">SUM(IF(($A$7:$A$28=N$6)*($C$7:$C$28="매수")*($B$7:$B$28&lt;=$U86),$H$7:$H$28))-SUM(IF(($A$7:$A$28=N$6)*($C$7:$C$28="매도")*($B$7:$B$28&lt;=$U86),$H$7:$H$28))</f>
        <v>3477</v>
      </c>
      <c r="O86" s="3">
        <f t="array" ref="O86">SUM(IF(($A$7:$A$28=O$6)*($C$7:$C$28="매수")*($B$7:$B$28&lt;=$U86),$H$7:$H$28))-SUM(IF(($A$7:$A$28=O$6)*($C$7:$C$28="매도")*($B$7:$B$28&lt;=$U86),$H$7:$H$28))</f>
        <v>1382</v>
      </c>
      <c r="P86" s="3">
        <f t="array" ref="P86">SUM(IF(($A$7:$A$28=P$6)*($C$7:$C$28="매수")*($B$7:$B$28&lt;=$U86),$H$7:$H$28))-SUM(IF(($A$7:$A$28=P$6)*($C$7:$C$28="매도")*($B$7:$B$28&lt;=$U86),$H$7:$H$28))</f>
        <v>722</v>
      </c>
      <c r="Q86" s="3">
        <f t="array" ref="Q86">SUM(IF(($A$7:$A$28=Q$6)*($C$7:$C$28="매수")*($B$7:$B$28&lt;=$U86),$H$7:$H$28))-SUM(IF(($A$7:$A$28=Q$6)*($C$7:$C$28="매도")*($B$7:$B$28&lt;=$U86),$H$7:$H$28))</f>
        <v>426</v>
      </c>
      <c r="R86" s="3">
        <f t="array" ref="R86">SUM(IF(($A$7:$A$28=R$6)*($C$7:$C$28="매수")*($B$7:$B$28&lt;=$U86),$H$7:$H$28))-SUM(IF(($A$7:$A$28=R$6)*($C$7:$C$28="매도")*($B$7:$B$28&lt;=$U86),$H$7:$H$28))</f>
        <v>0</v>
      </c>
      <c r="S86" s="3">
        <f t="array" ref="S86">SUM(IF(($A$7:$A$28=S$6)*($C$7:$C$28="매수")*($B$7:$B$28&lt;=$U86),$H$7:$H$28))-SUM(IF(($A$7:$A$28=S$6)*($C$7:$C$28="매도")*($B$7:$B$28&lt;=$U86),$H$7:$H$28))</f>
        <v>0</v>
      </c>
      <c r="T86" s="3">
        <f t="array" ref="T86">SUM(IF(($A$7:$A$28=T$6)*($C$7:$C$28="매수")*($B$7:$B$28&lt;=$U86),$H$7:$H$28))-SUM(IF(($A$7:$A$28=T$6)*($C$7:$C$28="매도")*($B$7:$B$28&lt;=$U86),$H$7:$H$28))</f>
        <v>0</v>
      </c>
      <c r="U86" s="11">
        <v>43619.0</v>
      </c>
      <c r="V86" s="12">
        <f t="array" ref="V86">VLOOKUP($U86,'종목주가시세'!$A$1:$J$472,MATCH(V$6,'종목주가시세'!$B$1:$J$1,0)+1)*L86</f>
        <v>0</v>
      </c>
      <c r="W86" s="12">
        <f t="array" ref="W86">VLOOKUP($U86,'종목주가시세'!$A$1:$J$472,MATCH(W$6,'종목주가시세'!$B$1:$J$1,0)+1)*M86</f>
        <v>0</v>
      </c>
      <c r="X86" s="12">
        <f t="array" ref="X86">VLOOKUP($U86,'종목주가시세'!$A$1:$J$472,MATCH(X$6,'종목주가시세'!$B$1:$J$1,0)+1)*N86</f>
        <v>24026070</v>
      </c>
      <c r="Y86" s="12">
        <f t="array" ref="Y86">VLOOKUP($U86,'종목주가시세'!$A$1:$J$472,MATCH(Y$6,'종목주가시세'!$B$1:$J$1,0)+1)*O86</f>
        <v>30334900</v>
      </c>
      <c r="Z86" s="12">
        <f t="array" ref="Z86">VLOOKUP($U86,'종목주가시세'!$A$1:$J$472,MATCH(Z$6,'종목주가시세'!$B$1:$J$1,0)+1)*P86</f>
        <v>18627600</v>
      </c>
      <c r="AA86" s="12">
        <f t="array" ref="AA86">VLOOKUP($U86,'종목주가시세'!$A$1:$J$472,MATCH(AA$6,'종목주가시세'!$B$1:$J$1,0)+1)*Q86</f>
        <v>19958100</v>
      </c>
      <c r="AB86" s="12">
        <f t="array" ref="AB86">VLOOKUP($U86,'종목주가시세'!$A$1:$J$472,MATCH(AB$6,'종목주가시세'!$B$1:$J$1,0)+1)*R86</f>
        <v>0</v>
      </c>
      <c r="AC86" s="12">
        <f t="array" ref="AC86">VLOOKUP($U86,'종목주가시세'!$A$1:$J$472,MATCH(AC$6,'종목주가시세'!$B$1:$J$1,0)+1)*S86</f>
        <v>0</v>
      </c>
      <c r="AD86" s="12">
        <f t="array" ref="AD86">VLOOKUP($U86,'종목주가시세'!$A$1:$J$472,MATCH(AD$6,'종목주가시세'!$B$1:$J$1,0)+1)*T86</f>
        <v>0</v>
      </c>
      <c r="AE86" s="12">
        <f t="shared" si="3"/>
        <v>92946670</v>
      </c>
      <c r="AF86" s="12">
        <f t="array" ref="AF86">100000000+SUM(IF(($C$7:$C$28="매도")*($B$7:$B$28&lt;=$U86),$I$7:$I$28))-SUM(IF(($C$7:$C$28="매수")*($B$7:$B$28&lt;=$U86),$I$7:$I$28))</f>
        <v>13330230</v>
      </c>
      <c r="AG86" s="12">
        <f t="shared" si="4"/>
        <v>106276900</v>
      </c>
    </row>
    <row r="87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>
        <f t="array" ref="L87">SUM(IF(($A$7:$A$28=L$6)*($C$7:$C$28="매수")*($B$7:$B$28&lt;=$U87),$H$7:$H$28))-SUM(IF(($A$7:$A$28=L$6)*($C$7:$C$28="매도")*($B$7:$B$28&lt;=$U87),$H$7:$H$28))</f>
        <v>0</v>
      </c>
      <c r="M87" s="3">
        <f t="array" ref="M87">SUM(IF(($A$7:$A$28=M$6)*($C$7:$C$28="매수")*($B$7:$B$28&lt;=$U87),$H$7:$H$28))-SUM(IF(($A$7:$A$28=M$6)*($C$7:$C$28="매도")*($B$7:$B$28&lt;=$U87),$H$7:$H$28))</f>
        <v>0</v>
      </c>
      <c r="N87" s="3">
        <f t="array" ref="N87">SUM(IF(($A$7:$A$28=N$6)*($C$7:$C$28="매수")*($B$7:$B$28&lt;=$U87),$H$7:$H$28))-SUM(IF(($A$7:$A$28=N$6)*($C$7:$C$28="매도")*($B$7:$B$28&lt;=$U87),$H$7:$H$28))</f>
        <v>3477</v>
      </c>
      <c r="O87" s="3">
        <f t="array" ref="O87">SUM(IF(($A$7:$A$28=O$6)*($C$7:$C$28="매수")*($B$7:$B$28&lt;=$U87),$H$7:$H$28))-SUM(IF(($A$7:$A$28=O$6)*($C$7:$C$28="매도")*($B$7:$B$28&lt;=$U87),$H$7:$H$28))</f>
        <v>1382</v>
      </c>
      <c r="P87" s="3">
        <f t="array" ref="P87">SUM(IF(($A$7:$A$28=P$6)*($C$7:$C$28="매수")*($B$7:$B$28&lt;=$U87),$H$7:$H$28))-SUM(IF(($A$7:$A$28=P$6)*($C$7:$C$28="매도")*($B$7:$B$28&lt;=$U87),$H$7:$H$28))</f>
        <v>722</v>
      </c>
      <c r="Q87" s="3">
        <f t="array" ref="Q87">SUM(IF(($A$7:$A$28=Q$6)*($C$7:$C$28="매수")*($B$7:$B$28&lt;=$U87),$H$7:$H$28))-SUM(IF(($A$7:$A$28=Q$6)*($C$7:$C$28="매도")*($B$7:$B$28&lt;=$U87),$H$7:$H$28))</f>
        <v>426</v>
      </c>
      <c r="R87" s="3">
        <f t="array" ref="R87">SUM(IF(($A$7:$A$28=R$6)*($C$7:$C$28="매수")*($B$7:$B$28&lt;=$U87),$H$7:$H$28))-SUM(IF(($A$7:$A$28=R$6)*($C$7:$C$28="매도")*($B$7:$B$28&lt;=$U87),$H$7:$H$28))</f>
        <v>0</v>
      </c>
      <c r="S87" s="3">
        <f t="array" ref="S87">SUM(IF(($A$7:$A$28=S$6)*($C$7:$C$28="매수")*($B$7:$B$28&lt;=$U87),$H$7:$H$28))-SUM(IF(($A$7:$A$28=S$6)*($C$7:$C$28="매도")*($B$7:$B$28&lt;=$U87),$H$7:$H$28))</f>
        <v>0</v>
      </c>
      <c r="T87" s="3">
        <f t="array" ref="T87">SUM(IF(($A$7:$A$28=T$6)*($C$7:$C$28="매수")*($B$7:$B$28&lt;=$U87),$H$7:$H$28))-SUM(IF(($A$7:$A$28=T$6)*($C$7:$C$28="매도")*($B$7:$B$28&lt;=$U87),$H$7:$H$28))</f>
        <v>0</v>
      </c>
      <c r="U87" s="11">
        <v>43620.0</v>
      </c>
      <c r="V87" s="12">
        <f t="array" ref="V87">VLOOKUP($U87,'종목주가시세'!$A$1:$J$472,MATCH(V$6,'종목주가시세'!$B$1:$J$1,0)+1)*L87</f>
        <v>0</v>
      </c>
      <c r="W87" s="12">
        <f t="array" ref="W87">VLOOKUP($U87,'종목주가시세'!$A$1:$J$472,MATCH(W$6,'종목주가시세'!$B$1:$J$1,0)+1)*M87</f>
        <v>0</v>
      </c>
      <c r="X87" s="12">
        <f t="array" ref="X87">VLOOKUP($U87,'종목주가시세'!$A$1:$J$472,MATCH(X$6,'종목주가시세'!$B$1:$J$1,0)+1)*N87</f>
        <v>24443310</v>
      </c>
      <c r="Y87" s="12">
        <f t="array" ref="Y87">VLOOKUP($U87,'종목주가시세'!$A$1:$J$472,MATCH(Y$6,'종목주가시세'!$B$1:$J$1,0)+1)*O87</f>
        <v>30058500</v>
      </c>
      <c r="Z87" s="12">
        <f t="array" ref="Z87">VLOOKUP($U87,'종목주가시세'!$A$1:$J$472,MATCH(Z$6,'종목주가시세'!$B$1:$J$1,0)+1)*P87</f>
        <v>18483200</v>
      </c>
      <c r="AA87" s="12">
        <f t="array" ref="AA87">VLOOKUP($U87,'종목주가시세'!$A$1:$J$472,MATCH(AA$6,'종목주가시세'!$B$1:$J$1,0)+1)*Q87</f>
        <v>19958100</v>
      </c>
      <c r="AB87" s="12">
        <f t="array" ref="AB87">VLOOKUP($U87,'종목주가시세'!$A$1:$J$472,MATCH(AB$6,'종목주가시세'!$B$1:$J$1,0)+1)*R87</f>
        <v>0</v>
      </c>
      <c r="AC87" s="12">
        <f t="array" ref="AC87">VLOOKUP($U87,'종목주가시세'!$A$1:$J$472,MATCH(AC$6,'종목주가시세'!$B$1:$J$1,0)+1)*S87</f>
        <v>0</v>
      </c>
      <c r="AD87" s="12">
        <f t="array" ref="AD87">VLOOKUP($U87,'종목주가시세'!$A$1:$J$472,MATCH(AD$6,'종목주가시세'!$B$1:$J$1,0)+1)*T87</f>
        <v>0</v>
      </c>
      <c r="AE87" s="12">
        <f t="shared" si="3"/>
        <v>92943110</v>
      </c>
      <c r="AF87" s="12">
        <f t="array" ref="AF87">100000000+SUM(IF(($C$7:$C$28="매도")*($B$7:$B$28&lt;=$U87),$I$7:$I$28))-SUM(IF(($C$7:$C$28="매수")*($B$7:$B$28&lt;=$U87),$I$7:$I$28))</f>
        <v>13330230</v>
      </c>
      <c r="AG87" s="12">
        <f t="shared" si="4"/>
        <v>106273340</v>
      </c>
    </row>
    <row r="88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>
        <f t="array" ref="L88">SUM(IF(($A$7:$A$28=L$6)*($C$7:$C$28="매수")*($B$7:$B$28&lt;=$U88),$H$7:$H$28))-SUM(IF(($A$7:$A$28=L$6)*($C$7:$C$28="매도")*($B$7:$B$28&lt;=$U88),$H$7:$H$28))</f>
        <v>0</v>
      </c>
      <c r="M88" s="3">
        <f t="array" ref="M88">SUM(IF(($A$7:$A$28=M$6)*($C$7:$C$28="매수")*($B$7:$B$28&lt;=$U88),$H$7:$H$28))-SUM(IF(($A$7:$A$28=M$6)*($C$7:$C$28="매도")*($B$7:$B$28&lt;=$U88),$H$7:$H$28))</f>
        <v>0</v>
      </c>
      <c r="N88" s="3">
        <f t="array" ref="N88">SUM(IF(($A$7:$A$28=N$6)*($C$7:$C$28="매수")*($B$7:$B$28&lt;=$U88),$H$7:$H$28))-SUM(IF(($A$7:$A$28=N$6)*($C$7:$C$28="매도")*($B$7:$B$28&lt;=$U88),$H$7:$H$28))</f>
        <v>3477</v>
      </c>
      <c r="O88" s="3">
        <f t="array" ref="O88">SUM(IF(($A$7:$A$28=O$6)*($C$7:$C$28="매수")*($B$7:$B$28&lt;=$U88),$H$7:$H$28))-SUM(IF(($A$7:$A$28=O$6)*($C$7:$C$28="매도")*($B$7:$B$28&lt;=$U88),$H$7:$H$28))</f>
        <v>1382</v>
      </c>
      <c r="P88" s="3">
        <f t="array" ref="P88">SUM(IF(($A$7:$A$28=P$6)*($C$7:$C$28="매수")*($B$7:$B$28&lt;=$U88),$H$7:$H$28))-SUM(IF(($A$7:$A$28=P$6)*($C$7:$C$28="매도")*($B$7:$B$28&lt;=$U88),$H$7:$H$28))</f>
        <v>722</v>
      </c>
      <c r="Q88" s="3">
        <f t="array" ref="Q88">SUM(IF(($A$7:$A$28=Q$6)*($C$7:$C$28="매수")*($B$7:$B$28&lt;=$U88),$H$7:$H$28))-SUM(IF(($A$7:$A$28=Q$6)*($C$7:$C$28="매도")*($B$7:$B$28&lt;=$U88),$H$7:$H$28))</f>
        <v>426</v>
      </c>
      <c r="R88" s="3">
        <f t="array" ref="R88">SUM(IF(($A$7:$A$28=R$6)*($C$7:$C$28="매수")*($B$7:$B$28&lt;=$U88),$H$7:$H$28))-SUM(IF(($A$7:$A$28=R$6)*($C$7:$C$28="매도")*($B$7:$B$28&lt;=$U88),$H$7:$H$28))</f>
        <v>0</v>
      </c>
      <c r="S88" s="3">
        <f t="array" ref="S88">SUM(IF(($A$7:$A$28=S$6)*($C$7:$C$28="매수")*($B$7:$B$28&lt;=$U88),$H$7:$H$28))-SUM(IF(($A$7:$A$28=S$6)*($C$7:$C$28="매도")*($B$7:$B$28&lt;=$U88),$H$7:$H$28))</f>
        <v>0</v>
      </c>
      <c r="T88" s="3">
        <f t="array" ref="T88">SUM(IF(($A$7:$A$28=T$6)*($C$7:$C$28="매수")*($B$7:$B$28&lt;=$U88),$H$7:$H$28))-SUM(IF(($A$7:$A$28=T$6)*($C$7:$C$28="매도")*($B$7:$B$28&lt;=$U88),$H$7:$H$28))</f>
        <v>0</v>
      </c>
      <c r="U88" s="11">
        <v>43621.0</v>
      </c>
      <c r="V88" s="12">
        <f t="array" ref="V88">VLOOKUP($U88,'종목주가시세'!$A$1:$J$472,MATCH(V$6,'종목주가시세'!$B$1:$J$1,0)+1)*L88</f>
        <v>0</v>
      </c>
      <c r="W88" s="12">
        <f t="array" ref="W88">VLOOKUP($U88,'종목주가시세'!$A$1:$J$472,MATCH(W$6,'종목주가시세'!$B$1:$J$1,0)+1)*M88</f>
        <v>0</v>
      </c>
      <c r="X88" s="12">
        <f t="array" ref="X88">VLOOKUP($U88,'종목주가시세'!$A$1:$J$472,MATCH(X$6,'종목주가시세'!$B$1:$J$1,0)+1)*N88</f>
        <v>24408540</v>
      </c>
      <c r="Y88" s="12">
        <f t="array" ref="Y88">VLOOKUP($U88,'종목주가시세'!$A$1:$J$472,MATCH(Y$6,'종목주가시세'!$B$1:$J$1,0)+1)*O88</f>
        <v>29989400</v>
      </c>
      <c r="Z88" s="12">
        <f t="array" ref="Z88">VLOOKUP($U88,'종목주가시세'!$A$1:$J$472,MATCH(Z$6,'종목주가시세'!$B$1:$J$1,0)+1)*P88</f>
        <v>18086100</v>
      </c>
      <c r="AA88" s="12">
        <f t="array" ref="AA88">VLOOKUP($U88,'종목주가시세'!$A$1:$J$472,MATCH(AA$6,'종목주가시세'!$B$1:$J$1,0)+1)*Q88</f>
        <v>19681200</v>
      </c>
      <c r="AB88" s="12">
        <f t="array" ref="AB88">VLOOKUP($U88,'종목주가시세'!$A$1:$J$472,MATCH(AB$6,'종목주가시세'!$B$1:$J$1,0)+1)*R88</f>
        <v>0</v>
      </c>
      <c r="AC88" s="12">
        <f t="array" ref="AC88">VLOOKUP($U88,'종목주가시세'!$A$1:$J$472,MATCH(AC$6,'종목주가시세'!$B$1:$J$1,0)+1)*S88</f>
        <v>0</v>
      </c>
      <c r="AD88" s="12">
        <f t="array" ref="AD88">VLOOKUP($U88,'종목주가시세'!$A$1:$J$472,MATCH(AD$6,'종목주가시세'!$B$1:$J$1,0)+1)*T88</f>
        <v>0</v>
      </c>
      <c r="AE88" s="12">
        <f t="shared" si="3"/>
        <v>92165240</v>
      </c>
      <c r="AF88" s="12">
        <f t="array" ref="AF88">100000000+SUM(IF(($C$7:$C$28="매도")*($B$7:$B$28&lt;=$U88),$I$7:$I$28))-SUM(IF(($C$7:$C$28="매수")*($B$7:$B$28&lt;=$U88),$I$7:$I$28))</f>
        <v>13330230</v>
      </c>
      <c r="AG88" s="12">
        <f t="shared" si="4"/>
        <v>105495470</v>
      </c>
    </row>
    <row r="89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>
        <f t="array" ref="L89">SUM(IF(($A$7:$A$28=L$6)*($C$7:$C$28="매수")*($B$7:$B$28&lt;=$U89),$H$7:$H$28))-SUM(IF(($A$7:$A$28=L$6)*($C$7:$C$28="매도")*($B$7:$B$28&lt;=$U89),$H$7:$H$28))</f>
        <v>0</v>
      </c>
      <c r="M89" s="3">
        <f t="array" ref="M89">SUM(IF(($A$7:$A$28=M$6)*($C$7:$C$28="매수")*($B$7:$B$28&lt;=$U89),$H$7:$H$28))-SUM(IF(($A$7:$A$28=M$6)*($C$7:$C$28="매도")*($B$7:$B$28&lt;=$U89),$H$7:$H$28))</f>
        <v>0</v>
      </c>
      <c r="N89" s="3">
        <f t="array" ref="N89">SUM(IF(($A$7:$A$28=N$6)*($C$7:$C$28="매수")*($B$7:$B$28&lt;=$U89),$H$7:$H$28))-SUM(IF(($A$7:$A$28=N$6)*($C$7:$C$28="매도")*($B$7:$B$28&lt;=$U89),$H$7:$H$28))</f>
        <v>3477</v>
      </c>
      <c r="O89" s="3">
        <f t="array" ref="O89">SUM(IF(($A$7:$A$28=O$6)*($C$7:$C$28="매수")*($B$7:$B$28&lt;=$U89),$H$7:$H$28))-SUM(IF(($A$7:$A$28=O$6)*($C$7:$C$28="매도")*($B$7:$B$28&lt;=$U89),$H$7:$H$28))</f>
        <v>1382</v>
      </c>
      <c r="P89" s="3">
        <f t="array" ref="P89">SUM(IF(($A$7:$A$28=P$6)*($C$7:$C$28="매수")*($B$7:$B$28&lt;=$U89),$H$7:$H$28))-SUM(IF(($A$7:$A$28=P$6)*($C$7:$C$28="매도")*($B$7:$B$28&lt;=$U89),$H$7:$H$28))</f>
        <v>722</v>
      </c>
      <c r="Q89" s="3">
        <f t="array" ref="Q89">SUM(IF(($A$7:$A$28=Q$6)*($C$7:$C$28="매수")*($B$7:$B$28&lt;=$U89),$H$7:$H$28))-SUM(IF(($A$7:$A$28=Q$6)*($C$7:$C$28="매도")*($B$7:$B$28&lt;=$U89),$H$7:$H$28))</f>
        <v>426</v>
      </c>
      <c r="R89" s="3">
        <f t="array" ref="R89">SUM(IF(($A$7:$A$28=R$6)*($C$7:$C$28="매수")*($B$7:$B$28&lt;=$U89),$H$7:$H$28))-SUM(IF(($A$7:$A$28=R$6)*($C$7:$C$28="매도")*($B$7:$B$28&lt;=$U89),$H$7:$H$28))</f>
        <v>0</v>
      </c>
      <c r="S89" s="3">
        <f t="array" ref="S89">SUM(IF(($A$7:$A$28=S$6)*($C$7:$C$28="매수")*($B$7:$B$28&lt;=$U89),$H$7:$H$28))-SUM(IF(($A$7:$A$28=S$6)*($C$7:$C$28="매도")*($B$7:$B$28&lt;=$U89),$H$7:$H$28))</f>
        <v>0</v>
      </c>
      <c r="T89" s="3">
        <f t="array" ref="T89">SUM(IF(($A$7:$A$28=T$6)*($C$7:$C$28="매수")*($B$7:$B$28&lt;=$U89),$H$7:$H$28))-SUM(IF(($A$7:$A$28=T$6)*($C$7:$C$28="매도")*($B$7:$B$28&lt;=$U89),$H$7:$H$28))</f>
        <v>0</v>
      </c>
      <c r="U89" s="11">
        <v>43623.0</v>
      </c>
      <c r="V89" s="12">
        <f t="array" ref="V89">VLOOKUP($U89,'종목주가시세'!$A$1:$J$472,MATCH(V$6,'종목주가시세'!$B$1:$J$1,0)+1)*L89</f>
        <v>0</v>
      </c>
      <c r="W89" s="12">
        <f t="array" ref="W89">VLOOKUP($U89,'종목주가시세'!$A$1:$J$472,MATCH(W$6,'종목주가시세'!$B$1:$J$1,0)+1)*M89</f>
        <v>0</v>
      </c>
      <c r="X89" s="12">
        <f t="array" ref="X89">VLOOKUP($U89,'종목주가시세'!$A$1:$J$472,MATCH(X$6,'종목주가시세'!$B$1:$J$1,0)+1)*N89</f>
        <v>24651930</v>
      </c>
      <c r="Y89" s="12">
        <f t="array" ref="Y89">VLOOKUP($U89,'종목주가시세'!$A$1:$J$472,MATCH(Y$6,'종목주가시세'!$B$1:$J$1,0)+1)*O89</f>
        <v>30265800</v>
      </c>
      <c r="Z89" s="12">
        <f t="array" ref="Z89">VLOOKUP($U89,'종목주가시세'!$A$1:$J$472,MATCH(Z$6,'종목주가시세'!$B$1:$J$1,0)+1)*P89</f>
        <v>18158300</v>
      </c>
      <c r="AA89" s="12">
        <f t="array" ref="AA89">VLOOKUP($U89,'종목주가시세'!$A$1:$J$472,MATCH(AA$6,'종목주가시세'!$B$1:$J$1,0)+1)*Q89</f>
        <v>19958100</v>
      </c>
      <c r="AB89" s="12">
        <f t="array" ref="AB89">VLOOKUP($U89,'종목주가시세'!$A$1:$J$472,MATCH(AB$6,'종목주가시세'!$B$1:$J$1,0)+1)*R89</f>
        <v>0</v>
      </c>
      <c r="AC89" s="12">
        <f t="array" ref="AC89">VLOOKUP($U89,'종목주가시세'!$A$1:$J$472,MATCH(AC$6,'종목주가시세'!$B$1:$J$1,0)+1)*S89</f>
        <v>0</v>
      </c>
      <c r="AD89" s="12">
        <f t="array" ref="AD89">VLOOKUP($U89,'종목주가시세'!$A$1:$J$472,MATCH(AD$6,'종목주가시세'!$B$1:$J$1,0)+1)*T89</f>
        <v>0</v>
      </c>
      <c r="AE89" s="12">
        <f t="shared" si="3"/>
        <v>93034130</v>
      </c>
      <c r="AF89" s="12">
        <f t="array" ref="AF89">100000000+SUM(IF(($C$7:$C$28="매도")*($B$7:$B$28&lt;=$U89),$I$7:$I$28))-SUM(IF(($C$7:$C$28="매수")*($B$7:$B$28&lt;=$U89),$I$7:$I$28))</f>
        <v>13330230</v>
      </c>
      <c r="AG89" s="12">
        <f t="shared" si="4"/>
        <v>106364360</v>
      </c>
    </row>
    <row r="90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>
        <f t="array" ref="L90">SUM(IF(($A$7:$A$28=L$6)*($C$7:$C$28="매수")*($B$7:$B$28&lt;=$U90),$H$7:$H$28))-SUM(IF(($A$7:$A$28=L$6)*($C$7:$C$28="매도")*($B$7:$B$28&lt;=$U90),$H$7:$H$28))</f>
        <v>0</v>
      </c>
      <c r="M90" s="3">
        <f t="array" ref="M90">SUM(IF(($A$7:$A$28=M$6)*($C$7:$C$28="매수")*($B$7:$B$28&lt;=$U90),$H$7:$H$28))-SUM(IF(($A$7:$A$28=M$6)*($C$7:$C$28="매도")*($B$7:$B$28&lt;=$U90),$H$7:$H$28))</f>
        <v>0</v>
      </c>
      <c r="N90" s="3">
        <f t="array" ref="N90">SUM(IF(($A$7:$A$28=N$6)*($C$7:$C$28="매수")*($B$7:$B$28&lt;=$U90),$H$7:$H$28))-SUM(IF(($A$7:$A$28=N$6)*($C$7:$C$28="매도")*($B$7:$B$28&lt;=$U90),$H$7:$H$28))</f>
        <v>3477</v>
      </c>
      <c r="O90" s="3">
        <f t="array" ref="O90">SUM(IF(($A$7:$A$28=O$6)*($C$7:$C$28="매수")*($B$7:$B$28&lt;=$U90),$H$7:$H$28))-SUM(IF(($A$7:$A$28=O$6)*($C$7:$C$28="매도")*($B$7:$B$28&lt;=$U90),$H$7:$H$28))</f>
        <v>1382</v>
      </c>
      <c r="P90" s="3">
        <f t="array" ref="P90">SUM(IF(($A$7:$A$28=P$6)*($C$7:$C$28="매수")*($B$7:$B$28&lt;=$U90),$H$7:$H$28))-SUM(IF(($A$7:$A$28=P$6)*($C$7:$C$28="매도")*($B$7:$B$28&lt;=$U90),$H$7:$H$28))</f>
        <v>722</v>
      </c>
      <c r="Q90" s="3">
        <f t="array" ref="Q90">SUM(IF(($A$7:$A$28=Q$6)*($C$7:$C$28="매수")*($B$7:$B$28&lt;=$U90),$H$7:$H$28))-SUM(IF(($A$7:$A$28=Q$6)*($C$7:$C$28="매도")*($B$7:$B$28&lt;=$U90),$H$7:$H$28))</f>
        <v>426</v>
      </c>
      <c r="R90" s="3">
        <f t="array" ref="R90">SUM(IF(($A$7:$A$28=R$6)*($C$7:$C$28="매수")*($B$7:$B$28&lt;=$U90),$H$7:$H$28))-SUM(IF(($A$7:$A$28=R$6)*($C$7:$C$28="매도")*($B$7:$B$28&lt;=$U90),$H$7:$H$28))</f>
        <v>0</v>
      </c>
      <c r="S90" s="3">
        <f t="array" ref="S90">SUM(IF(($A$7:$A$28=S$6)*($C$7:$C$28="매수")*($B$7:$B$28&lt;=$U90),$H$7:$H$28))-SUM(IF(($A$7:$A$28=S$6)*($C$7:$C$28="매도")*($B$7:$B$28&lt;=$U90),$H$7:$H$28))</f>
        <v>0</v>
      </c>
      <c r="T90" s="3">
        <f t="array" ref="T90">SUM(IF(($A$7:$A$28=T$6)*($C$7:$C$28="매수")*($B$7:$B$28&lt;=$U90),$H$7:$H$28))-SUM(IF(($A$7:$A$28=T$6)*($C$7:$C$28="매도")*($B$7:$B$28&lt;=$U90),$H$7:$H$28))</f>
        <v>0</v>
      </c>
      <c r="U90" s="11">
        <v>43626.0</v>
      </c>
      <c r="V90" s="12">
        <f t="array" ref="V90">VLOOKUP($U90,'종목주가시세'!$A$1:$J$472,MATCH(V$6,'종목주가시세'!$B$1:$J$1,0)+1)*L90</f>
        <v>0</v>
      </c>
      <c r="W90" s="12">
        <f t="array" ref="W90">VLOOKUP($U90,'종목주가시세'!$A$1:$J$472,MATCH(W$6,'종목주가시세'!$B$1:$J$1,0)+1)*M90</f>
        <v>0</v>
      </c>
      <c r="X90" s="12">
        <f t="array" ref="X90">VLOOKUP($U90,'종목주가시세'!$A$1:$J$472,MATCH(X$6,'종목주가시세'!$B$1:$J$1,0)+1)*N90</f>
        <v>24721470</v>
      </c>
      <c r="Y90" s="12">
        <f t="array" ref="Y90">VLOOKUP($U90,'종목주가시세'!$A$1:$J$472,MATCH(Y$6,'종목주가시세'!$B$1:$J$1,0)+1)*O90</f>
        <v>30542200</v>
      </c>
      <c r="Z90" s="12">
        <f t="array" ref="Z90">VLOOKUP($U90,'종목주가시세'!$A$1:$J$472,MATCH(Z$6,'종목주가시세'!$B$1:$J$1,0)+1)*P90</f>
        <v>18013900</v>
      </c>
      <c r="AA90" s="12">
        <f t="array" ref="AA90">VLOOKUP($U90,'종목주가시세'!$A$1:$J$472,MATCH(AA$6,'종목주가시세'!$B$1:$J$1,0)+1)*Q90</f>
        <v>20149800</v>
      </c>
      <c r="AB90" s="12">
        <f t="array" ref="AB90">VLOOKUP($U90,'종목주가시세'!$A$1:$J$472,MATCH(AB$6,'종목주가시세'!$B$1:$J$1,0)+1)*R90</f>
        <v>0</v>
      </c>
      <c r="AC90" s="12">
        <f t="array" ref="AC90">VLOOKUP($U90,'종목주가시세'!$A$1:$J$472,MATCH(AC$6,'종목주가시세'!$B$1:$J$1,0)+1)*S90</f>
        <v>0</v>
      </c>
      <c r="AD90" s="12">
        <f t="array" ref="AD90">VLOOKUP($U90,'종목주가시세'!$A$1:$J$472,MATCH(AD$6,'종목주가시세'!$B$1:$J$1,0)+1)*T90</f>
        <v>0</v>
      </c>
      <c r="AE90" s="12">
        <f t="shared" si="3"/>
        <v>93427370</v>
      </c>
      <c r="AF90" s="12">
        <f t="array" ref="AF90">100000000+SUM(IF(($C$7:$C$28="매도")*($B$7:$B$28&lt;=$U90),$I$7:$I$28))-SUM(IF(($C$7:$C$28="매수")*($B$7:$B$28&lt;=$U90),$I$7:$I$28))</f>
        <v>13330230</v>
      </c>
      <c r="AG90" s="12">
        <f t="shared" si="4"/>
        <v>106757600</v>
      </c>
    </row>
    <row r="91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>
        <f t="array" ref="L91">SUM(IF(($A$7:$A$28=L$6)*($C$7:$C$28="매수")*($B$7:$B$28&lt;=$U91),$H$7:$H$28))-SUM(IF(($A$7:$A$28=L$6)*($C$7:$C$28="매도")*($B$7:$B$28&lt;=$U91),$H$7:$H$28))</f>
        <v>0</v>
      </c>
      <c r="M91" s="3">
        <f t="array" ref="M91">SUM(IF(($A$7:$A$28=M$6)*($C$7:$C$28="매수")*($B$7:$B$28&lt;=$U91),$H$7:$H$28))-SUM(IF(($A$7:$A$28=M$6)*($C$7:$C$28="매도")*($B$7:$B$28&lt;=$U91),$H$7:$H$28))</f>
        <v>0</v>
      </c>
      <c r="N91" s="3">
        <f t="array" ref="N91">SUM(IF(($A$7:$A$28=N$6)*($C$7:$C$28="매수")*($B$7:$B$28&lt;=$U91),$H$7:$H$28))-SUM(IF(($A$7:$A$28=N$6)*($C$7:$C$28="매도")*($B$7:$B$28&lt;=$U91),$H$7:$H$28))</f>
        <v>3477</v>
      </c>
      <c r="O91" s="3">
        <f t="array" ref="O91">SUM(IF(($A$7:$A$28=O$6)*($C$7:$C$28="매수")*($B$7:$B$28&lt;=$U91),$H$7:$H$28))-SUM(IF(($A$7:$A$28=O$6)*($C$7:$C$28="매도")*($B$7:$B$28&lt;=$U91),$H$7:$H$28))</f>
        <v>1382</v>
      </c>
      <c r="P91" s="3">
        <f t="array" ref="P91">SUM(IF(($A$7:$A$28=P$6)*($C$7:$C$28="매수")*($B$7:$B$28&lt;=$U91),$H$7:$H$28))-SUM(IF(($A$7:$A$28=P$6)*($C$7:$C$28="매도")*($B$7:$B$28&lt;=$U91),$H$7:$H$28))</f>
        <v>722</v>
      </c>
      <c r="Q91" s="3">
        <f t="array" ref="Q91">SUM(IF(($A$7:$A$28=Q$6)*($C$7:$C$28="매수")*($B$7:$B$28&lt;=$U91),$H$7:$H$28))-SUM(IF(($A$7:$A$28=Q$6)*($C$7:$C$28="매도")*($B$7:$B$28&lt;=$U91),$H$7:$H$28))</f>
        <v>426</v>
      </c>
      <c r="R91" s="3">
        <f t="array" ref="R91">SUM(IF(($A$7:$A$28=R$6)*($C$7:$C$28="매수")*($B$7:$B$28&lt;=$U91),$H$7:$H$28))-SUM(IF(($A$7:$A$28=R$6)*($C$7:$C$28="매도")*($B$7:$B$28&lt;=$U91),$H$7:$H$28))</f>
        <v>0</v>
      </c>
      <c r="S91" s="3">
        <f t="array" ref="S91">SUM(IF(($A$7:$A$28=S$6)*($C$7:$C$28="매수")*($B$7:$B$28&lt;=$U91),$H$7:$H$28))-SUM(IF(($A$7:$A$28=S$6)*($C$7:$C$28="매도")*($B$7:$B$28&lt;=$U91),$H$7:$H$28))</f>
        <v>0</v>
      </c>
      <c r="T91" s="3">
        <f t="array" ref="T91">SUM(IF(($A$7:$A$28=T$6)*($C$7:$C$28="매수")*($B$7:$B$28&lt;=$U91),$H$7:$H$28))-SUM(IF(($A$7:$A$28=T$6)*($C$7:$C$28="매도")*($B$7:$B$28&lt;=$U91),$H$7:$H$28))</f>
        <v>0</v>
      </c>
      <c r="U91" s="11">
        <v>43627.0</v>
      </c>
      <c r="V91" s="12">
        <f t="array" ref="V91">VLOOKUP($U91,'종목주가시세'!$A$1:$J$472,MATCH(V$6,'종목주가시세'!$B$1:$J$1,0)+1)*L91</f>
        <v>0</v>
      </c>
      <c r="W91" s="12">
        <f t="array" ref="W91">VLOOKUP($U91,'종목주가시세'!$A$1:$J$472,MATCH(W$6,'종목주가시세'!$B$1:$J$1,0)+1)*M91</f>
        <v>0</v>
      </c>
      <c r="X91" s="12">
        <f t="array" ref="X91">VLOOKUP($U91,'종목주가시세'!$A$1:$J$472,MATCH(X$6,'종목주가시세'!$B$1:$J$1,0)+1)*N91</f>
        <v>24895320</v>
      </c>
      <c r="Y91" s="12">
        <f t="array" ref="Y91">VLOOKUP($U91,'종목주가시세'!$A$1:$J$472,MATCH(Y$6,'종목주가시세'!$B$1:$J$1,0)+1)*O91</f>
        <v>30334900</v>
      </c>
      <c r="Z91" s="12">
        <f t="array" ref="Z91">VLOOKUP($U91,'종목주가시세'!$A$1:$J$472,MATCH(Z$6,'종목주가시세'!$B$1:$J$1,0)+1)*P91</f>
        <v>18519300</v>
      </c>
      <c r="AA91" s="12">
        <f t="array" ref="AA91">VLOOKUP($U91,'종목주가시세'!$A$1:$J$472,MATCH(AA$6,'종목주가시세'!$B$1:$J$1,0)+1)*Q91</f>
        <v>20256300</v>
      </c>
      <c r="AB91" s="12">
        <f t="array" ref="AB91">VLOOKUP($U91,'종목주가시세'!$A$1:$J$472,MATCH(AB$6,'종목주가시세'!$B$1:$J$1,0)+1)*R91</f>
        <v>0</v>
      </c>
      <c r="AC91" s="12">
        <f t="array" ref="AC91">VLOOKUP($U91,'종목주가시세'!$A$1:$J$472,MATCH(AC$6,'종목주가시세'!$B$1:$J$1,0)+1)*S91</f>
        <v>0</v>
      </c>
      <c r="AD91" s="12">
        <f t="array" ref="AD91">VLOOKUP($U91,'종목주가시세'!$A$1:$J$472,MATCH(AD$6,'종목주가시세'!$B$1:$J$1,0)+1)*T91</f>
        <v>0</v>
      </c>
      <c r="AE91" s="12">
        <f t="shared" si="3"/>
        <v>94005820</v>
      </c>
      <c r="AF91" s="12">
        <f t="array" ref="AF91">100000000+SUM(IF(($C$7:$C$28="매도")*($B$7:$B$28&lt;=$U91),$I$7:$I$28))-SUM(IF(($C$7:$C$28="매수")*($B$7:$B$28&lt;=$U91),$I$7:$I$28))</f>
        <v>13330230</v>
      </c>
      <c r="AG91" s="12">
        <f t="shared" si="4"/>
        <v>107336050</v>
      </c>
    </row>
    <row r="92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>
        <f t="array" ref="L92">SUM(IF(($A$7:$A$28=L$6)*($C$7:$C$28="매수")*($B$7:$B$28&lt;=$U92),$H$7:$H$28))-SUM(IF(($A$7:$A$28=L$6)*($C$7:$C$28="매도")*($B$7:$B$28&lt;=$U92),$H$7:$H$28))</f>
        <v>0</v>
      </c>
      <c r="M92" s="3">
        <f t="array" ref="M92">SUM(IF(($A$7:$A$28=M$6)*($C$7:$C$28="매수")*($B$7:$B$28&lt;=$U92),$H$7:$H$28))-SUM(IF(($A$7:$A$28=M$6)*($C$7:$C$28="매도")*($B$7:$B$28&lt;=$U92),$H$7:$H$28))</f>
        <v>0</v>
      </c>
      <c r="N92" s="3">
        <f t="array" ref="N92">SUM(IF(($A$7:$A$28=N$6)*($C$7:$C$28="매수")*($B$7:$B$28&lt;=$U92),$H$7:$H$28))-SUM(IF(($A$7:$A$28=N$6)*($C$7:$C$28="매도")*($B$7:$B$28&lt;=$U92),$H$7:$H$28))</f>
        <v>3477</v>
      </c>
      <c r="O92" s="3">
        <f t="array" ref="O92">SUM(IF(($A$7:$A$28=O$6)*($C$7:$C$28="매수")*($B$7:$B$28&lt;=$U92),$H$7:$H$28))-SUM(IF(($A$7:$A$28=O$6)*($C$7:$C$28="매도")*($B$7:$B$28&lt;=$U92),$H$7:$H$28))</f>
        <v>1382</v>
      </c>
      <c r="P92" s="3">
        <f t="array" ref="P92">SUM(IF(($A$7:$A$28=P$6)*($C$7:$C$28="매수")*($B$7:$B$28&lt;=$U92),$H$7:$H$28))-SUM(IF(($A$7:$A$28=P$6)*($C$7:$C$28="매도")*($B$7:$B$28&lt;=$U92),$H$7:$H$28))</f>
        <v>722</v>
      </c>
      <c r="Q92" s="3">
        <f t="array" ref="Q92">SUM(IF(($A$7:$A$28=Q$6)*($C$7:$C$28="매수")*($B$7:$B$28&lt;=$U92),$H$7:$H$28))-SUM(IF(($A$7:$A$28=Q$6)*($C$7:$C$28="매도")*($B$7:$B$28&lt;=$U92),$H$7:$H$28))</f>
        <v>426</v>
      </c>
      <c r="R92" s="3">
        <f t="array" ref="R92">SUM(IF(($A$7:$A$28=R$6)*($C$7:$C$28="매수")*($B$7:$B$28&lt;=$U92),$H$7:$H$28))-SUM(IF(($A$7:$A$28=R$6)*($C$7:$C$28="매도")*($B$7:$B$28&lt;=$U92),$H$7:$H$28))</f>
        <v>0</v>
      </c>
      <c r="S92" s="3">
        <f t="array" ref="S92">SUM(IF(($A$7:$A$28=S$6)*($C$7:$C$28="매수")*($B$7:$B$28&lt;=$U92),$H$7:$H$28))-SUM(IF(($A$7:$A$28=S$6)*($C$7:$C$28="매도")*($B$7:$B$28&lt;=$U92),$H$7:$H$28))</f>
        <v>0</v>
      </c>
      <c r="T92" s="3">
        <f t="array" ref="T92">SUM(IF(($A$7:$A$28=T$6)*($C$7:$C$28="매수")*($B$7:$B$28&lt;=$U92),$H$7:$H$28))-SUM(IF(($A$7:$A$28=T$6)*($C$7:$C$28="매도")*($B$7:$B$28&lt;=$U92),$H$7:$H$28))</f>
        <v>0</v>
      </c>
      <c r="U92" s="11">
        <v>43628.0</v>
      </c>
      <c r="V92" s="12">
        <f t="array" ref="V92">VLOOKUP($U92,'종목주가시세'!$A$1:$J$472,MATCH(V$6,'종목주가시세'!$B$1:$J$1,0)+1)*L92</f>
        <v>0</v>
      </c>
      <c r="W92" s="12">
        <f t="array" ref="W92">VLOOKUP($U92,'종목주가시세'!$A$1:$J$472,MATCH(W$6,'종목주가시세'!$B$1:$J$1,0)+1)*M92</f>
        <v>0</v>
      </c>
      <c r="X92" s="12">
        <f t="array" ref="X92">VLOOKUP($U92,'종목주가시세'!$A$1:$J$472,MATCH(X$6,'종목주가시세'!$B$1:$J$1,0)+1)*N92</f>
        <v>24964860</v>
      </c>
      <c r="Y92" s="12">
        <f t="array" ref="Y92">VLOOKUP($U92,'종목주가시세'!$A$1:$J$472,MATCH(Y$6,'종목주가시세'!$B$1:$J$1,0)+1)*O92</f>
        <v>30680400</v>
      </c>
      <c r="Z92" s="12">
        <f t="array" ref="Z92">VLOOKUP($U92,'종목주가시세'!$A$1:$J$472,MATCH(Z$6,'종목주가시세'!$B$1:$J$1,0)+1)*P92</f>
        <v>18735900</v>
      </c>
      <c r="AA92" s="12">
        <f t="array" ref="AA92">VLOOKUP($U92,'종목주가시세'!$A$1:$J$472,MATCH(AA$6,'종목주가시세'!$B$1:$J$1,0)+1)*Q92</f>
        <v>20426700</v>
      </c>
      <c r="AB92" s="12">
        <f t="array" ref="AB92">VLOOKUP($U92,'종목주가시세'!$A$1:$J$472,MATCH(AB$6,'종목주가시세'!$B$1:$J$1,0)+1)*R92</f>
        <v>0</v>
      </c>
      <c r="AC92" s="12">
        <f t="array" ref="AC92">VLOOKUP($U92,'종목주가시세'!$A$1:$J$472,MATCH(AC$6,'종목주가시세'!$B$1:$J$1,0)+1)*S92</f>
        <v>0</v>
      </c>
      <c r="AD92" s="12">
        <f t="array" ref="AD92">VLOOKUP($U92,'종목주가시세'!$A$1:$J$472,MATCH(AD$6,'종목주가시세'!$B$1:$J$1,0)+1)*T92</f>
        <v>0</v>
      </c>
      <c r="AE92" s="12">
        <f t="shared" si="3"/>
        <v>94807860</v>
      </c>
      <c r="AF92" s="12">
        <f t="array" ref="AF92">100000000+SUM(IF(($C$7:$C$28="매도")*($B$7:$B$28&lt;=$U92),$I$7:$I$28))-SUM(IF(($C$7:$C$28="매수")*($B$7:$B$28&lt;=$U92),$I$7:$I$28))</f>
        <v>13330230</v>
      </c>
      <c r="AG92" s="12">
        <f t="shared" si="4"/>
        <v>108138090</v>
      </c>
    </row>
    <row r="93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>
        <f t="array" ref="L93">SUM(IF(($A$7:$A$28=L$6)*($C$7:$C$28="매수")*($B$7:$B$28&lt;=$U93),$H$7:$H$28))-SUM(IF(($A$7:$A$28=L$6)*($C$7:$C$28="매도")*($B$7:$B$28&lt;=$U93),$H$7:$H$28))</f>
        <v>0</v>
      </c>
      <c r="M93" s="3">
        <f t="array" ref="M93">SUM(IF(($A$7:$A$28=M$6)*($C$7:$C$28="매수")*($B$7:$B$28&lt;=$U93),$H$7:$H$28))-SUM(IF(($A$7:$A$28=M$6)*($C$7:$C$28="매도")*($B$7:$B$28&lt;=$U93),$H$7:$H$28))</f>
        <v>0</v>
      </c>
      <c r="N93" s="3">
        <f t="array" ref="N93">SUM(IF(($A$7:$A$28=N$6)*($C$7:$C$28="매수")*($B$7:$B$28&lt;=$U93),$H$7:$H$28))-SUM(IF(($A$7:$A$28=N$6)*($C$7:$C$28="매도")*($B$7:$B$28&lt;=$U93),$H$7:$H$28))</f>
        <v>3477</v>
      </c>
      <c r="O93" s="3">
        <f t="array" ref="O93">SUM(IF(($A$7:$A$28=O$6)*($C$7:$C$28="매수")*($B$7:$B$28&lt;=$U93),$H$7:$H$28))-SUM(IF(($A$7:$A$28=O$6)*($C$7:$C$28="매도")*($B$7:$B$28&lt;=$U93),$H$7:$H$28))</f>
        <v>1382</v>
      </c>
      <c r="P93" s="3">
        <f t="array" ref="P93">SUM(IF(($A$7:$A$28=P$6)*($C$7:$C$28="매수")*($B$7:$B$28&lt;=$U93),$H$7:$H$28))-SUM(IF(($A$7:$A$28=P$6)*($C$7:$C$28="매도")*($B$7:$B$28&lt;=$U93),$H$7:$H$28))</f>
        <v>722</v>
      </c>
      <c r="Q93" s="3">
        <f t="array" ref="Q93">SUM(IF(($A$7:$A$28=Q$6)*($C$7:$C$28="매수")*($B$7:$B$28&lt;=$U93),$H$7:$H$28))-SUM(IF(($A$7:$A$28=Q$6)*($C$7:$C$28="매도")*($B$7:$B$28&lt;=$U93),$H$7:$H$28))</f>
        <v>426</v>
      </c>
      <c r="R93" s="3">
        <f t="array" ref="R93">SUM(IF(($A$7:$A$28=R$6)*($C$7:$C$28="매수")*($B$7:$B$28&lt;=$U93),$H$7:$H$28))-SUM(IF(($A$7:$A$28=R$6)*($C$7:$C$28="매도")*($B$7:$B$28&lt;=$U93),$H$7:$H$28))</f>
        <v>0</v>
      </c>
      <c r="S93" s="3">
        <f t="array" ref="S93">SUM(IF(($A$7:$A$28=S$6)*($C$7:$C$28="매수")*($B$7:$B$28&lt;=$U93),$H$7:$H$28))-SUM(IF(($A$7:$A$28=S$6)*($C$7:$C$28="매도")*($B$7:$B$28&lt;=$U93),$H$7:$H$28))</f>
        <v>0</v>
      </c>
      <c r="T93" s="3">
        <f t="array" ref="T93">SUM(IF(($A$7:$A$28=T$6)*($C$7:$C$28="매수")*($B$7:$B$28&lt;=$U93),$H$7:$H$28))-SUM(IF(($A$7:$A$28=T$6)*($C$7:$C$28="매도")*($B$7:$B$28&lt;=$U93),$H$7:$H$28))</f>
        <v>0</v>
      </c>
      <c r="U93" s="11">
        <v>43629.0</v>
      </c>
      <c r="V93" s="12">
        <f t="array" ref="V93">VLOOKUP($U93,'종목주가시세'!$A$1:$J$472,MATCH(V$6,'종목주가시세'!$B$1:$J$1,0)+1)*L93</f>
        <v>0</v>
      </c>
      <c r="W93" s="12">
        <f t="array" ref="W93">VLOOKUP($U93,'종목주가시세'!$A$1:$J$472,MATCH(W$6,'종목주가시세'!$B$1:$J$1,0)+1)*M93</f>
        <v>0</v>
      </c>
      <c r="X93" s="12">
        <f t="array" ref="X93">VLOOKUP($U93,'종목주가시세'!$A$1:$J$472,MATCH(X$6,'종목주가시세'!$B$1:$J$1,0)+1)*N93</f>
        <v>25382100</v>
      </c>
      <c r="Y93" s="12">
        <f t="array" ref="Y93">VLOOKUP($U93,'종목주가시세'!$A$1:$J$472,MATCH(Y$6,'종목주가시세'!$B$1:$J$1,0)+1)*O93</f>
        <v>30956800</v>
      </c>
      <c r="Z93" s="12">
        <f t="array" ref="Z93">VLOOKUP($U93,'종목주가시세'!$A$1:$J$472,MATCH(Z$6,'종목주가시세'!$B$1:$J$1,0)+1)*P93</f>
        <v>18627600</v>
      </c>
      <c r="AA93" s="12">
        <f t="array" ref="AA93">VLOOKUP($U93,'종목주가시세'!$A$1:$J$472,MATCH(AA$6,'종목주가시세'!$B$1:$J$1,0)+1)*Q93</f>
        <v>21214800</v>
      </c>
      <c r="AB93" s="12">
        <f t="array" ref="AB93">VLOOKUP($U93,'종목주가시세'!$A$1:$J$472,MATCH(AB$6,'종목주가시세'!$B$1:$J$1,0)+1)*R93</f>
        <v>0</v>
      </c>
      <c r="AC93" s="12">
        <f t="array" ref="AC93">VLOOKUP($U93,'종목주가시세'!$A$1:$J$472,MATCH(AC$6,'종목주가시세'!$B$1:$J$1,0)+1)*S93</f>
        <v>0</v>
      </c>
      <c r="AD93" s="12">
        <f t="array" ref="AD93">VLOOKUP($U93,'종목주가시세'!$A$1:$J$472,MATCH(AD$6,'종목주가시세'!$B$1:$J$1,0)+1)*T93</f>
        <v>0</v>
      </c>
      <c r="AE93" s="12">
        <f t="shared" si="3"/>
        <v>96181300</v>
      </c>
      <c r="AF93" s="12">
        <f t="array" ref="AF93">100000000+SUM(IF(($C$7:$C$28="매도")*($B$7:$B$28&lt;=$U93),$I$7:$I$28))-SUM(IF(($C$7:$C$28="매수")*($B$7:$B$28&lt;=$U93),$I$7:$I$28))</f>
        <v>13330230</v>
      </c>
      <c r="AG93" s="12">
        <f t="shared" si="4"/>
        <v>109511530</v>
      </c>
    </row>
    <row r="94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>
        <f t="array" ref="L94">SUM(IF(($A$7:$A$28=L$6)*($C$7:$C$28="매수")*($B$7:$B$28&lt;=$U94),$H$7:$H$28))-SUM(IF(($A$7:$A$28=L$6)*($C$7:$C$28="매도")*($B$7:$B$28&lt;=$U94),$H$7:$H$28))</f>
        <v>0</v>
      </c>
      <c r="M94" s="3">
        <f t="array" ref="M94">SUM(IF(($A$7:$A$28=M$6)*($C$7:$C$28="매수")*($B$7:$B$28&lt;=$U94),$H$7:$H$28))-SUM(IF(($A$7:$A$28=M$6)*($C$7:$C$28="매도")*($B$7:$B$28&lt;=$U94),$H$7:$H$28))</f>
        <v>0</v>
      </c>
      <c r="N94" s="3">
        <f t="array" ref="N94">SUM(IF(($A$7:$A$28=N$6)*($C$7:$C$28="매수")*($B$7:$B$28&lt;=$U94),$H$7:$H$28))-SUM(IF(($A$7:$A$28=N$6)*($C$7:$C$28="매도")*($B$7:$B$28&lt;=$U94),$H$7:$H$28))</f>
        <v>3477</v>
      </c>
      <c r="O94" s="3">
        <f t="array" ref="O94">SUM(IF(($A$7:$A$28=O$6)*($C$7:$C$28="매수")*($B$7:$B$28&lt;=$U94),$H$7:$H$28))-SUM(IF(($A$7:$A$28=O$6)*($C$7:$C$28="매도")*($B$7:$B$28&lt;=$U94),$H$7:$H$28))</f>
        <v>1382</v>
      </c>
      <c r="P94" s="3">
        <f t="array" ref="P94">SUM(IF(($A$7:$A$28=P$6)*($C$7:$C$28="매수")*($B$7:$B$28&lt;=$U94),$H$7:$H$28))-SUM(IF(($A$7:$A$28=P$6)*($C$7:$C$28="매도")*($B$7:$B$28&lt;=$U94),$H$7:$H$28))</f>
        <v>722</v>
      </c>
      <c r="Q94" s="3">
        <f t="array" ref="Q94">SUM(IF(($A$7:$A$28=Q$6)*($C$7:$C$28="매수")*($B$7:$B$28&lt;=$U94),$H$7:$H$28))-SUM(IF(($A$7:$A$28=Q$6)*($C$7:$C$28="매도")*($B$7:$B$28&lt;=$U94),$H$7:$H$28))</f>
        <v>426</v>
      </c>
      <c r="R94" s="3">
        <f t="array" ref="R94">SUM(IF(($A$7:$A$28=R$6)*($C$7:$C$28="매수")*($B$7:$B$28&lt;=$U94),$H$7:$H$28))-SUM(IF(($A$7:$A$28=R$6)*($C$7:$C$28="매도")*($B$7:$B$28&lt;=$U94),$H$7:$H$28))</f>
        <v>0</v>
      </c>
      <c r="S94" s="3">
        <f t="array" ref="S94">SUM(IF(($A$7:$A$28=S$6)*($C$7:$C$28="매수")*($B$7:$B$28&lt;=$U94),$H$7:$H$28))-SUM(IF(($A$7:$A$28=S$6)*($C$7:$C$28="매도")*($B$7:$B$28&lt;=$U94),$H$7:$H$28))</f>
        <v>0</v>
      </c>
      <c r="T94" s="3">
        <f t="array" ref="T94">SUM(IF(($A$7:$A$28=T$6)*($C$7:$C$28="매수")*($B$7:$B$28&lt;=$U94),$H$7:$H$28))-SUM(IF(($A$7:$A$28=T$6)*($C$7:$C$28="매도")*($B$7:$B$28&lt;=$U94),$H$7:$H$28))</f>
        <v>0</v>
      </c>
      <c r="U94" s="11">
        <v>43630.0</v>
      </c>
      <c r="V94" s="12">
        <f t="array" ref="V94">VLOOKUP($U94,'종목주가시세'!$A$1:$J$472,MATCH(V$6,'종목주가시세'!$B$1:$J$1,0)+1)*L94</f>
        <v>0</v>
      </c>
      <c r="W94" s="12">
        <f t="array" ref="W94">VLOOKUP($U94,'종목주가시세'!$A$1:$J$472,MATCH(W$6,'종목주가시세'!$B$1:$J$1,0)+1)*M94</f>
        <v>0</v>
      </c>
      <c r="X94" s="12">
        <f t="array" ref="X94">VLOOKUP($U94,'종목주가시세'!$A$1:$J$472,MATCH(X$6,'종목주가시세'!$B$1:$J$1,0)+1)*N94</f>
        <v>25243020</v>
      </c>
      <c r="Y94" s="12">
        <f t="array" ref="Y94">VLOOKUP($U94,'종목주가시세'!$A$1:$J$472,MATCH(Y$6,'종목주가시세'!$B$1:$J$1,0)+1)*O94</f>
        <v>30749500</v>
      </c>
      <c r="Z94" s="12">
        <f t="array" ref="Z94">VLOOKUP($U94,'종목주가시세'!$A$1:$J$472,MATCH(Z$6,'종목주가시세'!$B$1:$J$1,0)+1)*P94</f>
        <v>18627600</v>
      </c>
      <c r="AA94" s="12">
        <f t="array" ref="AA94">VLOOKUP($U94,'종목주가시세'!$A$1:$J$472,MATCH(AA$6,'종목주가시세'!$B$1:$J$1,0)+1)*Q94</f>
        <v>21001800</v>
      </c>
      <c r="AB94" s="12">
        <f t="array" ref="AB94">VLOOKUP($U94,'종목주가시세'!$A$1:$J$472,MATCH(AB$6,'종목주가시세'!$B$1:$J$1,0)+1)*R94</f>
        <v>0</v>
      </c>
      <c r="AC94" s="12">
        <f t="array" ref="AC94">VLOOKUP($U94,'종목주가시세'!$A$1:$J$472,MATCH(AC$6,'종목주가시세'!$B$1:$J$1,0)+1)*S94</f>
        <v>0</v>
      </c>
      <c r="AD94" s="12">
        <f t="array" ref="AD94">VLOOKUP($U94,'종목주가시세'!$A$1:$J$472,MATCH(AD$6,'종목주가시세'!$B$1:$J$1,0)+1)*T94</f>
        <v>0</v>
      </c>
      <c r="AE94" s="12">
        <f t="shared" si="3"/>
        <v>95621920</v>
      </c>
      <c r="AF94" s="12">
        <f t="array" ref="AF94">100000000+SUM(IF(($C$7:$C$28="매도")*($B$7:$B$28&lt;=$U94),$I$7:$I$28))-SUM(IF(($C$7:$C$28="매수")*($B$7:$B$28&lt;=$U94),$I$7:$I$28))</f>
        <v>13330230</v>
      </c>
      <c r="AG94" s="12">
        <f t="shared" si="4"/>
        <v>108952150</v>
      </c>
    </row>
    <row r="95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>
        <f t="array" ref="L95">SUM(IF(($A$7:$A$28=L$6)*($C$7:$C$28="매수")*($B$7:$B$28&lt;=$U95),$H$7:$H$28))-SUM(IF(($A$7:$A$28=L$6)*($C$7:$C$28="매도")*($B$7:$B$28&lt;=$U95),$H$7:$H$28))</f>
        <v>0</v>
      </c>
      <c r="M95" s="3">
        <f t="array" ref="M95">SUM(IF(($A$7:$A$28=M$6)*($C$7:$C$28="매수")*($B$7:$B$28&lt;=$U95),$H$7:$H$28))-SUM(IF(($A$7:$A$28=M$6)*($C$7:$C$28="매도")*($B$7:$B$28&lt;=$U95),$H$7:$H$28))</f>
        <v>0</v>
      </c>
      <c r="N95" s="3">
        <f t="array" ref="N95">SUM(IF(($A$7:$A$28=N$6)*($C$7:$C$28="매수")*($B$7:$B$28&lt;=$U95),$H$7:$H$28))-SUM(IF(($A$7:$A$28=N$6)*($C$7:$C$28="매도")*($B$7:$B$28&lt;=$U95),$H$7:$H$28))</f>
        <v>3477</v>
      </c>
      <c r="O95" s="3">
        <f t="array" ref="O95">SUM(IF(($A$7:$A$28=O$6)*($C$7:$C$28="매수")*($B$7:$B$28&lt;=$U95),$H$7:$H$28))-SUM(IF(($A$7:$A$28=O$6)*($C$7:$C$28="매도")*($B$7:$B$28&lt;=$U95),$H$7:$H$28))</f>
        <v>1382</v>
      </c>
      <c r="P95" s="3">
        <f t="array" ref="P95">SUM(IF(($A$7:$A$28=P$6)*($C$7:$C$28="매수")*($B$7:$B$28&lt;=$U95),$H$7:$H$28))-SUM(IF(($A$7:$A$28=P$6)*($C$7:$C$28="매도")*($B$7:$B$28&lt;=$U95),$H$7:$H$28))</f>
        <v>722</v>
      </c>
      <c r="Q95" s="3">
        <f t="array" ref="Q95">SUM(IF(($A$7:$A$28=Q$6)*($C$7:$C$28="매수")*($B$7:$B$28&lt;=$U95),$H$7:$H$28))-SUM(IF(($A$7:$A$28=Q$6)*($C$7:$C$28="매도")*($B$7:$B$28&lt;=$U95),$H$7:$H$28))</f>
        <v>426</v>
      </c>
      <c r="R95" s="3">
        <f t="array" ref="R95">SUM(IF(($A$7:$A$28=R$6)*($C$7:$C$28="매수")*($B$7:$B$28&lt;=$U95),$H$7:$H$28))-SUM(IF(($A$7:$A$28=R$6)*($C$7:$C$28="매도")*($B$7:$B$28&lt;=$U95),$H$7:$H$28))</f>
        <v>0</v>
      </c>
      <c r="S95" s="3">
        <f t="array" ref="S95">SUM(IF(($A$7:$A$28=S$6)*($C$7:$C$28="매수")*($B$7:$B$28&lt;=$U95),$H$7:$H$28))-SUM(IF(($A$7:$A$28=S$6)*($C$7:$C$28="매도")*($B$7:$B$28&lt;=$U95),$H$7:$H$28))</f>
        <v>0</v>
      </c>
      <c r="T95" s="3">
        <f t="array" ref="T95">SUM(IF(($A$7:$A$28=T$6)*($C$7:$C$28="매수")*($B$7:$B$28&lt;=$U95),$H$7:$H$28))-SUM(IF(($A$7:$A$28=T$6)*($C$7:$C$28="매도")*($B$7:$B$28&lt;=$U95),$H$7:$H$28))</f>
        <v>0</v>
      </c>
      <c r="U95" s="11">
        <v>43633.0</v>
      </c>
      <c r="V95" s="12">
        <f t="array" ref="V95">VLOOKUP($U95,'종목주가시세'!$A$1:$J$472,MATCH(V$6,'종목주가시세'!$B$1:$J$1,0)+1)*L95</f>
        <v>0</v>
      </c>
      <c r="W95" s="12">
        <f t="array" ref="W95">VLOOKUP($U95,'종목주가시세'!$A$1:$J$472,MATCH(W$6,'종목주가시세'!$B$1:$J$1,0)+1)*M95</f>
        <v>0</v>
      </c>
      <c r="X95" s="12">
        <f t="array" ref="X95">VLOOKUP($U95,'종목주가시세'!$A$1:$J$472,MATCH(X$6,'종목주가시세'!$B$1:$J$1,0)+1)*N95</f>
        <v>25312560</v>
      </c>
      <c r="Y95" s="12">
        <f t="array" ref="Y95">VLOOKUP($U95,'종목주가시세'!$A$1:$J$472,MATCH(Y$6,'종목주가시세'!$B$1:$J$1,0)+1)*O95</f>
        <v>30473100</v>
      </c>
      <c r="Z95" s="12">
        <f t="array" ref="Z95">VLOOKUP($U95,'종목주가시세'!$A$1:$J$472,MATCH(Z$6,'종목주가시세'!$B$1:$J$1,0)+1)*P95</f>
        <v>18483200</v>
      </c>
      <c r="AA95" s="12">
        <f t="array" ref="AA95">VLOOKUP($U95,'종목주가시세'!$A$1:$J$472,MATCH(AA$6,'종목주가시세'!$B$1:$J$1,0)+1)*Q95</f>
        <v>20405400</v>
      </c>
      <c r="AB95" s="12">
        <f t="array" ref="AB95">VLOOKUP($U95,'종목주가시세'!$A$1:$J$472,MATCH(AB$6,'종목주가시세'!$B$1:$J$1,0)+1)*R95</f>
        <v>0</v>
      </c>
      <c r="AC95" s="12">
        <f t="array" ref="AC95">VLOOKUP($U95,'종목주가시세'!$A$1:$J$472,MATCH(AC$6,'종목주가시세'!$B$1:$J$1,0)+1)*S95</f>
        <v>0</v>
      </c>
      <c r="AD95" s="12">
        <f t="array" ref="AD95">VLOOKUP($U95,'종목주가시세'!$A$1:$J$472,MATCH(AD$6,'종목주가시세'!$B$1:$J$1,0)+1)*T95</f>
        <v>0</v>
      </c>
      <c r="AE95" s="12">
        <f t="shared" si="3"/>
        <v>94674260</v>
      </c>
      <c r="AF95" s="12">
        <f t="array" ref="AF95">100000000+SUM(IF(($C$7:$C$28="매도")*($B$7:$B$28&lt;=$U95),$I$7:$I$28))-SUM(IF(($C$7:$C$28="매수")*($B$7:$B$28&lt;=$U95),$I$7:$I$28))</f>
        <v>13330230</v>
      </c>
      <c r="AG95" s="12">
        <f t="shared" si="4"/>
        <v>108004490</v>
      </c>
    </row>
    <row r="9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>
        <f t="array" ref="L96">SUM(IF(($A$7:$A$28=L$6)*($C$7:$C$28="매수")*($B$7:$B$28&lt;=$U96),$H$7:$H$28))-SUM(IF(($A$7:$A$28=L$6)*($C$7:$C$28="매도")*($B$7:$B$28&lt;=$U96),$H$7:$H$28))</f>
        <v>0</v>
      </c>
      <c r="M96" s="3">
        <f t="array" ref="M96">SUM(IF(($A$7:$A$28=M$6)*($C$7:$C$28="매수")*($B$7:$B$28&lt;=$U96),$H$7:$H$28))-SUM(IF(($A$7:$A$28=M$6)*($C$7:$C$28="매도")*($B$7:$B$28&lt;=$U96),$H$7:$H$28))</f>
        <v>0</v>
      </c>
      <c r="N96" s="3">
        <f t="array" ref="N96">SUM(IF(($A$7:$A$28=N$6)*($C$7:$C$28="매수")*($B$7:$B$28&lt;=$U96),$H$7:$H$28))-SUM(IF(($A$7:$A$28=N$6)*($C$7:$C$28="매도")*($B$7:$B$28&lt;=$U96),$H$7:$H$28))</f>
        <v>3477</v>
      </c>
      <c r="O96" s="3">
        <f t="array" ref="O96">SUM(IF(($A$7:$A$28=O$6)*($C$7:$C$28="매수")*($B$7:$B$28&lt;=$U96),$H$7:$H$28))-SUM(IF(($A$7:$A$28=O$6)*($C$7:$C$28="매도")*($B$7:$B$28&lt;=$U96),$H$7:$H$28))</f>
        <v>1382</v>
      </c>
      <c r="P96" s="3">
        <f t="array" ref="P96">SUM(IF(($A$7:$A$28=P$6)*($C$7:$C$28="매수")*($B$7:$B$28&lt;=$U96),$H$7:$H$28))-SUM(IF(($A$7:$A$28=P$6)*($C$7:$C$28="매도")*($B$7:$B$28&lt;=$U96),$H$7:$H$28))</f>
        <v>722</v>
      </c>
      <c r="Q96" s="3">
        <f t="array" ref="Q96">SUM(IF(($A$7:$A$28=Q$6)*($C$7:$C$28="매수")*($B$7:$B$28&lt;=$U96),$H$7:$H$28))-SUM(IF(($A$7:$A$28=Q$6)*($C$7:$C$28="매도")*($B$7:$B$28&lt;=$U96),$H$7:$H$28))</f>
        <v>426</v>
      </c>
      <c r="R96" s="3">
        <f t="array" ref="R96">SUM(IF(($A$7:$A$28=R$6)*($C$7:$C$28="매수")*($B$7:$B$28&lt;=$U96),$H$7:$H$28))-SUM(IF(($A$7:$A$28=R$6)*($C$7:$C$28="매도")*($B$7:$B$28&lt;=$U96),$H$7:$H$28))</f>
        <v>0</v>
      </c>
      <c r="S96" s="3">
        <f t="array" ref="S96">SUM(IF(($A$7:$A$28=S$6)*($C$7:$C$28="매수")*($B$7:$B$28&lt;=$U96),$H$7:$H$28))-SUM(IF(($A$7:$A$28=S$6)*($C$7:$C$28="매도")*($B$7:$B$28&lt;=$U96),$H$7:$H$28))</f>
        <v>0</v>
      </c>
      <c r="T96" s="3">
        <f t="array" ref="T96">SUM(IF(($A$7:$A$28=T$6)*($C$7:$C$28="매수")*($B$7:$B$28&lt;=$U96),$H$7:$H$28))-SUM(IF(($A$7:$A$28=T$6)*($C$7:$C$28="매도")*($B$7:$B$28&lt;=$U96),$H$7:$H$28))</f>
        <v>0</v>
      </c>
      <c r="U96" s="11">
        <v>43634.0</v>
      </c>
      <c r="V96" s="12">
        <f t="array" ref="V96">VLOOKUP($U96,'종목주가시세'!$A$1:$J$472,MATCH(V$6,'종목주가시세'!$B$1:$J$1,0)+1)*L96</f>
        <v>0</v>
      </c>
      <c r="W96" s="12">
        <f t="array" ref="W96">VLOOKUP($U96,'종목주가시세'!$A$1:$J$472,MATCH(W$6,'종목주가시세'!$B$1:$J$1,0)+1)*M96</f>
        <v>0</v>
      </c>
      <c r="X96" s="12">
        <f t="array" ref="X96">VLOOKUP($U96,'종목주가시세'!$A$1:$J$472,MATCH(X$6,'종목주가시세'!$B$1:$J$1,0)+1)*N96</f>
        <v>25103940</v>
      </c>
      <c r="Y96" s="12">
        <f t="array" ref="Y96">VLOOKUP($U96,'종목주가시세'!$A$1:$J$472,MATCH(Y$6,'종목주가시세'!$B$1:$J$1,0)+1)*O96</f>
        <v>32477000</v>
      </c>
      <c r="Z96" s="12">
        <f t="array" ref="Z96">VLOOKUP($U96,'종목주가시세'!$A$1:$J$472,MATCH(Z$6,'종목주가시세'!$B$1:$J$1,0)+1)*P96</f>
        <v>18627600</v>
      </c>
      <c r="AA96" s="12">
        <f t="array" ref="AA96">VLOOKUP($U96,'종목주가시세'!$A$1:$J$472,MATCH(AA$6,'종목주가시세'!$B$1:$J$1,0)+1)*Q96</f>
        <v>19915500</v>
      </c>
      <c r="AB96" s="12">
        <f t="array" ref="AB96">VLOOKUP($U96,'종목주가시세'!$A$1:$J$472,MATCH(AB$6,'종목주가시세'!$B$1:$J$1,0)+1)*R96</f>
        <v>0</v>
      </c>
      <c r="AC96" s="12">
        <f t="array" ref="AC96">VLOOKUP($U96,'종목주가시세'!$A$1:$J$472,MATCH(AC$6,'종목주가시세'!$B$1:$J$1,0)+1)*S96</f>
        <v>0</v>
      </c>
      <c r="AD96" s="12">
        <f t="array" ref="AD96">VLOOKUP($U96,'종목주가시세'!$A$1:$J$472,MATCH(AD$6,'종목주가시세'!$B$1:$J$1,0)+1)*T96</f>
        <v>0</v>
      </c>
      <c r="AE96" s="12">
        <f t="shared" si="3"/>
        <v>96124040</v>
      </c>
      <c r="AF96" s="12">
        <f t="array" ref="AF96">100000000+SUM(IF(($C$7:$C$28="매도")*($B$7:$B$28&lt;=$U96),$I$7:$I$28))-SUM(IF(($C$7:$C$28="매수")*($B$7:$B$28&lt;=$U96),$I$7:$I$28))</f>
        <v>13330230</v>
      </c>
      <c r="AG96" s="12">
        <f t="shared" si="4"/>
        <v>109454270</v>
      </c>
    </row>
    <row r="97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>
        <f t="array" ref="L97">SUM(IF(($A$7:$A$28=L$6)*($C$7:$C$28="매수")*($B$7:$B$28&lt;=$U97),$H$7:$H$28))-SUM(IF(($A$7:$A$28=L$6)*($C$7:$C$28="매도")*($B$7:$B$28&lt;=$U97),$H$7:$H$28))</f>
        <v>0</v>
      </c>
      <c r="M97" s="3">
        <f t="array" ref="M97">SUM(IF(($A$7:$A$28=M$6)*($C$7:$C$28="매수")*($B$7:$B$28&lt;=$U97),$H$7:$H$28))-SUM(IF(($A$7:$A$28=M$6)*($C$7:$C$28="매도")*($B$7:$B$28&lt;=$U97),$H$7:$H$28))</f>
        <v>0</v>
      </c>
      <c r="N97" s="3">
        <f t="array" ref="N97">SUM(IF(($A$7:$A$28=N$6)*($C$7:$C$28="매수")*($B$7:$B$28&lt;=$U97),$H$7:$H$28))-SUM(IF(($A$7:$A$28=N$6)*($C$7:$C$28="매도")*($B$7:$B$28&lt;=$U97),$H$7:$H$28))</f>
        <v>3477</v>
      </c>
      <c r="O97" s="3">
        <f t="array" ref="O97">SUM(IF(($A$7:$A$28=O$6)*($C$7:$C$28="매수")*($B$7:$B$28&lt;=$U97),$H$7:$H$28))-SUM(IF(($A$7:$A$28=O$6)*($C$7:$C$28="매도")*($B$7:$B$28&lt;=$U97),$H$7:$H$28))</f>
        <v>1382</v>
      </c>
      <c r="P97" s="3">
        <f t="array" ref="P97">SUM(IF(($A$7:$A$28=P$6)*($C$7:$C$28="매수")*($B$7:$B$28&lt;=$U97),$H$7:$H$28))-SUM(IF(($A$7:$A$28=P$6)*($C$7:$C$28="매도")*($B$7:$B$28&lt;=$U97),$H$7:$H$28))</f>
        <v>722</v>
      </c>
      <c r="Q97" s="3">
        <f t="array" ref="Q97">SUM(IF(($A$7:$A$28=Q$6)*($C$7:$C$28="매수")*($B$7:$B$28&lt;=$U97),$H$7:$H$28))-SUM(IF(($A$7:$A$28=Q$6)*($C$7:$C$28="매도")*($B$7:$B$28&lt;=$U97),$H$7:$H$28))</f>
        <v>426</v>
      </c>
      <c r="R97" s="3">
        <f t="array" ref="R97">SUM(IF(($A$7:$A$28=R$6)*($C$7:$C$28="매수")*($B$7:$B$28&lt;=$U97),$H$7:$H$28))-SUM(IF(($A$7:$A$28=R$6)*($C$7:$C$28="매도")*($B$7:$B$28&lt;=$U97),$H$7:$H$28))</f>
        <v>0</v>
      </c>
      <c r="S97" s="3">
        <f t="array" ref="S97">SUM(IF(($A$7:$A$28=S$6)*($C$7:$C$28="매수")*($B$7:$B$28&lt;=$U97),$H$7:$H$28))-SUM(IF(($A$7:$A$28=S$6)*($C$7:$C$28="매도")*($B$7:$B$28&lt;=$U97),$H$7:$H$28))</f>
        <v>0</v>
      </c>
      <c r="T97" s="3">
        <f t="array" ref="T97">SUM(IF(($A$7:$A$28=T$6)*($C$7:$C$28="매수")*($B$7:$B$28&lt;=$U97),$H$7:$H$28))-SUM(IF(($A$7:$A$28=T$6)*($C$7:$C$28="매도")*($B$7:$B$28&lt;=$U97),$H$7:$H$28))</f>
        <v>0</v>
      </c>
      <c r="U97" s="11">
        <v>43635.0</v>
      </c>
      <c r="V97" s="12">
        <f t="array" ref="V97">VLOOKUP($U97,'종목주가시세'!$A$1:$J$472,MATCH(V$6,'종목주가시세'!$B$1:$J$1,0)+1)*L97</f>
        <v>0</v>
      </c>
      <c r="W97" s="12">
        <f t="array" ref="W97">VLOOKUP($U97,'종목주가시세'!$A$1:$J$472,MATCH(W$6,'종목주가시세'!$B$1:$J$1,0)+1)*M97</f>
        <v>0</v>
      </c>
      <c r="X97" s="12">
        <f t="array" ref="X97">VLOOKUP($U97,'종목주가시세'!$A$1:$J$472,MATCH(X$6,'종목주가시세'!$B$1:$J$1,0)+1)*N97</f>
        <v>24895320</v>
      </c>
      <c r="Y97" s="12">
        <f t="array" ref="Y97">VLOOKUP($U97,'종목주가시세'!$A$1:$J$472,MATCH(Y$6,'종목주가시세'!$B$1:$J$1,0)+1)*O97</f>
        <v>31509600</v>
      </c>
      <c r="Z97" s="12">
        <f t="array" ref="Z97">VLOOKUP($U97,'종목주가시세'!$A$1:$J$472,MATCH(Z$6,'종목주가시세'!$B$1:$J$1,0)+1)*P97</f>
        <v>18772000</v>
      </c>
      <c r="AA97" s="12">
        <f t="array" ref="AA97">VLOOKUP($U97,'종목주가시세'!$A$1:$J$472,MATCH(AA$6,'종목주가시세'!$B$1:$J$1,0)+1)*Q97</f>
        <v>19979400</v>
      </c>
      <c r="AB97" s="12">
        <f t="array" ref="AB97">VLOOKUP($U97,'종목주가시세'!$A$1:$J$472,MATCH(AB$6,'종목주가시세'!$B$1:$J$1,0)+1)*R97</f>
        <v>0</v>
      </c>
      <c r="AC97" s="12">
        <f t="array" ref="AC97">VLOOKUP($U97,'종목주가시세'!$A$1:$J$472,MATCH(AC$6,'종목주가시세'!$B$1:$J$1,0)+1)*S97</f>
        <v>0</v>
      </c>
      <c r="AD97" s="12">
        <f t="array" ref="AD97">VLOOKUP($U97,'종목주가시세'!$A$1:$J$472,MATCH(AD$6,'종목주가시세'!$B$1:$J$1,0)+1)*T97</f>
        <v>0</v>
      </c>
      <c r="AE97" s="12">
        <f t="shared" si="3"/>
        <v>95156320</v>
      </c>
      <c r="AF97" s="12">
        <f t="array" ref="AF97">100000000+SUM(IF(($C$7:$C$28="매도")*($B$7:$B$28&lt;=$U97),$I$7:$I$28))-SUM(IF(($C$7:$C$28="매수")*($B$7:$B$28&lt;=$U97),$I$7:$I$28))</f>
        <v>13330230</v>
      </c>
      <c r="AG97" s="12">
        <f t="shared" si="4"/>
        <v>108486550</v>
      </c>
    </row>
    <row r="98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>
        <f t="array" ref="L98">SUM(IF(($A$7:$A$28=L$6)*($C$7:$C$28="매수")*($B$7:$B$28&lt;=$U98),$H$7:$H$28))-SUM(IF(($A$7:$A$28=L$6)*($C$7:$C$28="매도")*($B$7:$B$28&lt;=$U98),$H$7:$H$28))</f>
        <v>0</v>
      </c>
      <c r="M98" s="3">
        <f t="array" ref="M98">SUM(IF(($A$7:$A$28=M$6)*($C$7:$C$28="매수")*($B$7:$B$28&lt;=$U98),$H$7:$H$28))-SUM(IF(($A$7:$A$28=M$6)*($C$7:$C$28="매도")*($B$7:$B$28&lt;=$U98),$H$7:$H$28))</f>
        <v>0</v>
      </c>
      <c r="N98" s="3">
        <f t="array" ref="N98">SUM(IF(($A$7:$A$28=N$6)*($C$7:$C$28="매수")*($B$7:$B$28&lt;=$U98),$H$7:$H$28))-SUM(IF(($A$7:$A$28=N$6)*($C$7:$C$28="매도")*($B$7:$B$28&lt;=$U98),$H$7:$H$28))</f>
        <v>3477</v>
      </c>
      <c r="O98" s="3">
        <f t="array" ref="O98">SUM(IF(($A$7:$A$28=O$6)*($C$7:$C$28="매수")*($B$7:$B$28&lt;=$U98),$H$7:$H$28))-SUM(IF(($A$7:$A$28=O$6)*($C$7:$C$28="매도")*($B$7:$B$28&lt;=$U98),$H$7:$H$28))</f>
        <v>1382</v>
      </c>
      <c r="P98" s="3">
        <f t="array" ref="P98">SUM(IF(($A$7:$A$28=P$6)*($C$7:$C$28="매수")*($B$7:$B$28&lt;=$U98),$H$7:$H$28))-SUM(IF(($A$7:$A$28=P$6)*($C$7:$C$28="매도")*($B$7:$B$28&lt;=$U98),$H$7:$H$28))</f>
        <v>722</v>
      </c>
      <c r="Q98" s="3">
        <f t="array" ref="Q98">SUM(IF(($A$7:$A$28=Q$6)*($C$7:$C$28="매수")*($B$7:$B$28&lt;=$U98),$H$7:$H$28))-SUM(IF(($A$7:$A$28=Q$6)*($C$7:$C$28="매도")*($B$7:$B$28&lt;=$U98),$H$7:$H$28))</f>
        <v>426</v>
      </c>
      <c r="R98" s="3">
        <f t="array" ref="R98">SUM(IF(($A$7:$A$28=R$6)*($C$7:$C$28="매수")*($B$7:$B$28&lt;=$U98),$H$7:$H$28))-SUM(IF(($A$7:$A$28=R$6)*($C$7:$C$28="매도")*($B$7:$B$28&lt;=$U98),$H$7:$H$28))</f>
        <v>0</v>
      </c>
      <c r="S98" s="3">
        <f t="array" ref="S98">SUM(IF(($A$7:$A$28=S$6)*($C$7:$C$28="매수")*($B$7:$B$28&lt;=$U98),$H$7:$H$28))-SUM(IF(($A$7:$A$28=S$6)*($C$7:$C$28="매도")*($B$7:$B$28&lt;=$U98),$H$7:$H$28))</f>
        <v>0</v>
      </c>
      <c r="T98" s="3">
        <f t="array" ref="T98">SUM(IF(($A$7:$A$28=T$6)*($C$7:$C$28="매수")*($B$7:$B$28&lt;=$U98),$H$7:$H$28))-SUM(IF(($A$7:$A$28=T$6)*($C$7:$C$28="매도")*($B$7:$B$28&lt;=$U98),$H$7:$H$28))</f>
        <v>0</v>
      </c>
      <c r="U98" s="11">
        <v>43636.0</v>
      </c>
      <c r="V98" s="12">
        <f t="array" ref="V98">VLOOKUP($U98,'종목주가시세'!$A$1:$J$472,MATCH(V$6,'종목주가시세'!$B$1:$J$1,0)+1)*L98</f>
        <v>0</v>
      </c>
      <c r="W98" s="12">
        <f t="array" ref="W98">VLOOKUP($U98,'종목주가시세'!$A$1:$J$472,MATCH(W$6,'종목주가시세'!$B$1:$J$1,0)+1)*M98</f>
        <v>0</v>
      </c>
      <c r="X98" s="12">
        <f t="array" ref="X98">VLOOKUP($U98,'종목주가시세'!$A$1:$J$472,MATCH(X$6,'종목주가시세'!$B$1:$J$1,0)+1)*N98</f>
        <v>25173480</v>
      </c>
      <c r="Y98" s="12">
        <f t="array" ref="Y98">VLOOKUP($U98,'종목주가시세'!$A$1:$J$472,MATCH(Y$6,'종목주가시세'!$B$1:$J$1,0)+1)*O98</f>
        <v>31647800</v>
      </c>
      <c r="Z98" s="12">
        <f t="array" ref="Z98">VLOOKUP($U98,'종목주가시세'!$A$1:$J$472,MATCH(Z$6,'종목주가시세'!$B$1:$J$1,0)+1)*P98</f>
        <v>18772000</v>
      </c>
      <c r="AA98" s="12">
        <f t="array" ref="AA98">VLOOKUP($U98,'종목주가시세'!$A$1:$J$472,MATCH(AA$6,'종목주가시세'!$B$1:$J$1,0)+1)*Q98</f>
        <v>20362800</v>
      </c>
      <c r="AB98" s="12">
        <f t="array" ref="AB98">VLOOKUP($U98,'종목주가시세'!$A$1:$J$472,MATCH(AB$6,'종목주가시세'!$B$1:$J$1,0)+1)*R98</f>
        <v>0</v>
      </c>
      <c r="AC98" s="12">
        <f t="array" ref="AC98">VLOOKUP($U98,'종목주가시세'!$A$1:$J$472,MATCH(AC$6,'종목주가시세'!$B$1:$J$1,0)+1)*S98</f>
        <v>0</v>
      </c>
      <c r="AD98" s="12">
        <f t="array" ref="AD98">VLOOKUP($U98,'종목주가시세'!$A$1:$J$472,MATCH(AD$6,'종목주가시세'!$B$1:$J$1,0)+1)*T98</f>
        <v>0</v>
      </c>
      <c r="AE98" s="12">
        <f t="shared" si="3"/>
        <v>95956080</v>
      </c>
      <c r="AF98" s="12">
        <f t="array" ref="AF98">100000000+SUM(IF(($C$7:$C$28="매도")*($B$7:$B$28&lt;=$U98),$I$7:$I$28))-SUM(IF(($C$7:$C$28="매수")*($B$7:$B$28&lt;=$U98),$I$7:$I$28))</f>
        <v>13330230</v>
      </c>
      <c r="AG98" s="12">
        <f t="shared" si="4"/>
        <v>109286310</v>
      </c>
    </row>
    <row r="99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>
        <f t="array" ref="L99">SUM(IF(($A$7:$A$28=L$6)*($C$7:$C$28="매수")*($B$7:$B$28&lt;=$U99),$H$7:$H$28))-SUM(IF(($A$7:$A$28=L$6)*($C$7:$C$28="매도")*($B$7:$B$28&lt;=$U99),$H$7:$H$28))</f>
        <v>0</v>
      </c>
      <c r="M99" s="3">
        <f t="array" ref="M99">SUM(IF(($A$7:$A$28=M$6)*($C$7:$C$28="매수")*($B$7:$B$28&lt;=$U99),$H$7:$H$28))-SUM(IF(($A$7:$A$28=M$6)*($C$7:$C$28="매도")*($B$7:$B$28&lt;=$U99),$H$7:$H$28))</f>
        <v>0</v>
      </c>
      <c r="N99" s="3">
        <f t="array" ref="N99">SUM(IF(($A$7:$A$28=N$6)*($C$7:$C$28="매수")*($B$7:$B$28&lt;=$U99),$H$7:$H$28))-SUM(IF(($A$7:$A$28=N$6)*($C$7:$C$28="매도")*($B$7:$B$28&lt;=$U99),$H$7:$H$28))</f>
        <v>3477</v>
      </c>
      <c r="O99" s="3">
        <f t="array" ref="O99">SUM(IF(($A$7:$A$28=O$6)*($C$7:$C$28="매수")*($B$7:$B$28&lt;=$U99),$H$7:$H$28))-SUM(IF(($A$7:$A$28=O$6)*($C$7:$C$28="매도")*($B$7:$B$28&lt;=$U99),$H$7:$H$28))</f>
        <v>1382</v>
      </c>
      <c r="P99" s="3">
        <f t="array" ref="P99">SUM(IF(($A$7:$A$28=P$6)*($C$7:$C$28="매수")*($B$7:$B$28&lt;=$U99),$H$7:$H$28))-SUM(IF(($A$7:$A$28=P$6)*($C$7:$C$28="매도")*($B$7:$B$28&lt;=$U99),$H$7:$H$28))</f>
        <v>722</v>
      </c>
      <c r="Q99" s="3">
        <f t="array" ref="Q99">SUM(IF(($A$7:$A$28=Q$6)*($C$7:$C$28="매수")*($B$7:$B$28&lt;=$U99),$H$7:$H$28))-SUM(IF(($A$7:$A$28=Q$6)*($C$7:$C$28="매도")*($B$7:$B$28&lt;=$U99),$H$7:$H$28))</f>
        <v>426</v>
      </c>
      <c r="R99" s="3">
        <f t="array" ref="R99">SUM(IF(($A$7:$A$28=R$6)*($C$7:$C$28="매수")*($B$7:$B$28&lt;=$U99),$H$7:$H$28))-SUM(IF(($A$7:$A$28=R$6)*($C$7:$C$28="매도")*($B$7:$B$28&lt;=$U99),$H$7:$H$28))</f>
        <v>0</v>
      </c>
      <c r="S99" s="3">
        <f t="array" ref="S99">SUM(IF(($A$7:$A$28=S$6)*($C$7:$C$28="매수")*($B$7:$B$28&lt;=$U99),$H$7:$H$28))-SUM(IF(($A$7:$A$28=S$6)*($C$7:$C$28="매도")*($B$7:$B$28&lt;=$U99),$H$7:$H$28))</f>
        <v>0</v>
      </c>
      <c r="T99" s="3">
        <f t="array" ref="T99">SUM(IF(($A$7:$A$28=T$6)*($C$7:$C$28="매수")*($B$7:$B$28&lt;=$U99),$H$7:$H$28))-SUM(IF(($A$7:$A$28=T$6)*($C$7:$C$28="매도")*($B$7:$B$28&lt;=$U99),$H$7:$H$28))</f>
        <v>0</v>
      </c>
      <c r="U99" s="11">
        <v>43637.0</v>
      </c>
      <c r="V99" s="12">
        <f t="array" ref="V99">VLOOKUP($U99,'종목주가시세'!$A$1:$J$472,MATCH(V$6,'종목주가시세'!$B$1:$J$1,0)+1)*L99</f>
        <v>0</v>
      </c>
      <c r="W99" s="12">
        <f t="array" ref="W99">VLOOKUP($U99,'종목주가시세'!$A$1:$J$472,MATCH(W$6,'종목주가시세'!$B$1:$J$1,0)+1)*M99</f>
        <v>0</v>
      </c>
      <c r="X99" s="12">
        <f t="array" ref="X99">VLOOKUP($U99,'종목주가시세'!$A$1:$J$472,MATCH(X$6,'종목주가시세'!$B$1:$J$1,0)+1)*N99</f>
        <v>25555950</v>
      </c>
      <c r="Y99" s="12">
        <f t="array" ref="Y99">VLOOKUP($U99,'종목주가시세'!$A$1:$J$472,MATCH(Y$6,'종목주가시세'!$B$1:$J$1,0)+1)*O99</f>
        <v>32200600</v>
      </c>
      <c r="Z99" s="12">
        <f t="array" ref="Z99">VLOOKUP($U99,'종목주가시세'!$A$1:$J$472,MATCH(Z$6,'종목주가시세'!$B$1:$J$1,0)+1)*P99</f>
        <v>18772000</v>
      </c>
      <c r="AA99" s="12">
        <f t="array" ref="AA99">VLOOKUP($U99,'종목주가시세'!$A$1:$J$472,MATCH(AA$6,'종목주가시세'!$B$1:$J$1,0)+1)*Q99</f>
        <v>20490600</v>
      </c>
      <c r="AB99" s="12">
        <f t="array" ref="AB99">VLOOKUP($U99,'종목주가시세'!$A$1:$J$472,MATCH(AB$6,'종목주가시세'!$B$1:$J$1,0)+1)*R99</f>
        <v>0</v>
      </c>
      <c r="AC99" s="12">
        <f t="array" ref="AC99">VLOOKUP($U99,'종목주가시세'!$A$1:$J$472,MATCH(AC$6,'종목주가시세'!$B$1:$J$1,0)+1)*S99</f>
        <v>0</v>
      </c>
      <c r="AD99" s="12">
        <f t="array" ref="AD99">VLOOKUP($U99,'종목주가시세'!$A$1:$J$472,MATCH(AD$6,'종목주가시세'!$B$1:$J$1,0)+1)*T99</f>
        <v>0</v>
      </c>
      <c r="AE99" s="12">
        <f t="shared" si="3"/>
        <v>97019150</v>
      </c>
      <c r="AF99" s="12">
        <f t="array" ref="AF99">100000000+SUM(IF(($C$7:$C$28="매도")*($B$7:$B$28&lt;=$U99),$I$7:$I$28))-SUM(IF(($C$7:$C$28="매수")*($B$7:$B$28&lt;=$U99),$I$7:$I$28))</f>
        <v>13330230</v>
      </c>
      <c r="AG99" s="12">
        <f t="shared" si="4"/>
        <v>110349380</v>
      </c>
    </row>
    <row r="100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>
        <f t="array" ref="L100">SUM(IF(($A$7:$A$28=L$6)*($C$7:$C$28="매수")*($B$7:$B$28&lt;=$U100),$H$7:$H$28))-SUM(IF(($A$7:$A$28=L$6)*($C$7:$C$28="매도")*($B$7:$B$28&lt;=$U100),$H$7:$H$28))</f>
        <v>0</v>
      </c>
      <c r="M100" s="3">
        <f t="array" ref="M100">SUM(IF(($A$7:$A$28=M$6)*($C$7:$C$28="매수")*($B$7:$B$28&lt;=$U100),$H$7:$H$28))-SUM(IF(($A$7:$A$28=M$6)*($C$7:$C$28="매도")*($B$7:$B$28&lt;=$U100),$H$7:$H$28))</f>
        <v>0</v>
      </c>
      <c r="N100" s="3">
        <f t="array" ref="N100">SUM(IF(($A$7:$A$28=N$6)*($C$7:$C$28="매수")*($B$7:$B$28&lt;=$U100),$H$7:$H$28))-SUM(IF(($A$7:$A$28=N$6)*($C$7:$C$28="매도")*($B$7:$B$28&lt;=$U100),$H$7:$H$28))</f>
        <v>3477</v>
      </c>
      <c r="O100" s="3">
        <f t="array" ref="O100">SUM(IF(($A$7:$A$28=O$6)*($C$7:$C$28="매수")*($B$7:$B$28&lt;=$U100),$H$7:$H$28))-SUM(IF(($A$7:$A$28=O$6)*($C$7:$C$28="매도")*($B$7:$B$28&lt;=$U100),$H$7:$H$28))</f>
        <v>1382</v>
      </c>
      <c r="P100" s="3">
        <f t="array" ref="P100">SUM(IF(($A$7:$A$28=P$6)*($C$7:$C$28="매수")*($B$7:$B$28&lt;=$U100),$H$7:$H$28))-SUM(IF(($A$7:$A$28=P$6)*($C$7:$C$28="매도")*($B$7:$B$28&lt;=$U100),$H$7:$H$28))</f>
        <v>722</v>
      </c>
      <c r="Q100" s="3">
        <f t="array" ref="Q100">SUM(IF(($A$7:$A$28=Q$6)*($C$7:$C$28="매수")*($B$7:$B$28&lt;=$U100),$H$7:$H$28))-SUM(IF(($A$7:$A$28=Q$6)*($C$7:$C$28="매도")*($B$7:$B$28&lt;=$U100),$H$7:$H$28))</f>
        <v>426</v>
      </c>
      <c r="R100" s="3">
        <f t="array" ref="R100">SUM(IF(($A$7:$A$28=R$6)*($C$7:$C$28="매수")*($B$7:$B$28&lt;=$U100),$H$7:$H$28))-SUM(IF(($A$7:$A$28=R$6)*($C$7:$C$28="매도")*($B$7:$B$28&lt;=$U100),$H$7:$H$28))</f>
        <v>0</v>
      </c>
      <c r="S100" s="3">
        <f t="array" ref="S100">SUM(IF(($A$7:$A$28=S$6)*($C$7:$C$28="매수")*($B$7:$B$28&lt;=$U100),$H$7:$H$28))-SUM(IF(($A$7:$A$28=S$6)*($C$7:$C$28="매도")*($B$7:$B$28&lt;=$U100),$H$7:$H$28))</f>
        <v>0</v>
      </c>
      <c r="T100" s="3">
        <f t="array" ref="T100">SUM(IF(($A$7:$A$28=T$6)*($C$7:$C$28="매수")*($B$7:$B$28&lt;=$U100),$H$7:$H$28))-SUM(IF(($A$7:$A$28=T$6)*($C$7:$C$28="매도")*($B$7:$B$28&lt;=$U100),$H$7:$H$28))</f>
        <v>0</v>
      </c>
      <c r="U100" s="11">
        <v>43640.0</v>
      </c>
      <c r="V100" s="12">
        <f t="array" ref="V100">VLOOKUP($U100,'종목주가시세'!$A$1:$J$472,MATCH(V$6,'종목주가시세'!$B$1:$J$1,0)+1)*L100</f>
        <v>0</v>
      </c>
      <c r="W100" s="12">
        <f t="array" ref="W100">VLOOKUP($U100,'종목주가시세'!$A$1:$J$472,MATCH(W$6,'종목주가시세'!$B$1:$J$1,0)+1)*M100</f>
        <v>0</v>
      </c>
      <c r="X100" s="12">
        <f t="array" ref="X100">VLOOKUP($U100,'종목주가시세'!$A$1:$J$472,MATCH(X$6,'종목주가시세'!$B$1:$J$1,0)+1)*N100</f>
        <v>30945300</v>
      </c>
      <c r="Y100" s="12">
        <f t="array" ref="Y100">VLOOKUP($U100,'종목주가시세'!$A$1:$J$472,MATCH(Y$6,'종목주가시세'!$B$1:$J$1,0)+1)*O100</f>
        <v>31786000</v>
      </c>
      <c r="Z100" s="12">
        <f t="array" ref="Z100">VLOOKUP($U100,'종목주가시세'!$A$1:$J$472,MATCH(Z$6,'종목주가시세'!$B$1:$J$1,0)+1)*P100</f>
        <v>18772000</v>
      </c>
      <c r="AA100" s="12">
        <f t="array" ref="AA100">VLOOKUP($U100,'종목주가시세'!$A$1:$J$472,MATCH(AA$6,'종목주가시세'!$B$1:$J$1,0)+1)*Q100</f>
        <v>20511900</v>
      </c>
      <c r="AB100" s="12">
        <f t="array" ref="AB100">VLOOKUP($U100,'종목주가시세'!$A$1:$J$472,MATCH(AB$6,'종목주가시세'!$B$1:$J$1,0)+1)*R100</f>
        <v>0</v>
      </c>
      <c r="AC100" s="12">
        <f t="array" ref="AC100">VLOOKUP($U100,'종목주가시세'!$A$1:$J$472,MATCH(AC$6,'종목주가시세'!$B$1:$J$1,0)+1)*S100</f>
        <v>0</v>
      </c>
      <c r="AD100" s="12">
        <f t="array" ref="AD100">VLOOKUP($U100,'종목주가시세'!$A$1:$J$472,MATCH(AD$6,'종목주가시세'!$B$1:$J$1,0)+1)*T100</f>
        <v>0</v>
      </c>
      <c r="AE100" s="12">
        <f t="shared" si="3"/>
        <v>102015200</v>
      </c>
      <c r="AF100" s="12">
        <f t="array" ref="AF100">100000000+SUM(IF(($C$7:$C$28="매도")*($B$7:$B$28&lt;=$U100),$I$7:$I$28))-SUM(IF(($C$7:$C$28="매수")*($B$7:$B$28&lt;=$U100),$I$7:$I$28))</f>
        <v>13330230</v>
      </c>
      <c r="AG100" s="12">
        <f t="shared" si="4"/>
        <v>115345430</v>
      </c>
    </row>
    <row r="101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>
        <f t="array" ref="L101">SUM(IF(($A$7:$A$28=L$6)*($C$7:$C$28="매수")*($B$7:$B$28&lt;=$U101),$H$7:$H$28))-SUM(IF(($A$7:$A$28=L$6)*($C$7:$C$28="매도")*($B$7:$B$28&lt;=$U101),$H$7:$H$28))</f>
        <v>0</v>
      </c>
      <c r="M101" s="3">
        <f t="array" ref="M101">SUM(IF(($A$7:$A$28=M$6)*($C$7:$C$28="매수")*($B$7:$B$28&lt;=$U101),$H$7:$H$28))-SUM(IF(($A$7:$A$28=M$6)*($C$7:$C$28="매도")*($B$7:$B$28&lt;=$U101),$H$7:$H$28))</f>
        <v>0</v>
      </c>
      <c r="N101" s="3">
        <f t="array" ref="N101">SUM(IF(($A$7:$A$28=N$6)*($C$7:$C$28="매수")*($B$7:$B$28&lt;=$U101),$H$7:$H$28))-SUM(IF(($A$7:$A$28=N$6)*($C$7:$C$28="매도")*($B$7:$B$28&lt;=$U101),$H$7:$H$28))</f>
        <v>0</v>
      </c>
      <c r="O101" s="3">
        <f t="array" ref="O101">SUM(IF(($A$7:$A$28=O$6)*($C$7:$C$28="매수")*($B$7:$B$28&lt;=$U101),$H$7:$H$28))-SUM(IF(($A$7:$A$28=O$6)*($C$7:$C$28="매도")*($B$7:$B$28&lt;=$U101),$H$7:$H$28))</f>
        <v>1382</v>
      </c>
      <c r="P101" s="3">
        <f t="array" ref="P101">SUM(IF(($A$7:$A$28=P$6)*($C$7:$C$28="매수")*($B$7:$B$28&lt;=$U101),$H$7:$H$28))-SUM(IF(($A$7:$A$28=P$6)*($C$7:$C$28="매도")*($B$7:$B$28&lt;=$U101),$H$7:$H$28))</f>
        <v>722</v>
      </c>
      <c r="Q101" s="3">
        <f t="array" ref="Q101">SUM(IF(($A$7:$A$28=Q$6)*($C$7:$C$28="매수")*($B$7:$B$28&lt;=$U101),$H$7:$H$28))-SUM(IF(($A$7:$A$28=Q$6)*($C$7:$C$28="매도")*($B$7:$B$28&lt;=$U101),$H$7:$H$28))</f>
        <v>426</v>
      </c>
      <c r="R101" s="3">
        <f t="array" ref="R101">SUM(IF(($A$7:$A$28=R$6)*($C$7:$C$28="매수")*($B$7:$B$28&lt;=$U101),$H$7:$H$28))-SUM(IF(($A$7:$A$28=R$6)*($C$7:$C$28="매도")*($B$7:$B$28&lt;=$U101),$H$7:$H$28))</f>
        <v>0</v>
      </c>
      <c r="S101" s="3">
        <f t="array" ref="S101">SUM(IF(($A$7:$A$28=S$6)*($C$7:$C$28="매수")*($B$7:$B$28&lt;=$U101),$H$7:$H$28))-SUM(IF(($A$7:$A$28=S$6)*($C$7:$C$28="매도")*($B$7:$B$28&lt;=$U101),$H$7:$H$28))</f>
        <v>0</v>
      </c>
      <c r="T101" s="3">
        <f t="array" ref="T101">SUM(IF(($A$7:$A$28=T$6)*($C$7:$C$28="매수")*($B$7:$B$28&lt;=$U101),$H$7:$H$28))-SUM(IF(($A$7:$A$28=T$6)*($C$7:$C$28="매도")*($B$7:$B$28&lt;=$U101),$H$7:$H$28))</f>
        <v>0</v>
      </c>
      <c r="U101" s="11">
        <v>43641.0</v>
      </c>
      <c r="V101" s="12">
        <f t="array" ref="V101">VLOOKUP($U101,'종목주가시세'!$A$1:$J$472,MATCH(V$6,'종목주가시세'!$B$1:$J$1,0)+1)*L101</f>
        <v>0</v>
      </c>
      <c r="W101" s="12">
        <f t="array" ref="W101">VLOOKUP($U101,'종목주가시세'!$A$1:$J$472,MATCH(W$6,'종목주가시세'!$B$1:$J$1,0)+1)*M101</f>
        <v>0</v>
      </c>
      <c r="X101" s="12">
        <f t="array" ref="X101">VLOOKUP($U101,'종목주가시세'!$A$1:$J$472,MATCH(X$6,'종목주가시세'!$B$1:$J$1,0)+1)*N101</f>
        <v>0</v>
      </c>
      <c r="Y101" s="12">
        <f t="array" ref="Y101">VLOOKUP($U101,'종목주가시세'!$A$1:$J$472,MATCH(Y$6,'종목주가시세'!$B$1:$J$1,0)+1)*O101</f>
        <v>32546100</v>
      </c>
      <c r="Z101" s="12">
        <f t="array" ref="Z101">VLOOKUP($U101,'종목주가시세'!$A$1:$J$472,MATCH(Z$6,'종목주가시세'!$B$1:$J$1,0)+1)*P101</f>
        <v>18699800</v>
      </c>
      <c r="AA101" s="12">
        <f t="array" ref="AA101">VLOOKUP($U101,'종목주가시세'!$A$1:$J$472,MATCH(AA$6,'종목주가시세'!$B$1:$J$1,0)+1)*Q101</f>
        <v>20405400</v>
      </c>
      <c r="AB101" s="12">
        <f t="array" ref="AB101">VLOOKUP($U101,'종목주가시세'!$A$1:$J$472,MATCH(AB$6,'종목주가시세'!$B$1:$J$1,0)+1)*R101</f>
        <v>0</v>
      </c>
      <c r="AC101" s="12">
        <f t="array" ref="AC101">VLOOKUP($U101,'종목주가시세'!$A$1:$J$472,MATCH(AC$6,'종목주가시세'!$B$1:$J$1,0)+1)*S101</f>
        <v>0</v>
      </c>
      <c r="AD101" s="12">
        <f t="array" ref="AD101">VLOOKUP($U101,'종목주가시세'!$A$1:$J$472,MATCH(AD$6,'종목주가시세'!$B$1:$J$1,0)+1)*T101</f>
        <v>0</v>
      </c>
      <c r="AE101" s="12">
        <f t="shared" si="3"/>
        <v>71651300</v>
      </c>
      <c r="AF101" s="12">
        <f t="array" ref="AF101">100000000+SUM(IF(($C$7:$C$28="매도")*($B$7:$B$28&lt;=$U101),$I$7:$I$28))-SUM(IF(($C$7:$C$28="매수")*($B$7:$B$28&lt;=$U101),$I$7:$I$28))</f>
        <v>41911170</v>
      </c>
      <c r="AG101" s="12">
        <f t="shared" si="4"/>
        <v>113562470</v>
      </c>
    </row>
    <row r="102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>
        <f t="array" ref="L102">SUM(IF(($A$7:$A$28=L$6)*($C$7:$C$28="매수")*($B$7:$B$28&lt;=$U102),$H$7:$H$28))-SUM(IF(($A$7:$A$28=L$6)*($C$7:$C$28="매도")*($B$7:$B$28&lt;=$U102),$H$7:$H$28))</f>
        <v>0</v>
      </c>
      <c r="M102" s="3">
        <f t="array" ref="M102">SUM(IF(($A$7:$A$28=M$6)*($C$7:$C$28="매수")*($B$7:$B$28&lt;=$U102),$H$7:$H$28))-SUM(IF(($A$7:$A$28=M$6)*($C$7:$C$28="매도")*($B$7:$B$28&lt;=$U102),$H$7:$H$28))</f>
        <v>0</v>
      </c>
      <c r="N102" s="3">
        <f t="array" ref="N102">SUM(IF(($A$7:$A$28=N$6)*($C$7:$C$28="매수")*($B$7:$B$28&lt;=$U102),$H$7:$H$28))-SUM(IF(($A$7:$A$28=N$6)*($C$7:$C$28="매도")*($B$7:$B$28&lt;=$U102),$H$7:$H$28))</f>
        <v>0</v>
      </c>
      <c r="O102" s="3">
        <f t="array" ref="O102">SUM(IF(($A$7:$A$28=O$6)*($C$7:$C$28="매수")*($B$7:$B$28&lt;=$U102),$H$7:$H$28))-SUM(IF(($A$7:$A$28=O$6)*($C$7:$C$28="매도")*($B$7:$B$28&lt;=$U102),$H$7:$H$28))</f>
        <v>1382</v>
      </c>
      <c r="P102" s="3">
        <f t="array" ref="P102">SUM(IF(($A$7:$A$28=P$6)*($C$7:$C$28="매수")*($B$7:$B$28&lt;=$U102),$H$7:$H$28))-SUM(IF(($A$7:$A$28=P$6)*($C$7:$C$28="매도")*($B$7:$B$28&lt;=$U102),$H$7:$H$28))</f>
        <v>722</v>
      </c>
      <c r="Q102" s="3">
        <f t="array" ref="Q102">SUM(IF(($A$7:$A$28=Q$6)*($C$7:$C$28="매수")*($B$7:$B$28&lt;=$U102),$H$7:$H$28))-SUM(IF(($A$7:$A$28=Q$6)*($C$7:$C$28="매도")*($B$7:$B$28&lt;=$U102),$H$7:$H$28))</f>
        <v>426</v>
      </c>
      <c r="R102" s="3">
        <f t="array" ref="R102">SUM(IF(($A$7:$A$28=R$6)*($C$7:$C$28="매수")*($B$7:$B$28&lt;=$U102),$H$7:$H$28))-SUM(IF(($A$7:$A$28=R$6)*($C$7:$C$28="매도")*($B$7:$B$28&lt;=$U102),$H$7:$H$28))</f>
        <v>0</v>
      </c>
      <c r="S102" s="3">
        <f t="array" ref="S102">SUM(IF(($A$7:$A$28=S$6)*($C$7:$C$28="매수")*($B$7:$B$28&lt;=$U102),$H$7:$H$28))-SUM(IF(($A$7:$A$28=S$6)*($C$7:$C$28="매도")*($B$7:$B$28&lt;=$U102),$H$7:$H$28))</f>
        <v>0</v>
      </c>
      <c r="T102" s="3">
        <f t="array" ref="T102">SUM(IF(($A$7:$A$28=T$6)*($C$7:$C$28="매수")*($B$7:$B$28&lt;=$U102),$H$7:$H$28))-SUM(IF(($A$7:$A$28=T$6)*($C$7:$C$28="매도")*($B$7:$B$28&lt;=$U102),$H$7:$H$28))</f>
        <v>0</v>
      </c>
      <c r="U102" s="11">
        <v>43642.0</v>
      </c>
      <c r="V102" s="12">
        <f t="array" ref="V102">VLOOKUP($U102,'종목주가시세'!$A$1:$J$472,MATCH(V$6,'종목주가시세'!$B$1:$J$1,0)+1)*L102</f>
        <v>0</v>
      </c>
      <c r="W102" s="12">
        <f t="array" ref="W102">VLOOKUP($U102,'종목주가시세'!$A$1:$J$472,MATCH(W$6,'종목주가시세'!$B$1:$J$1,0)+1)*M102</f>
        <v>0</v>
      </c>
      <c r="X102" s="12">
        <f t="array" ref="X102">VLOOKUP($U102,'종목주가시세'!$A$1:$J$472,MATCH(X$6,'종목주가시세'!$B$1:$J$1,0)+1)*N102</f>
        <v>0</v>
      </c>
      <c r="Y102" s="12">
        <f t="array" ref="Y102">VLOOKUP($U102,'종목주가시세'!$A$1:$J$472,MATCH(Y$6,'종목주가시세'!$B$1:$J$1,0)+1)*O102</f>
        <v>32200600</v>
      </c>
      <c r="Z102" s="12">
        <f t="array" ref="Z102">VLOOKUP($U102,'종목주가시세'!$A$1:$J$472,MATCH(Z$6,'종목주가시세'!$B$1:$J$1,0)+1)*P102</f>
        <v>18627600</v>
      </c>
      <c r="AA102" s="12">
        <f t="array" ref="AA102">VLOOKUP($U102,'종목주가시세'!$A$1:$J$472,MATCH(AA$6,'종목주가시세'!$B$1:$J$1,0)+1)*Q102</f>
        <v>20341500</v>
      </c>
      <c r="AB102" s="12">
        <f t="array" ref="AB102">VLOOKUP($U102,'종목주가시세'!$A$1:$J$472,MATCH(AB$6,'종목주가시세'!$B$1:$J$1,0)+1)*R102</f>
        <v>0</v>
      </c>
      <c r="AC102" s="12">
        <f t="array" ref="AC102">VLOOKUP($U102,'종목주가시세'!$A$1:$J$472,MATCH(AC$6,'종목주가시세'!$B$1:$J$1,0)+1)*S102</f>
        <v>0</v>
      </c>
      <c r="AD102" s="12">
        <f t="array" ref="AD102">VLOOKUP($U102,'종목주가시세'!$A$1:$J$472,MATCH(AD$6,'종목주가시세'!$B$1:$J$1,0)+1)*T102</f>
        <v>0</v>
      </c>
      <c r="AE102" s="12">
        <f t="shared" si="3"/>
        <v>71169700</v>
      </c>
      <c r="AF102" s="12">
        <f t="array" ref="AF102">100000000+SUM(IF(($C$7:$C$28="매도")*($B$7:$B$28&lt;=$U102),$I$7:$I$28))-SUM(IF(($C$7:$C$28="매수")*($B$7:$B$28&lt;=$U102),$I$7:$I$28))</f>
        <v>41911170</v>
      </c>
      <c r="AG102" s="12">
        <f t="shared" si="4"/>
        <v>113080870</v>
      </c>
    </row>
    <row r="103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>
        <f t="array" ref="L103">SUM(IF(($A$7:$A$28=L$6)*($C$7:$C$28="매수")*($B$7:$B$28&lt;=$U103),$H$7:$H$28))-SUM(IF(($A$7:$A$28=L$6)*($C$7:$C$28="매도")*($B$7:$B$28&lt;=$U103),$H$7:$H$28))</f>
        <v>0</v>
      </c>
      <c r="M103" s="3">
        <f t="array" ref="M103">SUM(IF(($A$7:$A$28=M$6)*($C$7:$C$28="매수")*($B$7:$B$28&lt;=$U103),$H$7:$H$28))-SUM(IF(($A$7:$A$28=M$6)*($C$7:$C$28="매도")*($B$7:$B$28&lt;=$U103),$H$7:$H$28))</f>
        <v>0</v>
      </c>
      <c r="N103" s="3">
        <f t="array" ref="N103">SUM(IF(($A$7:$A$28=N$6)*($C$7:$C$28="매수")*($B$7:$B$28&lt;=$U103),$H$7:$H$28))-SUM(IF(($A$7:$A$28=N$6)*($C$7:$C$28="매도")*($B$7:$B$28&lt;=$U103),$H$7:$H$28))</f>
        <v>0</v>
      </c>
      <c r="O103" s="3">
        <f t="array" ref="O103">SUM(IF(($A$7:$A$28=O$6)*($C$7:$C$28="매수")*($B$7:$B$28&lt;=$U103),$H$7:$H$28))-SUM(IF(($A$7:$A$28=O$6)*($C$7:$C$28="매도")*($B$7:$B$28&lt;=$U103),$H$7:$H$28))</f>
        <v>1382</v>
      </c>
      <c r="P103" s="3">
        <f t="array" ref="P103">SUM(IF(($A$7:$A$28=P$6)*($C$7:$C$28="매수")*($B$7:$B$28&lt;=$U103),$H$7:$H$28))-SUM(IF(($A$7:$A$28=P$6)*($C$7:$C$28="매도")*($B$7:$B$28&lt;=$U103),$H$7:$H$28))</f>
        <v>722</v>
      </c>
      <c r="Q103" s="3">
        <f t="array" ref="Q103">SUM(IF(($A$7:$A$28=Q$6)*($C$7:$C$28="매수")*($B$7:$B$28&lt;=$U103),$H$7:$H$28))-SUM(IF(($A$7:$A$28=Q$6)*($C$7:$C$28="매도")*($B$7:$B$28&lt;=$U103),$H$7:$H$28))</f>
        <v>426</v>
      </c>
      <c r="R103" s="3">
        <f t="array" ref="R103">SUM(IF(($A$7:$A$28=R$6)*($C$7:$C$28="매수")*($B$7:$B$28&lt;=$U103),$H$7:$H$28))-SUM(IF(($A$7:$A$28=R$6)*($C$7:$C$28="매도")*($B$7:$B$28&lt;=$U103),$H$7:$H$28))</f>
        <v>0</v>
      </c>
      <c r="S103" s="3">
        <f t="array" ref="S103">SUM(IF(($A$7:$A$28=S$6)*($C$7:$C$28="매수")*($B$7:$B$28&lt;=$U103),$H$7:$H$28))-SUM(IF(($A$7:$A$28=S$6)*($C$7:$C$28="매도")*($B$7:$B$28&lt;=$U103),$H$7:$H$28))</f>
        <v>0</v>
      </c>
      <c r="T103" s="3">
        <f t="array" ref="T103">SUM(IF(($A$7:$A$28=T$6)*($C$7:$C$28="매수")*($B$7:$B$28&lt;=$U103),$H$7:$H$28))-SUM(IF(($A$7:$A$28=T$6)*($C$7:$C$28="매도")*($B$7:$B$28&lt;=$U103),$H$7:$H$28))</f>
        <v>0</v>
      </c>
      <c r="U103" s="11">
        <v>43643.0</v>
      </c>
      <c r="V103" s="12">
        <f t="array" ref="V103">VLOOKUP($U103,'종목주가시세'!$A$1:$J$472,MATCH(V$6,'종목주가시세'!$B$1:$J$1,0)+1)*L103</f>
        <v>0</v>
      </c>
      <c r="W103" s="12">
        <f t="array" ref="W103">VLOOKUP($U103,'종목주가시세'!$A$1:$J$472,MATCH(W$6,'종목주가시세'!$B$1:$J$1,0)+1)*M103</f>
        <v>0</v>
      </c>
      <c r="X103" s="12">
        <f t="array" ref="X103">VLOOKUP($U103,'종목주가시세'!$A$1:$J$472,MATCH(X$6,'종목주가시세'!$B$1:$J$1,0)+1)*N103</f>
        <v>0</v>
      </c>
      <c r="Y103" s="12">
        <f t="array" ref="Y103">VLOOKUP($U103,'종목주가시세'!$A$1:$J$472,MATCH(Y$6,'종목주가시세'!$B$1:$J$1,0)+1)*O103</f>
        <v>32338800</v>
      </c>
      <c r="Z103" s="12">
        <f t="array" ref="Z103">VLOOKUP($U103,'종목주가시세'!$A$1:$J$472,MATCH(Z$6,'종목주가시세'!$B$1:$J$1,0)+1)*P103</f>
        <v>18772000</v>
      </c>
      <c r="AA103" s="12">
        <f t="array" ref="AA103">VLOOKUP($U103,'종목주가시세'!$A$1:$J$472,MATCH(AA$6,'종목주가시세'!$B$1:$J$1,0)+1)*Q103</f>
        <v>20426700</v>
      </c>
      <c r="AB103" s="12">
        <f t="array" ref="AB103">VLOOKUP($U103,'종목주가시세'!$A$1:$J$472,MATCH(AB$6,'종목주가시세'!$B$1:$J$1,0)+1)*R103</f>
        <v>0</v>
      </c>
      <c r="AC103" s="12">
        <f t="array" ref="AC103">VLOOKUP($U103,'종목주가시세'!$A$1:$J$472,MATCH(AC$6,'종목주가시세'!$B$1:$J$1,0)+1)*S103</f>
        <v>0</v>
      </c>
      <c r="AD103" s="12">
        <f t="array" ref="AD103">VLOOKUP($U103,'종목주가시세'!$A$1:$J$472,MATCH(AD$6,'종목주가시세'!$B$1:$J$1,0)+1)*T103</f>
        <v>0</v>
      </c>
      <c r="AE103" s="12">
        <f t="shared" si="3"/>
        <v>71537500</v>
      </c>
      <c r="AF103" s="12">
        <f t="array" ref="AF103">100000000+SUM(IF(($C$7:$C$28="매도")*($B$7:$B$28&lt;=$U103),$I$7:$I$28))-SUM(IF(($C$7:$C$28="매수")*($B$7:$B$28&lt;=$U103),$I$7:$I$28))</f>
        <v>41911170</v>
      </c>
      <c r="AG103" s="12">
        <f t="shared" si="4"/>
        <v>113448670</v>
      </c>
    </row>
    <row r="104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>
        <f t="array" ref="L104">SUM(IF(($A$7:$A$28=L$6)*($C$7:$C$28="매수")*($B$7:$B$28&lt;=$U104),$H$7:$H$28))-SUM(IF(($A$7:$A$28=L$6)*($C$7:$C$28="매도")*($B$7:$B$28&lt;=$U104),$H$7:$H$28))</f>
        <v>0</v>
      </c>
      <c r="M104" s="3">
        <f t="array" ref="M104">SUM(IF(($A$7:$A$28=M$6)*($C$7:$C$28="매수")*($B$7:$B$28&lt;=$U104),$H$7:$H$28))-SUM(IF(($A$7:$A$28=M$6)*($C$7:$C$28="매도")*($B$7:$B$28&lt;=$U104),$H$7:$H$28))</f>
        <v>0</v>
      </c>
      <c r="N104" s="3">
        <f t="array" ref="N104">SUM(IF(($A$7:$A$28=N$6)*($C$7:$C$28="매수")*($B$7:$B$28&lt;=$U104),$H$7:$H$28))-SUM(IF(($A$7:$A$28=N$6)*($C$7:$C$28="매도")*($B$7:$B$28&lt;=$U104),$H$7:$H$28))</f>
        <v>0</v>
      </c>
      <c r="O104" s="3">
        <f t="array" ref="O104">SUM(IF(($A$7:$A$28=O$6)*($C$7:$C$28="매수")*($B$7:$B$28&lt;=$U104),$H$7:$H$28))-SUM(IF(($A$7:$A$28=O$6)*($C$7:$C$28="매도")*($B$7:$B$28&lt;=$U104),$H$7:$H$28))</f>
        <v>1382</v>
      </c>
      <c r="P104" s="3">
        <f t="array" ref="P104">SUM(IF(($A$7:$A$28=P$6)*($C$7:$C$28="매수")*($B$7:$B$28&lt;=$U104),$H$7:$H$28))-SUM(IF(($A$7:$A$28=P$6)*($C$7:$C$28="매도")*($B$7:$B$28&lt;=$U104),$H$7:$H$28))</f>
        <v>722</v>
      </c>
      <c r="Q104" s="3">
        <f t="array" ref="Q104">SUM(IF(($A$7:$A$28=Q$6)*($C$7:$C$28="매수")*($B$7:$B$28&lt;=$U104),$H$7:$H$28))-SUM(IF(($A$7:$A$28=Q$6)*($C$7:$C$28="매도")*($B$7:$B$28&lt;=$U104),$H$7:$H$28))</f>
        <v>426</v>
      </c>
      <c r="R104" s="3">
        <f t="array" ref="R104">SUM(IF(($A$7:$A$28=R$6)*($C$7:$C$28="매수")*($B$7:$B$28&lt;=$U104),$H$7:$H$28))-SUM(IF(($A$7:$A$28=R$6)*($C$7:$C$28="매도")*($B$7:$B$28&lt;=$U104),$H$7:$H$28))</f>
        <v>0</v>
      </c>
      <c r="S104" s="3">
        <f t="array" ref="S104">SUM(IF(($A$7:$A$28=S$6)*($C$7:$C$28="매수")*($B$7:$B$28&lt;=$U104),$H$7:$H$28))-SUM(IF(($A$7:$A$28=S$6)*($C$7:$C$28="매도")*($B$7:$B$28&lt;=$U104),$H$7:$H$28))</f>
        <v>0</v>
      </c>
      <c r="T104" s="3">
        <f t="array" ref="T104">SUM(IF(($A$7:$A$28=T$6)*($C$7:$C$28="매수")*($B$7:$B$28&lt;=$U104),$H$7:$H$28))-SUM(IF(($A$7:$A$28=T$6)*($C$7:$C$28="매도")*($B$7:$B$28&lt;=$U104),$H$7:$H$28))</f>
        <v>0</v>
      </c>
      <c r="U104" s="11">
        <v>43644.0</v>
      </c>
      <c r="V104" s="12">
        <f t="array" ref="V104">VLOOKUP($U104,'종목주가시세'!$A$1:$J$472,MATCH(V$6,'종목주가시세'!$B$1:$J$1,0)+1)*L104</f>
        <v>0</v>
      </c>
      <c r="W104" s="12">
        <f t="array" ref="W104">VLOOKUP($U104,'종목주가시세'!$A$1:$J$472,MATCH(W$6,'종목주가시세'!$B$1:$J$1,0)+1)*M104</f>
        <v>0</v>
      </c>
      <c r="X104" s="12">
        <f t="array" ref="X104">VLOOKUP($U104,'종목주가시세'!$A$1:$J$472,MATCH(X$6,'종목주가시세'!$B$1:$J$1,0)+1)*N104</f>
        <v>0</v>
      </c>
      <c r="Y104" s="12">
        <f t="array" ref="Y104">VLOOKUP($U104,'종목주가시세'!$A$1:$J$472,MATCH(Y$6,'종목주가시세'!$B$1:$J$1,0)+1)*O104</f>
        <v>31786000</v>
      </c>
      <c r="Z104" s="12">
        <f t="array" ref="Z104">VLOOKUP($U104,'종목주가시세'!$A$1:$J$472,MATCH(Z$6,'종목주가시세'!$B$1:$J$1,0)+1)*P104</f>
        <v>18772000</v>
      </c>
      <c r="AA104" s="12">
        <f t="array" ref="AA104">VLOOKUP($U104,'종목주가시세'!$A$1:$J$472,MATCH(AA$6,'종목주가시세'!$B$1:$J$1,0)+1)*Q104</f>
        <v>20128500</v>
      </c>
      <c r="AB104" s="12">
        <f t="array" ref="AB104">VLOOKUP($U104,'종목주가시세'!$A$1:$J$472,MATCH(AB$6,'종목주가시세'!$B$1:$J$1,0)+1)*R104</f>
        <v>0</v>
      </c>
      <c r="AC104" s="12">
        <f t="array" ref="AC104">VLOOKUP($U104,'종목주가시세'!$A$1:$J$472,MATCH(AC$6,'종목주가시세'!$B$1:$J$1,0)+1)*S104</f>
        <v>0</v>
      </c>
      <c r="AD104" s="12">
        <f t="array" ref="AD104">VLOOKUP($U104,'종목주가시세'!$A$1:$J$472,MATCH(AD$6,'종목주가시세'!$B$1:$J$1,0)+1)*T104</f>
        <v>0</v>
      </c>
      <c r="AE104" s="12">
        <f t="shared" si="3"/>
        <v>70686500</v>
      </c>
      <c r="AF104" s="12">
        <f t="array" ref="AF104">100000000+SUM(IF(($C$7:$C$28="매도")*($B$7:$B$28&lt;=$U104),$I$7:$I$28))-SUM(IF(($C$7:$C$28="매수")*($B$7:$B$28&lt;=$U104),$I$7:$I$28))</f>
        <v>41911170</v>
      </c>
      <c r="AG104" s="12">
        <f t="shared" si="4"/>
        <v>112597670</v>
      </c>
    </row>
    <row r="105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>
        <f t="array" ref="L105">SUM(IF(($A$7:$A$28=L$6)*($C$7:$C$28="매수")*($B$7:$B$28&lt;=$U105),$H$7:$H$28))-SUM(IF(($A$7:$A$28=L$6)*($C$7:$C$28="매도")*($B$7:$B$28&lt;=$U105),$H$7:$H$28))</f>
        <v>0</v>
      </c>
      <c r="M105" s="3">
        <f t="array" ref="M105">SUM(IF(($A$7:$A$28=M$6)*($C$7:$C$28="매수")*($B$7:$B$28&lt;=$U105),$H$7:$H$28))-SUM(IF(($A$7:$A$28=M$6)*($C$7:$C$28="매도")*($B$7:$B$28&lt;=$U105),$H$7:$H$28))</f>
        <v>0</v>
      </c>
      <c r="N105" s="3">
        <f t="array" ref="N105">SUM(IF(($A$7:$A$28=N$6)*($C$7:$C$28="매수")*($B$7:$B$28&lt;=$U105),$H$7:$H$28))-SUM(IF(($A$7:$A$28=N$6)*($C$7:$C$28="매도")*($B$7:$B$28&lt;=$U105),$H$7:$H$28))</f>
        <v>0</v>
      </c>
      <c r="O105" s="3">
        <f t="array" ref="O105">SUM(IF(($A$7:$A$28=O$6)*($C$7:$C$28="매수")*($B$7:$B$28&lt;=$U105),$H$7:$H$28))-SUM(IF(($A$7:$A$28=O$6)*($C$7:$C$28="매도")*($B$7:$B$28&lt;=$U105),$H$7:$H$28))</f>
        <v>1382</v>
      </c>
      <c r="P105" s="3">
        <f t="array" ref="P105">SUM(IF(($A$7:$A$28=P$6)*($C$7:$C$28="매수")*($B$7:$B$28&lt;=$U105),$H$7:$H$28))-SUM(IF(($A$7:$A$28=P$6)*($C$7:$C$28="매도")*($B$7:$B$28&lt;=$U105),$H$7:$H$28))</f>
        <v>722</v>
      </c>
      <c r="Q105" s="3">
        <f t="array" ref="Q105">SUM(IF(($A$7:$A$28=Q$6)*($C$7:$C$28="매수")*($B$7:$B$28&lt;=$U105),$H$7:$H$28))-SUM(IF(($A$7:$A$28=Q$6)*($C$7:$C$28="매도")*($B$7:$B$28&lt;=$U105),$H$7:$H$28))</f>
        <v>426</v>
      </c>
      <c r="R105" s="3">
        <f t="array" ref="R105">SUM(IF(($A$7:$A$28=R$6)*($C$7:$C$28="매수")*($B$7:$B$28&lt;=$U105),$H$7:$H$28))-SUM(IF(($A$7:$A$28=R$6)*($C$7:$C$28="매도")*($B$7:$B$28&lt;=$U105),$H$7:$H$28))</f>
        <v>0</v>
      </c>
      <c r="S105" s="3">
        <f t="array" ref="S105">SUM(IF(($A$7:$A$28=S$6)*($C$7:$C$28="매수")*($B$7:$B$28&lt;=$U105),$H$7:$H$28))-SUM(IF(($A$7:$A$28=S$6)*($C$7:$C$28="매도")*($B$7:$B$28&lt;=$U105),$H$7:$H$28))</f>
        <v>0</v>
      </c>
      <c r="T105" s="3">
        <f t="array" ref="T105">SUM(IF(($A$7:$A$28=T$6)*($C$7:$C$28="매수")*($B$7:$B$28&lt;=$U105),$H$7:$H$28))-SUM(IF(($A$7:$A$28=T$6)*($C$7:$C$28="매도")*($B$7:$B$28&lt;=$U105),$H$7:$H$28))</f>
        <v>0</v>
      </c>
      <c r="U105" s="11">
        <v>43647.0</v>
      </c>
      <c r="V105" s="12">
        <f t="array" ref="V105">VLOOKUP($U105,'종목주가시세'!$A$1:$J$472,MATCH(V$6,'종목주가시세'!$B$1:$J$1,0)+1)*L105</f>
        <v>0</v>
      </c>
      <c r="W105" s="12">
        <f t="array" ref="W105">VLOOKUP($U105,'종목주가시세'!$A$1:$J$472,MATCH(W$6,'종목주가시세'!$B$1:$J$1,0)+1)*M105</f>
        <v>0</v>
      </c>
      <c r="X105" s="12">
        <f t="array" ref="X105">VLOOKUP($U105,'종목주가시세'!$A$1:$J$472,MATCH(X$6,'종목주가시세'!$B$1:$J$1,0)+1)*N105</f>
        <v>0</v>
      </c>
      <c r="Y105" s="12">
        <f t="array" ref="Y105">VLOOKUP($U105,'종목주가시세'!$A$1:$J$472,MATCH(Y$6,'종목주가시세'!$B$1:$J$1,0)+1)*O105</f>
        <v>31924200</v>
      </c>
      <c r="Z105" s="12">
        <f t="array" ref="Z105">VLOOKUP($U105,'종목주가시세'!$A$1:$J$472,MATCH(Z$6,'종목주가시세'!$B$1:$J$1,0)+1)*P105</f>
        <v>18808100</v>
      </c>
      <c r="AA105" s="12">
        <f t="array" ref="AA105">VLOOKUP($U105,'종목주가시세'!$A$1:$J$472,MATCH(AA$6,'종목주가시세'!$B$1:$J$1,0)+1)*Q105</f>
        <v>20235000</v>
      </c>
      <c r="AB105" s="12">
        <f t="array" ref="AB105">VLOOKUP($U105,'종목주가시세'!$A$1:$J$472,MATCH(AB$6,'종목주가시세'!$B$1:$J$1,0)+1)*R105</f>
        <v>0</v>
      </c>
      <c r="AC105" s="12">
        <f t="array" ref="AC105">VLOOKUP($U105,'종목주가시세'!$A$1:$J$472,MATCH(AC$6,'종목주가시세'!$B$1:$J$1,0)+1)*S105</f>
        <v>0</v>
      </c>
      <c r="AD105" s="12">
        <f t="array" ref="AD105">VLOOKUP($U105,'종목주가시세'!$A$1:$J$472,MATCH(AD$6,'종목주가시세'!$B$1:$J$1,0)+1)*T105</f>
        <v>0</v>
      </c>
      <c r="AE105" s="12">
        <f t="shared" si="3"/>
        <v>70967300</v>
      </c>
      <c r="AF105" s="12">
        <f t="array" ref="AF105">100000000+SUM(IF(($C$7:$C$28="매도")*($B$7:$B$28&lt;=$U105),$I$7:$I$28))-SUM(IF(($C$7:$C$28="매수")*($B$7:$B$28&lt;=$U105),$I$7:$I$28))</f>
        <v>41911170</v>
      </c>
      <c r="AG105" s="12">
        <f t="shared" si="4"/>
        <v>112878470</v>
      </c>
    </row>
    <row r="10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>
        <f t="array" ref="L106">SUM(IF(($A$7:$A$28=L$6)*($C$7:$C$28="매수")*($B$7:$B$28&lt;=$U106),$H$7:$H$28))-SUM(IF(($A$7:$A$28=L$6)*($C$7:$C$28="매도")*($B$7:$B$28&lt;=$U106),$H$7:$H$28))</f>
        <v>0</v>
      </c>
      <c r="M106" s="3">
        <f t="array" ref="M106">SUM(IF(($A$7:$A$28=M$6)*($C$7:$C$28="매수")*($B$7:$B$28&lt;=$U106),$H$7:$H$28))-SUM(IF(($A$7:$A$28=M$6)*($C$7:$C$28="매도")*($B$7:$B$28&lt;=$U106),$H$7:$H$28))</f>
        <v>0</v>
      </c>
      <c r="N106" s="3">
        <f t="array" ref="N106">SUM(IF(($A$7:$A$28=N$6)*($C$7:$C$28="매수")*($B$7:$B$28&lt;=$U106),$H$7:$H$28))-SUM(IF(($A$7:$A$28=N$6)*($C$7:$C$28="매도")*($B$7:$B$28&lt;=$U106),$H$7:$H$28))</f>
        <v>0</v>
      </c>
      <c r="O106" s="3">
        <f t="array" ref="O106">SUM(IF(($A$7:$A$28=O$6)*($C$7:$C$28="매수")*($B$7:$B$28&lt;=$U106),$H$7:$H$28))-SUM(IF(($A$7:$A$28=O$6)*($C$7:$C$28="매도")*($B$7:$B$28&lt;=$U106),$H$7:$H$28))</f>
        <v>1382</v>
      </c>
      <c r="P106" s="3">
        <f t="array" ref="P106">SUM(IF(($A$7:$A$28=P$6)*($C$7:$C$28="매수")*($B$7:$B$28&lt;=$U106),$H$7:$H$28))-SUM(IF(($A$7:$A$28=P$6)*($C$7:$C$28="매도")*($B$7:$B$28&lt;=$U106),$H$7:$H$28))</f>
        <v>722</v>
      </c>
      <c r="Q106" s="3">
        <f t="array" ref="Q106">SUM(IF(($A$7:$A$28=Q$6)*($C$7:$C$28="매수")*($B$7:$B$28&lt;=$U106),$H$7:$H$28))-SUM(IF(($A$7:$A$28=Q$6)*($C$7:$C$28="매도")*($B$7:$B$28&lt;=$U106),$H$7:$H$28))</f>
        <v>426</v>
      </c>
      <c r="R106" s="3">
        <f t="array" ref="R106">SUM(IF(($A$7:$A$28=R$6)*($C$7:$C$28="매수")*($B$7:$B$28&lt;=$U106),$H$7:$H$28))-SUM(IF(($A$7:$A$28=R$6)*($C$7:$C$28="매도")*($B$7:$B$28&lt;=$U106),$H$7:$H$28))</f>
        <v>0</v>
      </c>
      <c r="S106" s="3">
        <f t="array" ref="S106">SUM(IF(($A$7:$A$28=S$6)*($C$7:$C$28="매수")*($B$7:$B$28&lt;=$U106),$H$7:$H$28))-SUM(IF(($A$7:$A$28=S$6)*($C$7:$C$28="매도")*($B$7:$B$28&lt;=$U106),$H$7:$H$28))</f>
        <v>0</v>
      </c>
      <c r="T106" s="3">
        <f t="array" ref="T106">SUM(IF(($A$7:$A$28=T$6)*($C$7:$C$28="매수")*($B$7:$B$28&lt;=$U106),$H$7:$H$28))-SUM(IF(($A$7:$A$28=T$6)*($C$7:$C$28="매도")*($B$7:$B$28&lt;=$U106),$H$7:$H$28))</f>
        <v>0</v>
      </c>
      <c r="U106" s="11">
        <v>43648.0</v>
      </c>
      <c r="V106" s="12">
        <f t="array" ref="V106">VLOOKUP($U106,'종목주가시세'!$A$1:$J$472,MATCH(V$6,'종목주가시세'!$B$1:$J$1,0)+1)*L106</f>
        <v>0</v>
      </c>
      <c r="W106" s="12">
        <f t="array" ref="W106">VLOOKUP($U106,'종목주가시세'!$A$1:$J$472,MATCH(W$6,'종목주가시세'!$B$1:$J$1,0)+1)*M106</f>
        <v>0</v>
      </c>
      <c r="X106" s="12">
        <f t="array" ref="X106">VLOOKUP($U106,'종목주가시세'!$A$1:$J$472,MATCH(X$6,'종목주가시세'!$B$1:$J$1,0)+1)*N106</f>
        <v>0</v>
      </c>
      <c r="Y106" s="12">
        <f t="array" ref="Y106">VLOOKUP($U106,'종목주가시세'!$A$1:$J$472,MATCH(Y$6,'종목주가시세'!$B$1:$J$1,0)+1)*O106</f>
        <v>31855100</v>
      </c>
      <c r="Z106" s="12">
        <f t="array" ref="Z106">VLOOKUP($U106,'종목주가시세'!$A$1:$J$472,MATCH(Z$6,'종목주가시세'!$B$1:$J$1,0)+1)*P106</f>
        <v>18555400</v>
      </c>
      <c r="AA106" s="12">
        <f t="array" ref="AA106">VLOOKUP($U106,'종목주가시세'!$A$1:$J$472,MATCH(AA$6,'종목주가시세'!$B$1:$J$1,0)+1)*Q106</f>
        <v>20107200</v>
      </c>
      <c r="AB106" s="12">
        <f t="array" ref="AB106">VLOOKUP($U106,'종목주가시세'!$A$1:$J$472,MATCH(AB$6,'종목주가시세'!$B$1:$J$1,0)+1)*R106</f>
        <v>0</v>
      </c>
      <c r="AC106" s="12">
        <f t="array" ref="AC106">VLOOKUP($U106,'종목주가시세'!$A$1:$J$472,MATCH(AC$6,'종목주가시세'!$B$1:$J$1,0)+1)*S106</f>
        <v>0</v>
      </c>
      <c r="AD106" s="12">
        <f t="array" ref="AD106">VLOOKUP($U106,'종목주가시세'!$A$1:$J$472,MATCH(AD$6,'종목주가시세'!$B$1:$J$1,0)+1)*T106</f>
        <v>0</v>
      </c>
      <c r="AE106" s="12">
        <f t="shared" si="3"/>
        <v>70517700</v>
      </c>
      <c r="AF106" s="12">
        <f t="array" ref="AF106">100000000+SUM(IF(($C$7:$C$28="매도")*($B$7:$B$28&lt;=$U106),$I$7:$I$28))-SUM(IF(($C$7:$C$28="매수")*($B$7:$B$28&lt;=$U106),$I$7:$I$28))</f>
        <v>41911170</v>
      </c>
      <c r="AG106" s="12">
        <f t="shared" si="4"/>
        <v>112428870</v>
      </c>
    </row>
    <row r="107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>
        <f t="array" ref="L107">SUM(IF(($A$7:$A$28=L$6)*($C$7:$C$28="매수")*($B$7:$B$28&lt;=$U107),$H$7:$H$28))-SUM(IF(($A$7:$A$28=L$6)*($C$7:$C$28="매도")*($B$7:$B$28&lt;=$U107),$H$7:$H$28))</f>
        <v>0</v>
      </c>
      <c r="M107" s="3">
        <f t="array" ref="M107">SUM(IF(($A$7:$A$28=M$6)*($C$7:$C$28="매수")*($B$7:$B$28&lt;=$U107),$H$7:$H$28))-SUM(IF(($A$7:$A$28=M$6)*($C$7:$C$28="매도")*($B$7:$B$28&lt;=$U107),$H$7:$H$28))</f>
        <v>0</v>
      </c>
      <c r="N107" s="3">
        <f t="array" ref="N107">SUM(IF(($A$7:$A$28=N$6)*($C$7:$C$28="매수")*($B$7:$B$28&lt;=$U107),$H$7:$H$28))-SUM(IF(($A$7:$A$28=N$6)*($C$7:$C$28="매도")*($B$7:$B$28&lt;=$U107),$H$7:$H$28))</f>
        <v>0</v>
      </c>
      <c r="O107" s="3">
        <f t="array" ref="O107">SUM(IF(($A$7:$A$28=O$6)*($C$7:$C$28="매수")*($B$7:$B$28&lt;=$U107),$H$7:$H$28))-SUM(IF(($A$7:$A$28=O$6)*($C$7:$C$28="매도")*($B$7:$B$28&lt;=$U107),$H$7:$H$28))</f>
        <v>1382</v>
      </c>
      <c r="P107" s="3">
        <f t="array" ref="P107">SUM(IF(($A$7:$A$28=P$6)*($C$7:$C$28="매수")*($B$7:$B$28&lt;=$U107),$H$7:$H$28))-SUM(IF(($A$7:$A$28=P$6)*($C$7:$C$28="매도")*($B$7:$B$28&lt;=$U107),$H$7:$H$28))</f>
        <v>722</v>
      </c>
      <c r="Q107" s="3">
        <f t="array" ref="Q107">SUM(IF(($A$7:$A$28=Q$6)*($C$7:$C$28="매수")*($B$7:$B$28&lt;=$U107),$H$7:$H$28))-SUM(IF(($A$7:$A$28=Q$6)*($C$7:$C$28="매도")*($B$7:$B$28&lt;=$U107),$H$7:$H$28))</f>
        <v>426</v>
      </c>
      <c r="R107" s="3">
        <f t="array" ref="R107">SUM(IF(($A$7:$A$28=R$6)*($C$7:$C$28="매수")*($B$7:$B$28&lt;=$U107),$H$7:$H$28))-SUM(IF(($A$7:$A$28=R$6)*($C$7:$C$28="매도")*($B$7:$B$28&lt;=$U107),$H$7:$H$28))</f>
        <v>0</v>
      </c>
      <c r="S107" s="3">
        <f t="array" ref="S107">SUM(IF(($A$7:$A$28=S$6)*($C$7:$C$28="매수")*($B$7:$B$28&lt;=$U107),$H$7:$H$28))-SUM(IF(($A$7:$A$28=S$6)*($C$7:$C$28="매도")*($B$7:$B$28&lt;=$U107),$H$7:$H$28))</f>
        <v>0</v>
      </c>
      <c r="T107" s="3">
        <f t="array" ref="T107">SUM(IF(($A$7:$A$28=T$6)*($C$7:$C$28="매수")*($B$7:$B$28&lt;=$U107),$H$7:$H$28))-SUM(IF(($A$7:$A$28=T$6)*($C$7:$C$28="매도")*($B$7:$B$28&lt;=$U107),$H$7:$H$28))</f>
        <v>0</v>
      </c>
      <c r="U107" s="11">
        <v>43649.0</v>
      </c>
      <c r="V107" s="12">
        <f t="array" ref="V107">VLOOKUP($U107,'종목주가시세'!$A$1:$J$472,MATCH(V$6,'종목주가시세'!$B$1:$J$1,0)+1)*L107</f>
        <v>0</v>
      </c>
      <c r="W107" s="12">
        <f t="array" ref="W107">VLOOKUP($U107,'종목주가시세'!$A$1:$J$472,MATCH(W$6,'종목주가시세'!$B$1:$J$1,0)+1)*M107</f>
        <v>0</v>
      </c>
      <c r="X107" s="12">
        <f t="array" ref="X107">VLOOKUP($U107,'종목주가시세'!$A$1:$J$472,MATCH(X$6,'종목주가시세'!$B$1:$J$1,0)+1)*N107</f>
        <v>0</v>
      </c>
      <c r="Y107" s="12">
        <f t="array" ref="Y107">VLOOKUP($U107,'종목주가시세'!$A$1:$J$472,MATCH(Y$6,'종목주가시세'!$B$1:$J$1,0)+1)*O107</f>
        <v>31509600</v>
      </c>
      <c r="Z107" s="12">
        <f t="array" ref="Z107">VLOOKUP($U107,'종목주가시세'!$A$1:$J$472,MATCH(Z$6,'종목주가시세'!$B$1:$J$1,0)+1)*P107</f>
        <v>18772000</v>
      </c>
      <c r="AA107" s="12">
        <f t="array" ref="AA107">VLOOKUP($U107,'종목주가시세'!$A$1:$J$472,MATCH(AA$6,'종목주가시세'!$B$1:$J$1,0)+1)*Q107</f>
        <v>19851600</v>
      </c>
      <c r="AB107" s="12">
        <f t="array" ref="AB107">VLOOKUP($U107,'종목주가시세'!$A$1:$J$472,MATCH(AB$6,'종목주가시세'!$B$1:$J$1,0)+1)*R107</f>
        <v>0</v>
      </c>
      <c r="AC107" s="12">
        <f t="array" ref="AC107">VLOOKUP($U107,'종목주가시세'!$A$1:$J$472,MATCH(AC$6,'종목주가시세'!$B$1:$J$1,0)+1)*S107</f>
        <v>0</v>
      </c>
      <c r="AD107" s="12">
        <f t="array" ref="AD107">VLOOKUP($U107,'종목주가시세'!$A$1:$J$472,MATCH(AD$6,'종목주가시세'!$B$1:$J$1,0)+1)*T107</f>
        <v>0</v>
      </c>
      <c r="AE107" s="12">
        <f t="shared" si="3"/>
        <v>70133200</v>
      </c>
      <c r="AF107" s="12">
        <f t="array" ref="AF107">100000000+SUM(IF(($C$7:$C$28="매도")*($B$7:$B$28&lt;=$U107),$I$7:$I$28))-SUM(IF(($C$7:$C$28="매수")*($B$7:$B$28&lt;=$U107),$I$7:$I$28))</f>
        <v>41911170</v>
      </c>
      <c r="AG107" s="12">
        <f t="shared" si="4"/>
        <v>112044370</v>
      </c>
    </row>
    <row r="108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>
        <f t="array" ref="L108">SUM(IF(($A$7:$A$28=L$6)*($C$7:$C$28="매수")*($B$7:$B$28&lt;=$U108),$H$7:$H$28))-SUM(IF(($A$7:$A$28=L$6)*($C$7:$C$28="매도")*($B$7:$B$28&lt;=$U108),$H$7:$H$28))</f>
        <v>0</v>
      </c>
      <c r="M108" s="3">
        <f t="array" ref="M108">SUM(IF(($A$7:$A$28=M$6)*($C$7:$C$28="매수")*($B$7:$B$28&lt;=$U108),$H$7:$H$28))-SUM(IF(($A$7:$A$28=M$6)*($C$7:$C$28="매도")*($B$7:$B$28&lt;=$U108),$H$7:$H$28))</f>
        <v>0</v>
      </c>
      <c r="N108" s="3">
        <f t="array" ref="N108">SUM(IF(($A$7:$A$28=N$6)*($C$7:$C$28="매수")*($B$7:$B$28&lt;=$U108),$H$7:$H$28))-SUM(IF(($A$7:$A$28=N$6)*($C$7:$C$28="매도")*($B$7:$B$28&lt;=$U108),$H$7:$H$28))</f>
        <v>0</v>
      </c>
      <c r="O108" s="3">
        <f t="array" ref="O108">SUM(IF(($A$7:$A$28=O$6)*($C$7:$C$28="매수")*($B$7:$B$28&lt;=$U108),$H$7:$H$28))-SUM(IF(($A$7:$A$28=O$6)*($C$7:$C$28="매도")*($B$7:$B$28&lt;=$U108),$H$7:$H$28))</f>
        <v>1382</v>
      </c>
      <c r="P108" s="3">
        <f t="array" ref="P108">SUM(IF(($A$7:$A$28=P$6)*($C$7:$C$28="매수")*($B$7:$B$28&lt;=$U108),$H$7:$H$28))-SUM(IF(($A$7:$A$28=P$6)*($C$7:$C$28="매도")*($B$7:$B$28&lt;=$U108),$H$7:$H$28))</f>
        <v>722</v>
      </c>
      <c r="Q108" s="3">
        <f t="array" ref="Q108">SUM(IF(($A$7:$A$28=Q$6)*($C$7:$C$28="매수")*($B$7:$B$28&lt;=$U108),$H$7:$H$28))-SUM(IF(($A$7:$A$28=Q$6)*($C$7:$C$28="매도")*($B$7:$B$28&lt;=$U108),$H$7:$H$28))</f>
        <v>426</v>
      </c>
      <c r="R108" s="3">
        <f t="array" ref="R108">SUM(IF(($A$7:$A$28=R$6)*($C$7:$C$28="매수")*($B$7:$B$28&lt;=$U108),$H$7:$H$28))-SUM(IF(($A$7:$A$28=R$6)*($C$7:$C$28="매도")*($B$7:$B$28&lt;=$U108),$H$7:$H$28))</f>
        <v>0</v>
      </c>
      <c r="S108" s="3">
        <f t="array" ref="S108">SUM(IF(($A$7:$A$28=S$6)*($C$7:$C$28="매수")*($B$7:$B$28&lt;=$U108),$H$7:$H$28))-SUM(IF(($A$7:$A$28=S$6)*($C$7:$C$28="매도")*($B$7:$B$28&lt;=$U108),$H$7:$H$28))</f>
        <v>0</v>
      </c>
      <c r="T108" s="3">
        <f t="array" ref="T108">SUM(IF(($A$7:$A$28=T$6)*($C$7:$C$28="매수")*($B$7:$B$28&lt;=$U108),$H$7:$H$28))-SUM(IF(($A$7:$A$28=T$6)*($C$7:$C$28="매도")*($B$7:$B$28&lt;=$U108),$H$7:$H$28))</f>
        <v>0</v>
      </c>
      <c r="U108" s="11">
        <v>43650.0</v>
      </c>
      <c r="V108" s="12">
        <f t="array" ref="V108">VLOOKUP($U108,'종목주가시세'!$A$1:$J$472,MATCH(V$6,'종목주가시세'!$B$1:$J$1,0)+1)*L108</f>
        <v>0</v>
      </c>
      <c r="W108" s="12">
        <f t="array" ref="W108">VLOOKUP($U108,'종목주가시세'!$A$1:$J$472,MATCH(W$6,'종목주가시세'!$B$1:$J$1,0)+1)*M108</f>
        <v>0</v>
      </c>
      <c r="X108" s="12">
        <f t="array" ref="X108">VLOOKUP($U108,'종목주가시세'!$A$1:$J$472,MATCH(X$6,'종목주가시세'!$B$1:$J$1,0)+1)*N108</f>
        <v>0</v>
      </c>
      <c r="Y108" s="12">
        <f t="array" ref="Y108">VLOOKUP($U108,'종목주가시세'!$A$1:$J$472,MATCH(Y$6,'종목주가시세'!$B$1:$J$1,0)+1)*O108</f>
        <v>32062400</v>
      </c>
      <c r="Z108" s="12">
        <f t="array" ref="Z108">VLOOKUP($U108,'종목주가시세'!$A$1:$J$472,MATCH(Z$6,'종목주가시세'!$B$1:$J$1,0)+1)*P108</f>
        <v>18772000</v>
      </c>
      <c r="AA108" s="12">
        <f t="array" ref="AA108">VLOOKUP($U108,'종목주가시세'!$A$1:$J$472,MATCH(AA$6,'종목주가시세'!$B$1:$J$1,0)+1)*Q108</f>
        <v>19809000</v>
      </c>
      <c r="AB108" s="12">
        <f t="array" ref="AB108">VLOOKUP($U108,'종목주가시세'!$A$1:$J$472,MATCH(AB$6,'종목주가시세'!$B$1:$J$1,0)+1)*R108</f>
        <v>0</v>
      </c>
      <c r="AC108" s="12">
        <f t="array" ref="AC108">VLOOKUP($U108,'종목주가시세'!$A$1:$J$472,MATCH(AC$6,'종목주가시세'!$B$1:$J$1,0)+1)*S108</f>
        <v>0</v>
      </c>
      <c r="AD108" s="12">
        <f t="array" ref="AD108">VLOOKUP($U108,'종목주가시세'!$A$1:$J$472,MATCH(AD$6,'종목주가시세'!$B$1:$J$1,0)+1)*T108</f>
        <v>0</v>
      </c>
      <c r="AE108" s="12">
        <f t="shared" si="3"/>
        <v>70643400</v>
      </c>
      <c r="AF108" s="12">
        <f t="array" ref="AF108">100000000+SUM(IF(($C$7:$C$28="매도")*($B$7:$B$28&lt;=$U108),$I$7:$I$28))-SUM(IF(($C$7:$C$28="매수")*($B$7:$B$28&lt;=$U108),$I$7:$I$28))</f>
        <v>41911170</v>
      </c>
      <c r="AG108" s="12">
        <f t="shared" si="4"/>
        <v>112554570</v>
      </c>
    </row>
    <row r="109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>
        <f t="array" ref="L109">SUM(IF(($A$7:$A$28=L$6)*($C$7:$C$28="매수")*($B$7:$B$28&lt;=$U109),$H$7:$H$28))-SUM(IF(($A$7:$A$28=L$6)*($C$7:$C$28="매도")*($B$7:$B$28&lt;=$U109),$H$7:$H$28))</f>
        <v>0</v>
      </c>
      <c r="M109" s="3">
        <f t="array" ref="M109">SUM(IF(($A$7:$A$28=M$6)*($C$7:$C$28="매수")*($B$7:$B$28&lt;=$U109),$H$7:$H$28))-SUM(IF(($A$7:$A$28=M$6)*($C$7:$C$28="매도")*($B$7:$B$28&lt;=$U109),$H$7:$H$28))</f>
        <v>0</v>
      </c>
      <c r="N109" s="3">
        <f t="array" ref="N109">SUM(IF(($A$7:$A$28=N$6)*($C$7:$C$28="매수")*($B$7:$B$28&lt;=$U109),$H$7:$H$28))-SUM(IF(($A$7:$A$28=N$6)*($C$7:$C$28="매도")*($B$7:$B$28&lt;=$U109),$H$7:$H$28))</f>
        <v>0</v>
      </c>
      <c r="O109" s="3">
        <f t="array" ref="O109">SUM(IF(($A$7:$A$28=O$6)*($C$7:$C$28="매수")*($B$7:$B$28&lt;=$U109),$H$7:$H$28))-SUM(IF(($A$7:$A$28=O$6)*($C$7:$C$28="매도")*($B$7:$B$28&lt;=$U109),$H$7:$H$28))</f>
        <v>1382</v>
      </c>
      <c r="P109" s="3">
        <f t="array" ref="P109">SUM(IF(($A$7:$A$28=P$6)*($C$7:$C$28="매수")*($B$7:$B$28&lt;=$U109),$H$7:$H$28))-SUM(IF(($A$7:$A$28=P$6)*($C$7:$C$28="매도")*($B$7:$B$28&lt;=$U109),$H$7:$H$28))</f>
        <v>722</v>
      </c>
      <c r="Q109" s="3">
        <f t="array" ref="Q109">SUM(IF(($A$7:$A$28=Q$6)*($C$7:$C$28="매수")*($B$7:$B$28&lt;=$U109),$H$7:$H$28))-SUM(IF(($A$7:$A$28=Q$6)*($C$7:$C$28="매도")*($B$7:$B$28&lt;=$U109),$H$7:$H$28))</f>
        <v>426</v>
      </c>
      <c r="R109" s="3">
        <f t="array" ref="R109">SUM(IF(($A$7:$A$28=R$6)*($C$7:$C$28="매수")*($B$7:$B$28&lt;=$U109),$H$7:$H$28))-SUM(IF(($A$7:$A$28=R$6)*($C$7:$C$28="매도")*($B$7:$B$28&lt;=$U109),$H$7:$H$28))</f>
        <v>0</v>
      </c>
      <c r="S109" s="3">
        <f t="array" ref="S109">SUM(IF(($A$7:$A$28=S$6)*($C$7:$C$28="매수")*($B$7:$B$28&lt;=$U109),$H$7:$H$28))-SUM(IF(($A$7:$A$28=S$6)*($C$7:$C$28="매도")*($B$7:$B$28&lt;=$U109),$H$7:$H$28))</f>
        <v>0</v>
      </c>
      <c r="T109" s="3">
        <f t="array" ref="T109">SUM(IF(($A$7:$A$28=T$6)*($C$7:$C$28="매수")*($B$7:$B$28&lt;=$U109),$H$7:$H$28))-SUM(IF(($A$7:$A$28=T$6)*($C$7:$C$28="매도")*($B$7:$B$28&lt;=$U109),$H$7:$H$28))</f>
        <v>0</v>
      </c>
      <c r="U109" s="11">
        <v>43651.0</v>
      </c>
      <c r="V109" s="12">
        <f t="array" ref="V109">VLOOKUP($U109,'종목주가시세'!$A$1:$J$472,MATCH(V$6,'종목주가시세'!$B$1:$J$1,0)+1)*L109</f>
        <v>0</v>
      </c>
      <c r="W109" s="12">
        <f t="array" ref="W109">VLOOKUP($U109,'종목주가시세'!$A$1:$J$472,MATCH(W$6,'종목주가시세'!$B$1:$J$1,0)+1)*M109</f>
        <v>0</v>
      </c>
      <c r="X109" s="12">
        <f t="array" ref="X109">VLOOKUP($U109,'종목주가시세'!$A$1:$J$472,MATCH(X$6,'종목주가시세'!$B$1:$J$1,0)+1)*N109</f>
        <v>0</v>
      </c>
      <c r="Y109" s="12">
        <f t="array" ref="Y109">VLOOKUP($U109,'종목주가시세'!$A$1:$J$472,MATCH(Y$6,'종목주가시세'!$B$1:$J$1,0)+1)*O109</f>
        <v>33168000</v>
      </c>
      <c r="Z109" s="12">
        <f t="array" ref="Z109">VLOOKUP($U109,'종목주가시세'!$A$1:$J$472,MATCH(Z$6,'종목주가시세'!$B$1:$J$1,0)+1)*P109</f>
        <v>18988600</v>
      </c>
      <c r="AA109" s="12">
        <f t="array" ref="AA109">VLOOKUP($U109,'종목주가시세'!$A$1:$J$472,MATCH(AA$6,'종목주가시세'!$B$1:$J$1,0)+1)*Q109</f>
        <v>19851600</v>
      </c>
      <c r="AB109" s="12">
        <f t="array" ref="AB109">VLOOKUP($U109,'종목주가시세'!$A$1:$J$472,MATCH(AB$6,'종목주가시세'!$B$1:$J$1,0)+1)*R109</f>
        <v>0</v>
      </c>
      <c r="AC109" s="12">
        <f t="array" ref="AC109">VLOOKUP($U109,'종목주가시세'!$A$1:$J$472,MATCH(AC$6,'종목주가시세'!$B$1:$J$1,0)+1)*S109</f>
        <v>0</v>
      </c>
      <c r="AD109" s="12">
        <f t="array" ref="AD109">VLOOKUP($U109,'종목주가시세'!$A$1:$J$472,MATCH(AD$6,'종목주가시세'!$B$1:$J$1,0)+1)*T109</f>
        <v>0</v>
      </c>
      <c r="AE109" s="12">
        <f t="shared" si="3"/>
        <v>72008200</v>
      </c>
      <c r="AF109" s="12">
        <f t="array" ref="AF109">100000000+SUM(IF(($C$7:$C$28="매도")*($B$7:$B$28&lt;=$U109),$I$7:$I$28))-SUM(IF(($C$7:$C$28="매수")*($B$7:$B$28&lt;=$U109),$I$7:$I$28))</f>
        <v>41911170</v>
      </c>
      <c r="AG109" s="12">
        <f t="shared" si="4"/>
        <v>113919370</v>
      </c>
    </row>
    <row r="110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>
        <f t="array" ref="L110">SUM(IF(($A$7:$A$28=L$6)*($C$7:$C$28="매수")*($B$7:$B$28&lt;=$U110),$H$7:$H$28))-SUM(IF(($A$7:$A$28=L$6)*($C$7:$C$28="매도")*($B$7:$B$28&lt;=$U110),$H$7:$H$28))</f>
        <v>0</v>
      </c>
      <c r="M110" s="3">
        <f t="array" ref="M110">SUM(IF(($A$7:$A$28=M$6)*($C$7:$C$28="매수")*($B$7:$B$28&lt;=$U110),$H$7:$H$28))-SUM(IF(($A$7:$A$28=M$6)*($C$7:$C$28="매도")*($B$7:$B$28&lt;=$U110),$H$7:$H$28))</f>
        <v>0</v>
      </c>
      <c r="N110" s="3">
        <f t="array" ref="N110">SUM(IF(($A$7:$A$28=N$6)*($C$7:$C$28="매수")*($B$7:$B$28&lt;=$U110),$H$7:$H$28))-SUM(IF(($A$7:$A$28=N$6)*($C$7:$C$28="매도")*($B$7:$B$28&lt;=$U110),$H$7:$H$28))</f>
        <v>0</v>
      </c>
      <c r="O110" s="3">
        <f t="array" ref="O110">SUM(IF(($A$7:$A$28=O$6)*($C$7:$C$28="매수")*($B$7:$B$28&lt;=$U110),$H$7:$H$28))-SUM(IF(($A$7:$A$28=O$6)*($C$7:$C$28="매도")*($B$7:$B$28&lt;=$U110),$H$7:$H$28))</f>
        <v>1382</v>
      </c>
      <c r="P110" s="3">
        <f t="array" ref="P110">SUM(IF(($A$7:$A$28=P$6)*($C$7:$C$28="매수")*($B$7:$B$28&lt;=$U110),$H$7:$H$28))-SUM(IF(($A$7:$A$28=P$6)*($C$7:$C$28="매도")*($B$7:$B$28&lt;=$U110),$H$7:$H$28))</f>
        <v>722</v>
      </c>
      <c r="Q110" s="3">
        <f t="array" ref="Q110">SUM(IF(($A$7:$A$28=Q$6)*($C$7:$C$28="매수")*($B$7:$B$28&lt;=$U110),$H$7:$H$28))-SUM(IF(($A$7:$A$28=Q$6)*($C$7:$C$28="매도")*($B$7:$B$28&lt;=$U110),$H$7:$H$28))</f>
        <v>426</v>
      </c>
      <c r="R110" s="3">
        <f t="array" ref="R110">SUM(IF(($A$7:$A$28=R$6)*($C$7:$C$28="매수")*($B$7:$B$28&lt;=$U110),$H$7:$H$28))-SUM(IF(($A$7:$A$28=R$6)*($C$7:$C$28="매도")*($B$7:$B$28&lt;=$U110),$H$7:$H$28))</f>
        <v>0</v>
      </c>
      <c r="S110" s="3">
        <f t="array" ref="S110">SUM(IF(($A$7:$A$28=S$6)*($C$7:$C$28="매수")*($B$7:$B$28&lt;=$U110),$H$7:$H$28))-SUM(IF(($A$7:$A$28=S$6)*($C$7:$C$28="매도")*($B$7:$B$28&lt;=$U110),$H$7:$H$28))</f>
        <v>0</v>
      </c>
      <c r="T110" s="3">
        <f t="array" ref="T110">SUM(IF(($A$7:$A$28=T$6)*($C$7:$C$28="매수")*($B$7:$B$28&lt;=$U110),$H$7:$H$28))-SUM(IF(($A$7:$A$28=T$6)*($C$7:$C$28="매도")*($B$7:$B$28&lt;=$U110),$H$7:$H$28))</f>
        <v>0</v>
      </c>
      <c r="U110" s="11">
        <v>43654.0</v>
      </c>
      <c r="V110" s="12">
        <f t="array" ref="V110">VLOOKUP($U110,'종목주가시세'!$A$1:$J$472,MATCH(V$6,'종목주가시세'!$B$1:$J$1,0)+1)*L110</f>
        <v>0</v>
      </c>
      <c r="W110" s="12">
        <f t="array" ref="W110">VLOOKUP($U110,'종목주가시세'!$A$1:$J$472,MATCH(W$6,'종목주가시세'!$B$1:$J$1,0)+1)*M110</f>
        <v>0</v>
      </c>
      <c r="X110" s="12">
        <f t="array" ref="X110">VLOOKUP($U110,'종목주가시세'!$A$1:$J$472,MATCH(X$6,'종목주가시세'!$B$1:$J$1,0)+1)*N110</f>
        <v>0</v>
      </c>
      <c r="Y110" s="12">
        <f t="array" ref="Y110">VLOOKUP($U110,'종목주가시세'!$A$1:$J$472,MATCH(Y$6,'종목주가시세'!$B$1:$J$1,0)+1)*O110</f>
        <v>32684300</v>
      </c>
      <c r="Z110" s="12">
        <f t="array" ref="Z110">VLOOKUP($U110,'종목주가시세'!$A$1:$J$472,MATCH(Z$6,'종목주가시세'!$B$1:$J$1,0)+1)*P110</f>
        <v>18699800</v>
      </c>
      <c r="AA110" s="12">
        <f t="array" ref="AA110">VLOOKUP($U110,'종목주가시세'!$A$1:$J$472,MATCH(AA$6,'종목주가시세'!$B$1:$J$1,0)+1)*Q110</f>
        <v>19532100</v>
      </c>
      <c r="AB110" s="12">
        <f t="array" ref="AB110">VLOOKUP($U110,'종목주가시세'!$A$1:$J$472,MATCH(AB$6,'종목주가시세'!$B$1:$J$1,0)+1)*R110</f>
        <v>0</v>
      </c>
      <c r="AC110" s="12">
        <f t="array" ref="AC110">VLOOKUP($U110,'종목주가시세'!$A$1:$J$472,MATCH(AC$6,'종목주가시세'!$B$1:$J$1,0)+1)*S110</f>
        <v>0</v>
      </c>
      <c r="AD110" s="12">
        <f t="array" ref="AD110">VLOOKUP($U110,'종목주가시세'!$A$1:$J$472,MATCH(AD$6,'종목주가시세'!$B$1:$J$1,0)+1)*T110</f>
        <v>0</v>
      </c>
      <c r="AE110" s="12">
        <f t="shared" si="3"/>
        <v>70916200</v>
      </c>
      <c r="AF110" s="12">
        <f t="array" ref="AF110">100000000+SUM(IF(($C$7:$C$28="매도")*($B$7:$B$28&lt;=$U110),$I$7:$I$28))-SUM(IF(($C$7:$C$28="매수")*($B$7:$B$28&lt;=$U110),$I$7:$I$28))</f>
        <v>41911170</v>
      </c>
      <c r="AG110" s="12">
        <f t="shared" si="4"/>
        <v>112827370</v>
      </c>
    </row>
    <row r="111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>
        <f t="array" ref="L111">SUM(IF(($A$7:$A$28=L$6)*($C$7:$C$28="매수")*($B$7:$B$28&lt;=$U111),$H$7:$H$28))-SUM(IF(($A$7:$A$28=L$6)*($C$7:$C$28="매도")*($B$7:$B$28&lt;=$U111),$H$7:$H$28))</f>
        <v>0</v>
      </c>
      <c r="M111" s="3">
        <f t="array" ref="M111">SUM(IF(($A$7:$A$28=M$6)*($C$7:$C$28="매수")*($B$7:$B$28&lt;=$U111),$H$7:$H$28))-SUM(IF(($A$7:$A$28=M$6)*($C$7:$C$28="매도")*($B$7:$B$28&lt;=$U111),$H$7:$H$28))</f>
        <v>0</v>
      </c>
      <c r="N111" s="3">
        <f t="array" ref="N111">SUM(IF(($A$7:$A$28=N$6)*($C$7:$C$28="매수")*($B$7:$B$28&lt;=$U111),$H$7:$H$28))-SUM(IF(($A$7:$A$28=N$6)*($C$7:$C$28="매도")*($B$7:$B$28&lt;=$U111),$H$7:$H$28))</f>
        <v>0</v>
      </c>
      <c r="O111" s="3">
        <f t="array" ref="O111">SUM(IF(($A$7:$A$28=O$6)*($C$7:$C$28="매수")*($B$7:$B$28&lt;=$U111),$H$7:$H$28))-SUM(IF(($A$7:$A$28=O$6)*($C$7:$C$28="매도")*($B$7:$B$28&lt;=$U111),$H$7:$H$28))</f>
        <v>1382</v>
      </c>
      <c r="P111" s="3">
        <f t="array" ref="P111">SUM(IF(($A$7:$A$28=P$6)*($C$7:$C$28="매수")*($B$7:$B$28&lt;=$U111),$H$7:$H$28))-SUM(IF(($A$7:$A$28=P$6)*($C$7:$C$28="매도")*($B$7:$B$28&lt;=$U111),$H$7:$H$28))</f>
        <v>722</v>
      </c>
      <c r="Q111" s="3">
        <f t="array" ref="Q111">SUM(IF(($A$7:$A$28=Q$6)*($C$7:$C$28="매수")*($B$7:$B$28&lt;=$U111),$H$7:$H$28))-SUM(IF(($A$7:$A$28=Q$6)*($C$7:$C$28="매도")*($B$7:$B$28&lt;=$U111),$H$7:$H$28))</f>
        <v>426</v>
      </c>
      <c r="R111" s="3">
        <f t="array" ref="R111">SUM(IF(($A$7:$A$28=R$6)*($C$7:$C$28="매수")*($B$7:$B$28&lt;=$U111),$H$7:$H$28))-SUM(IF(($A$7:$A$28=R$6)*($C$7:$C$28="매도")*($B$7:$B$28&lt;=$U111),$H$7:$H$28))</f>
        <v>0</v>
      </c>
      <c r="S111" s="3">
        <f t="array" ref="S111">SUM(IF(($A$7:$A$28=S$6)*($C$7:$C$28="매수")*($B$7:$B$28&lt;=$U111),$H$7:$H$28))-SUM(IF(($A$7:$A$28=S$6)*($C$7:$C$28="매도")*($B$7:$B$28&lt;=$U111),$H$7:$H$28))</f>
        <v>0</v>
      </c>
      <c r="T111" s="3">
        <f t="array" ref="T111">SUM(IF(($A$7:$A$28=T$6)*($C$7:$C$28="매수")*($B$7:$B$28&lt;=$U111),$H$7:$H$28))-SUM(IF(($A$7:$A$28=T$6)*($C$7:$C$28="매도")*($B$7:$B$28&lt;=$U111),$H$7:$H$28))</f>
        <v>0</v>
      </c>
      <c r="U111" s="11">
        <v>43655.0</v>
      </c>
      <c r="V111" s="12">
        <f t="array" ref="V111">VLOOKUP($U111,'종목주가시세'!$A$1:$J$472,MATCH(V$6,'종목주가시세'!$B$1:$J$1,0)+1)*L111</f>
        <v>0</v>
      </c>
      <c r="W111" s="12">
        <f t="array" ref="W111">VLOOKUP($U111,'종목주가시세'!$A$1:$J$472,MATCH(W$6,'종목주가시세'!$B$1:$J$1,0)+1)*M111</f>
        <v>0</v>
      </c>
      <c r="X111" s="12">
        <f t="array" ref="X111">VLOOKUP($U111,'종목주가시세'!$A$1:$J$472,MATCH(X$6,'종목주가시세'!$B$1:$J$1,0)+1)*N111</f>
        <v>0</v>
      </c>
      <c r="Y111" s="12">
        <f t="array" ref="Y111">VLOOKUP($U111,'종목주가시세'!$A$1:$J$472,MATCH(Y$6,'종목주가시세'!$B$1:$J$1,0)+1)*O111</f>
        <v>32477000</v>
      </c>
      <c r="Z111" s="12">
        <f t="array" ref="Z111">VLOOKUP($U111,'종목주가시세'!$A$1:$J$472,MATCH(Z$6,'종목주가시세'!$B$1:$J$1,0)+1)*P111</f>
        <v>18555400</v>
      </c>
      <c r="AA111" s="12">
        <f t="array" ref="AA111">VLOOKUP($U111,'종목주가시세'!$A$1:$J$472,MATCH(AA$6,'종목주가시세'!$B$1:$J$1,0)+1)*Q111</f>
        <v>19532100</v>
      </c>
      <c r="AB111" s="12">
        <f t="array" ref="AB111">VLOOKUP($U111,'종목주가시세'!$A$1:$J$472,MATCH(AB$6,'종목주가시세'!$B$1:$J$1,0)+1)*R111</f>
        <v>0</v>
      </c>
      <c r="AC111" s="12">
        <f t="array" ref="AC111">VLOOKUP($U111,'종목주가시세'!$A$1:$J$472,MATCH(AC$6,'종목주가시세'!$B$1:$J$1,0)+1)*S111</f>
        <v>0</v>
      </c>
      <c r="AD111" s="12">
        <f t="array" ref="AD111">VLOOKUP($U111,'종목주가시세'!$A$1:$J$472,MATCH(AD$6,'종목주가시세'!$B$1:$J$1,0)+1)*T111</f>
        <v>0</v>
      </c>
      <c r="AE111" s="12">
        <f t="shared" si="3"/>
        <v>70564500</v>
      </c>
      <c r="AF111" s="12">
        <f t="array" ref="AF111">100000000+SUM(IF(($C$7:$C$28="매도")*($B$7:$B$28&lt;=$U111),$I$7:$I$28))-SUM(IF(($C$7:$C$28="매수")*($B$7:$B$28&lt;=$U111),$I$7:$I$28))</f>
        <v>41911170</v>
      </c>
      <c r="AG111" s="12">
        <f t="shared" si="4"/>
        <v>112475670</v>
      </c>
    </row>
    <row r="112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>
        <f t="array" ref="L112">SUM(IF(($A$7:$A$28=L$6)*($C$7:$C$28="매수")*($B$7:$B$28&lt;=$U112),$H$7:$H$28))-SUM(IF(($A$7:$A$28=L$6)*($C$7:$C$28="매도")*($B$7:$B$28&lt;=$U112),$H$7:$H$28))</f>
        <v>0</v>
      </c>
      <c r="M112" s="3">
        <f t="array" ref="M112">SUM(IF(($A$7:$A$28=M$6)*($C$7:$C$28="매수")*($B$7:$B$28&lt;=$U112),$H$7:$H$28))-SUM(IF(($A$7:$A$28=M$6)*($C$7:$C$28="매도")*($B$7:$B$28&lt;=$U112),$H$7:$H$28))</f>
        <v>0</v>
      </c>
      <c r="N112" s="3">
        <f t="array" ref="N112">SUM(IF(($A$7:$A$28=N$6)*($C$7:$C$28="매수")*($B$7:$B$28&lt;=$U112),$H$7:$H$28))-SUM(IF(($A$7:$A$28=N$6)*($C$7:$C$28="매도")*($B$7:$B$28&lt;=$U112),$H$7:$H$28))</f>
        <v>0</v>
      </c>
      <c r="O112" s="3">
        <f t="array" ref="O112">SUM(IF(($A$7:$A$28=O$6)*($C$7:$C$28="매수")*($B$7:$B$28&lt;=$U112),$H$7:$H$28))-SUM(IF(($A$7:$A$28=O$6)*($C$7:$C$28="매도")*($B$7:$B$28&lt;=$U112),$H$7:$H$28))</f>
        <v>1382</v>
      </c>
      <c r="P112" s="3">
        <f t="array" ref="P112">SUM(IF(($A$7:$A$28=P$6)*($C$7:$C$28="매수")*($B$7:$B$28&lt;=$U112),$H$7:$H$28))-SUM(IF(($A$7:$A$28=P$6)*($C$7:$C$28="매도")*($B$7:$B$28&lt;=$U112),$H$7:$H$28))</f>
        <v>722</v>
      </c>
      <c r="Q112" s="3">
        <f t="array" ref="Q112">SUM(IF(($A$7:$A$28=Q$6)*($C$7:$C$28="매수")*($B$7:$B$28&lt;=$U112),$H$7:$H$28))-SUM(IF(($A$7:$A$28=Q$6)*($C$7:$C$28="매도")*($B$7:$B$28&lt;=$U112),$H$7:$H$28))</f>
        <v>426</v>
      </c>
      <c r="R112" s="3">
        <f t="array" ref="R112">SUM(IF(($A$7:$A$28=R$6)*($C$7:$C$28="매수")*($B$7:$B$28&lt;=$U112),$H$7:$H$28))-SUM(IF(($A$7:$A$28=R$6)*($C$7:$C$28="매도")*($B$7:$B$28&lt;=$U112),$H$7:$H$28))</f>
        <v>0</v>
      </c>
      <c r="S112" s="3">
        <f t="array" ref="S112">SUM(IF(($A$7:$A$28=S$6)*($C$7:$C$28="매수")*($B$7:$B$28&lt;=$U112),$H$7:$H$28))-SUM(IF(($A$7:$A$28=S$6)*($C$7:$C$28="매도")*($B$7:$B$28&lt;=$U112),$H$7:$H$28))</f>
        <v>0</v>
      </c>
      <c r="T112" s="3">
        <f t="array" ref="T112">SUM(IF(($A$7:$A$28=T$6)*($C$7:$C$28="매수")*($B$7:$B$28&lt;=$U112),$H$7:$H$28))-SUM(IF(($A$7:$A$28=T$6)*($C$7:$C$28="매도")*($B$7:$B$28&lt;=$U112),$H$7:$H$28))</f>
        <v>0</v>
      </c>
      <c r="U112" s="11">
        <v>43656.0</v>
      </c>
      <c r="V112" s="12">
        <f t="array" ref="V112">VLOOKUP($U112,'종목주가시세'!$A$1:$J$472,MATCH(V$6,'종목주가시세'!$B$1:$J$1,0)+1)*L112</f>
        <v>0</v>
      </c>
      <c r="W112" s="12">
        <f t="array" ref="W112">VLOOKUP($U112,'종목주가시세'!$A$1:$J$472,MATCH(W$6,'종목주가시세'!$B$1:$J$1,0)+1)*M112</f>
        <v>0</v>
      </c>
      <c r="X112" s="12">
        <f t="array" ref="X112">VLOOKUP($U112,'종목주가시세'!$A$1:$J$472,MATCH(X$6,'종목주가시세'!$B$1:$J$1,0)+1)*N112</f>
        <v>0</v>
      </c>
      <c r="Y112" s="12">
        <f t="array" ref="Y112">VLOOKUP($U112,'종목주가시세'!$A$1:$J$472,MATCH(Y$6,'종목주가시세'!$B$1:$J$1,0)+1)*O112</f>
        <v>32960700</v>
      </c>
      <c r="Z112" s="12">
        <f t="array" ref="Z112">VLOOKUP($U112,'종목주가시세'!$A$1:$J$472,MATCH(Z$6,'종목주가시세'!$B$1:$J$1,0)+1)*P112</f>
        <v>18699800</v>
      </c>
      <c r="AA112" s="12">
        <f t="array" ref="AA112">VLOOKUP($U112,'종목주가시세'!$A$1:$J$472,MATCH(AA$6,'종목주가시세'!$B$1:$J$1,0)+1)*Q112</f>
        <v>19809000</v>
      </c>
      <c r="AB112" s="12">
        <f t="array" ref="AB112">VLOOKUP($U112,'종목주가시세'!$A$1:$J$472,MATCH(AB$6,'종목주가시세'!$B$1:$J$1,0)+1)*R112</f>
        <v>0</v>
      </c>
      <c r="AC112" s="12">
        <f t="array" ref="AC112">VLOOKUP($U112,'종목주가시세'!$A$1:$J$472,MATCH(AC$6,'종목주가시세'!$B$1:$J$1,0)+1)*S112</f>
        <v>0</v>
      </c>
      <c r="AD112" s="12">
        <f t="array" ref="AD112">VLOOKUP($U112,'종목주가시세'!$A$1:$J$472,MATCH(AD$6,'종목주가시세'!$B$1:$J$1,0)+1)*T112</f>
        <v>0</v>
      </c>
      <c r="AE112" s="12">
        <f t="shared" si="3"/>
        <v>71469500</v>
      </c>
      <c r="AF112" s="12">
        <f t="array" ref="AF112">100000000+SUM(IF(($C$7:$C$28="매도")*($B$7:$B$28&lt;=$U112),$I$7:$I$28))-SUM(IF(($C$7:$C$28="매수")*($B$7:$B$28&lt;=$U112),$I$7:$I$28))</f>
        <v>41911170</v>
      </c>
      <c r="AG112" s="12">
        <f t="shared" si="4"/>
        <v>113380670</v>
      </c>
    </row>
    <row r="113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>
        <f t="array" ref="L113">SUM(IF(($A$7:$A$28=L$6)*($C$7:$C$28="매수")*($B$7:$B$28&lt;=$U113),$H$7:$H$28))-SUM(IF(($A$7:$A$28=L$6)*($C$7:$C$28="매도")*($B$7:$B$28&lt;=$U113),$H$7:$H$28))</f>
        <v>0</v>
      </c>
      <c r="M113" s="3">
        <f t="array" ref="M113">SUM(IF(($A$7:$A$28=M$6)*($C$7:$C$28="매수")*($B$7:$B$28&lt;=$U113),$H$7:$H$28))-SUM(IF(($A$7:$A$28=M$6)*($C$7:$C$28="매도")*($B$7:$B$28&lt;=$U113),$H$7:$H$28))</f>
        <v>0</v>
      </c>
      <c r="N113" s="3">
        <f t="array" ref="N113">SUM(IF(($A$7:$A$28=N$6)*($C$7:$C$28="매수")*($B$7:$B$28&lt;=$U113),$H$7:$H$28))-SUM(IF(($A$7:$A$28=N$6)*($C$7:$C$28="매도")*($B$7:$B$28&lt;=$U113),$H$7:$H$28))</f>
        <v>0</v>
      </c>
      <c r="O113" s="3">
        <f t="array" ref="O113">SUM(IF(($A$7:$A$28=O$6)*($C$7:$C$28="매수")*($B$7:$B$28&lt;=$U113),$H$7:$H$28))-SUM(IF(($A$7:$A$28=O$6)*($C$7:$C$28="매도")*($B$7:$B$28&lt;=$U113),$H$7:$H$28))</f>
        <v>1382</v>
      </c>
      <c r="P113" s="3">
        <f t="array" ref="P113">SUM(IF(($A$7:$A$28=P$6)*($C$7:$C$28="매수")*($B$7:$B$28&lt;=$U113),$H$7:$H$28))-SUM(IF(($A$7:$A$28=P$6)*($C$7:$C$28="매도")*($B$7:$B$28&lt;=$U113),$H$7:$H$28))</f>
        <v>722</v>
      </c>
      <c r="Q113" s="3">
        <f t="array" ref="Q113">SUM(IF(($A$7:$A$28=Q$6)*($C$7:$C$28="매수")*($B$7:$B$28&lt;=$U113),$H$7:$H$28))-SUM(IF(($A$7:$A$28=Q$6)*($C$7:$C$28="매도")*($B$7:$B$28&lt;=$U113),$H$7:$H$28))</f>
        <v>426</v>
      </c>
      <c r="R113" s="3">
        <f t="array" ref="R113">SUM(IF(($A$7:$A$28=R$6)*($C$7:$C$28="매수")*($B$7:$B$28&lt;=$U113),$H$7:$H$28))-SUM(IF(($A$7:$A$28=R$6)*($C$7:$C$28="매도")*($B$7:$B$28&lt;=$U113),$H$7:$H$28))</f>
        <v>0</v>
      </c>
      <c r="S113" s="3">
        <f t="array" ref="S113">SUM(IF(($A$7:$A$28=S$6)*($C$7:$C$28="매수")*($B$7:$B$28&lt;=$U113),$H$7:$H$28))-SUM(IF(($A$7:$A$28=S$6)*($C$7:$C$28="매도")*($B$7:$B$28&lt;=$U113),$H$7:$H$28))</f>
        <v>0</v>
      </c>
      <c r="T113" s="3">
        <f t="array" ref="T113">SUM(IF(($A$7:$A$28=T$6)*($C$7:$C$28="매수")*($B$7:$B$28&lt;=$U113),$H$7:$H$28))-SUM(IF(($A$7:$A$28=T$6)*($C$7:$C$28="매도")*($B$7:$B$28&lt;=$U113),$H$7:$H$28))</f>
        <v>0</v>
      </c>
      <c r="U113" s="11">
        <v>43657.0</v>
      </c>
      <c r="V113" s="12">
        <f t="array" ref="V113">VLOOKUP($U113,'종목주가시세'!$A$1:$J$472,MATCH(V$6,'종목주가시세'!$B$1:$J$1,0)+1)*L113</f>
        <v>0</v>
      </c>
      <c r="W113" s="12">
        <f t="array" ref="W113">VLOOKUP($U113,'종목주가시세'!$A$1:$J$472,MATCH(W$6,'종목주가시세'!$B$1:$J$1,0)+1)*M113</f>
        <v>0</v>
      </c>
      <c r="X113" s="12">
        <f t="array" ref="X113">VLOOKUP($U113,'종목주가시세'!$A$1:$J$472,MATCH(X$6,'종목주가시세'!$B$1:$J$1,0)+1)*N113</f>
        <v>0</v>
      </c>
      <c r="Y113" s="12">
        <f t="array" ref="Y113">VLOOKUP($U113,'종목주가시세'!$A$1:$J$472,MATCH(Y$6,'종목주가시세'!$B$1:$J$1,0)+1)*O113</f>
        <v>32960700</v>
      </c>
      <c r="Z113" s="12">
        <f t="array" ref="Z113">VLOOKUP($U113,'종목주가시세'!$A$1:$J$472,MATCH(Z$6,'종목주가시세'!$B$1:$J$1,0)+1)*P113</f>
        <v>18772000</v>
      </c>
      <c r="AA113" s="12">
        <f t="array" ref="AA113">VLOOKUP($U113,'종목주가시세'!$A$1:$J$472,MATCH(AA$6,'종목주가시세'!$B$1:$J$1,0)+1)*Q113</f>
        <v>20043300</v>
      </c>
      <c r="AB113" s="12">
        <f t="array" ref="AB113">VLOOKUP($U113,'종목주가시세'!$A$1:$J$472,MATCH(AB$6,'종목주가시세'!$B$1:$J$1,0)+1)*R113</f>
        <v>0</v>
      </c>
      <c r="AC113" s="12">
        <f t="array" ref="AC113">VLOOKUP($U113,'종목주가시세'!$A$1:$J$472,MATCH(AC$6,'종목주가시세'!$B$1:$J$1,0)+1)*S113</f>
        <v>0</v>
      </c>
      <c r="AD113" s="12">
        <f t="array" ref="AD113">VLOOKUP($U113,'종목주가시세'!$A$1:$J$472,MATCH(AD$6,'종목주가시세'!$B$1:$J$1,0)+1)*T113</f>
        <v>0</v>
      </c>
      <c r="AE113" s="12">
        <f t="shared" si="3"/>
        <v>71776000</v>
      </c>
      <c r="AF113" s="12">
        <f t="array" ref="AF113">100000000+SUM(IF(($C$7:$C$28="매도")*($B$7:$B$28&lt;=$U113),$I$7:$I$28))-SUM(IF(($C$7:$C$28="매수")*($B$7:$B$28&lt;=$U113),$I$7:$I$28))</f>
        <v>41911170</v>
      </c>
      <c r="AG113" s="12">
        <f t="shared" si="4"/>
        <v>113687170</v>
      </c>
    </row>
    <row r="114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>
        <f t="array" ref="L114">SUM(IF(($A$7:$A$28=L$6)*($C$7:$C$28="매수")*($B$7:$B$28&lt;=$U114),$H$7:$H$28))-SUM(IF(($A$7:$A$28=L$6)*($C$7:$C$28="매도")*($B$7:$B$28&lt;=$U114),$H$7:$H$28))</f>
        <v>0</v>
      </c>
      <c r="M114" s="3">
        <f t="array" ref="M114">SUM(IF(($A$7:$A$28=M$6)*($C$7:$C$28="매수")*($B$7:$B$28&lt;=$U114),$H$7:$H$28))-SUM(IF(($A$7:$A$28=M$6)*($C$7:$C$28="매도")*($B$7:$B$28&lt;=$U114),$H$7:$H$28))</f>
        <v>0</v>
      </c>
      <c r="N114" s="3">
        <f t="array" ref="N114">SUM(IF(($A$7:$A$28=N$6)*($C$7:$C$28="매수")*($B$7:$B$28&lt;=$U114),$H$7:$H$28))-SUM(IF(($A$7:$A$28=N$6)*($C$7:$C$28="매도")*($B$7:$B$28&lt;=$U114),$H$7:$H$28))</f>
        <v>0</v>
      </c>
      <c r="O114" s="3">
        <f t="array" ref="O114">SUM(IF(($A$7:$A$28=O$6)*($C$7:$C$28="매수")*($B$7:$B$28&lt;=$U114),$H$7:$H$28))-SUM(IF(($A$7:$A$28=O$6)*($C$7:$C$28="매도")*($B$7:$B$28&lt;=$U114),$H$7:$H$28))</f>
        <v>1382</v>
      </c>
      <c r="P114" s="3">
        <f t="array" ref="P114">SUM(IF(($A$7:$A$28=P$6)*($C$7:$C$28="매수")*($B$7:$B$28&lt;=$U114),$H$7:$H$28))-SUM(IF(($A$7:$A$28=P$6)*($C$7:$C$28="매도")*($B$7:$B$28&lt;=$U114),$H$7:$H$28))</f>
        <v>722</v>
      </c>
      <c r="Q114" s="3">
        <f t="array" ref="Q114">SUM(IF(($A$7:$A$28=Q$6)*($C$7:$C$28="매수")*($B$7:$B$28&lt;=$U114),$H$7:$H$28))-SUM(IF(($A$7:$A$28=Q$6)*($C$7:$C$28="매도")*($B$7:$B$28&lt;=$U114),$H$7:$H$28))</f>
        <v>426</v>
      </c>
      <c r="R114" s="3">
        <f t="array" ref="R114">SUM(IF(($A$7:$A$28=R$6)*($C$7:$C$28="매수")*($B$7:$B$28&lt;=$U114),$H$7:$H$28))-SUM(IF(($A$7:$A$28=R$6)*($C$7:$C$28="매도")*($B$7:$B$28&lt;=$U114),$H$7:$H$28))</f>
        <v>0</v>
      </c>
      <c r="S114" s="3">
        <f t="array" ref="S114">SUM(IF(($A$7:$A$28=S$6)*($C$7:$C$28="매수")*($B$7:$B$28&lt;=$U114),$H$7:$H$28))-SUM(IF(($A$7:$A$28=S$6)*($C$7:$C$28="매도")*($B$7:$B$28&lt;=$U114),$H$7:$H$28))</f>
        <v>0</v>
      </c>
      <c r="T114" s="3">
        <f t="array" ref="T114">SUM(IF(($A$7:$A$28=T$6)*($C$7:$C$28="매수")*($B$7:$B$28&lt;=$U114),$H$7:$H$28))-SUM(IF(($A$7:$A$28=T$6)*($C$7:$C$28="매도")*($B$7:$B$28&lt;=$U114),$H$7:$H$28))</f>
        <v>0</v>
      </c>
      <c r="U114" s="11">
        <v>43658.0</v>
      </c>
      <c r="V114" s="12">
        <f t="array" ref="V114">VLOOKUP($U114,'종목주가시세'!$A$1:$J$472,MATCH(V$6,'종목주가시세'!$B$1:$J$1,0)+1)*L114</f>
        <v>0</v>
      </c>
      <c r="W114" s="12">
        <f t="array" ref="W114">VLOOKUP($U114,'종목주가시세'!$A$1:$J$472,MATCH(W$6,'종목주가시세'!$B$1:$J$1,0)+1)*M114</f>
        <v>0</v>
      </c>
      <c r="X114" s="12">
        <f t="array" ref="X114">VLOOKUP($U114,'종목주가시세'!$A$1:$J$472,MATCH(X$6,'종목주가시세'!$B$1:$J$1,0)+1)*N114</f>
        <v>0</v>
      </c>
      <c r="Y114" s="12">
        <f t="array" ref="Y114">VLOOKUP($U114,'종목주가시세'!$A$1:$J$472,MATCH(Y$6,'종목주가시세'!$B$1:$J$1,0)+1)*O114</f>
        <v>34204500</v>
      </c>
      <c r="Z114" s="12">
        <f t="array" ref="Z114">VLOOKUP($U114,'종목주가시세'!$A$1:$J$472,MATCH(Z$6,'종목주가시세'!$B$1:$J$1,0)+1)*P114</f>
        <v>18735900</v>
      </c>
      <c r="AA114" s="12">
        <f t="array" ref="AA114">VLOOKUP($U114,'종목주가시세'!$A$1:$J$472,MATCH(AA$6,'종목주가시세'!$B$1:$J$1,0)+1)*Q114</f>
        <v>19723800</v>
      </c>
      <c r="AB114" s="12">
        <f t="array" ref="AB114">VLOOKUP($U114,'종목주가시세'!$A$1:$J$472,MATCH(AB$6,'종목주가시세'!$B$1:$J$1,0)+1)*R114</f>
        <v>0</v>
      </c>
      <c r="AC114" s="12">
        <f t="array" ref="AC114">VLOOKUP($U114,'종목주가시세'!$A$1:$J$472,MATCH(AC$6,'종목주가시세'!$B$1:$J$1,0)+1)*S114</f>
        <v>0</v>
      </c>
      <c r="AD114" s="12">
        <f t="array" ref="AD114">VLOOKUP($U114,'종목주가시세'!$A$1:$J$472,MATCH(AD$6,'종목주가시세'!$B$1:$J$1,0)+1)*T114</f>
        <v>0</v>
      </c>
      <c r="AE114" s="12">
        <f t="shared" si="3"/>
        <v>72664200</v>
      </c>
      <c r="AF114" s="12">
        <f t="array" ref="AF114">100000000+SUM(IF(($C$7:$C$28="매도")*($B$7:$B$28&lt;=$U114),$I$7:$I$28))-SUM(IF(($C$7:$C$28="매수")*($B$7:$B$28&lt;=$U114),$I$7:$I$28))</f>
        <v>41911170</v>
      </c>
      <c r="AG114" s="12">
        <f t="shared" si="4"/>
        <v>114575370</v>
      </c>
    </row>
    <row r="115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>
        <f t="array" ref="L115">SUM(IF(($A$7:$A$28=L$6)*($C$7:$C$28="매수")*($B$7:$B$28&lt;=$U115),$H$7:$H$28))-SUM(IF(($A$7:$A$28=L$6)*($C$7:$C$28="매도")*($B$7:$B$28&lt;=$U115),$H$7:$H$28))</f>
        <v>0</v>
      </c>
      <c r="M115" s="3">
        <f t="array" ref="M115">SUM(IF(($A$7:$A$28=M$6)*($C$7:$C$28="매수")*($B$7:$B$28&lt;=$U115),$H$7:$H$28))-SUM(IF(($A$7:$A$28=M$6)*($C$7:$C$28="매도")*($B$7:$B$28&lt;=$U115),$H$7:$H$28))</f>
        <v>0</v>
      </c>
      <c r="N115" s="3">
        <f t="array" ref="N115">SUM(IF(($A$7:$A$28=N$6)*($C$7:$C$28="매수")*($B$7:$B$28&lt;=$U115),$H$7:$H$28))-SUM(IF(($A$7:$A$28=N$6)*($C$7:$C$28="매도")*($B$7:$B$28&lt;=$U115),$H$7:$H$28))</f>
        <v>0</v>
      </c>
      <c r="O115" s="3">
        <f t="array" ref="O115">SUM(IF(($A$7:$A$28=O$6)*($C$7:$C$28="매수")*($B$7:$B$28&lt;=$U115),$H$7:$H$28))-SUM(IF(($A$7:$A$28=O$6)*($C$7:$C$28="매도")*($B$7:$B$28&lt;=$U115),$H$7:$H$28))</f>
        <v>1382</v>
      </c>
      <c r="P115" s="3">
        <f t="array" ref="P115">SUM(IF(($A$7:$A$28=P$6)*($C$7:$C$28="매수")*($B$7:$B$28&lt;=$U115),$H$7:$H$28))-SUM(IF(($A$7:$A$28=P$6)*($C$7:$C$28="매도")*($B$7:$B$28&lt;=$U115),$H$7:$H$28))</f>
        <v>722</v>
      </c>
      <c r="Q115" s="3">
        <f t="array" ref="Q115">SUM(IF(($A$7:$A$28=Q$6)*($C$7:$C$28="매수")*($B$7:$B$28&lt;=$U115),$H$7:$H$28))-SUM(IF(($A$7:$A$28=Q$6)*($C$7:$C$28="매도")*($B$7:$B$28&lt;=$U115),$H$7:$H$28))</f>
        <v>426</v>
      </c>
      <c r="R115" s="3">
        <f t="array" ref="R115">SUM(IF(($A$7:$A$28=R$6)*($C$7:$C$28="매수")*($B$7:$B$28&lt;=$U115),$H$7:$H$28))-SUM(IF(($A$7:$A$28=R$6)*($C$7:$C$28="매도")*($B$7:$B$28&lt;=$U115),$H$7:$H$28))</f>
        <v>0</v>
      </c>
      <c r="S115" s="3">
        <f t="array" ref="S115">SUM(IF(($A$7:$A$28=S$6)*($C$7:$C$28="매수")*($B$7:$B$28&lt;=$U115),$H$7:$H$28))-SUM(IF(($A$7:$A$28=S$6)*($C$7:$C$28="매도")*($B$7:$B$28&lt;=$U115),$H$7:$H$28))</f>
        <v>0</v>
      </c>
      <c r="T115" s="3">
        <f t="array" ref="T115">SUM(IF(($A$7:$A$28=T$6)*($C$7:$C$28="매수")*($B$7:$B$28&lt;=$U115),$H$7:$H$28))-SUM(IF(($A$7:$A$28=T$6)*($C$7:$C$28="매도")*($B$7:$B$28&lt;=$U115),$H$7:$H$28))</f>
        <v>0</v>
      </c>
      <c r="U115" s="11">
        <v>43661.0</v>
      </c>
      <c r="V115" s="12">
        <f t="array" ref="V115">VLOOKUP($U115,'종목주가시세'!$A$1:$J$472,MATCH(V$6,'종목주가시세'!$B$1:$J$1,0)+1)*L115</f>
        <v>0</v>
      </c>
      <c r="W115" s="12">
        <f t="array" ref="W115">VLOOKUP($U115,'종목주가시세'!$A$1:$J$472,MATCH(W$6,'종목주가시세'!$B$1:$J$1,0)+1)*M115</f>
        <v>0</v>
      </c>
      <c r="X115" s="12">
        <f t="array" ref="X115">VLOOKUP($U115,'종목주가시세'!$A$1:$J$472,MATCH(X$6,'종목주가시세'!$B$1:$J$1,0)+1)*N115</f>
        <v>0</v>
      </c>
      <c r="Y115" s="12">
        <f t="array" ref="Y115">VLOOKUP($U115,'종목주가시세'!$A$1:$J$472,MATCH(Y$6,'종목주가시세'!$B$1:$J$1,0)+1)*O115</f>
        <v>34688200</v>
      </c>
      <c r="Z115" s="12">
        <f t="array" ref="Z115">VLOOKUP($U115,'종목주가시세'!$A$1:$J$472,MATCH(Z$6,'종목주가시세'!$B$1:$J$1,0)+1)*P115</f>
        <v>18519300</v>
      </c>
      <c r="AA115" s="12">
        <f t="array" ref="AA115">VLOOKUP($U115,'종목주가시세'!$A$1:$J$472,MATCH(AA$6,'종목주가시세'!$B$1:$J$1,0)+1)*Q115</f>
        <v>19702500</v>
      </c>
      <c r="AB115" s="12">
        <f t="array" ref="AB115">VLOOKUP($U115,'종목주가시세'!$A$1:$J$472,MATCH(AB$6,'종목주가시세'!$B$1:$J$1,0)+1)*R115</f>
        <v>0</v>
      </c>
      <c r="AC115" s="12">
        <f t="array" ref="AC115">VLOOKUP($U115,'종목주가시세'!$A$1:$J$472,MATCH(AC$6,'종목주가시세'!$B$1:$J$1,0)+1)*S115</f>
        <v>0</v>
      </c>
      <c r="AD115" s="12">
        <f t="array" ref="AD115">VLOOKUP($U115,'종목주가시세'!$A$1:$J$472,MATCH(AD$6,'종목주가시세'!$B$1:$J$1,0)+1)*T115</f>
        <v>0</v>
      </c>
      <c r="AE115" s="12">
        <f t="shared" si="3"/>
        <v>72910000</v>
      </c>
      <c r="AF115" s="12">
        <f t="array" ref="AF115">100000000+SUM(IF(($C$7:$C$28="매도")*($B$7:$B$28&lt;=$U115),$I$7:$I$28))-SUM(IF(($C$7:$C$28="매수")*($B$7:$B$28&lt;=$U115),$I$7:$I$28))</f>
        <v>41911170</v>
      </c>
      <c r="AG115" s="12">
        <f t="shared" si="4"/>
        <v>114821170</v>
      </c>
    </row>
    <row r="11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>
        <f t="array" ref="L116">SUM(IF(($A$7:$A$28=L$6)*($C$7:$C$28="매수")*($B$7:$B$28&lt;=$U116),$H$7:$H$28))-SUM(IF(($A$7:$A$28=L$6)*($C$7:$C$28="매도")*($B$7:$B$28&lt;=$U116),$H$7:$H$28))</f>
        <v>0</v>
      </c>
      <c r="M116" s="3">
        <f t="array" ref="M116">SUM(IF(($A$7:$A$28=M$6)*($C$7:$C$28="매수")*($B$7:$B$28&lt;=$U116),$H$7:$H$28))-SUM(IF(($A$7:$A$28=M$6)*($C$7:$C$28="매도")*($B$7:$B$28&lt;=$U116),$H$7:$H$28))</f>
        <v>0</v>
      </c>
      <c r="N116" s="3">
        <f t="array" ref="N116">SUM(IF(($A$7:$A$28=N$6)*($C$7:$C$28="매수")*($B$7:$B$28&lt;=$U116),$H$7:$H$28))-SUM(IF(($A$7:$A$28=N$6)*($C$7:$C$28="매도")*($B$7:$B$28&lt;=$U116),$H$7:$H$28))</f>
        <v>0</v>
      </c>
      <c r="O116" s="3">
        <f t="array" ref="O116">SUM(IF(($A$7:$A$28=O$6)*($C$7:$C$28="매수")*($B$7:$B$28&lt;=$U116),$H$7:$H$28))-SUM(IF(($A$7:$A$28=O$6)*($C$7:$C$28="매도")*($B$7:$B$28&lt;=$U116),$H$7:$H$28))</f>
        <v>1382</v>
      </c>
      <c r="P116" s="3">
        <f t="array" ref="P116">SUM(IF(($A$7:$A$28=P$6)*($C$7:$C$28="매수")*($B$7:$B$28&lt;=$U116),$H$7:$H$28))-SUM(IF(($A$7:$A$28=P$6)*($C$7:$C$28="매도")*($B$7:$B$28&lt;=$U116),$H$7:$H$28))</f>
        <v>722</v>
      </c>
      <c r="Q116" s="3">
        <f t="array" ref="Q116">SUM(IF(($A$7:$A$28=Q$6)*($C$7:$C$28="매수")*($B$7:$B$28&lt;=$U116),$H$7:$H$28))-SUM(IF(($A$7:$A$28=Q$6)*($C$7:$C$28="매도")*($B$7:$B$28&lt;=$U116),$H$7:$H$28))</f>
        <v>426</v>
      </c>
      <c r="R116" s="3">
        <f t="array" ref="R116">SUM(IF(($A$7:$A$28=R$6)*($C$7:$C$28="매수")*($B$7:$B$28&lt;=$U116),$H$7:$H$28))-SUM(IF(($A$7:$A$28=R$6)*($C$7:$C$28="매도")*($B$7:$B$28&lt;=$U116),$H$7:$H$28))</f>
        <v>0</v>
      </c>
      <c r="S116" s="3">
        <f t="array" ref="S116">SUM(IF(($A$7:$A$28=S$6)*($C$7:$C$28="매수")*($B$7:$B$28&lt;=$U116),$H$7:$H$28))-SUM(IF(($A$7:$A$28=S$6)*($C$7:$C$28="매도")*($B$7:$B$28&lt;=$U116),$H$7:$H$28))</f>
        <v>0</v>
      </c>
      <c r="T116" s="3">
        <f t="array" ref="T116">SUM(IF(($A$7:$A$28=T$6)*($C$7:$C$28="매수")*($B$7:$B$28&lt;=$U116),$H$7:$H$28))-SUM(IF(($A$7:$A$28=T$6)*($C$7:$C$28="매도")*($B$7:$B$28&lt;=$U116),$H$7:$H$28))</f>
        <v>0</v>
      </c>
      <c r="U116" s="11">
        <v>43662.0</v>
      </c>
      <c r="V116" s="12">
        <f t="array" ref="V116">VLOOKUP($U116,'종목주가시세'!$A$1:$J$472,MATCH(V$6,'종목주가시세'!$B$1:$J$1,0)+1)*L116</f>
        <v>0</v>
      </c>
      <c r="W116" s="12">
        <f t="array" ref="W116">VLOOKUP($U116,'종목주가시세'!$A$1:$J$472,MATCH(W$6,'종목주가시세'!$B$1:$J$1,0)+1)*M116</f>
        <v>0</v>
      </c>
      <c r="X116" s="12">
        <f t="array" ref="X116">VLOOKUP($U116,'종목주가시세'!$A$1:$J$472,MATCH(X$6,'종목주가시세'!$B$1:$J$1,0)+1)*N116</f>
        <v>0</v>
      </c>
      <c r="Y116" s="12">
        <f t="array" ref="Y116">VLOOKUP($U116,'종목주가시세'!$A$1:$J$472,MATCH(Y$6,'종목주가시세'!$B$1:$J$1,0)+1)*O116</f>
        <v>34895500</v>
      </c>
      <c r="Z116" s="12">
        <f t="array" ref="Z116">VLOOKUP($U116,'종목주가시세'!$A$1:$J$472,MATCH(Z$6,'종목주가시세'!$B$1:$J$1,0)+1)*P116</f>
        <v>18302700</v>
      </c>
      <c r="AA116" s="12">
        <f t="array" ref="AA116">VLOOKUP($U116,'종목주가시세'!$A$1:$J$472,MATCH(AA$6,'종목주가시세'!$B$1:$J$1,0)+1)*Q116</f>
        <v>19596000</v>
      </c>
      <c r="AB116" s="12">
        <f t="array" ref="AB116">VLOOKUP($U116,'종목주가시세'!$A$1:$J$472,MATCH(AB$6,'종목주가시세'!$B$1:$J$1,0)+1)*R116</f>
        <v>0</v>
      </c>
      <c r="AC116" s="12">
        <f t="array" ref="AC116">VLOOKUP($U116,'종목주가시세'!$A$1:$J$472,MATCH(AC$6,'종목주가시세'!$B$1:$J$1,0)+1)*S116</f>
        <v>0</v>
      </c>
      <c r="AD116" s="12">
        <f t="array" ref="AD116">VLOOKUP($U116,'종목주가시세'!$A$1:$J$472,MATCH(AD$6,'종목주가시세'!$B$1:$J$1,0)+1)*T116</f>
        <v>0</v>
      </c>
      <c r="AE116" s="12">
        <f t="shared" si="3"/>
        <v>72794200</v>
      </c>
      <c r="AF116" s="12">
        <f t="array" ref="AF116">100000000+SUM(IF(($C$7:$C$28="매도")*($B$7:$B$28&lt;=$U116),$I$7:$I$28))-SUM(IF(($C$7:$C$28="매수")*($B$7:$B$28&lt;=$U116),$I$7:$I$28))</f>
        <v>41911170</v>
      </c>
      <c r="AG116" s="12">
        <f t="shared" si="4"/>
        <v>114705370</v>
      </c>
    </row>
    <row r="117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>
        <f t="array" ref="L117">SUM(IF(($A$7:$A$28=L$6)*($C$7:$C$28="매수")*($B$7:$B$28&lt;=$U117),$H$7:$H$28))-SUM(IF(($A$7:$A$28=L$6)*($C$7:$C$28="매도")*($B$7:$B$28&lt;=$U117),$H$7:$H$28))</f>
        <v>0</v>
      </c>
      <c r="M117" s="3">
        <f t="array" ref="M117">SUM(IF(($A$7:$A$28=M$6)*($C$7:$C$28="매수")*($B$7:$B$28&lt;=$U117),$H$7:$H$28))-SUM(IF(($A$7:$A$28=M$6)*($C$7:$C$28="매도")*($B$7:$B$28&lt;=$U117),$H$7:$H$28))</f>
        <v>0</v>
      </c>
      <c r="N117" s="3">
        <f t="array" ref="N117">SUM(IF(($A$7:$A$28=N$6)*($C$7:$C$28="매수")*($B$7:$B$28&lt;=$U117),$H$7:$H$28))-SUM(IF(($A$7:$A$28=N$6)*($C$7:$C$28="매도")*($B$7:$B$28&lt;=$U117),$H$7:$H$28))</f>
        <v>0</v>
      </c>
      <c r="O117" s="3">
        <f t="array" ref="O117">SUM(IF(($A$7:$A$28=O$6)*($C$7:$C$28="매수")*($B$7:$B$28&lt;=$U117),$H$7:$H$28))-SUM(IF(($A$7:$A$28=O$6)*($C$7:$C$28="매도")*($B$7:$B$28&lt;=$U117),$H$7:$H$28))</f>
        <v>1382</v>
      </c>
      <c r="P117" s="3">
        <f t="array" ref="P117">SUM(IF(($A$7:$A$28=P$6)*($C$7:$C$28="매수")*($B$7:$B$28&lt;=$U117),$H$7:$H$28))-SUM(IF(($A$7:$A$28=P$6)*($C$7:$C$28="매도")*($B$7:$B$28&lt;=$U117),$H$7:$H$28))</f>
        <v>722</v>
      </c>
      <c r="Q117" s="3">
        <f t="array" ref="Q117">SUM(IF(($A$7:$A$28=Q$6)*($C$7:$C$28="매수")*($B$7:$B$28&lt;=$U117),$H$7:$H$28))-SUM(IF(($A$7:$A$28=Q$6)*($C$7:$C$28="매도")*($B$7:$B$28&lt;=$U117),$H$7:$H$28))</f>
        <v>426</v>
      </c>
      <c r="R117" s="3">
        <f t="array" ref="R117">SUM(IF(($A$7:$A$28=R$6)*($C$7:$C$28="매수")*($B$7:$B$28&lt;=$U117),$H$7:$H$28))-SUM(IF(($A$7:$A$28=R$6)*($C$7:$C$28="매도")*($B$7:$B$28&lt;=$U117),$H$7:$H$28))</f>
        <v>0</v>
      </c>
      <c r="S117" s="3">
        <f t="array" ref="S117">SUM(IF(($A$7:$A$28=S$6)*($C$7:$C$28="매수")*($B$7:$B$28&lt;=$U117),$H$7:$H$28))-SUM(IF(($A$7:$A$28=S$6)*($C$7:$C$28="매도")*($B$7:$B$28&lt;=$U117),$H$7:$H$28))</f>
        <v>0</v>
      </c>
      <c r="T117" s="3">
        <f t="array" ref="T117">SUM(IF(($A$7:$A$28=T$6)*($C$7:$C$28="매수")*($B$7:$B$28&lt;=$U117),$H$7:$H$28))-SUM(IF(($A$7:$A$28=T$6)*($C$7:$C$28="매도")*($B$7:$B$28&lt;=$U117),$H$7:$H$28))</f>
        <v>0</v>
      </c>
      <c r="U117" s="11">
        <v>43663.0</v>
      </c>
      <c r="V117" s="12">
        <f t="array" ref="V117">VLOOKUP($U117,'종목주가시세'!$A$1:$J$472,MATCH(V$6,'종목주가시세'!$B$1:$J$1,0)+1)*L117</f>
        <v>0</v>
      </c>
      <c r="W117" s="12">
        <f t="array" ref="W117">VLOOKUP($U117,'종목주가시세'!$A$1:$J$472,MATCH(W$6,'종목주가시세'!$B$1:$J$1,0)+1)*M117</f>
        <v>0</v>
      </c>
      <c r="X117" s="12">
        <f t="array" ref="X117">VLOOKUP($U117,'종목주가시세'!$A$1:$J$472,MATCH(X$6,'종목주가시세'!$B$1:$J$1,0)+1)*N117</f>
        <v>0</v>
      </c>
      <c r="Y117" s="12">
        <f t="array" ref="Y117">VLOOKUP($U117,'종목주가시세'!$A$1:$J$472,MATCH(Y$6,'종목주가시세'!$B$1:$J$1,0)+1)*O117</f>
        <v>34619100</v>
      </c>
      <c r="Z117" s="12">
        <f t="array" ref="Z117">VLOOKUP($U117,'종목주가시세'!$A$1:$J$472,MATCH(Z$6,'종목주가시세'!$B$1:$J$1,0)+1)*P117</f>
        <v>18050000</v>
      </c>
      <c r="AA117" s="12">
        <f t="array" ref="AA117">VLOOKUP($U117,'종목주가시세'!$A$1:$J$472,MATCH(AA$6,'종목주가시세'!$B$1:$J$1,0)+1)*Q117</f>
        <v>19766400</v>
      </c>
      <c r="AB117" s="12">
        <f t="array" ref="AB117">VLOOKUP($U117,'종목주가시세'!$A$1:$J$472,MATCH(AB$6,'종목주가시세'!$B$1:$J$1,0)+1)*R117</f>
        <v>0</v>
      </c>
      <c r="AC117" s="12">
        <f t="array" ref="AC117">VLOOKUP($U117,'종목주가시세'!$A$1:$J$472,MATCH(AC$6,'종목주가시세'!$B$1:$J$1,0)+1)*S117</f>
        <v>0</v>
      </c>
      <c r="AD117" s="12">
        <f t="array" ref="AD117">VLOOKUP($U117,'종목주가시세'!$A$1:$J$472,MATCH(AD$6,'종목주가시세'!$B$1:$J$1,0)+1)*T117</f>
        <v>0</v>
      </c>
      <c r="AE117" s="12">
        <f t="shared" si="3"/>
        <v>72435500</v>
      </c>
      <c r="AF117" s="12">
        <f t="array" ref="AF117">100000000+SUM(IF(($C$7:$C$28="매도")*($B$7:$B$28&lt;=$U117),$I$7:$I$28))-SUM(IF(($C$7:$C$28="매수")*($B$7:$B$28&lt;=$U117),$I$7:$I$28))</f>
        <v>41911170</v>
      </c>
      <c r="AG117" s="12">
        <f t="shared" si="4"/>
        <v>114346670</v>
      </c>
    </row>
    <row r="118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>
        <f t="array" ref="L118">SUM(IF(($A$7:$A$28=L$6)*($C$7:$C$28="매수")*($B$7:$B$28&lt;=$U118),$H$7:$H$28))-SUM(IF(($A$7:$A$28=L$6)*($C$7:$C$28="매도")*($B$7:$B$28&lt;=$U118),$H$7:$H$28))</f>
        <v>0</v>
      </c>
      <c r="M118" s="3">
        <f t="array" ref="M118">SUM(IF(($A$7:$A$28=M$6)*($C$7:$C$28="매수")*($B$7:$B$28&lt;=$U118),$H$7:$H$28))-SUM(IF(($A$7:$A$28=M$6)*($C$7:$C$28="매도")*($B$7:$B$28&lt;=$U118),$H$7:$H$28))</f>
        <v>0</v>
      </c>
      <c r="N118" s="3">
        <f t="array" ref="N118">SUM(IF(($A$7:$A$28=N$6)*($C$7:$C$28="매수")*($B$7:$B$28&lt;=$U118),$H$7:$H$28))-SUM(IF(($A$7:$A$28=N$6)*($C$7:$C$28="매도")*($B$7:$B$28&lt;=$U118),$H$7:$H$28))</f>
        <v>0</v>
      </c>
      <c r="O118" s="3">
        <f t="array" ref="O118">SUM(IF(($A$7:$A$28=O$6)*($C$7:$C$28="매수")*($B$7:$B$28&lt;=$U118),$H$7:$H$28))-SUM(IF(($A$7:$A$28=O$6)*($C$7:$C$28="매도")*($B$7:$B$28&lt;=$U118),$H$7:$H$28))</f>
        <v>1382</v>
      </c>
      <c r="P118" s="3">
        <f t="array" ref="P118">SUM(IF(($A$7:$A$28=P$6)*($C$7:$C$28="매수")*($B$7:$B$28&lt;=$U118),$H$7:$H$28))-SUM(IF(($A$7:$A$28=P$6)*($C$7:$C$28="매도")*($B$7:$B$28&lt;=$U118),$H$7:$H$28))</f>
        <v>722</v>
      </c>
      <c r="Q118" s="3">
        <f t="array" ref="Q118">SUM(IF(($A$7:$A$28=Q$6)*($C$7:$C$28="매수")*($B$7:$B$28&lt;=$U118),$H$7:$H$28))-SUM(IF(($A$7:$A$28=Q$6)*($C$7:$C$28="매도")*($B$7:$B$28&lt;=$U118),$H$7:$H$28))</f>
        <v>426</v>
      </c>
      <c r="R118" s="3">
        <f t="array" ref="R118">SUM(IF(($A$7:$A$28=R$6)*($C$7:$C$28="매수")*($B$7:$B$28&lt;=$U118),$H$7:$H$28))-SUM(IF(($A$7:$A$28=R$6)*($C$7:$C$28="매도")*($B$7:$B$28&lt;=$U118),$H$7:$H$28))</f>
        <v>0</v>
      </c>
      <c r="S118" s="3">
        <f t="array" ref="S118">SUM(IF(($A$7:$A$28=S$6)*($C$7:$C$28="매수")*($B$7:$B$28&lt;=$U118),$H$7:$H$28))-SUM(IF(($A$7:$A$28=S$6)*($C$7:$C$28="매도")*($B$7:$B$28&lt;=$U118),$H$7:$H$28))</f>
        <v>0</v>
      </c>
      <c r="T118" s="3">
        <f t="array" ref="T118">SUM(IF(($A$7:$A$28=T$6)*($C$7:$C$28="매수")*($B$7:$B$28&lt;=$U118),$H$7:$H$28))-SUM(IF(($A$7:$A$28=T$6)*($C$7:$C$28="매도")*($B$7:$B$28&lt;=$U118),$H$7:$H$28))</f>
        <v>0</v>
      </c>
      <c r="U118" s="11">
        <v>43664.0</v>
      </c>
      <c r="V118" s="12">
        <f t="array" ref="V118">VLOOKUP($U118,'종목주가시세'!$A$1:$J$472,MATCH(V$6,'종목주가시세'!$B$1:$J$1,0)+1)*L118</f>
        <v>0</v>
      </c>
      <c r="W118" s="12">
        <f t="array" ref="W118">VLOOKUP($U118,'종목주가시세'!$A$1:$J$472,MATCH(W$6,'종목주가시세'!$B$1:$J$1,0)+1)*M118</f>
        <v>0</v>
      </c>
      <c r="X118" s="12">
        <f t="array" ref="X118">VLOOKUP($U118,'종목주가시세'!$A$1:$J$472,MATCH(X$6,'종목주가시세'!$B$1:$J$1,0)+1)*N118</f>
        <v>0</v>
      </c>
      <c r="Y118" s="12">
        <f t="array" ref="Y118">VLOOKUP($U118,'종목주가시세'!$A$1:$J$472,MATCH(Y$6,'종목주가시세'!$B$1:$J$1,0)+1)*O118</f>
        <v>34895500</v>
      </c>
      <c r="Z118" s="12">
        <f t="array" ref="Z118">VLOOKUP($U118,'종목주가시세'!$A$1:$J$472,MATCH(Z$6,'종목주가시세'!$B$1:$J$1,0)+1)*P118</f>
        <v>18013900</v>
      </c>
      <c r="AA118" s="12">
        <f t="array" ref="AA118">VLOOKUP($U118,'종목주가시세'!$A$1:$J$472,MATCH(AA$6,'종목주가시세'!$B$1:$J$1,0)+1)*Q118</f>
        <v>19809000</v>
      </c>
      <c r="AB118" s="12">
        <f t="array" ref="AB118">VLOOKUP($U118,'종목주가시세'!$A$1:$J$472,MATCH(AB$6,'종목주가시세'!$B$1:$J$1,0)+1)*R118</f>
        <v>0</v>
      </c>
      <c r="AC118" s="12">
        <f t="array" ref="AC118">VLOOKUP($U118,'종목주가시세'!$A$1:$J$472,MATCH(AC$6,'종목주가시세'!$B$1:$J$1,0)+1)*S118</f>
        <v>0</v>
      </c>
      <c r="AD118" s="12">
        <f t="array" ref="AD118">VLOOKUP($U118,'종목주가시세'!$A$1:$J$472,MATCH(AD$6,'종목주가시세'!$B$1:$J$1,0)+1)*T118</f>
        <v>0</v>
      </c>
      <c r="AE118" s="12">
        <f t="shared" si="3"/>
        <v>72718400</v>
      </c>
      <c r="AF118" s="12">
        <f t="array" ref="AF118">100000000+SUM(IF(($C$7:$C$28="매도")*($B$7:$B$28&lt;=$U118),$I$7:$I$28))-SUM(IF(($C$7:$C$28="매수")*($B$7:$B$28&lt;=$U118),$I$7:$I$28))</f>
        <v>41911170</v>
      </c>
      <c r="AG118" s="12">
        <f t="shared" si="4"/>
        <v>114629570</v>
      </c>
    </row>
    <row r="119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>
        <f t="array" ref="L119">SUM(IF(($A$7:$A$28=L$6)*($C$7:$C$28="매수")*($B$7:$B$28&lt;=$U119),$H$7:$H$28))-SUM(IF(($A$7:$A$28=L$6)*($C$7:$C$28="매도")*($B$7:$B$28&lt;=$U119),$H$7:$H$28))</f>
        <v>0</v>
      </c>
      <c r="M119" s="3">
        <f t="array" ref="M119">SUM(IF(($A$7:$A$28=M$6)*($C$7:$C$28="매수")*($B$7:$B$28&lt;=$U119),$H$7:$H$28))-SUM(IF(($A$7:$A$28=M$6)*($C$7:$C$28="매도")*($B$7:$B$28&lt;=$U119),$H$7:$H$28))</f>
        <v>0</v>
      </c>
      <c r="N119" s="3">
        <f t="array" ref="N119">SUM(IF(($A$7:$A$28=N$6)*($C$7:$C$28="매수")*($B$7:$B$28&lt;=$U119),$H$7:$H$28))-SUM(IF(($A$7:$A$28=N$6)*($C$7:$C$28="매도")*($B$7:$B$28&lt;=$U119),$H$7:$H$28))</f>
        <v>0</v>
      </c>
      <c r="O119" s="3">
        <f t="array" ref="O119">SUM(IF(($A$7:$A$28=O$6)*($C$7:$C$28="매수")*($B$7:$B$28&lt;=$U119),$H$7:$H$28))-SUM(IF(($A$7:$A$28=O$6)*($C$7:$C$28="매도")*($B$7:$B$28&lt;=$U119),$H$7:$H$28))</f>
        <v>1382</v>
      </c>
      <c r="P119" s="3">
        <f t="array" ref="P119">SUM(IF(($A$7:$A$28=P$6)*($C$7:$C$28="매수")*($B$7:$B$28&lt;=$U119),$H$7:$H$28))-SUM(IF(($A$7:$A$28=P$6)*($C$7:$C$28="매도")*($B$7:$B$28&lt;=$U119),$H$7:$H$28))</f>
        <v>722</v>
      </c>
      <c r="Q119" s="3">
        <f t="array" ref="Q119">SUM(IF(($A$7:$A$28=Q$6)*($C$7:$C$28="매수")*($B$7:$B$28&lt;=$U119),$H$7:$H$28))-SUM(IF(($A$7:$A$28=Q$6)*($C$7:$C$28="매도")*($B$7:$B$28&lt;=$U119),$H$7:$H$28))</f>
        <v>426</v>
      </c>
      <c r="R119" s="3">
        <f t="array" ref="R119">SUM(IF(($A$7:$A$28=R$6)*($C$7:$C$28="매수")*($B$7:$B$28&lt;=$U119),$H$7:$H$28))-SUM(IF(($A$7:$A$28=R$6)*($C$7:$C$28="매도")*($B$7:$B$28&lt;=$U119),$H$7:$H$28))</f>
        <v>0</v>
      </c>
      <c r="S119" s="3">
        <f t="array" ref="S119">SUM(IF(($A$7:$A$28=S$6)*($C$7:$C$28="매수")*($B$7:$B$28&lt;=$U119),$H$7:$H$28))-SUM(IF(($A$7:$A$28=S$6)*($C$7:$C$28="매도")*($B$7:$B$28&lt;=$U119),$H$7:$H$28))</f>
        <v>0</v>
      </c>
      <c r="T119" s="3">
        <f t="array" ref="T119">SUM(IF(($A$7:$A$28=T$6)*($C$7:$C$28="매수")*($B$7:$B$28&lt;=$U119),$H$7:$H$28))-SUM(IF(($A$7:$A$28=T$6)*($C$7:$C$28="매도")*($B$7:$B$28&lt;=$U119),$H$7:$H$28))</f>
        <v>0</v>
      </c>
      <c r="U119" s="11">
        <v>43665.0</v>
      </c>
      <c r="V119" s="12">
        <f t="array" ref="V119">VLOOKUP($U119,'종목주가시세'!$A$1:$J$472,MATCH(V$6,'종목주가시세'!$B$1:$J$1,0)+1)*L119</f>
        <v>0</v>
      </c>
      <c r="W119" s="12">
        <f t="array" ref="W119">VLOOKUP($U119,'종목주가시세'!$A$1:$J$472,MATCH(W$6,'종목주가시세'!$B$1:$J$1,0)+1)*M119</f>
        <v>0</v>
      </c>
      <c r="X119" s="12">
        <f t="array" ref="X119">VLOOKUP($U119,'종목주가시세'!$A$1:$J$472,MATCH(X$6,'종목주가시세'!$B$1:$J$1,0)+1)*N119</f>
        <v>0</v>
      </c>
      <c r="Y119" s="12">
        <f t="array" ref="Y119">VLOOKUP($U119,'종목주가시세'!$A$1:$J$472,MATCH(Y$6,'종목주가시세'!$B$1:$J$1,0)+1)*O119</f>
        <v>35310100</v>
      </c>
      <c r="Z119" s="12">
        <f t="array" ref="Z119">VLOOKUP($U119,'종목주가시세'!$A$1:$J$472,MATCH(Z$6,'종목주가시세'!$B$1:$J$1,0)+1)*P119</f>
        <v>18050000</v>
      </c>
      <c r="AA119" s="12">
        <f t="array" ref="AA119">VLOOKUP($U119,'종목주가시세'!$A$1:$J$472,MATCH(AA$6,'종목주가시세'!$B$1:$J$1,0)+1)*Q119</f>
        <v>19468200</v>
      </c>
      <c r="AB119" s="12">
        <f t="array" ref="AB119">VLOOKUP($U119,'종목주가시세'!$A$1:$J$472,MATCH(AB$6,'종목주가시세'!$B$1:$J$1,0)+1)*R119</f>
        <v>0</v>
      </c>
      <c r="AC119" s="12">
        <f t="array" ref="AC119">VLOOKUP($U119,'종목주가시세'!$A$1:$J$472,MATCH(AC$6,'종목주가시세'!$B$1:$J$1,0)+1)*S119</f>
        <v>0</v>
      </c>
      <c r="AD119" s="12">
        <f t="array" ref="AD119">VLOOKUP($U119,'종목주가시세'!$A$1:$J$472,MATCH(AD$6,'종목주가시세'!$B$1:$J$1,0)+1)*T119</f>
        <v>0</v>
      </c>
      <c r="AE119" s="12">
        <f t="shared" si="3"/>
        <v>72828300</v>
      </c>
      <c r="AF119" s="12">
        <f t="array" ref="AF119">100000000+SUM(IF(($C$7:$C$28="매도")*($B$7:$B$28&lt;=$U119),$I$7:$I$28))-SUM(IF(($C$7:$C$28="매수")*($B$7:$B$28&lt;=$U119),$I$7:$I$28))</f>
        <v>41911170</v>
      </c>
      <c r="AG119" s="12">
        <f t="shared" si="4"/>
        <v>114739470</v>
      </c>
    </row>
    <row r="120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>
        <f t="array" ref="L120">SUM(IF(($A$7:$A$28=L$6)*($C$7:$C$28="매수")*($B$7:$B$28&lt;=$U120),$H$7:$H$28))-SUM(IF(($A$7:$A$28=L$6)*($C$7:$C$28="매도")*($B$7:$B$28&lt;=$U120),$H$7:$H$28))</f>
        <v>0</v>
      </c>
      <c r="M120" s="3">
        <f t="array" ref="M120">SUM(IF(($A$7:$A$28=M$6)*($C$7:$C$28="매수")*($B$7:$B$28&lt;=$U120),$H$7:$H$28))-SUM(IF(($A$7:$A$28=M$6)*($C$7:$C$28="매도")*($B$7:$B$28&lt;=$U120),$H$7:$H$28))</f>
        <v>0</v>
      </c>
      <c r="N120" s="3">
        <f t="array" ref="N120">SUM(IF(($A$7:$A$28=N$6)*($C$7:$C$28="매수")*($B$7:$B$28&lt;=$U120),$H$7:$H$28))-SUM(IF(($A$7:$A$28=N$6)*($C$7:$C$28="매도")*($B$7:$B$28&lt;=$U120),$H$7:$H$28))</f>
        <v>0</v>
      </c>
      <c r="O120" s="3">
        <f t="array" ref="O120">SUM(IF(($A$7:$A$28=O$6)*($C$7:$C$28="매수")*($B$7:$B$28&lt;=$U120),$H$7:$H$28))-SUM(IF(($A$7:$A$28=O$6)*($C$7:$C$28="매도")*($B$7:$B$28&lt;=$U120),$H$7:$H$28))</f>
        <v>1382</v>
      </c>
      <c r="P120" s="3">
        <f t="array" ref="P120">SUM(IF(($A$7:$A$28=P$6)*($C$7:$C$28="매수")*($B$7:$B$28&lt;=$U120),$H$7:$H$28))-SUM(IF(($A$7:$A$28=P$6)*($C$7:$C$28="매도")*($B$7:$B$28&lt;=$U120),$H$7:$H$28))</f>
        <v>722</v>
      </c>
      <c r="Q120" s="3">
        <f t="array" ref="Q120">SUM(IF(($A$7:$A$28=Q$6)*($C$7:$C$28="매수")*($B$7:$B$28&lt;=$U120),$H$7:$H$28))-SUM(IF(($A$7:$A$28=Q$6)*($C$7:$C$28="매도")*($B$7:$B$28&lt;=$U120),$H$7:$H$28))</f>
        <v>426</v>
      </c>
      <c r="R120" s="3">
        <f t="array" ref="R120">SUM(IF(($A$7:$A$28=R$6)*($C$7:$C$28="매수")*($B$7:$B$28&lt;=$U120),$H$7:$H$28))-SUM(IF(($A$7:$A$28=R$6)*($C$7:$C$28="매도")*($B$7:$B$28&lt;=$U120),$H$7:$H$28))</f>
        <v>0</v>
      </c>
      <c r="S120" s="3">
        <f t="array" ref="S120">SUM(IF(($A$7:$A$28=S$6)*($C$7:$C$28="매수")*($B$7:$B$28&lt;=$U120),$H$7:$H$28))-SUM(IF(($A$7:$A$28=S$6)*($C$7:$C$28="매도")*($B$7:$B$28&lt;=$U120),$H$7:$H$28))</f>
        <v>0</v>
      </c>
      <c r="T120" s="3">
        <f t="array" ref="T120">SUM(IF(($A$7:$A$28=T$6)*($C$7:$C$28="매수")*($B$7:$B$28&lt;=$U120),$H$7:$H$28))-SUM(IF(($A$7:$A$28=T$6)*($C$7:$C$28="매도")*($B$7:$B$28&lt;=$U120),$H$7:$H$28))</f>
        <v>0</v>
      </c>
      <c r="U120" s="11">
        <v>43668.0</v>
      </c>
      <c r="V120" s="12">
        <f t="array" ref="V120">VLOOKUP($U120,'종목주가시세'!$A$1:$J$472,MATCH(V$6,'종목주가시세'!$B$1:$J$1,0)+1)*L120</f>
        <v>0</v>
      </c>
      <c r="W120" s="12">
        <f t="array" ref="W120">VLOOKUP($U120,'종목주가시세'!$A$1:$J$472,MATCH(W$6,'종목주가시세'!$B$1:$J$1,0)+1)*M120</f>
        <v>0</v>
      </c>
      <c r="X120" s="12">
        <f t="array" ref="X120">VLOOKUP($U120,'종목주가시세'!$A$1:$J$472,MATCH(X$6,'종목주가시세'!$B$1:$J$1,0)+1)*N120</f>
        <v>0</v>
      </c>
      <c r="Y120" s="12">
        <f t="array" ref="Y120">VLOOKUP($U120,'종목주가시세'!$A$1:$J$472,MATCH(Y$6,'종목주가시세'!$B$1:$J$1,0)+1)*O120</f>
        <v>35517400</v>
      </c>
      <c r="Z120" s="12">
        <f t="array" ref="Z120">VLOOKUP($U120,'종목주가시세'!$A$1:$J$472,MATCH(Z$6,'종목주가시세'!$B$1:$J$1,0)+1)*P120</f>
        <v>18013900</v>
      </c>
      <c r="AA120" s="12">
        <f t="array" ref="AA120">VLOOKUP($U120,'종목주가시세'!$A$1:$J$472,MATCH(AA$6,'종목주가시세'!$B$1:$J$1,0)+1)*Q120</f>
        <v>19233900</v>
      </c>
      <c r="AB120" s="12">
        <f t="array" ref="AB120">VLOOKUP($U120,'종목주가시세'!$A$1:$J$472,MATCH(AB$6,'종목주가시세'!$B$1:$J$1,0)+1)*R120</f>
        <v>0</v>
      </c>
      <c r="AC120" s="12">
        <f t="array" ref="AC120">VLOOKUP($U120,'종목주가시세'!$A$1:$J$472,MATCH(AC$6,'종목주가시세'!$B$1:$J$1,0)+1)*S120</f>
        <v>0</v>
      </c>
      <c r="AD120" s="12">
        <f t="array" ref="AD120">VLOOKUP($U120,'종목주가시세'!$A$1:$J$472,MATCH(AD$6,'종목주가시세'!$B$1:$J$1,0)+1)*T120</f>
        <v>0</v>
      </c>
      <c r="AE120" s="12">
        <f t="shared" si="3"/>
        <v>72765200</v>
      </c>
      <c r="AF120" s="12">
        <f t="array" ref="AF120">100000000+SUM(IF(($C$7:$C$28="매도")*($B$7:$B$28&lt;=$U120),$I$7:$I$28))-SUM(IF(($C$7:$C$28="매수")*($B$7:$B$28&lt;=$U120),$I$7:$I$28))</f>
        <v>41911170</v>
      </c>
      <c r="AG120" s="12">
        <f t="shared" si="4"/>
        <v>114676370</v>
      </c>
    </row>
    <row r="121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>
        <f t="array" ref="L121">SUM(IF(($A$7:$A$28=L$6)*($C$7:$C$28="매수")*($B$7:$B$28&lt;=$U121),$H$7:$H$28))-SUM(IF(($A$7:$A$28=L$6)*($C$7:$C$28="매도")*($B$7:$B$28&lt;=$U121),$H$7:$H$28))</f>
        <v>0</v>
      </c>
      <c r="M121" s="3">
        <f t="array" ref="M121">SUM(IF(($A$7:$A$28=M$6)*($C$7:$C$28="매수")*($B$7:$B$28&lt;=$U121),$H$7:$H$28))-SUM(IF(($A$7:$A$28=M$6)*($C$7:$C$28="매도")*($B$7:$B$28&lt;=$U121),$H$7:$H$28))</f>
        <v>0</v>
      </c>
      <c r="N121" s="3">
        <f t="array" ref="N121">SUM(IF(($A$7:$A$28=N$6)*($C$7:$C$28="매수")*($B$7:$B$28&lt;=$U121),$H$7:$H$28))-SUM(IF(($A$7:$A$28=N$6)*($C$7:$C$28="매도")*($B$7:$B$28&lt;=$U121),$H$7:$H$28))</f>
        <v>0</v>
      </c>
      <c r="O121" s="3">
        <f t="array" ref="O121">SUM(IF(($A$7:$A$28=O$6)*($C$7:$C$28="매수")*($B$7:$B$28&lt;=$U121),$H$7:$H$28))-SUM(IF(($A$7:$A$28=O$6)*($C$7:$C$28="매도")*($B$7:$B$28&lt;=$U121),$H$7:$H$28))</f>
        <v>1382</v>
      </c>
      <c r="P121" s="3">
        <f t="array" ref="P121">SUM(IF(($A$7:$A$28=P$6)*($C$7:$C$28="매수")*($B$7:$B$28&lt;=$U121),$H$7:$H$28))-SUM(IF(($A$7:$A$28=P$6)*($C$7:$C$28="매도")*($B$7:$B$28&lt;=$U121),$H$7:$H$28))</f>
        <v>722</v>
      </c>
      <c r="Q121" s="3">
        <f t="array" ref="Q121">SUM(IF(($A$7:$A$28=Q$6)*($C$7:$C$28="매수")*($B$7:$B$28&lt;=$U121),$H$7:$H$28))-SUM(IF(($A$7:$A$28=Q$6)*($C$7:$C$28="매도")*($B$7:$B$28&lt;=$U121),$H$7:$H$28))</f>
        <v>426</v>
      </c>
      <c r="R121" s="3">
        <f t="array" ref="R121">SUM(IF(($A$7:$A$28=R$6)*($C$7:$C$28="매수")*($B$7:$B$28&lt;=$U121),$H$7:$H$28))-SUM(IF(($A$7:$A$28=R$6)*($C$7:$C$28="매도")*($B$7:$B$28&lt;=$U121),$H$7:$H$28))</f>
        <v>0</v>
      </c>
      <c r="S121" s="3">
        <f t="array" ref="S121">SUM(IF(($A$7:$A$28=S$6)*($C$7:$C$28="매수")*($B$7:$B$28&lt;=$U121),$H$7:$H$28))-SUM(IF(($A$7:$A$28=S$6)*($C$7:$C$28="매도")*($B$7:$B$28&lt;=$U121),$H$7:$H$28))</f>
        <v>0</v>
      </c>
      <c r="T121" s="3">
        <f t="array" ref="T121">SUM(IF(($A$7:$A$28=T$6)*($C$7:$C$28="매수")*($B$7:$B$28&lt;=$U121),$H$7:$H$28))-SUM(IF(($A$7:$A$28=T$6)*($C$7:$C$28="매도")*($B$7:$B$28&lt;=$U121),$H$7:$H$28))</f>
        <v>0</v>
      </c>
      <c r="U121" s="11">
        <v>43669.0</v>
      </c>
      <c r="V121" s="12">
        <f t="array" ref="V121">VLOOKUP($U121,'종목주가시세'!$A$1:$J$472,MATCH(V$6,'종목주가시세'!$B$1:$J$1,0)+1)*L121</f>
        <v>0</v>
      </c>
      <c r="W121" s="12">
        <f t="array" ref="W121">VLOOKUP($U121,'종목주가시세'!$A$1:$J$472,MATCH(W$6,'종목주가시세'!$B$1:$J$1,0)+1)*M121</f>
        <v>0</v>
      </c>
      <c r="X121" s="12">
        <f t="array" ref="X121">VLOOKUP($U121,'종목주가시세'!$A$1:$J$472,MATCH(X$6,'종목주가시세'!$B$1:$J$1,0)+1)*N121</f>
        <v>0</v>
      </c>
      <c r="Y121" s="12">
        <f t="array" ref="Y121">VLOOKUP($U121,'종목주가시세'!$A$1:$J$472,MATCH(Y$6,'종목주가시세'!$B$1:$J$1,0)+1)*O121</f>
        <v>34895500</v>
      </c>
      <c r="Z121" s="12">
        <f t="array" ref="Z121">VLOOKUP($U121,'종목주가시세'!$A$1:$J$472,MATCH(Z$6,'종목주가시세'!$B$1:$J$1,0)+1)*P121</f>
        <v>17869500</v>
      </c>
      <c r="AA121" s="12">
        <f t="array" ref="AA121">VLOOKUP($U121,'종목주가시세'!$A$1:$J$472,MATCH(AA$6,'종목주가시세'!$B$1:$J$1,0)+1)*Q121</f>
        <v>19212600</v>
      </c>
      <c r="AB121" s="12">
        <f t="array" ref="AB121">VLOOKUP($U121,'종목주가시세'!$A$1:$J$472,MATCH(AB$6,'종목주가시세'!$B$1:$J$1,0)+1)*R121</f>
        <v>0</v>
      </c>
      <c r="AC121" s="12">
        <f t="array" ref="AC121">VLOOKUP($U121,'종목주가시세'!$A$1:$J$472,MATCH(AC$6,'종목주가시세'!$B$1:$J$1,0)+1)*S121</f>
        <v>0</v>
      </c>
      <c r="AD121" s="12">
        <f t="array" ref="AD121">VLOOKUP($U121,'종목주가시세'!$A$1:$J$472,MATCH(AD$6,'종목주가시세'!$B$1:$J$1,0)+1)*T121</f>
        <v>0</v>
      </c>
      <c r="AE121" s="12">
        <f t="shared" si="3"/>
        <v>71977600</v>
      </c>
      <c r="AF121" s="12">
        <f t="array" ref="AF121">100000000+SUM(IF(($C$7:$C$28="매도")*($B$7:$B$28&lt;=$U121),$I$7:$I$28))-SUM(IF(($C$7:$C$28="매수")*($B$7:$B$28&lt;=$U121),$I$7:$I$28))</f>
        <v>41911170</v>
      </c>
      <c r="AG121" s="12">
        <f t="shared" si="4"/>
        <v>113888770</v>
      </c>
    </row>
    <row r="122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>
        <f t="array" ref="L122">SUM(IF(($A$7:$A$28=L$6)*($C$7:$C$28="매수")*($B$7:$B$28&lt;=$U122),$H$7:$H$28))-SUM(IF(($A$7:$A$28=L$6)*($C$7:$C$28="매도")*($B$7:$B$28&lt;=$U122),$H$7:$H$28))</f>
        <v>0</v>
      </c>
      <c r="M122" s="3">
        <f t="array" ref="M122">SUM(IF(($A$7:$A$28=M$6)*($C$7:$C$28="매수")*($B$7:$B$28&lt;=$U122),$H$7:$H$28))-SUM(IF(($A$7:$A$28=M$6)*($C$7:$C$28="매도")*($B$7:$B$28&lt;=$U122),$H$7:$H$28))</f>
        <v>0</v>
      </c>
      <c r="N122" s="3">
        <f t="array" ref="N122">SUM(IF(($A$7:$A$28=N$6)*($C$7:$C$28="매수")*($B$7:$B$28&lt;=$U122),$H$7:$H$28))-SUM(IF(($A$7:$A$28=N$6)*($C$7:$C$28="매도")*($B$7:$B$28&lt;=$U122),$H$7:$H$28))</f>
        <v>0</v>
      </c>
      <c r="O122" s="3">
        <f t="array" ref="O122">SUM(IF(($A$7:$A$28=O$6)*($C$7:$C$28="매수")*($B$7:$B$28&lt;=$U122),$H$7:$H$28))-SUM(IF(($A$7:$A$28=O$6)*($C$7:$C$28="매도")*($B$7:$B$28&lt;=$U122),$H$7:$H$28))</f>
        <v>0</v>
      </c>
      <c r="P122" s="3">
        <f t="array" ref="P122">SUM(IF(($A$7:$A$28=P$6)*($C$7:$C$28="매수")*($B$7:$B$28&lt;=$U122),$H$7:$H$28))-SUM(IF(($A$7:$A$28=P$6)*($C$7:$C$28="매도")*($B$7:$B$28&lt;=$U122),$H$7:$H$28))</f>
        <v>722</v>
      </c>
      <c r="Q122" s="3">
        <f t="array" ref="Q122">SUM(IF(($A$7:$A$28=Q$6)*($C$7:$C$28="매수")*($B$7:$B$28&lt;=$U122),$H$7:$H$28))-SUM(IF(($A$7:$A$28=Q$6)*($C$7:$C$28="매도")*($B$7:$B$28&lt;=$U122),$H$7:$H$28))</f>
        <v>426</v>
      </c>
      <c r="R122" s="3">
        <f t="array" ref="R122">SUM(IF(($A$7:$A$28=R$6)*($C$7:$C$28="매수")*($B$7:$B$28&lt;=$U122),$H$7:$H$28))-SUM(IF(($A$7:$A$28=R$6)*($C$7:$C$28="매도")*($B$7:$B$28&lt;=$U122),$H$7:$H$28))</f>
        <v>0</v>
      </c>
      <c r="S122" s="3">
        <f t="array" ref="S122">SUM(IF(($A$7:$A$28=S$6)*($C$7:$C$28="매수")*($B$7:$B$28&lt;=$U122),$H$7:$H$28))-SUM(IF(($A$7:$A$28=S$6)*($C$7:$C$28="매도")*($B$7:$B$28&lt;=$U122),$H$7:$H$28))</f>
        <v>0</v>
      </c>
      <c r="T122" s="3">
        <f t="array" ref="T122">SUM(IF(($A$7:$A$28=T$6)*($C$7:$C$28="매수")*($B$7:$B$28&lt;=$U122),$H$7:$H$28))-SUM(IF(($A$7:$A$28=T$6)*($C$7:$C$28="매도")*($B$7:$B$28&lt;=$U122),$H$7:$H$28))</f>
        <v>0</v>
      </c>
      <c r="U122" s="11">
        <v>43670.0</v>
      </c>
      <c r="V122" s="12">
        <f t="array" ref="V122">VLOOKUP($U122,'종목주가시세'!$A$1:$J$472,MATCH(V$6,'종목주가시세'!$B$1:$J$1,0)+1)*L122</f>
        <v>0</v>
      </c>
      <c r="W122" s="12">
        <f t="array" ref="W122">VLOOKUP($U122,'종목주가시세'!$A$1:$J$472,MATCH(W$6,'종목주가시세'!$B$1:$J$1,0)+1)*M122</f>
        <v>0</v>
      </c>
      <c r="X122" s="12">
        <f t="array" ref="X122">VLOOKUP($U122,'종목주가시세'!$A$1:$J$472,MATCH(X$6,'종목주가시세'!$B$1:$J$1,0)+1)*N122</f>
        <v>0</v>
      </c>
      <c r="Y122" s="12">
        <f t="array" ref="Y122">VLOOKUP($U122,'종목주가시세'!$A$1:$J$472,MATCH(Y$6,'종목주가시세'!$B$1:$J$1,0)+1)*O122</f>
        <v>0</v>
      </c>
      <c r="Z122" s="12">
        <f t="array" ref="Z122">VLOOKUP($U122,'종목주가시세'!$A$1:$J$472,MATCH(Z$6,'종목주가시세'!$B$1:$J$1,0)+1)*P122</f>
        <v>17797300</v>
      </c>
      <c r="AA122" s="12">
        <f t="array" ref="AA122">VLOOKUP($U122,'종목주가시세'!$A$1:$J$472,MATCH(AA$6,'종목주가시세'!$B$1:$J$1,0)+1)*Q122</f>
        <v>19212600</v>
      </c>
      <c r="AB122" s="12">
        <f t="array" ref="AB122">VLOOKUP($U122,'종목주가시세'!$A$1:$J$472,MATCH(AB$6,'종목주가시세'!$B$1:$J$1,0)+1)*R122</f>
        <v>0</v>
      </c>
      <c r="AC122" s="12">
        <f t="array" ref="AC122">VLOOKUP($U122,'종목주가시세'!$A$1:$J$472,MATCH(AC$6,'종목주가시세'!$B$1:$J$1,0)+1)*S122</f>
        <v>0</v>
      </c>
      <c r="AD122" s="12">
        <f t="array" ref="AD122">VLOOKUP($U122,'종목주가시세'!$A$1:$J$472,MATCH(AD$6,'종목주가시세'!$B$1:$J$1,0)+1)*T122</f>
        <v>0</v>
      </c>
      <c r="AE122" s="12">
        <f t="shared" si="3"/>
        <v>37009900</v>
      </c>
      <c r="AF122" s="12">
        <f t="array" ref="AF122">100000000+SUM(IF(($C$7:$C$28="매도")*($B$7:$B$28&lt;=$U122),$I$7:$I$28))-SUM(IF(($C$7:$C$28="매수")*($B$7:$B$28&lt;=$U122),$I$7:$I$28))</f>
        <v>77152170</v>
      </c>
      <c r="AG122" s="12">
        <f t="shared" si="4"/>
        <v>114162070</v>
      </c>
    </row>
    <row r="123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>
        <f t="array" ref="L123">SUM(IF(($A$7:$A$28=L$6)*($C$7:$C$28="매수")*($B$7:$B$28&lt;=$U123),$H$7:$H$28))-SUM(IF(($A$7:$A$28=L$6)*($C$7:$C$28="매도")*($B$7:$B$28&lt;=$U123),$H$7:$H$28))</f>
        <v>0</v>
      </c>
      <c r="M123" s="3">
        <f t="array" ref="M123">SUM(IF(($A$7:$A$28=M$6)*($C$7:$C$28="매수")*($B$7:$B$28&lt;=$U123),$H$7:$H$28))-SUM(IF(($A$7:$A$28=M$6)*($C$7:$C$28="매도")*($B$7:$B$28&lt;=$U123),$H$7:$H$28))</f>
        <v>0</v>
      </c>
      <c r="N123" s="3">
        <f t="array" ref="N123">SUM(IF(($A$7:$A$28=N$6)*($C$7:$C$28="매수")*($B$7:$B$28&lt;=$U123),$H$7:$H$28))-SUM(IF(($A$7:$A$28=N$6)*($C$7:$C$28="매도")*($B$7:$B$28&lt;=$U123),$H$7:$H$28))</f>
        <v>0</v>
      </c>
      <c r="O123" s="3">
        <f t="array" ref="O123">SUM(IF(($A$7:$A$28=O$6)*($C$7:$C$28="매수")*($B$7:$B$28&lt;=$U123),$H$7:$H$28))-SUM(IF(($A$7:$A$28=O$6)*($C$7:$C$28="매도")*($B$7:$B$28&lt;=$U123),$H$7:$H$28))</f>
        <v>0</v>
      </c>
      <c r="P123" s="3">
        <f t="array" ref="P123">SUM(IF(($A$7:$A$28=P$6)*($C$7:$C$28="매수")*($B$7:$B$28&lt;=$U123),$H$7:$H$28))-SUM(IF(($A$7:$A$28=P$6)*($C$7:$C$28="매도")*($B$7:$B$28&lt;=$U123),$H$7:$H$28))</f>
        <v>722</v>
      </c>
      <c r="Q123" s="3">
        <f t="array" ref="Q123">SUM(IF(($A$7:$A$28=Q$6)*($C$7:$C$28="매수")*($B$7:$B$28&lt;=$U123),$H$7:$H$28))-SUM(IF(($A$7:$A$28=Q$6)*($C$7:$C$28="매도")*($B$7:$B$28&lt;=$U123),$H$7:$H$28))</f>
        <v>426</v>
      </c>
      <c r="R123" s="3">
        <f t="array" ref="R123">SUM(IF(($A$7:$A$28=R$6)*($C$7:$C$28="매수")*($B$7:$B$28&lt;=$U123),$H$7:$H$28))-SUM(IF(($A$7:$A$28=R$6)*($C$7:$C$28="매도")*($B$7:$B$28&lt;=$U123),$H$7:$H$28))</f>
        <v>0</v>
      </c>
      <c r="S123" s="3">
        <f t="array" ref="S123">SUM(IF(($A$7:$A$28=S$6)*($C$7:$C$28="매수")*($B$7:$B$28&lt;=$U123),$H$7:$H$28))-SUM(IF(($A$7:$A$28=S$6)*($C$7:$C$28="매도")*($B$7:$B$28&lt;=$U123),$H$7:$H$28))</f>
        <v>0</v>
      </c>
      <c r="T123" s="3">
        <f t="array" ref="T123">SUM(IF(($A$7:$A$28=T$6)*($C$7:$C$28="매수")*($B$7:$B$28&lt;=$U123),$H$7:$H$28))-SUM(IF(($A$7:$A$28=T$6)*($C$7:$C$28="매도")*($B$7:$B$28&lt;=$U123),$H$7:$H$28))</f>
        <v>0</v>
      </c>
      <c r="U123" s="11">
        <v>43671.0</v>
      </c>
      <c r="V123" s="12">
        <f t="array" ref="V123">VLOOKUP($U123,'종목주가시세'!$A$1:$J$472,MATCH(V$6,'종목주가시세'!$B$1:$J$1,0)+1)*L123</f>
        <v>0</v>
      </c>
      <c r="W123" s="12">
        <f t="array" ref="W123">VLOOKUP($U123,'종목주가시세'!$A$1:$J$472,MATCH(W$6,'종목주가시세'!$B$1:$J$1,0)+1)*M123</f>
        <v>0</v>
      </c>
      <c r="X123" s="12">
        <f t="array" ref="X123">VLOOKUP($U123,'종목주가시세'!$A$1:$J$472,MATCH(X$6,'종목주가시세'!$B$1:$J$1,0)+1)*N123</f>
        <v>0</v>
      </c>
      <c r="Y123" s="12">
        <f t="array" ref="Y123">VLOOKUP($U123,'종목주가시세'!$A$1:$J$472,MATCH(Y$6,'종목주가시세'!$B$1:$J$1,0)+1)*O123</f>
        <v>0</v>
      </c>
      <c r="Z123" s="12">
        <f t="array" ref="Z123">VLOOKUP($U123,'종목주가시세'!$A$1:$J$472,MATCH(Z$6,'종목주가시세'!$B$1:$J$1,0)+1)*P123</f>
        <v>17364100</v>
      </c>
      <c r="AA123" s="12">
        <f t="array" ref="AA123">VLOOKUP($U123,'종목주가시세'!$A$1:$J$472,MATCH(AA$6,'종목주가시세'!$B$1:$J$1,0)+1)*Q123</f>
        <v>19212600</v>
      </c>
      <c r="AB123" s="12">
        <f t="array" ref="AB123">VLOOKUP($U123,'종목주가시세'!$A$1:$J$472,MATCH(AB$6,'종목주가시세'!$B$1:$J$1,0)+1)*R123</f>
        <v>0</v>
      </c>
      <c r="AC123" s="12">
        <f t="array" ref="AC123">VLOOKUP($U123,'종목주가시세'!$A$1:$J$472,MATCH(AC$6,'종목주가시세'!$B$1:$J$1,0)+1)*S123</f>
        <v>0</v>
      </c>
      <c r="AD123" s="12">
        <f t="array" ref="AD123">VLOOKUP($U123,'종목주가시세'!$A$1:$J$472,MATCH(AD$6,'종목주가시세'!$B$1:$J$1,0)+1)*T123</f>
        <v>0</v>
      </c>
      <c r="AE123" s="12">
        <f t="shared" si="3"/>
        <v>36576700</v>
      </c>
      <c r="AF123" s="12">
        <f t="array" ref="AF123">100000000+SUM(IF(($C$7:$C$28="매도")*($B$7:$B$28&lt;=$U123),$I$7:$I$28))-SUM(IF(($C$7:$C$28="매수")*($B$7:$B$28&lt;=$U123),$I$7:$I$28))</f>
        <v>77152170</v>
      </c>
      <c r="AG123" s="12">
        <f t="shared" si="4"/>
        <v>113728870</v>
      </c>
    </row>
    <row r="124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>
        <f t="array" ref="L124">SUM(IF(($A$7:$A$28=L$6)*($C$7:$C$28="매수")*($B$7:$B$28&lt;=$U124),$H$7:$H$28))-SUM(IF(($A$7:$A$28=L$6)*($C$7:$C$28="매도")*($B$7:$B$28&lt;=$U124),$H$7:$H$28))</f>
        <v>0</v>
      </c>
      <c r="M124" s="3">
        <f t="array" ref="M124">SUM(IF(($A$7:$A$28=M$6)*($C$7:$C$28="매수")*($B$7:$B$28&lt;=$U124),$H$7:$H$28))-SUM(IF(($A$7:$A$28=M$6)*($C$7:$C$28="매도")*($B$7:$B$28&lt;=$U124),$H$7:$H$28))</f>
        <v>0</v>
      </c>
      <c r="N124" s="3">
        <f t="array" ref="N124">SUM(IF(($A$7:$A$28=N$6)*($C$7:$C$28="매수")*($B$7:$B$28&lt;=$U124),$H$7:$H$28))-SUM(IF(($A$7:$A$28=N$6)*($C$7:$C$28="매도")*($B$7:$B$28&lt;=$U124),$H$7:$H$28))</f>
        <v>0</v>
      </c>
      <c r="O124" s="3">
        <f t="array" ref="O124">SUM(IF(($A$7:$A$28=O$6)*($C$7:$C$28="매수")*($B$7:$B$28&lt;=$U124),$H$7:$H$28))-SUM(IF(($A$7:$A$28=O$6)*($C$7:$C$28="매도")*($B$7:$B$28&lt;=$U124),$H$7:$H$28))</f>
        <v>0</v>
      </c>
      <c r="P124" s="3">
        <f t="array" ref="P124">SUM(IF(($A$7:$A$28=P$6)*($C$7:$C$28="매수")*($B$7:$B$28&lt;=$U124),$H$7:$H$28))-SUM(IF(($A$7:$A$28=P$6)*($C$7:$C$28="매도")*($B$7:$B$28&lt;=$U124),$H$7:$H$28))</f>
        <v>722</v>
      </c>
      <c r="Q124" s="3">
        <f t="array" ref="Q124">SUM(IF(($A$7:$A$28=Q$6)*($C$7:$C$28="매수")*($B$7:$B$28&lt;=$U124),$H$7:$H$28))-SUM(IF(($A$7:$A$28=Q$6)*($C$7:$C$28="매도")*($B$7:$B$28&lt;=$U124),$H$7:$H$28))</f>
        <v>426</v>
      </c>
      <c r="R124" s="3">
        <f t="array" ref="R124">SUM(IF(($A$7:$A$28=R$6)*($C$7:$C$28="매수")*($B$7:$B$28&lt;=$U124),$H$7:$H$28))-SUM(IF(($A$7:$A$28=R$6)*($C$7:$C$28="매도")*($B$7:$B$28&lt;=$U124),$H$7:$H$28))</f>
        <v>0</v>
      </c>
      <c r="S124" s="3">
        <f t="array" ref="S124">SUM(IF(($A$7:$A$28=S$6)*($C$7:$C$28="매수")*($B$7:$B$28&lt;=$U124),$H$7:$H$28))-SUM(IF(($A$7:$A$28=S$6)*($C$7:$C$28="매도")*($B$7:$B$28&lt;=$U124),$H$7:$H$28))</f>
        <v>0</v>
      </c>
      <c r="T124" s="3">
        <f t="array" ref="T124">SUM(IF(($A$7:$A$28=T$6)*($C$7:$C$28="매수")*($B$7:$B$28&lt;=$U124),$H$7:$H$28))-SUM(IF(($A$7:$A$28=T$6)*($C$7:$C$28="매도")*($B$7:$B$28&lt;=$U124),$H$7:$H$28))</f>
        <v>0</v>
      </c>
      <c r="U124" s="11">
        <v>43672.0</v>
      </c>
      <c r="V124" s="12">
        <f t="array" ref="V124">VLOOKUP($U124,'종목주가시세'!$A$1:$J$472,MATCH(V$6,'종목주가시세'!$B$1:$J$1,0)+1)*L124</f>
        <v>0</v>
      </c>
      <c r="W124" s="12">
        <f t="array" ref="W124">VLOOKUP($U124,'종목주가시세'!$A$1:$J$472,MATCH(W$6,'종목주가시세'!$B$1:$J$1,0)+1)*M124</f>
        <v>0</v>
      </c>
      <c r="X124" s="12">
        <f t="array" ref="X124">VLOOKUP($U124,'종목주가시세'!$A$1:$J$472,MATCH(X$6,'종목주가시세'!$B$1:$J$1,0)+1)*N124</f>
        <v>0</v>
      </c>
      <c r="Y124" s="12">
        <f t="array" ref="Y124">VLOOKUP($U124,'종목주가시세'!$A$1:$J$472,MATCH(Y$6,'종목주가시세'!$B$1:$J$1,0)+1)*O124</f>
        <v>0</v>
      </c>
      <c r="Z124" s="12">
        <f t="array" ref="Z124">VLOOKUP($U124,'종목주가시세'!$A$1:$J$472,MATCH(Z$6,'종목주가시세'!$B$1:$J$1,0)+1)*P124</f>
        <v>17580700</v>
      </c>
      <c r="AA124" s="12">
        <f t="array" ref="AA124">VLOOKUP($U124,'종목주가시세'!$A$1:$J$472,MATCH(AA$6,'종목주가시세'!$B$1:$J$1,0)+1)*Q124</f>
        <v>19063500</v>
      </c>
      <c r="AB124" s="12">
        <f t="array" ref="AB124">VLOOKUP($U124,'종목주가시세'!$A$1:$J$472,MATCH(AB$6,'종목주가시세'!$B$1:$J$1,0)+1)*R124</f>
        <v>0</v>
      </c>
      <c r="AC124" s="12">
        <f t="array" ref="AC124">VLOOKUP($U124,'종목주가시세'!$A$1:$J$472,MATCH(AC$6,'종목주가시세'!$B$1:$J$1,0)+1)*S124</f>
        <v>0</v>
      </c>
      <c r="AD124" s="12">
        <f t="array" ref="AD124">VLOOKUP($U124,'종목주가시세'!$A$1:$J$472,MATCH(AD$6,'종목주가시세'!$B$1:$J$1,0)+1)*T124</f>
        <v>0</v>
      </c>
      <c r="AE124" s="12">
        <f t="shared" si="3"/>
        <v>36644200</v>
      </c>
      <c r="AF124" s="12">
        <f t="array" ref="AF124">100000000+SUM(IF(($C$7:$C$28="매도")*($B$7:$B$28&lt;=$U124),$I$7:$I$28))-SUM(IF(($C$7:$C$28="매수")*($B$7:$B$28&lt;=$U124),$I$7:$I$28))</f>
        <v>77152170</v>
      </c>
      <c r="AG124" s="12">
        <f t="shared" si="4"/>
        <v>113796370</v>
      </c>
    </row>
    <row r="125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>
        <f t="array" ref="L125">SUM(IF(($A$7:$A$28=L$6)*($C$7:$C$28="매수")*($B$7:$B$28&lt;=$U125),$H$7:$H$28))-SUM(IF(($A$7:$A$28=L$6)*($C$7:$C$28="매도")*($B$7:$B$28&lt;=$U125),$H$7:$H$28))</f>
        <v>0</v>
      </c>
      <c r="M125" s="3">
        <f t="array" ref="M125">SUM(IF(($A$7:$A$28=M$6)*($C$7:$C$28="매수")*($B$7:$B$28&lt;=$U125),$H$7:$H$28))-SUM(IF(($A$7:$A$28=M$6)*($C$7:$C$28="매도")*($B$7:$B$28&lt;=$U125),$H$7:$H$28))</f>
        <v>0</v>
      </c>
      <c r="N125" s="3">
        <f t="array" ref="N125">SUM(IF(($A$7:$A$28=N$6)*($C$7:$C$28="매수")*($B$7:$B$28&lt;=$U125),$H$7:$H$28))-SUM(IF(($A$7:$A$28=N$6)*($C$7:$C$28="매도")*($B$7:$B$28&lt;=$U125),$H$7:$H$28))</f>
        <v>0</v>
      </c>
      <c r="O125" s="3">
        <f t="array" ref="O125">SUM(IF(($A$7:$A$28=O$6)*($C$7:$C$28="매수")*($B$7:$B$28&lt;=$U125),$H$7:$H$28))-SUM(IF(($A$7:$A$28=O$6)*($C$7:$C$28="매도")*($B$7:$B$28&lt;=$U125),$H$7:$H$28))</f>
        <v>0</v>
      </c>
      <c r="P125" s="3">
        <f t="array" ref="P125">SUM(IF(($A$7:$A$28=P$6)*($C$7:$C$28="매수")*($B$7:$B$28&lt;=$U125),$H$7:$H$28))-SUM(IF(($A$7:$A$28=P$6)*($C$7:$C$28="매도")*($B$7:$B$28&lt;=$U125),$H$7:$H$28))</f>
        <v>722</v>
      </c>
      <c r="Q125" s="3">
        <f t="array" ref="Q125">SUM(IF(($A$7:$A$28=Q$6)*($C$7:$C$28="매수")*($B$7:$B$28&lt;=$U125),$H$7:$H$28))-SUM(IF(($A$7:$A$28=Q$6)*($C$7:$C$28="매도")*($B$7:$B$28&lt;=$U125),$H$7:$H$28))</f>
        <v>426</v>
      </c>
      <c r="R125" s="3">
        <f t="array" ref="R125">SUM(IF(($A$7:$A$28=R$6)*($C$7:$C$28="매수")*($B$7:$B$28&lt;=$U125),$H$7:$H$28))-SUM(IF(($A$7:$A$28=R$6)*($C$7:$C$28="매도")*($B$7:$B$28&lt;=$U125),$H$7:$H$28))</f>
        <v>0</v>
      </c>
      <c r="S125" s="3">
        <f t="array" ref="S125">SUM(IF(($A$7:$A$28=S$6)*($C$7:$C$28="매수")*($B$7:$B$28&lt;=$U125),$H$7:$H$28))-SUM(IF(($A$7:$A$28=S$6)*($C$7:$C$28="매도")*($B$7:$B$28&lt;=$U125),$H$7:$H$28))</f>
        <v>0</v>
      </c>
      <c r="T125" s="3">
        <f t="array" ref="T125">SUM(IF(($A$7:$A$28=T$6)*($C$7:$C$28="매수")*($B$7:$B$28&lt;=$U125),$H$7:$H$28))-SUM(IF(($A$7:$A$28=T$6)*($C$7:$C$28="매도")*($B$7:$B$28&lt;=$U125),$H$7:$H$28))</f>
        <v>0</v>
      </c>
      <c r="U125" s="11">
        <v>43675.0</v>
      </c>
      <c r="V125" s="12">
        <f t="array" ref="V125">VLOOKUP($U125,'종목주가시세'!$A$1:$J$472,MATCH(V$6,'종목주가시세'!$B$1:$J$1,0)+1)*L125</f>
        <v>0</v>
      </c>
      <c r="W125" s="12">
        <f t="array" ref="W125">VLOOKUP($U125,'종목주가시세'!$A$1:$J$472,MATCH(W$6,'종목주가시세'!$B$1:$J$1,0)+1)*M125</f>
        <v>0</v>
      </c>
      <c r="X125" s="12">
        <f t="array" ref="X125">VLOOKUP($U125,'종목주가시세'!$A$1:$J$472,MATCH(X$6,'종목주가시세'!$B$1:$J$1,0)+1)*N125</f>
        <v>0</v>
      </c>
      <c r="Y125" s="12">
        <f t="array" ref="Y125">VLOOKUP($U125,'종목주가시세'!$A$1:$J$472,MATCH(Y$6,'종목주가시세'!$B$1:$J$1,0)+1)*O125</f>
        <v>0</v>
      </c>
      <c r="Z125" s="12">
        <f t="array" ref="Z125">VLOOKUP($U125,'종목주가시세'!$A$1:$J$472,MATCH(Z$6,'종목주가시세'!$B$1:$J$1,0)+1)*P125</f>
        <v>17436300</v>
      </c>
      <c r="AA125" s="12">
        <f t="array" ref="AA125">VLOOKUP($U125,'종목주가시세'!$A$1:$J$472,MATCH(AA$6,'종목주가시세'!$B$1:$J$1,0)+1)*Q125</f>
        <v>18552300</v>
      </c>
      <c r="AB125" s="12">
        <f t="array" ref="AB125">VLOOKUP($U125,'종목주가시세'!$A$1:$J$472,MATCH(AB$6,'종목주가시세'!$B$1:$J$1,0)+1)*R125</f>
        <v>0</v>
      </c>
      <c r="AC125" s="12">
        <f t="array" ref="AC125">VLOOKUP($U125,'종목주가시세'!$A$1:$J$472,MATCH(AC$6,'종목주가시세'!$B$1:$J$1,0)+1)*S125</f>
        <v>0</v>
      </c>
      <c r="AD125" s="12">
        <f t="array" ref="AD125">VLOOKUP($U125,'종목주가시세'!$A$1:$J$472,MATCH(AD$6,'종목주가시세'!$B$1:$J$1,0)+1)*T125</f>
        <v>0</v>
      </c>
      <c r="AE125" s="12">
        <f t="shared" si="3"/>
        <v>35988600</v>
      </c>
      <c r="AF125" s="12">
        <f t="array" ref="AF125">100000000+SUM(IF(($C$7:$C$28="매도")*($B$7:$B$28&lt;=$U125),$I$7:$I$28))-SUM(IF(($C$7:$C$28="매수")*($B$7:$B$28&lt;=$U125),$I$7:$I$28))</f>
        <v>77152170</v>
      </c>
      <c r="AG125" s="12">
        <f t="shared" si="4"/>
        <v>113140770</v>
      </c>
    </row>
    <row r="1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>
        <f t="array" ref="L126">SUM(IF(($A$7:$A$28=L$6)*($C$7:$C$28="매수")*($B$7:$B$28&lt;=$U126),$H$7:$H$28))-SUM(IF(($A$7:$A$28=L$6)*($C$7:$C$28="매도")*($B$7:$B$28&lt;=$U126),$H$7:$H$28))</f>
        <v>0</v>
      </c>
      <c r="M126" s="3">
        <f t="array" ref="M126">SUM(IF(($A$7:$A$28=M$6)*($C$7:$C$28="매수")*($B$7:$B$28&lt;=$U126),$H$7:$H$28))-SUM(IF(($A$7:$A$28=M$6)*($C$7:$C$28="매도")*($B$7:$B$28&lt;=$U126),$H$7:$H$28))</f>
        <v>0</v>
      </c>
      <c r="N126" s="3">
        <f t="array" ref="N126">SUM(IF(($A$7:$A$28=N$6)*($C$7:$C$28="매수")*($B$7:$B$28&lt;=$U126),$H$7:$H$28))-SUM(IF(($A$7:$A$28=N$6)*($C$7:$C$28="매도")*($B$7:$B$28&lt;=$U126),$H$7:$H$28))</f>
        <v>0</v>
      </c>
      <c r="O126" s="3">
        <f t="array" ref="O126">SUM(IF(($A$7:$A$28=O$6)*($C$7:$C$28="매수")*($B$7:$B$28&lt;=$U126),$H$7:$H$28))-SUM(IF(($A$7:$A$28=O$6)*($C$7:$C$28="매도")*($B$7:$B$28&lt;=$U126),$H$7:$H$28))</f>
        <v>0</v>
      </c>
      <c r="P126" s="3">
        <f t="array" ref="P126">SUM(IF(($A$7:$A$28=P$6)*($C$7:$C$28="매수")*($B$7:$B$28&lt;=$U126),$H$7:$H$28))-SUM(IF(($A$7:$A$28=P$6)*($C$7:$C$28="매도")*($B$7:$B$28&lt;=$U126),$H$7:$H$28))</f>
        <v>722</v>
      </c>
      <c r="Q126" s="3">
        <f t="array" ref="Q126">SUM(IF(($A$7:$A$28=Q$6)*($C$7:$C$28="매수")*($B$7:$B$28&lt;=$U126),$H$7:$H$28))-SUM(IF(($A$7:$A$28=Q$6)*($C$7:$C$28="매도")*($B$7:$B$28&lt;=$U126),$H$7:$H$28))</f>
        <v>426</v>
      </c>
      <c r="R126" s="3">
        <f t="array" ref="R126">SUM(IF(($A$7:$A$28=R$6)*($C$7:$C$28="매수")*($B$7:$B$28&lt;=$U126),$H$7:$H$28))-SUM(IF(($A$7:$A$28=R$6)*($C$7:$C$28="매도")*($B$7:$B$28&lt;=$U126),$H$7:$H$28))</f>
        <v>0</v>
      </c>
      <c r="S126" s="3">
        <f t="array" ref="S126">SUM(IF(($A$7:$A$28=S$6)*($C$7:$C$28="매수")*($B$7:$B$28&lt;=$U126),$H$7:$H$28))-SUM(IF(($A$7:$A$28=S$6)*($C$7:$C$28="매도")*($B$7:$B$28&lt;=$U126),$H$7:$H$28))</f>
        <v>0</v>
      </c>
      <c r="T126" s="3">
        <f t="array" ref="T126">SUM(IF(($A$7:$A$28=T$6)*($C$7:$C$28="매수")*($B$7:$B$28&lt;=$U126),$H$7:$H$28))-SUM(IF(($A$7:$A$28=T$6)*($C$7:$C$28="매도")*($B$7:$B$28&lt;=$U126),$H$7:$H$28))</f>
        <v>0</v>
      </c>
      <c r="U126" s="11">
        <v>43676.0</v>
      </c>
      <c r="V126" s="12">
        <f t="array" ref="V126">VLOOKUP($U126,'종목주가시세'!$A$1:$J$472,MATCH(V$6,'종목주가시세'!$B$1:$J$1,0)+1)*L126</f>
        <v>0</v>
      </c>
      <c r="W126" s="12">
        <f t="array" ref="W126">VLOOKUP($U126,'종목주가시세'!$A$1:$J$472,MATCH(W$6,'종목주가시세'!$B$1:$J$1,0)+1)*M126</f>
        <v>0</v>
      </c>
      <c r="X126" s="12">
        <f t="array" ref="X126">VLOOKUP($U126,'종목주가시세'!$A$1:$J$472,MATCH(X$6,'종목주가시세'!$B$1:$J$1,0)+1)*N126</f>
        <v>0</v>
      </c>
      <c r="Y126" s="12">
        <f t="array" ref="Y126">VLOOKUP($U126,'종목주가시세'!$A$1:$J$472,MATCH(Y$6,'종목주가시세'!$B$1:$J$1,0)+1)*O126</f>
        <v>0</v>
      </c>
      <c r="Z126" s="12">
        <f t="array" ref="Z126">VLOOKUP($U126,'종목주가시세'!$A$1:$J$472,MATCH(Z$6,'종목주가시세'!$B$1:$J$1,0)+1)*P126</f>
        <v>17977800</v>
      </c>
      <c r="AA126" s="12">
        <f t="array" ref="AA126">VLOOKUP($U126,'종목주가시세'!$A$1:$J$472,MATCH(AA$6,'종목주가시세'!$B$1:$J$1,0)+1)*Q126</f>
        <v>18509700</v>
      </c>
      <c r="AB126" s="12">
        <f t="array" ref="AB126">VLOOKUP($U126,'종목주가시세'!$A$1:$J$472,MATCH(AB$6,'종목주가시세'!$B$1:$J$1,0)+1)*R126</f>
        <v>0</v>
      </c>
      <c r="AC126" s="12">
        <f t="array" ref="AC126">VLOOKUP($U126,'종목주가시세'!$A$1:$J$472,MATCH(AC$6,'종목주가시세'!$B$1:$J$1,0)+1)*S126</f>
        <v>0</v>
      </c>
      <c r="AD126" s="12">
        <f t="array" ref="AD126">VLOOKUP($U126,'종목주가시세'!$A$1:$J$472,MATCH(AD$6,'종목주가시세'!$B$1:$J$1,0)+1)*T126</f>
        <v>0</v>
      </c>
      <c r="AE126" s="12">
        <f t="shared" si="3"/>
        <v>36487500</v>
      </c>
      <c r="AF126" s="12">
        <f t="array" ref="AF126">100000000+SUM(IF(($C$7:$C$28="매도")*($B$7:$B$28&lt;=$U126),$I$7:$I$28))-SUM(IF(($C$7:$C$28="매수")*($B$7:$B$28&lt;=$U126),$I$7:$I$28))</f>
        <v>77152170</v>
      </c>
      <c r="AG126" s="12">
        <f t="shared" si="4"/>
        <v>113639670</v>
      </c>
    </row>
    <row r="127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>
        <f t="array" ref="L127">SUM(IF(($A$7:$A$28=L$6)*($C$7:$C$28="매수")*($B$7:$B$28&lt;=$U127),$H$7:$H$28))-SUM(IF(($A$7:$A$28=L$6)*($C$7:$C$28="매도")*($B$7:$B$28&lt;=$U127),$H$7:$H$28))</f>
        <v>0</v>
      </c>
      <c r="M127" s="3">
        <f t="array" ref="M127">SUM(IF(($A$7:$A$28=M$6)*($C$7:$C$28="매수")*($B$7:$B$28&lt;=$U127),$H$7:$H$28))-SUM(IF(($A$7:$A$28=M$6)*($C$7:$C$28="매도")*($B$7:$B$28&lt;=$U127),$H$7:$H$28))</f>
        <v>0</v>
      </c>
      <c r="N127" s="3">
        <f t="array" ref="N127">SUM(IF(($A$7:$A$28=N$6)*($C$7:$C$28="매수")*($B$7:$B$28&lt;=$U127),$H$7:$H$28))-SUM(IF(($A$7:$A$28=N$6)*($C$7:$C$28="매도")*($B$7:$B$28&lt;=$U127),$H$7:$H$28))</f>
        <v>0</v>
      </c>
      <c r="O127" s="3">
        <f t="array" ref="O127">SUM(IF(($A$7:$A$28=O$6)*($C$7:$C$28="매수")*($B$7:$B$28&lt;=$U127),$H$7:$H$28))-SUM(IF(($A$7:$A$28=O$6)*($C$7:$C$28="매도")*($B$7:$B$28&lt;=$U127),$H$7:$H$28))</f>
        <v>0</v>
      </c>
      <c r="P127" s="3">
        <f t="array" ref="P127">SUM(IF(($A$7:$A$28=P$6)*($C$7:$C$28="매수")*($B$7:$B$28&lt;=$U127),$H$7:$H$28))-SUM(IF(($A$7:$A$28=P$6)*($C$7:$C$28="매도")*($B$7:$B$28&lt;=$U127),$H$7:$H$28))</f>
        <v>722</v>
      </c>
      <c r="Q127" s="3">
        <f t="array" ref="Q127">SUM(IF(($A$7:$A$28=Q$6)*($C$7:$C$28="매수")*($B$7:$B$28&lt;=$U127),$H$7:$H$28))-SUM(IF(($A$7:$A$28=Q$6)*($C$7:$C$28="매도")*($B$7:$B$28&lt;=$U127),$H$7:$H$28))</f>
        <v>426</v>
      </c>
      <c r="R127" s="3">
        <f t="array" ref="R127">SUM(IF(($A$7:$A$28=R$6)*($C$7:$C$28="매수")*($B$7:$B$28&lt;=$U127),$H$7:$H$28))-SUM(IF(($A$7:$A$28=R$6)*($C$7:$C$28="매도")*($B$7:$B$28&lt;=$U127),$H$7:$H$28))</f>
        <v>0</v>
      </c>
      <c r="S127" s="3">
        <f t="array" ref="S127">SUM(IF(($A$7:$A$28=S$6)*($C$7:$C$28="매수")*($B$7:$B$28&lt;=$U127),$H$7:$H$28))-SUM(IF(($A$7:$A$28=S$6)*($C$7:$C$28="매도")*($B$7:$B$28&lt;=$U127),$H$7:$H$28))</f>
        <v>0</v>
      </c>
      <c r="T127" s="3">
        <f t="array" ref="T127">SUM(IF(($A$7:$A$28=T$6)*($C$7:$C$28="매수")*($B$7:$B$28&lt;=$U127),$H$7:$H$28))-SUM(IF(($A$7:$A$28=T$6)*($C$7:$C$28="매도")*($B$7:$B$28&lt;=$U127),$H$7:$H$28))</f>
        <v>0</v>
      </c>
      <c r="U127" s="11">
        <v>43677.0</v>
      </c>
      <c r="V127" s="12">
        <f t="array" ref="V127">VLOOKUP($U127,'종목주가시세'!$A$1:$J$472,MATCH(V$6,'종목주가시세'!$B$1:$J$1,0)+1)*L127</f>
        <v>0</v>
      </c>
      <c r="W127" s="12">
        <f t="array" ref="W127">VLOOKUP($U127,'종목주가시세'!$A$1:$J$472,MATCH(W$6,'종목주가시세'!$B$1:$J$1,0)+1)*M127</f>
        <v>0</v>
      </c>
      <c r="X127" s="12">
        <f t="array" ref="X127">VLOOKUP($U127,'종목주가시세'!$A$1:$J$472,MATCH(X$6,'종목주가시세'!$B$1:$J$1,0)+1)*N127</f>
        <v>0</v>
      </c>
      <c r="Y127" s="12">
        <f t="array" ref="Y127">VLOOKUP($U127,'종목주가시세'!$A$1:$J$472,MATCH(Y$6,'종목주가시세'!$B$1:$J$1,0)+1)*O127</f>
        <v>0</v>
      </c>
      <c r="Z127" s="12">
        <f t="array" ref="Z127">VLOOKUP($U127,'종목주가시세'!$A$1:$J$472,MATCH(Z$6,'종목주가시세'!$B$1:$J$1,0)+1)*P127</f>
        <v>17725100</v>
      </c>
      <c r="AA127" s="12">
        <f t="array" ref="AA127">VLOOKUP($U127,'종목주가시세'!$A$1:$J$472,MATCH(AA$6,'종목주가시세'!$B$1:$J$1,0)+1)*Q127</f>
        <v>18424500</v>
      </c>
      <c r="AB127" s="12">
        <f t="array" ref="AB127">VLOOKUP($U127,'종목주가시세'!$A$1:$J$472,MATCH(AB$6,'종목주가시세'!$B$1:$J$1,0)+1)*R127</f>
        <v>0</v>
      </c>
      <c r="AC127" s="12">
        <f t="array" ref="AC127">VLOOKUP($U127,'종목주가시세'!$A$1:$J$472,MATCH(AC$6,'종목주가시세'!$B$1:$J$1,0)+1)*S127</f>
        <v>0</v>
      </c>
      <c r="AD127" s="12">
        <f t="array" ref="AD127">VLOOKUP($U127,'종목주가시세'!$A$1:$J$472,MATCH(AD$6,'종목주가시세'!$B$1:$J$1,0)+1)*T127</f>
        <v>0</v>
      </c>
      <c r="AE127" s="12">
        <f t="shared" si="3"/>
        <v>36149600</v>
      </c>
      <c r="AF127" s="12">
        <f t="array" ref="AF127">100000000+SUM(IF(($C$7:$C$28="매도")*($B$7:$B$28&lt;=$U127),$I$7:$I$28))-SUM(IF(($C$7:$C$28="매수")*($B$7:$B$28&lt;=$U127),$I$7:$I$28))</f>
        <v>77152170</v>
      </c>
      <c r="AG127" s="12">
        <f t="shared" si="4"/>
        <v>113301770</v>
      </c>
    </row>
    <row r="128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>
        <f t="array" ref="L128">SUM(IF(($A$7:$A$28=L$6)*($C$7:$C$28="매수")*($B$7:$B$28&lt;=$U128),$H$7:$H$28))-SUM(IF(($A$7:$A$28=L$6)*($C$7:$C$28="매도")*($B$7:$B$28&lt;=$U128),$H$7:$H$28))</f>
        <v>0</v>
      </c>
      <c r="M128" s="3">
        <f t="array" ref="M128">SUM(IF(($A$7:$A$28=M$6)*($C$7:$C$28="매수")*($B$7:$B$28&lt;=$U128),$H$7:$H$28))-SUM(IF(($A$7:$A$28=M$6)*($C$7:$C$28="매도")*($B$7:$B$28&lt;=$U128),$H$7:$H$28))</f>
        <v>0</v>
      </c>
      <c r="N128" s="3">
        <f t="array" ref="N128">SUM(IF(($A$7:$A$28=N$6)*($C$7:$C$28="매수")*($B$7:$B$28&lt;=$U128),$H$7:$H$28))-SUM(IF(($A$7:$A$28=N$6)*($C$7:$C$28="매도")*($B$7:$B$28&lt;=$U128),$H$7:$H$28))</f>
        <v>0</v>
      </c>
      <c r="O128" s="3">
        <f t="array" ref="O128">SUM(IF(($A$7:$A$28=O$6)*($C$7:$C$28="매수")*($B$7:$B$28&lt;=$U128),$H$7:$H$28))-SUM(IF(($A$7:$A$28=O$6)*($C$7:$C$28="매도")*($B$7:$B$28&lt;=$U128),$H$7:$H$28))</f>
        <v>0</v>
      </c>
      <c r="P128" s="3">
        <f t="array" ref="P128">SUM(IF(($A$7:$A$28=P$6)*($C$7:$C$28="매수")*($B$7:$B$28&lt;=$U128),$H$7:$H$28))-SUM(IF(($A$7:$A$28=P$6)*($C$7:$C$28="매도")*($B$7:$B$28&lt;=$U128),$H$7:$H$28))</f>
        <v>722</v>
      </c>
      <c r="Q128" s="3">
        <f t="array" ref="Q128">SUM(IF(($A$7:$A$28=Q$6)*($C$7:$C$28="매수")*($B$7:$B$28&lt;=$U128),$H$7:$H$28))-SUM(IF(($A$7:$A$28=Q$6)*($C$7:$C$28="매도")*($B$7:$B$28&lt;=$U128),$H$7:$H$28))</f>
        <v>426</v>
      </c>
      <c r="R128" s="3">
        <f t="array" ref="R128">SUM(IF(($A$7:$A$28=R$6)*($C$7:$C$28="매수")*($B$7:$B$28&lt;=$U128),$H$7:$H$28))-SUM(IF(($A$7:$A$28=R$6)*($C$7:$C$28="매도")*($B$7:$B$28&lt;=$U128),$H$7:$H$28))</f>
        <v>0</v>
      </c>
      <c r="S128" s="3">
        <f t="array" ref="S128">SUM(IF(($A$7:$A$28=S$6)*($C$7:$C$28="매수")*($B$7:$B$28&lt;=$U128),$H$7:$H$28))-SUM(IF(($A$7:$A$28=S$6)*($C$7:$C$28="매도")*($B$7:$B$28&lt;=$U128),$H$7:$H$28))</f>
        <v>0</v>
      </c>
      <c r="T128" s="3">
        <f t="array" ref="T128">SUM(IF(($A$7:$A$28=T$6)*($C$7:$C$28="매수")*($B$7:$B$28&lt;=$U128),$H$7:$H$28))-SUM(IF(($A$7:$A$28=T$6)*($C$7:$C$28="매도")*($B$7:$B$28&lt;=$U128),$H$7:$H$28))</f>
        <v>0</v>
      </c>
      <c r="U128" s="11">
        <v>43678.0</v>
      </c>
      <c r="V128" s="12">
        <f t="array" ref="V128">VLOOKUP($U128,'종목주가시세'!$A$1:$J$472,MATCH(V$6,'종목주가시세'!$B$1:$J$1,0)+1)*L128</f>
        <v>0</v>
      </c>
      <c r="W128" s="12">
        <f t="array" ref="W128">VLOOKUP($U128,'종목주가시세'!$A$1:$J$472,MATCH(W$6,'종목주가시세'!$B$1:$J$1,0)+1)*M128</f>
        <v>0</v>
      </c>
      <c r="X128" s="12">
        <f t="array" ref="X128">VLOOKUP($U128,'종목주가시세'!$A$1:$J$472,MATCH(X$6,'종목주가시세'!$B$1:$J$1,0)+1)*N128</f>
        <v>0</v>
      </c>
      <c r="Y128" s="12">
        <f t="array" ref="Y128">VLOOKUP($U128,'종목주가시세'!$A$1:$J$472,MATCH(Y$6,'종목주가시세'!$B$1:$J$1,0)+1)*O128</f>
        <v>0</v>
      </c>
      <c r="Z128" s="12">
        <f t="array" ref="Z128">VLOOKUP($U128,'종목주가시세'!$A$1:$J$472,MATCH(Z$6,'종목주가시세'!$B$1:$J$1,0)+1)*P128</f>
        <v>17364100</v>
      </c>
      <c r="AA128" s="12">
        <f t="array" ref="AA128">VLOOKUP($U128,'종목주가시세'!$A$1:$J$472,MATCH(AA$6,'종목주가시세'!$B$1:$J$1,0)+1)*Q128</f>
        <v>18190200</v>
      </c>
      <c r="AB128" s="12">
        <f t="array" ref="AB128">VLOOKUP($U128,'종목주가시세'!$A$1:$J$472,MATCH(AB$6,'종목주가시세'!$B$1:$J$1,0)+1)*R128</f>
        <v>0</v>
      </c>
      <c r="AC128" s="12">
        <f t="array" ref="AC128">VLOOKUP($U128,'종목주가시세'!$A$1:$J$472,MATCH(AC$6,'종목주가시세'!$B$1:$J$1,0)+1)*S128</f>
        <v>0</v>
      </c>
      <c r="AD128" s="12">
        <f t="array" ref="AD128">VLOOKUP($U128,'종목주가시세'!$A$1:$J$472,MATCH(AD$6,'종목주가시세'!$B$1:$J$1,0)+1)*T128</f>
        <v>0</v>
      </c>
      <c r="AE128" s="12">
        <f t="shared" si="3"/>
        <v>35554300</v>
      </c>
      <c r="AF128" s="12">
        <f t="array" ref="AF128">100000000+SUM(IF(($C$7:$C$28="매도")*($B$7:$B$28&lt;=$U128),$I$7:$I$28))-SUM(IF(($C$7:$C$28="매수")*($B$7:$B$28&lt;=$U128),$I$7:$I$28))</f>
        <v>77152170</v>
      </c>
      <c r="AG128" s="12">
        <f t="shared" si="4"/>
        <v>112706470</v>
      </c>
    </row>
    <row r="129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>
        <f t="array" ref="L129">SUM(IF(($A$7:$A$28=L$6)*($C$7:$C$28="매수")*($B$7:$B$28&lt;=$U129),$H$7:$H$28))-SUM(IF(($A$7:$A$28=L$6)*($C$7:$C$28="매도")*($B$7:$B$28&lt;=$U129),$H$7:$H$28))</f>
        <v>0</v>
      </c>
      <c r="M129" s="3">
        <f t="array" ref="M129">SUM(IF(($A$7:$A$28=M$6)*($C$7:$C$28="매수")*($B$7:$B$28&lt;=$U129),$H$7:$H$28))-SUM(IF(($A$7:$A$28=M$6)*($C$7:$C$28="매도")*($B$7:$B$28&lt;=$U129),$H$7:$H$28))</f>
        <v>0</v>
      </c>
      <c r="N129" s="3">
        <f t="array" ref="N129">SUM(IF(($A$7:$A$28=N$6)*($C$7:$C$28="매수")*($B$7:$B$28&lt;=$U129),$H$7:$H$28))-SUM(IF(($A$7:$A$28=N$6)*($C$7:$C$28="매도")*($B$7:$B$28&lt;=$U129),$H$7:$H$28))</f>
        <v>0</v>
      </c>
      <c r="O129" s="3">
        <f t="array" ref="O129">SUM(IF(($A$7:$A$28=O$6)*($C$7:$C$28="매수")*($B$7:$B$28&lt;=$U129),$H$7:$H$28))-SUM(IF(($A$7:$A$28=O$6)*($C$7:$C$28="매도")*($B$7:$B$28&lt;=$U129),$H$7:$H$28))</f>
        <v>0</v>
      </c>
      <c r="P129" s="3">
        <f t="array" ref="P129">SUM(IF(($A$7:$A$28=P$6)*($C$7:$C$28="매수")*($B$7:$B$28&lt;=$U129),$H$7:$H$28))-SUM(IF(($A$7:$A$28=P$6)*($C$7:$C$28="매도")*($B$7:$B$28&lt;=$U129),$H$7:$H$28))</f>
        <v>722</v>
      </c>
      <c r="Q129" s="3">
        <f t="array" ref="Q129">SUM(IF(($A$7:$A$28=Q$6)*($C$7:$C$28="매수")*($B$7:$B$28&lt;=$U129),$H$7:$H$28))-SUM(IF(($A$7:$A$28=Q$6)*($C$7:$C$28="매도")*($B$7:$B$28&lt;=$U129),$H$7:$H$28))</f>
        <v>426</v>
      </c>
      <c r="R129" s="3">
        <f t="array" ref="R129">SUM(IF(($A$7:$A$28=R$6)*($C$7:$C$28="매수")*($B$7:$B$28&lt;=$U129),$H$7:$H$28))-SUM(IF(($A$7:$A$28=R$6)*($C$7:$C$28="매도")*($B$7:$B$28&lt;=$U129),$H$7:$H$28))</f>
        <v>0</v>
      </c>
      <c r="S129" s="3">
        <f t="array" ref="S129">SUM(IF(($A$7:$A$28=S$6)*($C$7:$C$28="매수")*($B$7:$B$28&lt;=$U129),$H$7:$H$28))-SUM(IF(($A$7:$A$28=S$6)*($C$7:$C$28="매도")*($B$7:$B$28&lt;=$U129),$H$7:$H$28))</f>
        <v>0</v>
      </c>
      <c r="T129" s="3">
        <f t="array" ref="T129">SUM(IF(($A$7:$A$28=T$6)*($C$7:$C$28="매수")*($B$7:$B$28&lt;=$U129),$H$7:$H$28))-SUM(IF(($A$7:$A$28=T$6)*($C$7:$C$28="매도")*($B$7:$B$28&lt;=$U129),$H$7:$H$28))</f>
        <v>0</v>
      </c>
      <c r="U129" s="11">
        <v>43679.0</v>
      </c>
      <c r="V129" s="12">
        <f t="array" ref="V129">VLOOKUP($U129,'종목주가시세'!$A$1:$J$472,MATCH(V$6,'종목주가시세'!$B$1:$J$1,0)+1)*L129</f>
        <v>0</v>
      </c>
      <c r="W129" s="12">
        <f t="array" ref="W129">VLOOKUP($U129,'종목주가시세'!$A$1:$J$472,MATCH(W$6,'종목주가시세'!$B$1:$J$1,0)+1)*M129</f>
        <v>0</v>
      </c>
      <c r="X129" s="12">
        <f t="array" ref="X129">VLOOKUP($U129,'종목주가시세'!$A$1:$J$472,MATCH(X$6,'종목주가시세'!$B$1:$J$1,0)+1)*N129</f>
        <v>0</v>
      </c>
      <c r="Y129" s="12">
        <f t="array" ref="Y129">VLOOKUP($U129,'종목주가시세'!$A$1:$J$472,MATCH(Y$6,'종목주가시세'!$B$1:$J$1,0)+1)*O129</f>
        <v>0</v>
      </c>
      <c r="Z129" s="12">
        <f t="array" ref="Z129">VLOOKUP($U129,'종목주가시세'!$A$1:$J$472,MATCH(Z$6,'종목주가시세'!$B$1:$J$1,0)+1)*P129</f>
        <v>17039200</v>
      </c>
      <c r="AA129" s="12">
        <f t="array" ref="AA129">VLOOKUP($U129,'종목주가시세'!$A$1:$J$472,MATCH(AA$6,'종목주가시세'!$B$1:$J$1,0)+1)*Q129</f>
        <v>17615100</v>
      </c>
      <c r="AB129" s="12">
        <f t="array" ref="AB129">VLOOKUP($U129,'종목주가시세'!$A$1:$J$472,MATCH(AB$6,'종목주가시세'!$B$1:$J$1,0)+1)*R129</f>
        <v>0</v>
      </c>
      <c r="AC129" s="12">
        <f t="array" ref="AC129">VLOOKUP($U129,'종목주가시세'!$A$1:$J$472,MATCH(AC$6,'종목주가시세'!$B$1:$J$1,0)+1)*S129</f>
        <v>0</v>
      </c>
      <c r="AD129" s="12">
        <f t="array" ref="AD129">VLOOKUP($U129,'종목주가시세'!$A$1:$J$472,MATCH(AD$6,'종목주가시세'!$B$1:$J$1,0)+1)*T129</f>
        <v>0</v>
      </c>
      <c r="AE129" s="12">
        <f t="shared" si="3"/>
        <v>34654300</v>
      </c>
      <c r="AF129" s="12">
        <f t="array" ref="AF129">100000000+SUM(IF(($C$7:$C$28="매도")*($B$7:$B$28&lt;=$U129),$I$7:$I$28))-SUM(IF(($C$7:$C$28="매수")*($B$7:$B$28&lt;=$U129),$I$7:$I$28))</f>
        <v>77152170</v>
      </c>
      <c r="AG129" s="12">
        <f t="shared" si="4"/>
        <v>111806470</v>
      </c>
    </row>
    <row r="130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>
        <f t="array" ref="L130">SUM(IF(($A$7:$A$28=L$6)*($C$7:$C$28="매수")*($B$7:$B$28&lt;=$U130),$H$7:$H$28))-SUM(IF(($A$7:$A$28=L$6)*($C$7:$C$28="매도")*($B$7:$B$28&lt;=$U130),$H$7:$H$28))</f>
        <v>0</v>
      </c>
      <c r="M130" s="3">
        <f t="array" ref="M130">SUM(IF(($A$7:$A$28=M$6)*($C$7:$C$28="매수")*($B$7:$B$28&lt;=$U130),$H$7:$H$28))-SUM(IF(($A$7:$A$28=M$6)*($C$7:$C$28="매도")*($B$7:$B$28&lt;=$U130),$H$7:$H$28))</f>
        <v>0</v>
      </c>
      <c r="N130" s="3">
        <f t="array" ref="N130">SUM(IF(($A$7:$A$28=N$6)*($C$7:$C$28="매수")*($B$7:$B$28&lt;=$U130),$H$7:$H$28))-SUM(IF(($A$7:$A$28=N$6)*($C$7:$C$28="매도")*($B$7:$B$28&lt;=$U130),$H$7:$H$28))</f>
        <v>5520</v>
      </c>
      <c r="O130" s="3">
        <f t="array" ref="O130">SUM(IF(($A$7:$A$28=O$6)*($C$7:$C$28="매수")*($B$7:$B$28&lt;=$U130),$H$7:$H$28))-SUM(IF(($A$7:$A$28=O$6)*($C$7:$C$28="매도")*($B$7:$B$28&lt;=$U130),$H$7:$H$28))</f>
        <v>0</v>
      </c>
      <c r="P130" s="3">
        <f t="array" ref="P130">SUM(IF(($A$7:$A$28=P$6)*($C$7:$C$28="매수")*($B$7:$B$28&lt;=$U130),$H$7:$H$28))-SUM(IF(($A$7:$A$28=P$6)*($C$7:$C$28="매도")*($B$7:$B$28&lt;=$U130),$H$7:$H$28))</f>
        <v>722</v>
      </c>
      <c r="Q130" s="3">
        <f t="array" ref="Q130">SUM(IF(($A$7:$A$28=Q$6)*($C$7:$C$28="매수")*($B$7:$B$28&lt;=$U130),$H$7:$H$28))-SUM(IF(($A$7:$A$28=Q$6)*($C$7:$C$28="매도")*($B$7:$B$28&lt;=$U130),$H$7:$H$28))</f>
        <v>426</v>
      </c>
      <c r="R130" s="3">
        <f t="array" ref="R130">SUM(IF(($A$7:$A$28=R$6)*($C$7:$C$28="매수")*($B$7:$B$28&lt;=$U130),$H$7:$H$28))-SUM(IF(($A$7:$A$28=R$6)*($C$7:$C$28="매도")*($B$7:$B$28&lt;=$U130),$H$7:$H$28))</f>
        <v>0</v>
      </c>
      <c r="S130" s="3">
        <f t="array" ref="S130">SUM(IF(($A$7:$A$28=S$6)*($C$7:$C$28="매수")*($B$7:$B$28&lt;=$U130),$H$7:$H$28))-SUM(IF(($A$7:$A$28=S$6)*($C$7:$C$28="매도")*($B$7:$B$28&lt;=$U130),$H$7:$H$28))</f>
        <v>0</v>
      </c>
      <c r="T130" s="3">
        <f t="array" ref="T130">SUM(IF(($A$7:$A$28=T$6)*($C$7:$C$28="매수")*($B$7:$B$28&lt;=$U130),$H$7:$H$28))-SUM(IF(($A$7:$A$28=T$6)*($C$7:$C$28="매도")*($B$7:$B$28&lt;=$U130),$H$7:$H$28))</f>
        <v>0</v>
      </c>
      <c r="U130" s="11">
        <v>43682.0</v>
      </c>
      <c r="V130" s="12">
        <f t="array" ref="V130">VLOOKUP($U130,'종목주가시세'!$A$1:$J$472,MATCH(V$6,'종목주가시세'!$B$1:$J$1,0)+1)*L130</f>
        <v>0</v>
      </c>
      <c r="W130" s="12">
        <f t="array" ref="W130">VLOOKUP($U130,'종목주가시세'!$A$1:$J$472,MATCH(W$6,'종목주가시세'!$B$1:$J$1,0)+1)*M130</f>
        <v>0</v>
      </c>
      <c r="X130" s="12">
        <f t="array" ref="X130">VLOOKUP($U130,'종목주가시세'!$A$1:$J$472,MATCH(X$6,'종목주가시세'!$B$1:$J$1,0)+1)*N130</f>
        <v>34996800</v>
      </c>
      <c r="Y130" s="12">
        <f t="array" ref="Y130">VLOOKUP($U130,'종목주가시세'!$A$1:$J$472,MATCH(Y$6,'종목주가시세'!$B$1:$J$1,0)+1)*O130</f>
        <v>0</v>
      </c>
      <c r="Z130" s="12">
        <f t="array" ref="Z130">VLOOKUP($U130,'종목주가시세'!$A$1:$J$472,MATCH(Z$6,'종목주가시세'!$B$1:$J$1,0)+1)*P130</f>
        <v>16642100</v>
      </c>
      <c r="AA130" s="12">
        <f t="array" ref="AA130">VLOOKUP($U130,'종목주가시세'!$A$1:$J$472,MATCH(AA$6,'종목주가시세'!$B$1:$J$1,0)+1)*Q130</f>
        <v>16827000</v>
      </c>
      <c r="AB130" s="12">
        <f t="array" ref="AB130">VLOOKUP($U130,'종목주가시세'!$A$1:$J$472,MATCH(AB$6,'종목주가시세'!$B$1:$J$1,0)+1)*R130</f>
        <v>0</v>
      </c>
      <c r="AC130" s="12">
        <f t="array" ref="AC130">VLOOKUP($U130,'종목주가시세'!$A$1:$J$472,MATCH(AC$6,'종목주가시세'!$B$1:$J$1,0)+1)*S130</f>
        <v>0</v>
      </c>
      <c r="AD130" s="12">
        <f t="array" ref="AD130">VLOOKUP($U130,'종목주가시세'!$A$1:$J$472,MATCH(AD$6,'종목주가시세'!$B$1:$J$1,0)+1)*T130</f>
        <v>0</v>
      </c>
      <c r="AE130" s="12">
        <f t="shared" si="3"/>
        <v>68465900</v>
      </c>
      <c r="AF130" s="12">
        <f t="array" ref="AF130">100000000+SUM(IF(($C$7:$C$28="매도")*($B$7:$B$28&lt;=$U130),$I$7:$I$28))-SUM(IF(($C$7:$C$28="매수")*($B$7:$B$28&lt;=$U130),$I$7:$I$28))</f>
        <v>42155370</v>
      </c>
      <c r="AG130" s="12">
        <f t="shared" si="4"/>
        <v>110621270</v>
      </c>
    </row>
    <row r="131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>
        <f t="array" ref="L131">SUM(IF(($A$7:$A$28=L$6)*($C$7:$C$28="매수")*($B$7:$B$28&lt;=$U131),$H$7:$H$28))-SUM(IF(($A$7:$A$28=L$6)*($C$7:$C$28="매도")*($B$7:$B$28&lt;=$U131),$H$7:$H$28))</f>
        <v>0</v>
      </c>
      <c r="M131" s="3">
        <f t="array" ref="M131">SUM(IF(($A$7:$A$28=M$6)*($C$7:$C$28="매수")*($B$7:$B$28&lt;=$U131),$H$7:$H$28))-SUM(IF(($A$7:$A$28=M$6)*($C$7:$C$28="매도")*($B$7:$B$28&lt;=$U131),$H$7:$H$28))</f>
        <v>0</v>
      </c>
      <c r="N131" s="3">
        <f t="array" ref="N131">SUM(IF(($A$7:$A$28=N$6)*($C$7:$C$28="매수")*($B$7:$B$28&lt;=$U131),$H$7:$H$28))-SUM(IF(($A$7:$A$28=N$6)*($C$7:$C$28="매도")*($B$7:$B$28&lt;=$U131),$H$7:$H$28))</f>
        <v>5520</v>
      </c>
      <c r="O131" s="3">
        <f t="array" ref="O131">SUM(IF(($A$7:$A$28=O$6)*($C$7:$C$28="매수")*($B$7:$B$28&lt;=$U131),$H$7:$H$28))-SUM(IF(($A$7:$A$28=O$6)*($C$7:$C$28="매도")*($B$7:$B$28&lt;=$U131),$H$7:$H$28))</f>
        <v>0</v>
      </c>
      <c r="P131" s="3">
        <f t="array" ref="P131">SUM(IF(($A$7:$A$28=P$6)*($C$7:$C$28="매수")*($B$7:$B$28&lt;=$U131),$H$7:$H$28))-SUM(IF(($A$7:$A$28=P$6)*($C$7:$C$28="매도")*($B$7:$B$28&lt;=$U131),$H$7:$H$28))</f>
        <v>722</v>
      </c>
      <c r="Q131" s="3">
        <f t="array" ref="Q131">SUM(IF(($A$7:$A$28=Q$6)*($C$7:$C$28="매수")*($B$7:$B$28&lt;=$U131),$H$7:$H$28))-SUM(IF(($A$7:$A$28=Q$6)*($C$7:$C$28="매도")*($B$7:$B$28&lt;=$U131),$H$7:$H$28))</f>
        <v>426</v>
      </c>
      <c r="R131" s="3">
        <f t="array" ref="R131">SUM(IF(($A$7:$A$28=R$6)*($C$7:$C$28="매수")*($B$7:$B$28&lt;=$U131),$H$7:$H$28))-SUM(IF(($A$7:$A$28=R$6)*($C$7:$C$28="매도")*($B$7:$B$28&lt;=$U131),$H$7:$H$28))</f>
        <v>0</v>
      </c>
      <c r="S131" s="3">
        <f t="array" ref="S131">SUM(IF(($A$7:$A$28=S$6)*($C$7:$C$28="매수")*($B$7:$B$28&lt;=$U131),$H$7:$H$28))-SUM(IF(($A$7:$A$28=S$6)*($C$7:$C$28="매도")*($B$7:$B$28&lt;=$U131),$H$7:$H$28))</f>
        <v>0</v>
      </c>
      <c r="T131" s="3">
        <f t="array" ref="T131">SUM(IF(($A$7:$A$28=T$6)*($C$7:$C$28="매수")*($B$7:$B$28&lt;=$U131),$H$7:$H$28))-SUM(IF(($A$7:$A$28=T$6)*($C$7:$C$28="매도")*($B$7:$B$28&lt;=$U131),$H$7:$H$28))</f>
        <v>0</v>
      </c>
      <c r="U131" s="11">
        <v>43683.0</v>
      </c>
      <c r="V131" s="12">
        <f t="array" ref="V131">VLOOKUP($U131,'종목주가시세'!$A$1:$J$472,MATCH(V$6,'종목주가시세'!$B$1:$J$1,0)+1)*L131</f>
        <v>0</v>
      </c>
      <c r="W131" s="12">
        <f t="array" ref="W131">VLOOKUP($U131,'종목주가시세'!$A$1:$J$472,MATCH(W$6,'종목주가시세'!$B$1:$J$1,0)+1)*M131</f>
        <v>0</v>
      </c>
      <c r="X131" s="12">
        <f t="array" ref="X131">VLOOKUP($U131,'종목주가시세'!$A$1:$J$472,MATCH(X$6,'종목주가시세'!$B$1:$J$1,0)+1)*N131</f>
        <v>33672000</v>
      </c>
      <c r="Y131" s="12">
        <f t="array" ref="Y131">VLOOKUP($U131,'종목주가시세'!$A$1:$J$472,MATCH(Y$6,'종목주가시세'!$B$1:$J$1,0)+1)*O131</f>
        <v>0</v>
      </c>
      <c r="Z131" s="12">
        <f t="array" ref="Z131">VLOOKUP($U131,'종목주가시세'!$A$1:$J$472,MATCH(Z$6,'종목주가시세'!$B$1:$J$1,0)+1)*P131</f>
        <v>16317200</v>
      </c>
      <c r="AA131" s="12">
        <f t="array" ref="AA131">VLOOKUP($U131,'종목주가시세'!$A$1:$J$472,MATCH(AA$6,'종목주가시세'!$B$1:$J$1,0)+1)*Q131</f>
        <v>16827000</v>
      </c>
      <c r="AB131" s="12">
        <f t="array" ref="AB131">VLOOKUP($U131,'종목주가시세'!$A$1:$J$472,MATCH(AB$6,'종목주가시세'!$B$1:$J$1,0)+1)*R131</f>
        <v>0</v>
      </c>
      <c r="AC131" s="12">
        <f t="array" ref="AC131">VLOOKUP($U131,'종목주가시세'!$A$1:$J$472,MATCH(AC$6,'종목주가시세'!$B$1:$J$1,0)+1)*S131</f>
        <v>0</v>
      </c>
      <c r="AD131" s="12">
        <f t="array" ref="AD131">VLOOKUP($U131,'종목주가시세'!$A$1:$J$472,MATCH(AD$6,'종목주가시세'!$B$1:$J$1,0)+1)*T131</f>
        <v>0</v>
      </c>
      <c r="AE131" s="12">
        <f t="shared" si="3"/>
        <v>66816200</v>
      </c>
      <c r="AF131" s="12">
        <f t="array" ref="AF131">100000000+SUM(IF(($C$7:$C$28="매도")*($B$7:$B$28&lt;=$U131),$I$7:$I$28))-SUM(IF(($C$7:$C$28="매수")*($B$7:$B$28&lt;=$U131),$I$7:$I$28))</f>
        <v>42155370</v>
      </c>
      <c r="AG131" s="12">
        <f t="shared" si="4"/>
        <v>108971570</v>
      </c>
    </row>
    <row r="132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>
        <f t="array" ref="L132">SUM(IF(($A$7:$A$28=L$6)*($C$7:$C$28="매수")*($B$7:$B$28&lt;=$U132),$H$7:$H$28))-SUM(IF(($A$7:$A$28=L$6)*($C$7:$C$28="매도")*($B$7:$B$28&lt;=$U132),$H$7:$H$28))</f>
        <v>0</v>
      </c>
      <c r="M132" s="3">
        <f t="array" ref="M132">SUM(IF(($A$7:$A$28=M$6)*($C$7:$C$28="매수")*($B$7:$B$28&lt;=$U132),$H$7:$H$28))-SUM(IF(($A$7:$A$28=M$6)*($C$7:$C$28="매도")*($B$7:$B$28&lt;=$U132),$H$7:$H$28))</f>
        <v>0</v>
      </c>
      <c r="N132" s="3">
        <f t="array" ref="N132">SUM(IF(($A$7:$A$28=N$6)*($C$7:$C$28="매수")*($B$7:$B$28&lt;=$U132),$H$7:$H$28))-SUM(IF(($A$7:$A$28=N$6)*($C$7:$C$28="매도")*($B$7:$B$28&lt;=$U132),$H$7:$H$28))</f>
        <v>5520</v>
      </c>
      <c r="O132" s="3">
        <f t="array" ref="O132">SUM(IF(($A$7:$A$28=O$6)*($C$7:$C$28="매수")*($B$7:$B$28&lt;=$U132),$H$7:$H$28))-SUM(IF(($A$7:$A$28=O$6)*($C$7:$C$28="매도")*($B$7:$B$28&lt;=$U132),$H$7:$H$28))</f>
        <v>0</v>
      </c>
      <c r="P132" s="3">
        <f t="array" ref="P132">SUM(IF(($A$7:$A$28=P$6)*($C$7:$C$28="매수")*($B$7:$B$28&lt;=$U132),$H$7:$H$28))-SUM(IF(($A$7:$A$28=P$6)*($C$7:$C$28="매도")*($B$7:$B$28&lt;=$U132),$H$7:$H$28))</f>
        <v>722</v>
      </c>
      <c r="Q132" s="3">
        <f t="array" ref="Q132">SUM(IF(($A$7:$A$28=Q$6)*($C$7:$C$28="매수")*($B$7:$B$28&lt;=$U132),$H$7:$H$28))-SUM(IF(($A$7:$A$28=Q$6)*($C$7:$C$28="매도")*($B$7:$B$28&lt;=$U132),$H$7:$H$28))</f>
        <v>426</v>
      </c>
      <c r="R132" s="3">
        <f t="array" ref="R132">SUM(IF(($A$7:$A$28=R$6)*($C$7:$C$28="매수")*($B$7:$B$28&lt;=$U132),$H$7:$H$28))-SUM(IF(($A$7:$A$28=R$6)*($C$7:$C$28="매도")*($B$7:$B$28&lt;=$U132),$H$7:$H$28))</f>
        <v>0</v>
      </c>
      <c r="S132" s="3">
        <f t="array" ref="S132">SUM(IF(($A$7:$A$28=S$6)*($C$7:$C$28="매수")*($B$7:$B$28&lt;=$U132),$H$7:$H$28))-SUM(IF(($A$7:$A$28=S$6)*($C$7:$C$28="매도")*($B$7:$B$28&lt;=$U132),$H$7:$H$28))</f>
        <v>0</v>
      </c>
      <c r="T132" s="3">
        <f t="array" ref="T132">SUM(IF(($A$7:$A$28=T$6)*($C$7:$C$28="매수")*($B$7:$B$28&lt;=$U132),$H$7:$H$28))-SUM(IF(($A$7:$A$28=T$6)*($C$7:$C$28="매도")*($B$7:$B$28&lt;=$U132),$H$7:$H$28))</f>
        <v>0</v>
      </c>
      <c r="U132" s="11">
        <v>43684.0</v>
      </c>
      <c r="V132" s="12">
        <f t="array" ref="V132">VLOOKUP($U132,'종목주가시세'!$A$1:$J$472,MATCH(V$6,'종목주가시세'!$B$1:$J$1,0)+1)*L132</f>
        <v>0</v>
      </c>
      <c r="W132" s="12">
        <f t="array" ref="W132">VLOOKUP($U132,'종목주가시세'!$A$1:$J$472,MATCH(W$6,'종목주가시세'!$B$1:$J$1,0)+1)*M132</f>
        <v>0</v>
      </c>
      <c r="X132" s="12">
        <f t="array" ref="X132">VLOOKUP($U132,'종목주가시세'!$A$1:$J$472,MATCH(X$6,'종목주가시세'!$B$1:$J$1,0)+1)*N132</f>
        <v>34113600</v>
      </c>
      <c r="Y132" s="12">
        <f t="array" ref="Y132">VLOOKUP($U132,'종목주가시세'!$A$1:$J$472,MATCH(Y$6,'종목주가시세'!$B$1:$J$1,0)+1)*O132</f>
        <v>0</v>
      </c>
      <c r="Z132" s="12">
        <f t="array" ref="Z132">VLOOKUP($U132,'종목주가시세'!$A$1:$J$472,MATCH(Z$6,'종목주가시세'!$B$1:$J$1,0)+1)*P132</f>
        <v>16317200</v>
      </c>
      <c r="AA132" s="12">
        <f t="array" ref="AA132">VLOOKUP($U132,'종목주가시세'!$A$1:$J$472,MATCH(AA$6,'종목주가시세'!$B$1:$J$1,0)+1)*Q132</f>
        <v>16784400</v>
      </c>
      <c r="AB132" s="12">
        <f t="array" ref="AB132">VLOOKUP($U132,'종목주가시세'!$A$1:$J$472,MATCH(AB$6,'종목주가시세'!$B$1:$J$1,0)+1)*R132</f>
        <v>0</v>
      </c>
      <c r="AC132" s="12">
        <f t="array" ref="AC132">VLOOKUP($U132,'종목주가시세'!$A$1:$J$472,MATCH(AC$6,'종목주가시세'!$B$1:$J$1,0)+1)*S132</f>
        <v>0</v>
      </c>
      <c r="AD132" s="12">
        <f t="array" ref="AD132">VLOOKUP($U132,'종목주가시세'!$A$1:$J$472,MATCH(AD$6,'종목주가시세'!$B$1:$J$1,0)+1)*T132</f>
        <v>0</v>
      </c>
      <c r="AE132" s="12">
        <f t="shared" si="3"/>
        <v>67215200</v>
      </c>
      <c r="AF132" s="12">
        <f t="array" ref="AF132">100000000+SUM(IF(($C$7:$C$28="매도")*($B$7:$B$28&lt;=$U132),$I$7:$I$28))-SUM(IF(($C$7:$C$28="매수")*($B$7:$B$28&lt;=$U132),$I$7:$I$28))</f>
        <v>42155370</v>
      </c>
      <c r="AG132" s="12">
        <f t="shared" si="4"/>
        <v>109370570</v>
      </c>
    </row>
    <row r="133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>
        <f t="array" ref="L133">SUM(IF(($A$7:$A$28=L$6)*($C$7:$C$28="매수")*($B$7:$B$28&lt;=$U133),$H$7:$H$28))-SUM(IF(($A$7:$A$28=L$6)*($C$7:$C$28="매도")*($B$7:$B$28&lt;=$U133),$H$7:$H$28))</f>
        <v>0</v>
      </c>
      <c r="M133" s="3">
        <f t="array" ref="M133">SUM(IF(($A$7:$A$28=M$6)*($C$7:$C$28="매수")*($B$7:$B$28&lt;=$U133),$H$7:$H$28))-SUM(IF(($A$7:$A$28=M$6)*($C$7:$C$28="매도")*($B$7:$B$28&lt;=$U133),$H$7:$H$28))</f>
        <v>0</v>
      </c>
      <c r="N133" s="3">
        <f t="array" ref="N133">SUM(IF(($A$7:$A$28=N$6)*($C$7:$C$28="매수")*($B$7:$B$28&lt;=$U133),$H$7:$H$28))-SUM(IF(($A$7:$A$28=N$6)*($C$7:$C$28="매도")*($B$7:$B$28&lt;=$U133),$H$7:$H$28))</f>
        <v>5520</v>
      </c>
      <c r="O133" s="3">
        <f t="array" ref="O133">SUM(IF(($A$7:$A$28=O$6)*($C$7:$C$28="매수")*($B$7:$B$28&lt;=$U133),$H$7:$H$28))-SUM(IF(($A$7:$A$28=O$6)*($C$7:$C$28="매도")*($B$7:$B$28&lt;=$U133),$H$7:$H$28))</f>
        <v>0</v>
      </c>
      <c r="P133" s="3">
        <f t="array" ref="P133">SUM(IF(($A$7:$A$28=P$6)*($C$7:$C$28="매수")*($B$7:$B$28&lt;=$U133),$H$7:$H$28))-SUM(IF(($A$7:$A$28=P$6)*($C$7:$C$28="매도")*($B$7:$B$28&lt;=$U133),$H$7:$H$28))</f>
        <v>722</v>
      </c>
      <c r="Q133" s="3">
        <f t="array" ref="Q133">SUM(IF(($A$7:$A$28=Q$6)*($C$7:$C$28="매수")*($B$7:$B$28&lt;=$U133),$H$7:$H$28))-SUM(IF(($A$7:$A$28=Q$6)*($C$7:$C$28="매도")*($B$7:$B$28&lt;=$U133),$H$7:$H$28))</f>
        <v>426</v>
      </c>
      <c r="R133" s="3">
        <f t="array" ref="R133">SUM(IF(($A$7:$A$28=R$6)*($C$7:$C$28="매수")*($B$7:$B$28&lt;=$U133),$H$7:$H$28))-SUM(IF(($A$7:$A$28=R$6)*($C$7:$C$28="매도")*($B$7:$B$28&lt;=$U133),$H$7:$H$28))</f>
        <v>0</v>
      </c>
      <c r="S133" s="3">
        <f t="array" ref="S133">SUM(IF(($A$7:$A$28=S$6)*($C$7:$C$28="매수")*($B$7:$B$28&lt;=$U133),$H$7:$H$28))-SUM(IF(($A$7:$A$28=S$6)*($C$7:$C$28="매도")*($B$7:$B$28&lt;=$U133),$H$7:$H$28))</f>
        <v>0</v>
      </c>
      <c r="T133" s="3">
        <f t="array" ref="T133">SUM(IF(($A$7:$A$28=T$6)*($C$7:$C$28="매수")*($B$7:$B$28&lt;=$U133),$H$7:$H$28))-SUM(IF(($A$7:$A$28=T$6)*($C$7:$C$28="매도")*($B$7:$B$28&lt;=$U133),$H$7:$H$28))</f>
        <v>0</v>
      </c>
      <c r="U133" s="11">
        <v>43685.0</v>
      </c>
      <c r="V133" s="12">
        <f t="array" ref="V133">VLOOKUP($U133,'종목주가시세'!$A$1:$J$472,MATCH(V$6,'종목주가시세'!$B$1:$J$1,0)+1)*L133</f>
        <v>0</v>
      </c>
      <c r="W133" s="12">
        <f t="array" ref="W133">VLOOKUP($U133,'종목주가시세'!$A$1:$J$472,MATCH(W$6,'종목주가시세'!$B$1:$J$1,0)+1)*M133</f>
        <v>0</v>
      </c>
      <c r="X133" s="12">
        <f t="array" ref="X133">VLOOKUP($U133,'종목주가시세'!$A$1:$J$472,MATCH(X$6,'종목주가시세'!$B$1:$J$1,0)+1)*N133</f>
        <v>35052000</v>
      </c>
      <c r="Y133" s="12">
        <f t="array" ref="Y133">VLOOKUP($U133,'종목주가시세'!$A$1:$J$472,MATCH(Y$6,'종목주가시세'!$B$1:$J$1,0)+1)*O133</f>
        <v>0</v>
      </c>
      <c r="Z133" s="12">
        <f t="array" ref="Z133">VLOOKUP($U133,'종목주가시세'!$A$1:$J$472,MATCH(Z$6,'종목주가시세'!$B$1:$J$1,0)+1)*P133</f>
        <v>16389400</v>
      </c>
      <c r="AA133" s="12">
        <f t="array" ref="AA133">VLOOKUP($U133,'종목주가시세'!$A$1:$J$472,MATCH(AA$6,'종목주가시세'!$B$1:$J$1,0)+1)*Q133</f>
        <v>16890900</v>
      </c>
      <c r="AB133" s="12">
        <f t="array" ref="AB133">VLOOKUP($U133,'종목주가시세'!$A$1:$J$472,MATCH(AB$6,'종목주가시세'!$B$1:$J$1,0)+1)*R133</f>
        <v>0</v>
      </c>
      <c r="AC133" s="12">
        <f t="array" ref="AC133">VLOOKUP($U133,'종목주가시세'!$A$1:$J$472,MATCH(AC$6,'종목주가시세'!$B$1:$J$1,0)+1)*S133</f>
        <v>0</v>
      </c>
      <c r="AD133" s="12">
        <f t="array" ref="AD133">VLOOKUP($U133,'종목주가시세'!$A$1:$J$472,MATCH(AD$6,'종목주가시세'!$B$1:$J$1,0)+1)*T133</f>
        <v>0</v>
      </c>
      <c r="AE133" s="12">
        <f t="shared" si="3"/>
        <v>68332300</v>
      </c>
      <c r="AF133" s="12">
        <f t="array" ref="AF133">100000000+SUM(IF(($C$7:$C$28="매도")*($B$7:$B$28&lt;=$U133),$I$7:$I$28))-SUM(IF(($C$7:$C$28="매수")*($B$7:$B$28&lt;=$U133),$I$7:$I$28))</f>
        <v>42155370</v>
      </c>
      <c r="AG133" s="12">
        <f t="shared" si="4"/>
        <v>110487670</v>
      </c>
    </row>
    <row r="134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>
        <f t="array" ref="L134">SUM(IF(($A$7:$A$28=L$6)*($C$7:$C$28="매수")*($B$7:$B$28&lt;=$U134),$H$7:$H$28))-SUM(IF(($A$7:$A$28=L$6)*($C$7:$C$28="매도")*($B$7:$B$28&lt;=$U134),$H$7:$H$28))</f>
        <v>0</v>
      </c>
      <c r="M134" s="3">
        <f t="array" ref="M134">SUM(IF(($A$7:$A$28=M$6)*($C$7:$C$28="매수")*($B$7:$B$28&lt;=$U134),$H$7:$H$28))-SUM(IF(($A$7:$A$28=M$6)*($C$7:$C$28="매도")*($B$7:$B$28&lt;=$U134),$H$7:$H$28))</f>
        <v>0</v>
      </c>
      <c r="N134" s="3">
        <f t="array" ref="N134">SUM(IF(($A$7:$A$28=N$6)*($C$7:$C$28="매수")*($B$7:$B$28&lt;=$U134),$H$7:$H$28))-SUM(IF(($A$7:$A$28=N$6)*($C$7:$C$28="매도")*($B$7:$B$28&lt;=$U134),$H$7:$H$28))</f>
        <v>5520</v>
      </c>
      <c r="O134" s="3">
        <f t="array" ref="O134">SUM(IF(($A$7:$A$28=O$6)*($C$7:$C$28="매수")*($B$7:$B$28&lt;=$U134),$H$7:$H$28))-SUM(IF(($A$7:$A$28=O$6)*($C$7:$C$28="매도")*($B$7:$B$28&lt;=$U134),$H$7:$H$28))</f>
        <v>0</v>
      </c>
      <c r="P134" s="3">
        <f t="array" ref="P134">SUM(IF(($A$7:$A$28=P$6)*($C$7:$C$28="매수")*($B$7:$B$28&lt;=$U134),$H$7:$H$28))-SUM(IF(($A$7:$A$28=P$6)*($C$7:$C$28="매도")*($B$7:$B$28&lt;=$U134),$H$7:$H$28))</f>
        <v>722</v>
      </c>
      <c r="Q134" s="3">
        <f t="array" ref="Q134">SUM(IF(($A$7:$A$28=Q$6)*($C$7:$C$28="매수")*($B$7:$B$28&lt;=$U134),$H$7:$H$28))-SUM(IF(($A$7:$A$28=Q$6)*($C$7:$C$28="매도")*($B$7:$B$28&lt;=$U134),$H$7:$H$28))</f>
        <v>426</v>
      </c>
      <c r="R134" s="3">
        <f t="array" ref="R134">SUM(IF(($A$7:$A$28=R$6)*($C$7:$C$28="매수")*($B$7:$B$28&lt;=$U134),$H$7:$H$28))-SUM(IF(($A$7:$A$28=R$6)*($C$7:$C$28="매도")*($B$7:$B$28&lt;=$U134),$H$7:$H$28))</f>
        <v>0</v>
      </c>
      <c r="S134" s="3">
        <f t="array" ref="S134">SUM(IF(($A$7:$A$28=S$6)*($C$7:$C$28="매수")*($B$7:$B$28&lt;=$U134),$H$7:$H$28))-SUM(IF(($A$7:$A$28=S$6)*($C$7:$C$28="매도")*($B$7:$B$28&lt;=$U134),$H$7:$H$28))</f>
        <v>0</v>
      </c>
      <c r="T134" s="3">
        <f t="array" ref="T134">SUM(IF(($A$7:$A$28=T$6)*($C$7:$C$28="매수")*($B$7:$B$28&lt;=$U134),$H$7:$H$28))-SUM(IF(($A$7:$A$28=T$6)*($C$7:$C$28="매도")*($B$7:$B$28&lt;=$U134),$H$7:$H$28))</f>
        <v>0</v>
      </c>
      <c r="U134" s="11">
        <v>43686.0</v>
      </c>
      <c r="V134" s="12">
        <f t="array" ref="V134">VLOOKUP($U134,'종목주가시세'!$A$1:$J$472,MATCH(V$6,'종목주가시세'!$B$1:$J$1,0)+1)*L134</f>
        <v>0</v>
      </c>
      <c r="W134" s="12">
        <f t="array" ref="W134">VLOOKUP($U134,'종목주가시세'!$A$1:$J$472,MATCH(W$6,'종목주가시세'!$B$1:$J$1,0)+1)*M134</f>
        <v>0</v>
      </c>
      <c r="X134" s="12">
        <f t="array" ref="X134">VLOOKUP($U134,'종목주가시세'!$A$1:$J$472,MATCH(X$6,'종목주가시세'!$B$1:$J$1,0)+1)*N134</f>
        <v>34996800</v>
      </c>
      <c r="Y134" s="12">
        <f t="array" ref="Y134">VLOOKUP($U134,'종목주가시세'!$A$1:$J$472,MATCH(Y$6,'종목주가시세'!$B$1:$J$1,0)+1)*O134</f>
        <v>0</v>
      </c>
      <c r="Z134" s="12">
        <f t="array" ref="Z134">VLOOKUP($U134,'종목주가시세'!$A$1:$J$472,MATCH(Z$6,'종목주가시세'!$B$1:$J$1,0)+1)*P134</f>
        <v>16353300</v>
      </c>
      <c r="AA134" s="12">
        <f t="array" ref="AA134">VLOOKUP($U134,'종목주가시세'!$A$1:$J$472,MATCH(AA$6,'종목주가시세'!$B$1:$J$1,0)+1)*Q134</f>
        <v>16890900</v>
      </c>
      <c r="AB134" s="12">
        <f t="array" ref="AB134">VLOOKUP($U134,'종목주가시세'!$A$1:$J$472,MATCH(AB$6,'종목주가시세'!$B$1:$J$1,0)+1)*R134</f>
        <v>0</v>
      </c>
      <c r="AC134" s="12">
        <f t="array" ref="AC134">VLOOKUP($U134,'종목주가시세'!$A$1:$J$472,MATCH(AC$6,'종목주가시세'!$B$1:$J$1,0)+1)*S134</f>
        <v>0</v>
      </c>
      <c r="AD134" s="12">
        <f t="array" ref="AD134">VLOOKUP($U134,'종목주가시세'!$A$1:$J$472,MATCH(AD$6,'종목주가시세'!$B$1:$J$1,0)+1)*T134</f>
        <v>0</v>
      </c>
      <c r="AE134" s="12">
        <f t="shared" si="3"/>
        <v>68241000</v>
      </c>
      <c r="AF134" s="12">
        <f t="array" ref="AF134">100000000+SUM(IF(($C$7:$C$28="매도")*($B$7:$B$28&lt;=$U134),$I$7:$I$28))-SUM(IF(($C$7:$C$28="매수")*($B$7:$B$28&lt;=$U134),$I$7:$I$28))</f>
        <v>42155370</v>
      </c>
      <c r="AG134" s="12">
        <f t="shared" si="4"/>
        <v>110396370</v>
      </c>
    </row>
    <row r="135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>
        <f t="array" ref="L135">SUM(IF(($A$7:$A$28=L$6)*($C$7:$C$28="매수")*($B$7:$B$28&lt;=$U135),$H$7:$H$28))-SUM(IF(($A$7:$A$28=L$6)*($C$7:$C$28="매도")*($B$7:$B$28&lt;=$U135),$H$7:$H$28))</f>
        <v>0</v>
      </c>
      <c r="M135" s="3">
        <f t="array" ref="M135">SUM(IF(($A$7:$A$28=M$6)*($C$7:$C$28="매수")*($B$7:$B$28&lt;=$U135),$H$7:$H$28))-SUM(IF(($A$7:$A$28=M$6)*($C$7:$C$28="매도")*($B$7:$B$28&lt;=$U135),$H$7:$H$28))</f>
        <v>0</v>
      </c>
      <c r="N135" s="3">
        <f t="array" ref="N135">SUM(IF(($A$7:$A$28=N$6)*($C$7:$C$28="매수")*($B$7:$B$28&lt;=$U135),$H$7:$H$28))-SUM(IF(($A$7:$A$28=N$6)*($C$7:$C$28="매도")*($B$7:$B$28&lt;=$U135),$H$7:$H$28))</f>
        <v>5520</v>
      </c>
      <c r="O135" s="3">
        <f t="array" ref="O135">SUM(IF(($A$7:$A$28=O$6)*($C$7:$C$28="매수")*($B$7:$B$28&lt;=$U135),$H$7:$H$28))-SUM(IF(($A$7:$A$28=O$6)*($C$7:$C$28="매도")*($B$7:$B$28&lt;=$U135),$H$7:$H$28))</f>
        <v>0</v>
      </c>
      <c r="P135" s="3">
        <f t="array" ref="P135">SUM(IF(($A$7:$A$28=P$6)*($C$7:$C$28="매수")*($B$7:$B$28&lt;=$U135),$H$7:$H$28))-SUM(IF(($A$7:$A$28=P$6)*($C$7:$C$28="매도")*($B$7:$B$28&lt;=$U135),$H$7:$H$28))</f>
        <v>722</v>
      </c>
      <c r="Q135" s="3">
        <f t="array" ref="Q135">SUM(IF(($A$7:$A$28=Q$6)*($C$7:$C$28="매수")*($B$7:$B$28&lt;=$U135),$H$7:$H$28))-SUM(IF(($A$7:$A$28=Q$6)*($C$7:$C$28="매도")*($B$7:$B$28&lt;=$U135),$H$7:$H$28))</f>
        <v>426</v>
      </c>
      <c r="R135" s="3">
        <f t="array" ref="R135">SUM(IF(($A$7:$A$28=R$6)*($C$7:$C$28="매수")*($B$7:$B$28&lt;=$U135),$H$7:$H$28))-SUM(IF(($A$7:$A$28=R$6)*($C$7:$C$28="매도")*($B$7:$B$28&lt;=$U135),$H$7:$H$28))</f>
        <v>0</v>
      </c>
      <c r="S135" s="3">
        <f t="array" ref="S135">SUM(IF(($A$7:$A$28=S$6)*($C$7:$C$28="매수")*($B$7:$B$28&lt;=$U135),$H$7:$H$28))-SUM(IF(($A$7:$A$28=S$6)*($C$7:$C$28="매도")*($B$7:$B$28&lt;=$U135),$H$7:$H$28))</f>
        <v>0</v>
      </c>
      <c r="T135" s="3">
        <f t="array" ref="T135">SUM(IF(($A$7:$A$28=T$6)*($C$7:$C$28="매수")*($B$7:$B$28&lt;=$U135),$H$7:$H$28))-SUM(IF(($A$7:$A$28=T$6)*($C$7:$C$28="매도")*($B$7:$B$28&lt;=$U135),$H$7:$H$28))</f>
        <v>0</v>
      </c>
      <c r="U135" s="11">
        <v>43689.0</v>
      </c>
      <c r="V135" s="12">
        <f t="array" ref="V135">VLOOKUP($U135,'종목주가시세'!$A$1:$J$472,MATCH(V$6,'종목주가시세'!$B$1:$J$1,0)+1)*L135</f>
        <v>0</v>
      </c>
      <c r="W135" s="12">
        <f t="array" ref="W135">VLOOKUP($U135,'종목주가시세'!$A$1:$J$472,MATCH(W$6,'종목주가시세'!$B$1:$J$1,0)+1)*M135</f>
        <v>0</v>
      </c>
      <c r="X135" s="12">
        <f t="array" ref="X135">VLOOKUP($U135,'종목주가시세'!$A$1:$J$472,MATCH(X$6,'종목주가시세'!$B$1:$J$1,0)+1)*N135</f>
        <v>35714400</v>
      </c>
      <c r="Y135" s="12">
        <f t="array" ref="Y135">VLOOKUP($U135,'종목주가시세'!$A$1:$J$472,MATCH(Y$6,'종목주가시세'!$B$1:$J$1,0)+1)*O135</f>
        <v>0</v>
      </c>
      <c r="Z135" s="12">
        <f t="array" ref="Z135">VLOOKUP($U135,'종목주가시세'!$A$1:$J$472,MATCH(Z$6,'종목주가시세'!$B$1:$J$1,0)+1)*P135</f>
        <v>16136700</v>
      </c>
      <c r="AA135" s="12">
        <f t="array" ref="AA135">VLOOKUP($U135,'종목주가시세'!$A$1:$J$472,MATCH(AA$6,'종목주가시세'!$B$1:$J$1,0)+1)*Q135</f>
        <v>16656600</v>
      </c>
      <c r="AB135" s="12">
        <f t="array" ref="AB135">VLOOKUP($U135,'종목주가시세'!$A$1:$J$472,MATCH(AB$6,'종목주가시세'!$B$1:$J$1,0)+1)*R135</f>
        <v>0</v>
      </c>
      <c r="AC135" s="12">
        <f t="array" ref="AC135">VLOOKUP($U135,'종목주가시세'!$A$1:$J$472,MATCH(AC$6,'종목주가시세'!$B$1:$J$1,0)+1)*S135</f>
        <v>0</v>
      </c>
      <c r="AD135" s="12">
        <f t="array" ref="AD135">VLOOKUP($U135,'종목주가시세'!$A$1:$J$472,MATCH(AD$6,'종목주가시세'!$B$1:$J$1,0)+1)*T135</f>
        <v>0</v>
      </c>
      <c r="AE135" s="12">
        <f t="shared" si="3"/>
        <v>68507700</v>
      </c>
      <c r="AF135" s="12">
        <f t="array" ref="AF135">100000000+SUM(IF(($C$7:$C$28="매도")*($B$7:$B$28&lt;=$U135),$I$7:$I$28))-SUM(IF(($C$7:$C$28="매수")*($B$7:$B$28&lt;=$U135),$I$7:$I$28))</f>
        <v>42155370</v>
      </c>
      <c r="AG135" s="12">
        <f t="shared" si="4"/>
        <v>110663070</v>
      </c>
    </row>
    <row r="13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>
        <f t="array" ref="L136">SUM(IF(($A$7:$A$28=L$6)*($C$7:$C$28="매수")*($B$7:$B$28&lt;=$U136),$H$7:$H$28))-SUM(IF(($A$7:$A$28=L$6)*($C$7:$C$28="매도")*($B$7:$B$28&lt;=$U136),$H$7:$H$28))</f>
        <v>0</v>
      </c>
      <c r="M136" s="3">
        <f t="array" ref="M136">SUM(IF(($A$7:$A$28=M$6)*($C$7:$C$28="매수")*($B$7:$B$28&lt;=$U136),$H$7:$H$28))-SUM(IF(($A$7:$A$28=M$6)*($C$7:$C$28="매도")*($B$7:$B$28&lt;=$U136),$H$7:$H$28))</f>
        <v>0</v>
      </c>
      <c r="N136" s="3">
        <f t="array" ref="N136">SUM(IF(($A$7:$A$28=N$6)*($C$7:$C$28="매수")*($B$7:$B$28&lt;=$U136),$H$7:$H$28))-SUM(IF(($A$7:$A$28=N$6)*($C$7:$C$28="매도")*($B$7:$B$28&lt;=$U136),$H$7:$H$28))</f>
        <v>5520</v>
      </c>
      <c r="O136" s="3">
        <f t="array" ref="O136">SUM(IF(($A$7:$A$28=O$6)*($C$7:$C$28="매수")*($B$7:$B$28&lt;=$U136),$H$7:$H$28))-SUM(IF(($A$7:$A$28=O$6)*($C$7:$C$28="매도")*($B$7:$B$28&lt;=$U136),$H$7:$H$28))</f>
        <v>0</v>
      </c>
      <c r="P136" s="3">
        <f t="array" ref="P136">SUM(IF(($A$7:$A$28=P$6)*($C$7:$C$28="매수")*($B$7:$B$28&lt;=$U136),$H$7:$H$28))-SUM(IF(($A$7:$A$28=P$6)*($C$7:$C$28="매도")*($B$7:$B$28&lt;=$U136),$H$7:$H$28))</f>
        <v>722</v>
      </c>
      <c r="Q136" s="3">
        <f t="array" ref="Q136">SUM(IF(($A$7:$A$28=Q$6)*($C$7:$C$28="매수")*($B$7:$B$28&lt;=$U136),$H$7:$H$28))-SUM(IF(($A$7:$A$28=Q$6)*($C$7:$C$28="매도")*($B$7:$B$28&lt;=$U136),$H$7:$H$28))</f>
        <v>426</v>
      </c>
      <c r="R136" s="3">
        <f t="array" ref="R136">SUM(IF(($A$7:$A$28=R$6)*($C$7:$C$28="매수")*($B$7:$B$28&lt;=$U136),$H$7:$H$28))-SUM(IF(($A$7:$A$28=R$6)*($C$7:$C$28="매도")*($B$7:$B$28&lt;=$U136),$H$7:$H$28))</f>
        <v>0</v>
      </c>
      <c r="S136" s="3">
        <f t="array" ref="S136">SUM(IF(($A$7:$A$28=S$6)*($C$7:$C$28="매수")*($B$7:$B$28&lt;=$U136),$H$7:$H$28))-SUM(IF(($A$7:$A$28=S$6)*($C$7:$C$28="매도")*($B$7:$B$28&lt;=$U136),$H$7:$H$28))</f>
        <v>0</v>
      </c>
      <c r="T136" s="3">
        <f t="array" ref="T136">SUM(IF(($A$7:$A$28=T$6)*($C$7:$C$28="매수")*($B$7:$B$28&lt;=$U136),$H$7:$H$28))-SUM(IF(($A$7:$A$28=T$6)*($C$7:$C$28="매도")*($B$7:$B$28&lt;=$U136),$H$7:$H$28))</f>
        <v>0</v>
      </c>
      <c r="U136" s="11">
        <v>43690.0</v>
      </c>
      <c r="V136" s="12">
        <f t="array" ref="V136">VLOOKUP($U136,'종목주가시세'!$A$1:$J$472,MATCH(V$6,'종목주가시세'!$B$1:$J$1,0)+1)*L136</f>
        <v>0</v>
      </c>
      <c r="W136" s="12">
        <f t="array" ref="W136">VLOOKUP($U136,'종목주가시세'!$A$1:$J$472,MATCH(W$6,'종목주가시세'!$B$1:$J$1,0)+1)*M136</f>
        <v>0</v>
      </c>
      <c r="X136" s="12">
        <f t="array" ref="X136">VLOOKUP($U136,'종목주가시세'!$A$1:$J$472,MATCH(X$6,'종목주가시세'!$B$1:$J$1,0)+1)*N136</f>
        <v>35880000</v>
      </c>
      <c r="Y136" s="12">
        <f t="array" ref="Y136">VLOOKUP($U136,'종목주가시세'!$A$1:$J$472,MATCH(Y$6,'종목주가시세'!$B$1:$J$1,0)+1)*O136</f>
        <v>0</v>
      </c>
      <c r="Z136" s="12">
        <f t="array" ref="Z136">VLOOKUP($U136,'종목주가시세'!$A$1:$J$472,MATCH(Z$6,'종목주가시세'!$B$1:$J$1,0)+1)*P136</f>
        <v>15703500</v>
      </c>
      <c r="AA136" s="12">
        <f t="array" ref="AA136">VLOOKUP($U136,'종목주가시세'!$A$1:$J$472,MATCH(AA$6,'종목주가시세'!$B$1:$J$1,0)+1)*Q136</f>
        <v>16954800</v>
      </c>
      <c r="AB136" s="12">
        <f t="array" ref="AB136">VLOOKUP($U136,'종목주가시세'!$A$1:$J$472,MATCH(AB$6,'종목주가시세'!$B$1:$J$1,0)+1)*R136</f>
        <v>0</v>
      </c>
      <c r="AC136" s="12">
        <f t="array" ref="AC136">VLOOKUP($U136,'종목주가시세'!$A$1:$J$472,MATCH(AC$6,'종목주가시세'!$B$1:$J$1,0)+1)*S136</f>
        <v>0</v>
      </c>
      <c r="AD136" s="12">
        <f t="array" ref="AD136">VLOOKUP($U136,'종목주가시세'!$A$1:$J$472,MATCH(AD$6,'종목주가시세'!$B$1:$J$1,0)+1)*T136</f>
        <v>0</v>
      </c>
      <c r="AE136" s="12">
        <f t="shared" si="3"/>
        <v>68538300</v>
      </c>
      <c r="AF136" s="12">
        <f t="array" ref="AF136">100000000+SUM(IF(($C$7:$C$28="매도")*($B$7:$B$28&lt;=$U136),$I$7:$I$28))-SUM(IF(($C$7:$C$28="매수")*($B$7:$B$28&lt;=$U136),$I$7:$I$28))</f>
        <v>42155370</v>
      </c>
      <c r="AG136" s="12">
        <f t="shared" si="4"/>
        <v>110693670</v>
      </c>
    </row>
    <row r="137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>
        <f t="array" ref="L137">SUM(IF(($A$7:$A$28=L$6)*($C$7:$C$28="매수")*($B$7:$B$28&lt;=$U137),$H$7:$H$28))-SUM(IF(($A$7:$A$28=L$6)*($C$7:$C$28="매도")*($B$7:$B$28&lt;=$U137),$H$7:$H$28))</f>
        <v>0</v>
      </c>
      <c r="M137" s="3">
        <f t="array" ref="M137">SUM(IF(($A$7:$A$28=M$6)*($C$7:$C$28="매수")*($B$7:$B$28&lt;=$U137),$H$7:$H$28))-SUM(IF(($A$7:$A$28=M$6)*($C$7:$C$28="매도")*($B$7:$B$28&lt;=$U137),$H$7:$H$28))</f>
        <v>0</v>
      </c>
      <c r="N137" s="3">
        <f t="array" ref="N137">SUM(IF(($A$7:$A$28=N$6)*($C$7:$C$28="매수")*($B$7:$B$28&lt;=$U137),$H$7:$H$28))-SUM(IF(($A$7:$A$28=N$6)*($C$7:$C$28="매도")*($B$7:$B$28&lt;=$U137),$H$7:$H$28))</f>
        <v>5520</v>
      </c>
      <c r="O137" s="3">
        <f t="array" ref="O137">SUM(IF(($A$7:$A$28=O$6)*($C$7:$C$28="매수")*($B$7:$B$28&lt;=$U137),$H$7:$H$28))-SUM(IF(($A$7:$A$28=O$6)*($C$7:$C$28="매도")*($B$7:$B$28&lt;=$U137),$H$7:$H$28))</f>
        <v>0</v>
      </c>
      <c r="P137" s="3">
        <f t="array" ref="P137">SUM(IF(($A$7:$A$28=P$6)*($C$7:$C$28="매수")*($B$7:$B$28&lt;=$U137),$H$7:$H$28))-SUM(IF(($A$7:$A$28=P$6)*($C$7:$C$28="매도")*($B$7:$B$28&lt;=$U137),$H$7:$H$28))</f>
        <v>722</v>
      </c>
      <c r="Q137" s="3">
        <f t="array" ref="Q137">SUM(IF(($A$7:$A$28=Q$6)*($C$7:$C$28="매수")*($B$7:$B$28&lt;=$U137),$H$7:$H$28))-SUM(IF(($A$7:$A$28=Q$6)*($C$7:$C$28="매도")*($B$7:$B$28&lt;=$U137),$H$7:$H$28))</f>
        <v>426</v>
      </c>
      <c r="R137" s="3">
        <f t="array" ref="R137">SUM(IF(($A$7:$A$28=R$6)*($C$7:$C$28="매수")*($B$7:$B$28&lt;=$U137),$H$7:$H$28))-SUM(IF(($A$7:$A$28=R$6)*($C$7:$C$28="매도")*($B$7:$B$28&lt;=$U137),$H$7:$H$28))</f>
        <v>0</v>
      </c>
      <c r="S137" s="3">
        <f t="array" ref="S137">SUM(IF(($A$7:$A$28=S$6)*($C$7:$C$28="매수")*($B$7:$B$28&lt;=$U137),$H$7:$H$28))-SUM(IF(($A$7:$A$28=S$6)*($C$7:$C$28="매도")*($B$7:$B$28&lt;=$U137),$H$7:$H$28))</f>
        <v>0</v>
      </c>
      <c r="T137" s="3">
        <f t="array" ref="T137">SUM(IF(($A$7:$A$28=T$6)*($C$7:$C$28="매수")*($B$7:$B$28&lt;=$U137),$H$7:$H$28))-SUM(IF(($A$7:$A$28=T$6)*($C$7:$C$28="매도")*($B$7:$B$28&lt;=$U137),$H$7:$H$28))</f>
        <v>0</v>
      </c>
      <c r="U137" s="11">
        <v>43691.0</v>
      </c>
      <c r="V137" s="12">
        <f t="array" ref="V137">VLOOKUP($U137,'종목주가시세'!$A$1:$J$472,MATCH(V$6,'종목주가시세'!$B$1:$J$1,0)+1)*L137</f>
        <v>0</v>
      </c>
      <c r="W137" s="12">
        <f t="array" ref="W137">VLOOKUP($U137,'종목주가시세'!$A$1:$J$472,MATCH(W$6,'종목주가시세'!$B$1:$J$1,0)+1)*M137</f>
        <v>0</v>
      </c>
      <c r="X137" s="12">
        <f t="array" ref="X137">VLOOKUP($U137,'종목주가시세'!$A$1:$J$472,MATCH(X$6,'종목주가시세'!$B$1:$J$1,0)+1)*N137</f>
        <v>35990400</v>
      </c>
      <c r="Y137" s="12">
        <f t="array" ref="Y137">VLOOKUP($U137,'종목주가시세'!$A$1:$J$472,MATCH(Y$6,'종목주가시세'!$B$1:$J$1,0)+1)*O137</f>
        <v>0</v>
      </c>
      <c r="Z137" s="12">
        <f t="array" ref="Z137">VLOOKUP($U137,'종목주가시세'!$A$1:$J$472,MATCH(Z$6,'종목주가시세'!$B$1:$J$1,0)+1)*P137</f>
        <v>16100600</v>
      </c>
      <c r="AA137" s="12">
        <f t="array" ref="AA137">VLOOKUP($U137,'종목주가시세'!$A$1:$J$472,MATCH(AA$6,'종목주가시세'!$B$1:$J$1,0)+1)*Q137</f>
        <v>16827000</v>
      </c>
      <c r="AB137" s="12">
        <f t="array" ref="AB137">VLOOKUP($U137,'종목주가시세'!$A$1:$J$472,MATCH(AB$6,'종목주가시세'!$B$1:$J$1,0)+1)*R137</f>
        <v>0</v>
      </c>
      <c r="AC137" s="12">
        <f t="array" ref="AC137">VLOOKUP($U137,'종목주가시세'!$A$1:$J$472,MATCH(AC$6,'종목주가시세'!$B$1:$J$1,0)+1)*S137</f>
        <v>0</v>
      </c>
      <c r="AD137" s="12">
        <f t="array" ref="AD137">VLOOKUP($U137,'종목주가시세'!$A$1:$J$472,MATCH(AD$6,'종목주가시세'!$B$1:$J$1,0)+1)*T137</f>
        <v>0</v>
      </c>
      <c r="AE137" s="12">
        <f t="shared" si="3"/>
        <v>68918000</v>
      </c>
      <c r="AF137" s="12">
        <f t="array" ref="AF137">100000000+SUM(IF(($C$7:$C$28="매도")*($B$7:$B$28&lt;=$U137),$I$7:$I$28))-SUM(IF(($C$7:$C$28="매수")*($B$7:$B$28&lt;=$U137),$I$7:$I$28))</f>
        <v>42155370</v>
      </c>
      <c r="AG137" s="12">
        <f t="shared" si="4"/>
        <v>111073370</v>
      </c>
    </row>
    <row r="138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>
        <f t="array" ref="L138">SUM(IF(($A$7:$A$28=L$6)*($C$7:$C$28="매수")*($B$7:$B$28&lt;=$U138),$H$7:$H$28))-SUM(IF(($A$7:$A$28=L$6)*($C$7:$C$28="매도")*($B$7:$B$28&lt;=$U138),$H$7:$H$28))</f>
        <v>0</v>
      </c>
      <c r="M138" s="3">
        <f t="array" ref="M138">SUM(IF(($A$7:$A$28=M$6)*($C$7:$C$28="매수")*($B$7:$B$28&lt;=$U138),$H$7:$H$28))-SUM(IF(($A$7:$A$28=M$6)*($C$7:$C$28="매도")*($B$7:$B$28&lt;=$U138),$H$7:$H$28))</f>
        <v>0</v>
      </c>
      <c r="N138" s="3">
        <f t="array" ref="N138">SUM(IF(($A$7:$A$28=N$6)*($C$7:$C$28="매수")*($B$7:$B$28&lt;=$U138),$H$7:$H$28))-SUM(IF(($A$7:$A$28=N$6)*($C$7:$C$28="매도")*($B$7:$B$28&lt;=$U138),$H$7:$H$28))</f>
        <v>5520</v>
      </c>
      <c r="O138" s="3">
        <f t="array" ref="O138">SUM(IF(($A$7:$A$28=O$6)*($C$7:$C$28="매수")*($B$7:$B$28&lt;=$U138),$H$7:$H$28))-SUM(IF(($A$7:$A$28=O$6)*($C$7:$C$28="매도")*($B$7:$B$28&lt;=$U138),$H$7:$H$28))</f>
        <v>0</v>
      </c>
      <c r="P138" s="3">
        <f t="array" ref="P138">SUM(IF(($A$7:$A$28=P$6)*($C$7:$C$28="매수")*($B$7:$B$28&lt;=$U138),$H$7:$H$28))-SUM(IF(($A$7:$A$28=P$6)*($C$7:$C$28="매도")*($B$7:$B$28&lt;=$U138),$H$7:$H$28))</f>
        <v>722</v>
      </c>
      <c r="Q138" s="3">
        <f t="array" ref="Q138">SUM(IF(($A$7:$A$28=Q$6)*($C$7:$C$28="매수")*($B$7:$B$28&lt;=$U138),$H$7:$H$28))-SUM(IF(($A$7:$A$28=Q$6)*($C$7:$C$28="매도")*($B$7:$B$28&lt;=$U138),$H$7:$H$28))</f>
        <v>426</v>
      </c>
      <c r="R138" s="3">
        <f t="array" ref="R138">SUM(IF(($A$7:$A$28=R$6)*($C$7:$C$28="매수")*($B$7:$B$28&lt;=$U138),$H$7:$H$28))-SUM(IF(($A$7:$A$28=R$6)*($C$7:$C$28="매도")*($B$7:$B$28&lt;=$U138),$H$7:$H$28))</f>
        <v>0</v>
      </c>
      <c r="S138" s="3">
        <f t="array" ref="S138">SUM(IF(($A$7:$A$28=S$6)*($C$7:$C$28="매수")*($B$7:$B$28&lt;=$U138),$H$7:$H$28))-SUM(IF(($A$7:$A$28=S$6)*($C$7:$C$28="매도")*($B$7:$B$28&lt;=$U138),$H$7:$H$28))</f>
        <v>0</v>
      </c>
      <c r="T138" s="3">
        <f t="array" ref="T138">SUM(IF(($A$7:$A$28=T$6)*($C$7:$C$28="매수")*($B$7:$B$28&lt;=$U138),$H$7:$H$28))-SUM(IF(($A$7:$A$28=T$6)*($C$7:$C$28="매도")*($B$7:$B$28&lt;=$U138),$H$7:$H$28))</f>
        <v>0</v>
      </c>
      <c r="U138" s="11">
        <v>43693.0</v>
      </c>
      <c r="V138" s="12">
        <f t="array" ref="V138">VLOOKUP($U138,'종목주가시세'!$A$1:$J$472,MATCH(V$6,'종목주가시세'!$B$1:$J$1,0)+1)*L138</f>
        <v>0</v>
      </c>
      <c r="W138" s="12">
        <f t="array" ref="W138">VLOOKUP($U138,'종목주가시세'!$A$1:$J$472,MATCH(W$6,'종목주가시세'!$B$1:$J$1,0)+1)*M138</f>
        <v>0</v>
      </c>
      <c r="X138" s="12">
        <f t="array" ref="X138">VLOOKUP($U138,'종목주가시세'!$A$1:$J$472,MATCH(X$6,'종목주가시세'!$B$1:$J$1,0)+1)*N138</f>
        <v>36818400</v>
      </c>
      <c r="Y138" s="12">
        <f t="array" ref="Y138">VLOOKUP($U138,'종목주가시세'!$A$1:$J$472,MATCH(Y$6,'종목주가시세'!$B$1:$J$1,0)+1)*O138</f>
        <v>0</v>
      </c>
      <c r="Z138" s="12">
        <f t="array" ref="Z138">VLOOKUP($U138,'종목주가시세'!$A$1:$J$472,MATCH(Z$6,'종목주가시세'!$B$1:$J$1,0)+1)*P138</f>
        <v>16425500</v>
      </c>
      <c r="AA138" s="12">
        <f t="array" ref="AA138">VLOOKUP($U138,'종목주가시세'!$A$1:$J$472,MATCH(AA$6,'종목주가시세'!$B$1:$J$1,0)+1)*Q138</f>
        <v>16401000</v>
      </c>
      <c r="AB138" s="12">
        <f t="array" ref="AB138">VLOOKUP($U138,'종목주가시세'!$A$1:$J$472,MATCH(AB$6,'종목주가시세'!$B$1:$J$1,0)+1)*R138</f>
        <v>0</v>
      </c>
      <c r="AC138" s="12">
        <f t="array" ref="AC138">VLOOKUP($U138,'종목주가시세'!$A$1:$J$472,MATCH(AC$6,'종목주가시세'!$B$1:$J$1,0)+1)*S138</f>
        <v>0</v>
      </c>
      <c r="AD138" s="12">
        <f t="array" ref="AD138">VLOOKUP($U138,'종목주가시세'!$A$1:$J$472,MATCH(AD$6,'종목주가시세'!$B$1:$J$1,0)+1)*T138</f>
        <v>0</v>
      </c>
      <c r="AE138" s="12">
        <f t="shared" si="3"/>
        <v>69644900</v>
      </c>
      <c r="AF138" s="12">
        <f t="array" ref="AF138">100000000+SUM(IF(($C$7:$C$28="매도")*($B$7:$B$28&lt;=$U138),$I$7:$I$28))-SUM(IF(($C$7:$C$28="매수")*($B$7:$B$28&lt;=$U138),$I$7:$I$28))</f>
        <v>42155370</v>
      </c>
      <c r="AG138" s="12">
        <f t="shared" si="4"/>
        <v>111800270</v>
      </c>
    </row>
    <row r="139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>
        <f t="array" ref="L139">SUM(IF(($A$7:$A$28=L$6)*($C$7:$C$28="매수")*($B$7:$B$28&lt;=$U139),$H$7:$H$28))-SUM(IF(($A$7:$A$28=L$6)*($C$7:$C$28="매도")*($B$7:$B$28&lt;=$U139),$H$7:$H$28))</f>
        <v>0</v>
      </c>
      <c r="M139" s="3">
        <f t="array" ref="M139">SUM(IF(($A$7:$A$28=M$6)*($C$7:$C$28="매수")*($B$7:$B$28&lt;=$U139),$H$7:$H$28))-SUM(IF(($A$7:$A$28=M$6)*($C$7:$C$28="매도")*($B$7:$B$28&lt;=$U139),$H$7:$H$28))</f>
        <v>0</v>
      </c>
      <c r="N139" s="3">
        <f t="array" ref="N139">SUM(IF(($A$7:$A$28=N$6)*($C$7:$C$28="매수")*($B$7:$B$28&lt;=$U139),$H$7:$H$28))-SUM(IF(($A$7:$A$28=N$6)*($C$7:$C$28="매도")*($B$7:$B$28&lt;=$U139),$H$7:$H$28))</f>
        <v>5520</v>
      </c>
      <c r="O139" s="3">
        <f t="array" ref="O139">SUM(IF(($A$7:$A$28=O$6)*($C$7:$C$28="매수")*($B$7:$B$28&lt;=$U139),$H$7:$H$28))-SUM(IF(($A$7:$A$28=O$6)*($C$7:$C$28="매도")*($B$7:$B$28&lt;=$U139),$H$7:$H$28))</f>
        <v>0</v>
      </c>
      <c r="P139" s="3">
        <f t="array" ref="P139">SUM(IF(($A$7:$A$28=P$6)*($C$7:$C$28="매수")*($B$7:$B$28&lt;=$U139),$H$7:$H$28))-SUM(IF(($A$7:$A$28=P$6)*($C$7:$C$28="매도")*($B$7:$B$28&lt;=$U139),$H$7:$H$28))</f>
        <v>722</v>
      </c>
      <c r="Q139" s="3">
        <f t="array" ref="Q139">SUM(IF(($A$7:$A$28=Q$6)*($C$7:$C$28="매수")*($B$7:$B$28&lt;=$U139),$H$7:$H$28))-SUM(IF(($A$7:$A$28=Q$6)*($C$7:$C$28="매도")*($B$7:$B$28&lt;=$U139),$H$7:$H$28))</f>
        <v>426</v>
      </c>
      <c r="R139" s="3">
        <f t="array" ref="R139">SUM(IF(($A$7:$A$28=R$6)*($C$7:$C$28="매수")*($B$7:$B$28&lt;=$U139),$H$7:$H$28))-SUM(IF(($A$7:$A$28=R$6)*($C$7:$C$28="매도")*($B$7:$B$28&lt;=$U139),$H$7:$H$28))</f>
        <v>0</v>
      </c>
      <c r="S139" s="3">
        <f t="array" ref="S139">SUM(IF(($A$7:$A$28=S$6)*($C$7:$C$28="매수")*($B$7:$B$28&lt;=$U139),$H$7:$H$28))-SUM(IF(($A$7:$A$28=S$6)*($C$7:$C$28="매도")*($B$7:$B$28&lt;=$U139),$H$7:$H$28))</f>
        <v>0</v>
      </c>
      <c r="T139" s="3">
        <f t="array" ref="T139">SUM(IF(($A$7:$A$28=T$6)*($C$7:$C$28="매수")*($B$7:$B$28&lt;=$U139),$H$7:$H$28))-SUM(IF(($A$7:$A$28=T$6)*($C$7:$C$28="매도")*($B$7:$B$28&lt;=$U139),$H$7:$H$28))</f>
        <v>0</v>
      </c>
      <c r="U139" s="11">
        <v>43696.0</v>
      </c>
      <c r="V139" s="12">
        <f t="array" ref="V139">VLOOKUP($U139,'종목주가시세'!$A$1:$J$472,MATCH(V$6,'종목주가시세'!$B$1:$J$1,0)+1)*L139</f>
        <v>0</v>
      </c>
      <c r="W139" s="12">
        <f t="array" ref="W139">VLOOKUP($U139,'종목주가시세'!$A$1:$J$472,MATCH(W$6,'종목주가시세'!$B$1:$J$1,0)+1)*M139</f>
        <v>0</v>
      </c>
      <c r="X139" s="12">
        <f t="array" ref="X139">VLOOKUP($U139,'종목주가시세'!$A$1:$J$472,MATCH(X$6,'종목주가시세'!$B$1:$J$1,0)+1)*N139</f>
        <v>37315200</v>
      </c>
      <c r="Y139" s="12">
        <f t="array" ref="Y139">VLOOKUP($U139,'종목주가시세'!$A$1:$J$472,MATCH(Y$6,'종목주가시세'!$B$1:$J$1,0)+1)*O139</f>
        <v>0</v>
      </c>
      <c r="Z139" s="12">
        <f t="array" ref="Z139">VLOOKUP($U139,'종목주가시세'!$A$1:$J$472,MATCH(Z$6,'종목주가시세'!$B$1:$J$1,0)+1)*P139</f>
        <v>16461600</v>
      </c>
      <c r="AA139" s="12">
        <f t="array" ref="AA139">VLOOKUP($U139,'종목주가시세'!$A$1:$J$472,MATCH(AA$6,'종목주가시세'!$B$1:$J$1,0)+1)*Q139</f>
        <v>16528800</v>
      </c>
      <c r="AB139" s="12">
        <f t="array" ref="AB139">VLOOKUP($U139,'종목주가시세'!$A$1:$J$472,MATCH(AB$6,'종목주가시세'!$B$1:$J$1,0)+1)*R139</f>
        <v>0</v>
      </c>
      <c r="AC139" s="12">
        <f t="array" ref="AC139">VLOOKUP($U139,'종목주가시세'!$A$1:$J$472,MATCH(AC$6,'종목주가시세'!$B$1:$J$1,0)+1)*S139</f>
        <v>0</v>
      </c>
      <c r="AD139" s="12">
        <f t="array" ref="AD139">VLOOKUP($U139,'종목주가시세'!$A$1:$J$472,MATCH(AD$6,'종목주가시세'!$B$1:$J$1,0)+1)*T139</f>
        <v>0</v>
      </c>
      <c r="AE139" s="12">
        <f t="shared" si="3"/>
        <v>70305600</v>
      </c>
      <c r="AF139" s="12">
        <f t="array" ref="AF139">100000000+SUM(IF(($C$7:$C$28="매도")*($B$7:$B$28&lt;=$U139),$I$7:$I$28))-SUM(IF(($C$7:$C$28="매수")*($B$7:$B$28&lt;=$U139),$I$7:$I$28))</f>
        <v>42155370</v>
      </c>
      <c r="AG139" s="12">
        <f t="shared" si="4"/>
        <v>112460970</v>
      </c>
    </row>
    <row r="140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>
        <f t="array" ref="L140">SUM(IF(($A$7:$A$28=L$6)*($C$7:$C$28="매수")*($B$7:$B$28&lt;=$U140),$H$7:$H$28))-SUM(IF(($A$7:$A$28=L$6)*($C$7:$C$28="매도")*($B$7:$B$28&lt;=$U140),$H$7:$H$28))</f>
        <v>0</v>
      </c>
      <c r="M140" s="3">
        <f t="array" ref="M140">SUM(IF(($A$7:$A$28=M$6)*($C$7:$C$28="매수")*($B$7:$B$28&lt;=$U140),$H$7:$H$28))-SUM(IF(($A$7:$A$28=M$6)*($C$7:$C$28="매도")*($B$7:$B$28&lt;=$U140),$H$7:$H$28))</f>
        <v>0</v>
      </c>
      <c r="N140" s="3">
        <f t="array" ref="N140">SUM(IF(($A$7:$A$28=N$6)*($C$7:$C$28="매수")*($B$7:$B$28&lt;=$U140),$H$7:$H$28))-SUM(IF(($A$7:$A$28=N$6)*($C$7:$C$28="매도")*($B$7:$B$28&lt;=$U140),$H$7:$H$28))</f>
        <v>5520</v>
      </c>
      <c r="O140" s="3">
        <f t="array" ref="O140">SUM(IF(($A$7:$A$28=O$6)*($C$7:$C$28="매수")*($B$7:$B$28&lt;=$U140),$H$7:$H$28))-SUM(IF(($A$7:$A$28=O$6)*($C$7:$C$28="매도")*($B$7:$B$28&lt;=$U140),$H$7:$H$28))</f>
        <v>0</v>
      </c>
      <c r="P140" s="3">
        <f t="array" ref="P140">SUM(IF(($A$7:$A$28=P$6)*($C$7:$C$28="매수")*($B$7:$B$28&lt;=$U140),$H$7:$H$28))-SUM(IF(($A$7:$A$28=P$6)*($C$7:$C$28="매도")*($B$7:$B$28&lt;=$U140),$H$7:$H$28))</f>
        <v>722</v>
      </c>
      <c r="Q140" s="3">
        <f t="array" ref="Q140">SUM(IF(($A$7:$A$28=Q$6)*($C$7:$C$28="매수")*($B$7:$B$28&lt;=$U140),$H$7:$H$28))-SUM(IF(($A$7:$A$28=Q$6)*($C$7:$C$28="매도")*($B$7:$B$28&lt;=$U140),$H$7:$H$28))</f>
        <v>426</v>
      </c>
      <c r="R140" s="3">
        <f t="array" ref="R140">SUM(IF(($A$7:$A$28=R$6)*($C$7:$C$28="매수")*($B$7:$B$28&lt;=$U140),$H$7:$H$28))-SUM(IF(($A$7:$A$28=R$6)*($C$7:$C$28="매도")*($B$7:$B$28&lt;=$U140),$H$7:$H$28))</f>
        <v>0</v>
      </c>
      <c r="S140" s="3">
        <f t="array" ref="S140">SUM(IF(($A$7:$A$28=S$6)*($C$7:$C$28="매수")*($B$7:$B$28&lt;=$U140),$H$7:$H$28))-SUM(IF(($A$7:$A$28=S$6)*($C$7:$C$28="매도")*($B$7:$B$28&lt;=$U140),$H$7:$H$28))</f>
        <v>0</v>
      </c>
      <c r="T140" s="3">
        <f t="array" ref="T140">SUM(IF(($A$7:$A$28=T$6)*($C$7:$C$28="매수")*($B$7:$B$28&lt;=$U140),$H$7:$H$28))-SUM(IF(($A$7:$A$28=T$6)*($C$7:$C$28="매도")*($B$7:$B$28&lt;=$U140),$H$7:$H$28))</f>
        <v>0</v>
      </c>
      <c r="U140" s="11">
        <v>43697.0</v>
      </c>
      <c r="V140" s="12">
        <f t="array" ref="V140">VLOOKUP($U140,'종목주가시세'!$A$1:$J$472,MATCH(V$6,'종목주가시세'!$B$1:$J$1,0)+1)*L140</f>
        <v>0</v>
      </c>
      <c r="W140" s="12">
        <f t="array" ref="W140">VLOOKUP($U140,'종목주가시세'!$A$1:$J$472,MATCH(W$6,'종목주가시세'!$B$1:$J$1,0)+1)*M140</f>
        <v>0</v>
      </c>
      <c r="X140" s="12">
        <f t="array" ref="X140">VLOOKUP($U140,'종목주가시세'!$A$1:$J$472,MATCH(X$6,'종목주가시세'!$B$1:$J$1,0)+1)*N140</f>
        <v>38529600</v>
      </c>
      <c r="Y140" s="12">
        <f t="array" ref="Y140">VLOOKUP($U140,'종목주가시세'!$A$1:$J$472,MATCH(Y$6,'종목주가시세'!$B$1:$J$1,0)+1)*O140</f>
        <v>0</v>
      </c>
      <c r="Z140" s="12">
        <f t="array" ref="Z140">VLOOKUP($U140,'종목주가시세'!$A$1:$J$472,MATCH(Z$6,'종목주가시세'!$B$1:$J$1,0)+1)*P140</f>
        <v>16569900</v>
      </c>
      <c r="AA140" s="12">
        <f t="array" ref="AA140">VLOOKUP($U140,'종목주가시세'!$A$1:$J$472,MATCH(AA$6,'종목주가시세'!$B$1:$J$1,0)+1)*Q140</f>
        <v>17146500</v>
      </c>
      <c r="AB140" s="12">
        <f t="array" ref="AB140">VLOOKUP($U140,'종목주가시세'!$A$1:$J$472,MATCH(AB$6,'종목주가시세'!$B$1:$J$1,0)+1)*R140</f>
        <v>0</v>
      </c>
      <c r="AC140" s="12">
        <f t="array" ref="AC140">VLOOKUP($U140,'종목주가시세'!$A$1:$J$472,MATCH(AC$6,'종목주가시세'!$B$1:$J$1,0)+1)*S140</f>
        <v>0</v>
      </c>
      <c r="AD140" s="12">
        <f t="array" ref="AD140">VLOOKUP($U140,'종목주가시세'!$A$1:$J$472,MATCH(AD$6,'종목주가시세'!$B$1:$J$1,0)+1)*T140</f>
        <v>0</v>
      </c>
      <c r="AE140" s="12">
        <f t="shared" si="3"/>
        <v>72246000</v>
      </c>
      <c r="AF140" s="12">
        <f t="array" ref="AF140">100000000+SUM(IF(($C$7:$C$28="매도")*($B$7:$B$28&lt;=$U140),$I$7:$I$28))-SUM(IF(($C$7:$C$28="매수")*($B$7:$B$28&lt;=$U140),$I$7:$I$28))</f>
        <v>42155370</v>
      </c>
      <c r="AG140" s="12">
        <f t="shared" si="4"/>
        <v>114401370</v>
      </c>
    </row>
    <row r="141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>
        <f t="array" ref="L141">SUM(IF(($A$7:$A$28=L$6)*($C$7:$C$28="매수")*($B$7:$B$28&lt;=$U141),$H$7:$H$28))-SUM(IF(($A$7:$A$28=L$6)*($C$7:$C$28="매도")*($B$7:$B$28&lt;=$U141),$H$7:$H$28))</f>
        <v>0</v>
      </c>
      <c r="M141" s="3">
        <f t="array" ref="M141">SUM(IF(($A$7:$A$28=M$6)*($C$7:$C$28="매수")*($B$7:$B$28&lt;=$U141),$H$7:$H$28))-SUM(IF(($A$7:$A$28=M$6)*($C$7:$C$28="매도")*($B$7:$B$28&lt;=$U141),$H$7:$H$28))</f>
        <v>0</v>
      </c>
      <c r="N141" s="3">
        <f t="array" ref="N141">SUM(IF(($A$7:$A$28=N$6)*($C$7:$C$28="매수")*($B$7:$B$28&lt;=$U141),$H$7:$H$28))-SUM(IF(($A$7:$A$28=N$6)*($C$7:$C$28="매도")*($B$7:$B$28&lt;=$U141),$H$7:$H$28))</f>
        <v>5520</v>
      </c>
      <c r="O141" s="3">
        <f t="array" ref="O141">SUM(IF(($A$7:$A$28=O$6)*($C$7:$C$28="매수")*($B$7:$B$28&lt;=$U141),$H$7:$H$28))-SUM(IF(($A$7:$A$28=O$6)*($C$7:$C$28="매도")*($B$7:$B$28&lt;=$U141),$H$7:$H$28))</f>
        <v>0</v>
      </c>
      <c r="P141" s="3">
        <f t="array" ref="P141">SUM(IF(($A$7:$A$28=P$6)*($C$7:$C$28="매수")*($B$7:$B$28&lt;=$U141),$H$7:$H$28))-SUM(IF(($A$7:$A$28=P$6)*($C$7:$C$28="매도")*($B$7:$B$28&lt;=$U141),$H$7:$H$28))</f>
        <v>722</v>
      </c>
      <c r="Q141" s="3">
        <f t="array" ref="Q141">SUM(IF(($A$7:$A$28=Q$6)*($C$7:$C$28="매수")*($B$7:$B$28&lt;=$U141),$H$7:$H$28))-SUM(IF(($A$7:$A$28=Q$6)*($C$7:$C$28="매도")*($B$7:$B$28&lt;=$U141),$H$7:$H$28))</f>
        <v>426</v>
      </c>
      <c r="R141" s="3">
        <f t="array" ref="R141">SUM(IF(($A$7:$A$28=R$6)*($C$7:$C$28="매수")*($B$7:$B$28&lt;=$U141),$H$7:$H$28))-SUM(IF(($A$7:$A$28=R$6)*($C$7:$C$28="매도")*($B$7:$B$28&lt;=$U141),$H$7:$H$28))</f>
        <v>0</v>
      </c>
      <c r="S141" s="3">
        <f t="array" ref="S141">SUM(IF(($A$7:$A$28=S$6)*($C$7:$C$28="매수")*($B$7:$B$28&lt;=$U141),$H$7:$H$28))-SUM(IF(($A$7:$A$28=S$6)*($C$7:$C$28="매도")*($B$7:$B$28&lt;=$U141),$H$7:$H$28))</f>
        <v>0</v>
      </c>
      <c r="T141" s="3">
        <f t="array" ref="T141">SUM(IF(($A$7:$A$28=T$6)*($C$7:$C$28="매수")*($B$7:$B$28&lt;=$U141),$H$7:$H$28))-SUM(IF(($A$7:$A$28=T$6)*($C$7:$C$28="매도")*($B$7:$B$28&lt;=$U141),$H$7:$H$28))</f>
        <v>0</v>
      </c>
      <c r="U141" s="11">
        <v>43698.0</v>
      </c>
      <c r="V141" s="12">
        <f t="array" ref="V141">VLOOKUP($U141,'종목주가시세'!$A$1:$J$472,MATCH(V$6,'종목주가시세'!$B$1:$J$1,0)+1)*L141</f>
        <v>0</v>
      </c>
      <c r="W141" s="12">
        <f t="array" ref="W141">VLOOKUP($U141,'종목주가시세'!$A$1:$J$472,MATCH(W$6,'종목주가시세'!$B$1:$J$1,0)+1)*M141</f>
        <v>0</v>
      </c>
      <c r="X141" s="12">
        <f t="array" ref="X141">VLOOKUP($U141,'종목주가시세'!$A$1:$J$472,MATCH(X$6,'종목주가시세'!$B$1:$J$1,0)+1)*N141</f>
        <v>39633600</v>
      </c>
      <c r="Y141" s="12">
        <f t="array" ref="Y141">VLOOKUP($U141,'종목주가시세'!$A$1:$J$472,MATCH(Y$6,'종목주가시세'!$B$1:$J$1,0)+1)*O141</f>
        <v>0</v>
      </c>
      <c r="Z141" s="12">
        <f t="array" ref="Z141">VLOOKUP($U141,'종목주가시세'!$A$1:$J$472,MATCH(Z$6,'종목주가시세'!$B$1:$J$1,0)+1)*P141</f>
        <v>16569900</v>
      </c>
      <c r="AA141" s="12">
        <f t="array" ref="AA141">VLOOKUP($U141,'종목주가시세'!$A$1:$J$472,MATCH(AA$6,'종목주가시세'!$B$1:$J$1,0)+1)*Q141</f>
        <v>17316900</v>
      </c>
      <c r="AB141" s="12">
        <f t="array" ref="AB141">VLOOKUP($U141,'종목주가시세'!$A$1:$J$472,MATCH(AB$6,'종목주가시세'!$B$1:$J$1,0)+1)*R141</f>
        <v>0</v>
      </c>
      <c r="AC141" s="12">
        <f t="array" ref="AC141">VLOOKUP($U141,'종목주가시세'!$A$1:$J$472,MATCH(AC$6,'종목주가시세'!$B$1:$J$1,0)+1)*S141</f>
        <v>0</v>
      </c>
      <c r="AD141" s="12">
        <f t="array" ref="AD141">VLOOKUP($U141,'종목주가시세'!$A$1:$J$472,MATCH(AD$6,'종목주가시세'!$B$1:$J$1,0)+1)*T141</f>
        <v>0</v>
      </c>
      <c r="AE141" s="12">
        <f t="shared" si="3"/>
        <v>73520400</v>
      </c>
      <c r="AF141" s="12">
        <f t="array" ref="AF141">100000000+SUM(IF(($C$7:$C$28="매도")*($B$7:$B$28&lt;=$U141),$I$7:$I$28))-SUM(IF(($C$7:$C$28="매수")*($B$7:$B$28&lt;=$U141),$I$7:$I$28))</f>
        <v>42155370</v>
      </c>
      <c r="AG141" s="12">
        <f t="shared" si="4"/>
        <v>115675770</v>
      </c>
    </row>
    <row r="142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>
        <f t="array" ref="L142">SUM(IF(($A$7:$A$28=L$6)*($C$7:$C$28="매수")*($B$7:$B$28&lt;=$U142),$H$7:$H$28))-SUM(IF(($A$7:$A$28=L$6)*($C$7:$C$28="매도")*($B$7:$B$28&lt;=$U142),$H$7:$H$28))</f>
        <v>0</v>
      </c>
      <c r="M142" s="3">
        <f t="array" ref="M142">SUM(IF(($A$7:$A$28=M$6)*($C$7:$C$28="매수")*($B$7:$B$28&lt;=$U142),$H$7:$H$28))-SUM(IF(($A$7:$A$28=M$6)*($C$7:$C$28="매도")*($B$7:$B$28&lt;=$U142),$H$7:$H$28))</f>
        <v>0</v>
      </c>
      <c r="N142" s="3">
        <f t="array" ref="N142">SUM(IF(($A$7:$A$28=N$6)*($C$7:$C$28="매수")*($B$7:$B$28&lt;=$U142),$H$7:$H$28))-SUM(IF(($A$7:$A$28=N$6)*($C$7:$C$28="매도")*($B$7:$B$28&lt;=$U142),$H$7:$H$28))</f>
        <v>5520</v>
      </c>
      <c r="O142" s="3">
        <f t="array" ref="O142">SUM(IF(($A$7:$A$28=O$6)*($C$7:$C$28="매수")*($B$7:$B$28&lt;=$U142),$H$7:$H$28))-SUM(IF(($A$7:$A$28=O$6)*($C$7:$C$28="매도")*($B$7:$B$28&lt;=$U142),$H$7:$H$28))</f>
        <v>0</v>
      </c>
      <c r="P142" s="3">
        <f t="array" ref="P142">SUM(IF(($A$7:$A$28=P$6)*($C$7:$C$28="매수")*($B$7:$B$28&lt;=$U142),$H$7:$H$28))-SUM(IF(($A$7:$A$28=P$6)*($C$7:$C$28="매도")*($B$7:$B$28&lt;=$U142),$H$7:$H$28))</f>
        <v>722</v>
      </c>
      <c r="Q142" s="3">
        <f t="array" ref="Q142">SUM(IF(($A$7:$A$28=Q$6)*($C$7:$C$28="매수")*($B$7:$B$28&lt;=$U142),$H$7:$H$28))-SUM(IF(($A$7:$A$28=Q$6)*($C$7:$C$28="매도")*($B$7:$B$28&lt;=$U142),$H$7:$H$28))</f>
        <v>426</v>
      </c>
      <c r="R142" s="3">
        <f t="array" ref="R142">SUM(IF(($A$7:$A$28=R$6)*($C$7:$C$28="매수")*($B$7:$B$28&lt;=$U142),$H$7:$H$28))-SUM(IF(($A$7:$A$28=R$6)*($C$7:$C$28="매도")*($B$7:$B$28&lt;=$U142),$H$7:$H$28))</f>
        <v>0</v>
      </c>
      <c r="S142" s="3">
        <f t="array" ref="S142">SUM(IF(($A$7:$A$28=S$6)*($C$7:$C$28="매수")*($B$7:$B$28&lt;=$U142),$H$7:$H$28))-SUM(IF(($A$7:$A$28=S$6)*($C$7:$C$28="매도")*($B$7:$B$28&lt;=$U142),$H$7:$H$28))</f>
        <v>0</v>
      </c>
      <c r="T142" s="3">
        <f t="array" ref="T142">SUM(IF(($A$7:$A$28=T$6)*($C$7:$C$28="매수")*($B$7:$B$28&lt;=$U142),$H$7:$H$28))-SUM(IF(($A$7:$A$28=T$6)*($C$7:$C$28="매도")*($B$7:$B$28&lt;=$U142),$H$7:$H$28))</f>
        <v>0</v>
      </c>
      <c r="U142" s="11">
        <v>43699.0</v>
      </c>
      <c r="V142" s="12">
        <f t="array" ref="V142">VLOOKUP($U142,'종목주가시세'!$A$1:$J$472,MATCH(V$6,'종목주가시세'!$B$1:$J$1,0)+1)*L142</f>
        <v>0</v>
      </c>
      <c r="W142" s="12">
        <f t="array" ref="W142">VLOOKUP($U142,'종목주가시세'!$A$1:$J$472,MATCH(W$6,'종목주가시세'!$B$1:$J$1,0)+1)*M142</f>
        <v>0</v>
      </c>
      <c r="X142" s="12">
        <f t="array" ref="X142">VLOOKUP($U142,'종목주가시세'!$A$1:$J$472,MATCH(X$6,'종목주가시세'!$B$1:$J$1,0)+1)*N142</f>
        <v>39578400</v>
      </c>
      <c r="Y142" s="12">
        <f t="array" ref="Y142">VLOOKUP($U142,'종목주가시세'!$A$1:$J$472,MATCH(Y$6,'종목주가시세'!$B$1:$J$1,0)+1)*O142</f>
        <v>0</v>
      </c>
      <c r="Z142" s="12">
        <f t="array" ref="Z142">VLOOKUP($U142,'종목주가시세'!$A$1:$J$472,MATCH(Z$6,'종목주가시세'!$B$1:$J$1,0)+1)*P142</f>
        <v>16714300</v>
      </c>
      <c r="AA142" s="12">
        <f t="array" ref="AA142">VLOOKUP($U142,'종목주가시세'!$A$1:$J$472,MATCH(AA$6,'종목주가시세'!$B$1:$J$1,0)+1)*Q142</f>
        <v>17679000</v>
      </c>
      <c r="AB142" s="12">
        <f t="array" ref="AB142">VLOOKUP($U142,'종목주가시세'!$A$1:$J$472,MATCH(AB$6,'종목주가시세'!$B$1:$J$1,0)+1)*R142</f>
        <v>0</v>
      </c>
      <c r="AC142" s="12">
        <f t="array" ref="AC142">VLOOKUP($U142,'종목주가시세'!$A$1:$J$472,MATCH(AC$6,'종목주가시세'!$B$1:$J$1,0)+1)*S142</f>
        <v>0</v>
      </c>
      <c r="AD142" s="12">
        <f t="array" ref="AD142">VLOOKUP($U142,'종목주가시세'!$A$1:$J$472,MATCH(AD$6,'종목주가시세'!$B$1:$J$1,0)+1)*T142</f>
        <v>0</v>
      </c>
      <c r="AE142" s="12">
        <f t="shared" si="3"/>
        <v>73971700</v>
      </c>
      <c r="AF142" s="12">
        <f t="array" ref="AF142">100000000+SUM(IF(($C$7:$C$28="매도")*($B$7:$B$28&lt;=$U142),$I$7:$I$28))-SUM(IF(($C$7:$C$28="매수")*($B$7:$B$28&lt;=$U142),$I$7:$I$28))</f>
        <v>42155370</v>
      </c>
      <c r="AG142" s="12">
        <f t="shared" si="4"/>
        <v>116127070</v>
      </c>
    </row>
    <row r="143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>
        <f t="array" ref="L143">SUM(IF(($A$7:$A$28=L$6)*($C$7:$C$28="매수")*($B$7:$B$28&lt;=$U143),$H$7:$H$28))-SUM(IF(($A$7:$A$28=L$6)*($C$7:$C$28="매도")*($B$7:$B$28&lt;=$U143),$H$7:$H$28))</f>
        <v>0</v>
      </c>
      <c r="M143" s="3">
        <f t="array" ref="M143">SUM(IF(($A$7:$A$28=M$6)*($C$7:$C$28="매수")*($B$7:$B$28&lt;=$U143),$H$7:$H$28))-SUM(IF(($A$7:$A$28=M$6)*($C$7:$C$28="매도")*($B$7:$B$28&lt;=$U143),$H$7:$H$28))</f>
        <v>0</v>
      </c>
      <c r="N143" s="3">
        <f t="array" ref="N143">SUM(IF(($A$7:$A$28=N$6)*($C$7:$C$28="매수")*($B$7:$B$28&lt;=$U143),$H$7:$H$28))-SUM(IF(($A$7:$A$28=N$6)*($C$7:$C$28="매도")*($B$7:$B$28&lt;=$U143),$H$7:$H$28))</f>
        <v>5520</v>
      </c>
      <c r="O143" s="3">
        <f t="array" ref="O143">SUM(IF(($A$7:$A$28=O$6)*($C$7:$C$28="매수")*($B$7:$B$28&lt;=$U143),$H$7:$H$28))-SUM(IF(($A$7:$A$28=O$6)*($C$7:$C$28="매도")*($B$7:$B$28&lt;=$U143),$H$7:$H$28))</f>
        <v>0</v>
      </c>
      <c r="P143" s="3">
        <f t="array" ref="P143">SUM(IF(($A$7:$A$28=P$6)*($C$7:$C$28="매수")*($B$7:$B$28&lt;=$U143),$H$7:$H$28))-SUM(IF(($A$7:$A$28=P$6)*($C$7:$C$28="매도")*($B$7:$B$28&lt;=$U143),$H$7:$H$28))</f>
        <v>722</v>
      </c>
      <c r="Q143" s="3">
        <f t="array" ref="Q143">SUM(IF(($A$7:$A$28=Q$6)*($C$7:$C$28="매수")*($B$7:$B$28&lt;=$U143),$H$7:$H$28))-SUM(IF(($A$7:$A$28=Q$6)*($C$7:$C$28="매도")*($B$7:$B$28&lt;=$U143),$H$7:$H$28))</f>
        <v>426</v>
      </c>
      <c r="R143" s="3">
        <f t="array" ref="R143">SUM(IF(($A$7:$A$28=R$6)*($C$7:$C$28="매수")*($B$7:$B$28&lt;=$U143),$H$7:$H$28))-SUM(IF(($A$7:$A$28=R$6)*($C$7:$C$28="매도")*($B$7:$B$28&lt;=$U143),$H$7:$H$28))</f>
        <v>0</v>
      </c>
      <c r="S143" s="3">
        <f t="array" ref="S143">SUM(IF(($A$7:$A$28=S$6)*($C$7:$C$28="매수")*($B$7:$B$28&lt;=$U143),$H$7:$H$28))-SUM(IF(($A$7:$A$28=S$6)*($C$7:$C$28="매도")*($B$7:$B$28&lt;=$U143),$H$7:$H$28))</f>
        <v>0</v>
      </c>
      <c r="T143" s="3">
        <f t="array" ref="T143">SUM(IF(($A$7:$A$28=T$6)*($C$7:$C$28="매수")*($B$7:$B$28&lt;=$U143),$H$7:$H$28))-SUM(IF(($A$7:$A$28=T$6)*($C$7:$C$28="매도")*($B$7:$B$28&lt;=$U143),$H$7:$H$28))</f>
        <v>0</v>
      </c>
      <c r="U143" s="11">
        <v>43700.0</v>
      </c>
      <c r="V143" s="12">
        <f t="array" ref="V143">VLOOKUP($U143,'종목주가시세'!$A$1:$J$472,MATCH(V$6,'종목주가시세'!$B$1:$J$1,0)+1)*L143</f>
        <v>0</v>
      </c>
      <c r="W143" s="12">
        <f t="array" ref="W143">VLOOKUP($U143,'종목주가시세'!$A$1:$J$472,MATCH(W$6,'종목주가시세'!$B$1:$J$1,0)+1)*M143</f>
        <v>0</v>
      </c>
      <c r="X143" s="12">
        <f t="array" ref="X143">VLOOKUP($U143,'종목주가시세'!$A$1:$J$472,MATCH(X$6,'종목주가시세'!$B$1:$J$1,0)+1)*N143</f>
        <v>39964800</v>
      </c>
      <c r="Y143" s="12">
        <f t="array" ref="Y143">VLOOKUP($U143,'종목주가시세'!$A$1:$J$472,MATCH(Y$6,'종목주가시세'!$B$1:$J$1,0)+1)*O143</f>
        <v>0</v>
      </c>
      <c r="Z143" s="12">
        <f t="array" ref="Z143">VLOOKUP($U143,'종목주가시세'!$A$1:$J$472,MATCH(Z$6,'종목주가시세'!$B$1:$J$1,0)+1)*P143</f>
        <v>16822600</v>
      </c>
      <c r="AA143" s="12">
        <f t="array" ref="AA143">VLOOKUP($U143,'종목주가시세'!$A$1:$J$472,MATCH(AA$6,'종목주가시세'!$B$1:$J$1,0)+1)*Q143</f>
        <v>17338200</v>
      </c>
      <c r="AB143" s="12">
        <f t="array" ref="AB143">VLOOKUP($U143,'종목주가시세'!$A$1:$J$472,MATCH(AB$6,'종목주가시세'!$B$1:$J$1,0)+1)*R143</f>
        <v>0</v>
      </c>
      <c r="AC143" s="12">
        <f t="array" ref="AC143">VLOOKUP($U143,'종목주가시세'!$A$1:$J$472,MATCH(AC$6,'종목주가시세'!$B$1:$J$1,0)+1)*S143</f>
        <v>0</v>
      </c>
      <c r="AD143" s="12">
        <f t="array" ref="AD143">VLOOKUP($U143,'종목주가시세'!$A$1:$J$472,MATCH(AD$6,'종목주가시세'!$B$1:$J$1,0)+1)*T143</f>
        <v>0</v>
      </c>
      <c r="AE143" s="12">
        <f t="shared" si="3"/>
        <v>74125600</v>
      </c>
      <c r="AF143" s="12">
        <f t="array" ref="AF143">100000000+SUM(IF(($C$7:$C$28="매도")*($B$7:$B$28&lt;=$U143),$I$7:$I$28))-SUM(IF(($C$7:$C$28="매수")*($B$7:$B$28&lt;=$U143),$I$7:$I$28))</f>
        <v>42155370</v>
      </c>
      <c r="AG143" s="12">
        <f t="shared" si="4"/>
        <v>116280970</v>
      </c>
    </row>
    <row r="144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>
        <f t="array" ref="L144">SUM(IF(($A$7:$A$28=L$6)*($C$7:$C$28="매수")*($B$7:$B$28&lt;=$U144),$H$7:$H$28))-SUM(IF(($A$7:$A$28=L$6)*($C$7:$C$28="매도")*($B$7:$B$28&lt;=$U144),$H$7:$H$28))</f>
        <v>0</v>
      </c>
      <c r="M144" s="3">
        <f t="array" ref="M144">SUM(IF(($A$7:$A$28=M$6)*($C$7:$C$28="매수")*($B$7:$B$28&lt;=$U144),$H$7:$H$28))-SUM(IF(($A$7:$A$28=M$6)*($C$7:$C$28="매도")*($B$7:$B$28&lt;=$U144),$H$7:$H$28))</f>
        <v>0</v>
      </c>
      <c r="N144" s="3">
        <f t="array" ref="N144">SUM(IF(($A$7:$A$28=N$6)*($C$7:$C$28="매수")*($B$7:$B$28&lt;=$U144),$H$7:$H$28))-SUM(IF(($A$7:$A$28=N$6)*($C$7:$C$28="매도")*($B$7:$B$28&lt;=$U144),$H$7:$H$28))</f>
        <v>5520</v>
      </c>
      <c r="O144" s="3">
        <f t="array" ref="O144">SUM(IF(($A$7:$A$28=O$6)*($C$7:$C$28="매수")*($B$7:$B$28&lt;=$U144),$H$7:$H$28))-SUM(IF(($A$7:$A$28=O$6)*($C$7:$C$28="매도")*($B$7:$B$28&lt;=$U144),$H$7:$H$28))</f>
        <v>0</v>
      </c>
      <c r="P144" s="3">
        <f t="array" ref="P144">SUM(IF(($A$7:$A$28=P$6)*($C$7:$C$28="매수")*($B$7:$B$28&lt;=$U144),$H$7:$H$28))-SUM(IF(($A$7:$A$28=P$6)*($C$7:$C$28="매도")*($B$7:$B$28&lt;=$U144),$H$7:$H$28))</f>
        <v>722</v>
      </c>
      <c r="Q144" s="3">
        <f t="array" ref="Q144">SUM(IF(($A$7:$A$28=Q$6)*($C$7:$C$28="매수")*($B$7:$B$28&lt;=$U144),$H$7:$H$28))-SUM(IF(($A$7:$A$28=Q$6)*($C$7:$C$28="매도")*($B$7:$B$28&lt;=$U144),$H$7:$H$28))</f>
        <v>426</v>
      </c>
      <c r="R144" s="3">
        <f t="array" ref="R144">SUM(IF(($A$7:$A$28=R$6)*($C$7:$C$28="매수")*($B$7:$B$28&lt;=$U144),$H$7:$H$28))-SUM(IF(($A$7:$A$28=R$6)*($C$7:$C$28="매도")*($B$7:$B$28&lt;=$U144),$H$7:$H$28))</f>
        <v>0</v>
      </c>
      <c r="S144" s="3">
        <f t="array" ref="S144">SUM(IF(($A$7:$A$28=S$6)*($C$7:$C$28="매수")*($B$7:$B$28&lt;=$U144),$H$7:$H$28))-SUM(IF(($A$7:$A$28=S$6)*($C$7:$C$28="매도")*($B$7:$B$28&lt;=$U144),$H$7:$H$28))</f>
        <v>0</v>
      </c>
      <c r="T144" s="3">
        <f t="array" ref="T144">SUM(IF(($A$7:$A$28=T$6)*($C$7:$C$28="매수")*($B$7:$B$28&lt;=$U144),$H$7:$H$28))-SUM(IF(($A$7:$A$28=T$6)*($C$7:$C$28="매도")*($B$7:$B$28&lt;=$U144),$H$7:$H$28))</f>
        <v>0</v>
      </c>
      <c r="U144" s="11">
        <v>43703.0</v>
      </c>
      <c r="V144" s="12">
        <f t="array" ref="V144">VLOOKUP($U144,'종목주가시세'!$A$1:$J$472,MATCH(V$6,'종목주가시세'!$B$1:$J$1,0)+1)*L144</f>
        <v>0</v>
      </c>
      <c r="W144" s="12">
        <f t="array" ref="W144">VLOOKUP($U144,'종목주가시세'!$A$1:$J$472,MATCH(W$6,'종목주가시세'!$B$1:$J$1,0)+1)*M144</f>
        <v>0</v>
      </c>
      <c r="X144" s="12">
        <f t="array" ref="X144">VLOOKUP($U144,'종목주가시세'!$A$1:$J$472,MATCH(X$6,'종목주가시세'!$B$1:$J$1,0)+1)*N144</f>
        <v>38971200</v>
      </c>
      <c r="Y144" s="12">
        <f t="array" ref="Y144">VLOOKUP($U144,'종목주가시세'!$A$1:$J$472,MATCH(Y$6,'종목주가시세'!$B$1:$J$1,0)+1)*O144</f>
        <v>0</v>
      </c>
      <c r="Z144" s="12">
        <f t="array" ref="Z144">VLOOKUP($U144,'종목주가시세'!$A$1:$J$472,MATCH(Z$6,'종목주가시세'!$B$1:$J$1,0)+1)*P144</f>
        <v>16389400</v>
      </c>
      <c r="AA144" s="12">
        <f t="array" ref="AA144">VLOOKUP($U144,'종목주가시세'!$A$1:$J$472,MATCH(AA$6,'종목주가시세'!$B$1:$J$1,0)+1)*Q144</f>
        <v>17167800</v>
      </c>
      <c r="AB144" s="12">
        <f t="array" ref="AB144">VLOOKUP($U144,'종목주가시세'!$A$1:$J$472,MATCH(AB$6,'종목주가시세'!$B$1:$J$1,0)+1)*R144</f>
        <v>0</v>
      </c>
      <c r="AC144" s="12">
        <f t="array" ref="AC144">VLOOKUP($U144,'종목주가시세'!$A$1:$J$472,MATCH(AC$6,'종목주가시세'!$B$1:$J$1,0)+1)*S144</f>
        <v>0</v>
      </c>
      <c r="AD144" s="12">
        <f t="array" ref="AD144">VLOOKUP($U144,'종목주가시세'!$A$1:$J$472,MATCH(AD$6,'종목주가시세'!$B$1:$J$1,0)+1)*T144</f>
        <v>0</v>
      </c>
      <c r="AE144" s="12">
        <f t="shared" si="3"/>
        <v>72528400</v>
      </c>
      <c r="AF144" s="12">
        <f t="array" ref="AF144">100000000+SUM(IF(($C$7:$C$28="매도")*($B$7:$B$28&lt;=$U144),$I$7:$I$28))-SUM(IF(($C$7:$C$28="매수")*($B$7:$B$28&lt;=$U144),$I$7:$I$28))</f>
        <v>42155370</v>
      </c>
      <c r="AG144" s="12">
        <f t="shared" si="4"/>
        <v>114683770</v>
      </c>
    </row>
    <row r="145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>
        <f t="array" ref="L145">SUM(IF(($A$7:$A$28=L$6)*($C$7:$C$28="매수")*($B$7:$B$28&lt;=$U145),$H$7:$H$28))-SUM(IF(($A$7:$A$28=L$6)*($C$7:$C$28="매도")*($B$7:$B$28&lt;=$U145),$H$7:$H$28))</f>
        <v>0</v>
      </c>
      <c r="M145" s="3">
        <f t="array" ref="M145">SUM(IF(($A$7:$A$28=M$6)*($C$7:$C$28="매수")*($B$7:$B$28&lt;=$U145),$H$7:$H$28))-SUM(IF(($A$7:$A$28=M$6)*($C$7:$C$28="매도")*($B$7:$B$28&lt;=$U145),$H$7:$H$28))</f>
        <v>0</v>
      </c>
      <c r="N145" s="3">
        <f t="array" ref="N145">SUM(IF(($A$7:$A$28=N$6)*($C$7:$C$28="매수")*($B$7:$B$28&lt;=$U145),$H$7:$H$28))-SUM(IF(($A$7:$A$28=N$6)*($C$7:$C$28="매도")*($B$7:$B$28&lt;=$U145),$H$7:$H$28))</f>
        <v>5520</v>
      </c>
      <c r="O145" s="3">
        <f t="array" ref="O145">SUM(IF(($A$7:$A$28=O$6)*($C$7:$C$28="매수")*($B$7:$B$28&lt;=$U145),$H$7:$H$28))-SUM(IF(($A$7:$A$28=O$6)*($C$7:$C$28="매도")*($B$7:$B$28&lt;=$U145),$H$7:$H$28))</f>
        <v>0</v>
      </c>
      <c r="P145" s="3">
        <f t="array" ref="P145">SUM(IF(($A$7:$A$28=P$6)*($C$7:$C$28="매수")*($B$7:$B$28&lt;=$U145),$H$7:$H$28))-SUM(IF(($A$7:$A$28=P$6)*($C$7:$C$28="매도")*($B$7:$B$28&lt;=$U145),$H$7:$H$28))</f>
        <v>722</v>
      </c>
      <c r="Q145" s="3">
        <f t="array" ref="Q145">SUM(IF(($A$7:$A$28=Q$6)*($C$7:$C$28="매수")*($B$7:$B$28&lt;=$U145),$H$7:$H$28))-SUM(IF(($A$7:$A$28=Q$6)*($C$7:$C$28="매도")*($B$7:$B$28&lt;=$U145),$H$7:$H$28))</f>
        <v>426</v>
      </c>
      <c r="R145" s="3">
        <f t="array" ref="R145">SUM(IF(($A$7:$A$28=R$6)*($C$7:$C$28="매수")*($B$7:$B$28&lt;=$U145),$H$7:$H$28))-SUM(IF(($A$7:$A$28=R$6)*($C$7:$C$28="매도")*($B$7:$B$28&lt;=$U145),$H$7:$H$28))</f>
        <v>0</v>
      </c>
      <c r="S145" s="3">
        <f t="array" ref="S145">SUM(IF(($A$7:$A$28=S$6)*($C$7:$C$28="매수")*($B$7:$B$28&lt;=$U145),$H$7:$H$28))-SUM(IF(($A$7:$A$28=S$6)*($C$7:$C$28="매도")*($B$7:$B$28&lt;=$U145),$H$7:$H$28))</f>
        <v>0</v>
      </c>
      <c r="T145" s="3">
        <f t="array" ref="T145">SUM(IF(($A$7:$A$28=T$6)*($C$7:$C$28="매수")*($B$7:$B$28&lt;=$U145),$H$7:$H$28))-SUM(IF(($A$7:$A$28=T$6)*($C$7:$C$28="매도")*($B$7:$B$28&lt;=$U145),$H$7:$H$28))</f>
        <v>0</v>
      </c>
      <c r="U145" s="11">
        <v>43704.0</v>
      </c>
      <c r="V145" s="12">
        <f t="array" ref="V145">VLOOKUP($U145,'종목주가시세'!$A$1:$J$472,MATCH(V$6,'종목주가시세'!$B$1:$J$1,0)+1)*L145</f>
        <v>0</v>
      </c>
      <c r="W145" s="12">
        <f t="array" ref="W145">VLOOKUP($U145,'종목주가시세'!$A$1:$J$472,MATCH(W$6,'종목주가시세'!$B$1:$J$1,0)+1)*M145</f>
        <v>0</v>
      </c>
      <c r="X145" s="12">
        <f t="array" ref="X145">VLOOKUP($U145,'종목주가시세'!$A$1:$J$472,MATCH(X$6,'종목주가시세'!$B$1:$J$1,0)+1)*N145</f>
        <v>38364000</v>
      </c>
      <c r="Y145" s="12">
        <f t="array" ref="Y145">VLOOKUP($U145,'종목주가시세'!$A$1:$J$472,MATCH(Y$6,'종목주가시세'!$B$1:$J$1,0)+1)*O145</f>
        <v>0</v>
      </c>
      <c r="Z145" s="12">
        <f t="array" ref="Z145">VLOOKUP($U145,'종목주가시세'!$A$1:$J$472,MATCH(Z$6,'종목주가시세'!$B$1:$J$1,0)+1)*P145</f>
        <v>16569900</v>
      </c>
      <c r="AA145" s="12">
        <f t="array" ref="AA145">VLOOKUP($U145,'종목주가시세'!$A$1:$J$472,MATCH(AA$6,'종목주가시세'!$B$1:$J$1,0)+1)*Q145</f>
        <v>17338200</v>
      </c>
      <c r="AB145" s="12">
        <f t="array" ref="AB145">VLOOKUP($U145,'종목주가시세'!$A$1:$J$472,MATCH(AB$6,'종목주가시세'!$B$1:$J$1,0)+1)*R145</f>
        <v>0</v>
      </c>
      <c r="AC145" s="12">
        <f t="array" ref="AC145">VLOOKUP($U145,'종목주가시세'!$A$1:$J$472,MATCH(AC$6,'종목주가시세'!$B$1:$J$1,0)+1)*S145</f>
        <v>0</v>
      </c>
      <c r="AD145" s="12">
        <f t="array" ref="AD145">VLOOKUP($U145,'종목주가시세'!$A$1:$J$472,MATCH(AD$6,'종목주가시세'!$B$1:$J$1,0)+1)*T145</f>
        <v>0</v>
      </c>
      <c r="AE145" s="12">
        <f t="shared" si="3"/>
        <v>72272100</v>
      </c>
      <c r="AF145" s="12">
        <f t="array" ref="AF145">100000000+SUM(IF(($C$7:$C$28="매도")*($B$7:$B$28&lt;=$U145),$I$7:$I$28))-SUM(IF(($C$7:$C$28="매수")*($B$7:$B$28&lt;=$U145),$I$7:$I$28))</f>
        <v>42155370</v>
      </c>
      <c r="AG145" s="12">
        <f t="shared" si="4"/>
        <v>114427470</v>
      </c>
    </row>
    <row r="14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>
        <f t="array" ref="L146">SUM(IF(($A$7:$A$28=L$6)*($C$7:$C$28="매수")*($B$7:$B$28&lt;=$U146),$H$7:$H$28))-SUM(IF(($A$7:$A$28=L$6)*($C$7:$C$28="매도")*($B$7:$B$28&lt;=$U146),$H$7:$H$28))</f>
        <v>0</v>
      </c>
      <c r="M146" s="3">
        <f t="array" ref="M146">SUM(IF(($A$7:$A$28=M$6)*($C$7:$C$28="매수")*($B$7:$B$28&lt;=$U146),$H$7:$H$28))-SUM(IF(($A$7:$A$28=M$6)*($C$7:$C$28="매도")*($B$7:$B$28&lt;=$U146),$H$7:$H$28))</f>
        <v>0</v>
      </c>
      <c r="N146" s="3">
        <f t="array" ref="N146">SUM(IF(($A$7:$A$28=N$6)*($C$7:$C$28="매수")*($B$7:$B$28&lt;=$U146),$H$7:$H$28))-SUM(IF(($A$7:$A$28=N$6)*($C$7:$C$28="매도")*($B$7:$B$28&lt;=$U146),$H$7:$H$28))</f>
        <v>5520</v>
      </c>
      <c r="O146" s="3">
        <f t="array" ref="O146">SUM(IF(($A$7:$A$28=O$6)*($C$7:$C$28="매수")*($B$7:$B$28&lt;=$U146),$H$7:$H$28))-SUM(IF(($A$7:$A$28=O$6)*($C$7:$C$28="매도")*($B$7:$B$28&lt;=$U146),$H$7:$H$28))</f>
        <v>0</v>
      </c>
      <c r="P146" s="3">
        <f t="array" ref="P146">SUM(IF(($A$7:$A$28=P$6)*($C$7:$C$28="매수")*($B$7:$B$28&lt;=$U146),$H$7:$H$28))-SUM(IF(($A$7:$A$28=P$6)*($C$7:$C$28="매도")*($B$7:$B$28&lt;=$U146),$H$7:$H$28))</f>
        <v>722</v>
      </c>
      <c r="Q146" s="3">
        <f t="array" ref="Q146">SUM(IF(($A$7:$A$28=Q$6)*($C$7:$C$28="매수")*($B$7:$B$28&lt;=$U146),$H$7:$H$28))-SUM(IF(($A$7:$A$28=Q$6)*($C$7:$C$28="매도")*($B$7:$B$28&lt;=$U146),$H$7:$H$28))</f>
        <v>426</v>
      </c>
      <c r="R146" s="3">
        <f t="array" ref="R146">SUM(IF(($A$7:$A$28=R$6)*($C$7:$C$28="매수")*($B$7:$B$28&lt;=$U146),$H$7:$H$28))-SUM(IF(($A$7:$A$28=R$6)*($C$7:$C$28="매도")*($B$7:$B$28&lt;=$U146),$H$7:$H$28))</f>
        <v>0</v>
      </c>
      <c r="S146" s="3">
        <f t="array" ref="S146">SUM(IF(($A$7:$A$28=S$6)*($C$7:$C$28="매수")*($B$7:$B$28&lt;=$U146),$H$7:$H$28))-SUM(IF(($A$7:$A$28=S$6)*($C$7:$C$28="매도")*($B$7:$B$28&lt;=$U146),$H$7:$H$28))</f>
        <v>0</v>
      </c>
      <c r="T146" s="3">
        <f t="array" ref="T146">SUM(IF(($A$7:$A$28=T$6)*($C$7:$C$28="매수")*($B$7:$B$28&lt;=$U146),$H$7:$H$28))-SUM(IF(($A$7:$A$28=T$6)*($C$7:$C$28="매도")*($B$7:$B$28&lt;=$U146),$H$7:$H$28))</f>
        <v>0</v>
      </c>
      <c r="U146" s="11">
        <v>43705.0</v>
      </c>
      <c r="V146" s="12">
        <f t="array" ref="V146">VLOOKUP($U146,'종목주가시세'!$A$1:$J$472,MATCH(V$6,'종목주가시세'!$B$1:$J$1,0)+1)*L146</f>
        <v>0</v>
      </c>
      <c r="W146" s="12">
        <f t="array" ref="W146">VLOOKUP($U146,'종목주가시세'!$A$1:$J$472,MATCH(W$6,'종목주가시세'!$B$1:$J$1,0)+1)*M146</f>
        <v>0</v>
      </c>
      <c r="X146" s="12">
        <f t="array" ref="X146">VLOOKUP($U146,'종목주가시세'!$A$1:$J$472,MATCH(X$6,'종목주가시세'!$B$1:$J$1,0)+1)*N146</f>
        <v>39247200</v>
      </c>
      <c r="Y146" s="12">
        <f t="array" ref="Y146">VLOOKUP($U146,'종목주가시세'!$A$1:$J$472,MATCH(Y$6,'종목주가시세'!$B$1:$J$1,0)+1)*O146</f>
        <v>0</v>
      </c>
      <c r="Z146" s="12">
        <f t="array" ref="Z146">VLOOKUP($U146,'종목주가시세'!$A$1:$J$472,MATCH(Z$6,'종목주가시세'!$B$1:$J$1,0)+1)*P146</f>
        <v>16497700</v>
      </c>
      <c r="AA146" s="12">
        <f t="array" ref="AA146">VLOOKUP($U146,'종목주가시세'!$A$1:$J$472,MATCH(AA$6,'종목주가시세'!$B$1:$J$1,0)+1)*Q146</f>
        <v>17380800</v>
      </c>
      <c r="AB146" s="12">
        <f t="array" ref="AB146">VLOOKUP($U146,'종목주가시세'!$A$1:$J$472,MATCH(AB$6,'종목주가시세'!$B$1:$J$1,0)+1)*R146</f>
        <v>0</v>
      </c>
      <c r="AC146" s="12">
        <f t="array" ref="AC146">VLOOKUP($U146,'종목주가시세'!$A$1:$J$472,MATCH(AC$6,'종목주가시세'!$B$1:$J$1,0)+1)*S146</f>
        <v>0</v>
      </c>
      <c r="AD146" s="12">
        <f t="array" ref="AD146">VLOOKUP($U146,'종목주가시세'!$A$1:$J$472,MATCH(AD$6,'종목주가시세'!$B$1:$J$1,0)+1)*T146</f>
        <v>0</v>
      </c>
      <c r="AE146" s="12">
        <f t="shared" si="3"/>
        <v>73125700</v>
      </c>
      <c r="AF146" s="12">
        <f t="array" ref="AF146">100000000+SUM(IF(($C$7:$C$28="매도")*($B$7:$B$28&lt;=$U146),$I$7:$I$28))-SUM(IF(($C$7:$C$28="매수")*($B$7:$B$28&lt;=$U146),$I$7:$I$28))</f>
        <v>42155370</v>
      </c>
      <c r="AG146" s="12">
        <f t="shared" si="4"/>
        <v>115281070</v>
      </c>
    </row>
    <row r="147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>
        <f t="array" ref="L147">SUM(IF(($A$7:$A$28=L$6)*($C$7:$C$28="매수")*($B$7:$B$28&lt;=$U147),$H$7:$H$28))-SUM(IF(($A$7:$A$28=L$6)*($C$7:$C$28="매도")*($B$7:$B$28&lt;=$U147),$H$7:$H$28))</f>
        <v>0</v>
      </c>
      <c r="M147" s="3">
        <f t="array" ref="M147">SUM(IF(($A$7:$A$28=M$6)*($C$7:$C$28="매수")*($B$7:$B$28&lt;=$U147),$H$7:$H$28))-SUM(IF(($A$7:$A$28=M$6)*($C$7:$C$28="매도")*($B$7:$B$28&lt;=$U147),$H$7:$H$28))</f>
        <v>0</v>
      </c>
      <c r="N147" s="3">
        <f t="array" ref="N147">SUM(IF(($A$7:$A$28=N$6)*($C$7:$C$28="매수")*($B$7:$B$28&lt;=$U147),$H$7:$H$28))-SUM(IF(($A$7:$A$28=N$6)*($C$7:$C$28="매도")*($B$7:$B$28&lt;=$U147),$H$7:$H$28))</f>
        <v>5520</v>
      </c>
      <c r="O147" s="3">
        <f t="array" ref="O147">SUM(IF(($A$7:$A$28=O$6)*($C$7:$C$28="매수")*($B$7:$B$28&lt;=$U147),$H$7:$H$28))-SUM(IF(($A$7:$A$28=O$6)*($C$7:$C$28="매도")*($B$7:$B$28&lt;=$U147),$H$7:$H$28))</f>
        <v>0</v>
      </c>
      <c r="P147" s="3">
        <f t="array" ref="P147">SUM(IF(($A$7:$A$28=P$6)*($C$7:$C$28="매수")*($B$7:$B$28&lt;=$U147),$H$7:$H$28))-SUM(IF(($A$7:$A$28=P$6)*($C$7:$C$28="매도")*($B$7:$B$28&lt;=$U147),$H$7:$H$28))</f>
        <v>722</v>
      </c>
      <c r="Q147" s="3">
        <f t="array" ref="Q147">SUM(IF(($A$7:$A$28=Q$6)*($C$7:$C$28="매수")*($B$7:$B$28&lt;=$U147),$H$7:$H$28))-SUM(IF(($A$7:$A$28=Q$6)*($C$7:$C$28="매도")*($B$7:$B$28&lt;=$U147),$H$7:$H$28))</f>
        <v>426</v>
      </c>
      <c r="R147" s="3">
        <f t="array" ref="R147">SUM(IF(($A$7:$A$28=R$6)*($C$7:$C$28="매수")*($B$7:$B$28&lt;=$U147),$H$7:$H$28))-SUM(IF(($A$7:$A$28=R$6)*($C$7:$C$28="매도")*($B$7:$B$28&lt;=$U147),$H$7:$H$28))</f>
        <v>0</v>
      </c>
      <c r="S147" s="3">
        <f t="array" ref="S147">SUM(IF(($A$7:$A$28=S$6)*($C$7:$C$28="매수")*($B$7:$B$28&lt;=$U147),$H$7:$H$28))-SUM(IF(($A$7:$A$28=S$6)*($C$7:$C$28="매도")*($B$7:$B$28&lt;=$U147),$H$7:$H$28))</f>
        <v>0</v>
      </c>
      <c r="T147" s="3">
        <f t="array" ref="T147">SUM(IF(($A$7:$A$28=T$6)*($C$7:$C$28="매수")*($B$7:$B$28&lt;=$U147),$H$7:$H$28))-SUM(IF(($A$7:$A$28=T$6)*($C$7:$C$28="매도")*($B$7:$B$28&lt;=$U147),$H$7:$H$28))</f>
        <v>0</v>
      </c>
      <c r="U147" s="11">
        <v>43706.0</v>
      </c>
      <c r="V147" s="12">
        <f t="array" ref="V147">VLOOKUP($U147,'종목주가시세'!$A$1:$J$472,MATCH(V$6,'종목주가시세'!$B$1:$J$1,0)+1)*L147</f>
        <v>0</v>
      </c>
      <c r="W147" s="12">
        <f t="array" ref="W147">VLOOKUP($U147,'종목주가시세'!$A$1:$J$472,MATCH(W$6,'종목주가시세'!$B$1:$J$1,0)+1)*M147</f>
        <v>0</v>
      </c>
      <c r="X147" s="12">
        <f t="array" ref="X147">VLOOKUP($U147,'종목주가시세'!$A$1:$J$472,MATCH(X$6,'종목주가시세'!$B$1:$J$1,0)+1)*N147</f>
        <v>39247200</v>
      </c>
      <c r="Y147" s="12">
        <f t="array" ref="Y147">VLOOKUP($U147,'종목주가시세'!$A$1:$J$472,MATCH(Y$6,'종목주가시세'!$B$1:$J$1,0)+1)*O147</f>
        <v>0</v>
      </c>
      <c r="Z147" s="12">
        <f t="array" ref="Z147">VLOOKUP($U147,'종목주가시세'!$A$1:$J$472,MATCH(Z$6,'종목주가시세'!$B$1:$J$1,0)+1)*P147</f>
        <v>16100600</v>
      </c>
      <c r="AA147" s="12">
        <f t="array" ref="AA147">VLOOKUP($U147,'종목주가시세'!$A$1:$J$472,MATCH(AA$6,'종목주가시세'!$B$1:$J$1,0)+1)*Q147</f>
        <v>17593800</v>
      </c>
      <c r="AB147" s="12">
        <f t="array" ref="AB147">VLOOKUP($U147,'종목주가시세'!$A$1:$J$472,MATCH(AB$6,'종목주가시세'!$B$1:$J$1,0)+1)*R147</f>
        <v>0</v>
      </c>
      <c r="AC147" s="12">
        <f t="array" ref="AC147">VLOOKUP($U147,'종목주가시세'!$A$1:$J$472,MATCH(AC$6,'종목주가시세'!$B$1:$J$1,0)+1)*S147</f>
        <v>0</v>
      </c>
      <c r="AD147" s="12">
        <f t="array" ref="AD147">VLOOKUP($U147,'종목주가시세'!$A$1:$J$472,MATCH(AD$6,'종목주가시세'!$B$1:$J$1,0)+1)*T147</f>
        <v>0</v>
      </c>
      <c r="AE147" s="12">
        <f t="shared" si="3"/>
        <v>72941600</v>
      </c>
      <c r="AF147" s="12">
        <f t="array" ref="AF147">100000000+SUM(IF(($C$7:$C$28="매도")*($B$7:$B$28&lt;=$U147),$I$7:$I$28))-SUM(IF(($C$7:$C$28="매수")*($B$7:$B$28&lt;=$U147),$I$7:$I$28))</f>
        <v>42155370</v>
      </c>
      <c r="AG147" s="12">
        <f t="shared" si="4"/>
        <v>115096970</v>
      </c>
    </row>
    <row r="148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>
        <f t="array" ref="L148">SUM(IF(($A$7:$A$28=L$6)*($C$7:$C$28="매수")*($B$7:$B$28&lt;=$U148),$H$7:$H$28))-SUM(IF(($A$7:$A$28=L$6)*($C$7:$C$28="매도")*($B$7:$B$28&lt;=$U148),$H$7:$H$28))</f>
        <v>0</v>
      </c>
      <c r="M148" s="3">
        <f t="array" ref="M148">SUM(IF(($A$7:$A$28=M$6)*($C$7:$C$28="매수")*($B$7:$B$28&lt;=$U148),$H$7:$H$28))-SUM(IF(($A$7:$A$28=M$6)*($C$7:$C$28="매도")*($B$7:$B$28&lt;=$U148),$H$7:$H$28))</f>
        <v>0</v>
      </c>
      <c r="N148" s="3">
        <f t="array" ref="N148">SUM(IF(($A$7:$A$28=N$6)*($C$7:$C$28="매수")*($B$7:$B$28&lt;=$U148),$H$7:$H$28))-SUM(IF(($A$7:$A$28=N$6)*($C$7:$C$28="매도")*($B$7:$B$28&lt;=$U148),$H$7:$H$28))</f>
        <v>5520</v>
      </c>
      <c r="O148" s="3">
        <f t="array" ref="O148">SUM(IF(($A$7:$A$28=O$6)*($C$7:$C$28="매수")*($B$7:$B$28&lt;=$U148),$H$7:$H$28))-SUM(IF(($A$7:$A$28=O$6)*($C$7:$C$28="매도")*($B$7:$B$28&lt;=$U148),$H$7:$H$28))</f>
        <v>0</v>
      </c>
      <c r="P148" s="3">
        <f t="array" ref="P148">SUM(IF(($A$7:$A$28=P$6)*($C$7:$C$28="매수")*($B$7:$B$28&lt;=$U148),$H$7:$H$28))-SUM(IF(($A$7:$A$28=P$6)*($C$7:$C$28="매도")*($B$7:$B$28&lt;=$U148),$H$7:$H$28))</f>
        <v>722</v>
      </c>
      <c r="Q148" s="3">
        <f t="array" ref="Q148">SUM(IF(($A$7:$A$28=Q$6)*($C$7:$C$28="매수")*($B$7:$B$28&lt;=$U148),$H$7:$H$28))-SUM(IF(($A$7:$A$28=Q$6)*($C$7:$C$28="매도")*($B$7:$B$28&lt;=$U148),$H$7:$H$28))</f>
        <v>426</v>
      </c>
      <c r="R148" s="3">
        <f t="array" ref="R148">SUM(IF(($A$7:$A$28=R$6)*($C$7:$C$28="매수")*($B$7:$B$28&lt;=$U148),$H$7:$H$28))-SUM(IF(($A$7:$A$28=R$6)*($C$7:$C$28="매도")*($B$7:$B$28&lt;=$U148),$H$7:$H$28))</f>
        <v>0</v>
      </c>
      <c r="S148" s="3">
        <f t="array" ref="S148">SUM(IF(($A$7:$A$28=S$6)*($C$7:$C$28="매수")*($B$7:$B$28&lt;=$U148),$H$7:$H$28))-SUM(IF(($A$7:$A$28=S$6)*($C$7:$C$28="매도")*($B$7:$B$28&lt;=$U148),$H$7:$H$28))</f>
        <v>0</v>
      </c>
      <c r="T148" s="3">
        <f t="array" ref="T148">SUM(IF(($A$7:$A$28=T$6)*($C$7:$C$28="매수")*($B$7:$B$28&lt;=$U148),$H$7:$H$28))-SUM(IF(($A$7:$A$28=T$6)*($C$7:$C$28="매도")*($B$7:$B$28&lt;=$U148),$H$7:$H$28))</f>
        <v>0</v>
      </c>
      <c r="U148" s="11">
        <v>43707.0</v>
      </c>
      <c r="V148" s="12">
        <f t="array" ref="V148">VLOOKUP($U148,'종목주가시세'!$A$1:$J$472,MATCH(V$6,'종목주가시세'!$B$1:$J$1,0)+1)*L148</f>
        <v>0</v>
      </c>
      <c r="W148" s="12">
        <f t="array" ref="W148">VLOOKUP($U148,'종목주가시세'!$A$1:$J$472,MATCH(W$6,'종목주가시세'!$B$1:$J$1,0)+1)*M148</f>
        <v>0</v>
      </c>
      <c r="X148" s="12">
        <f t="array" ref="X148">VLOOKUP($U148,'종목주가시세'!$A$1:$J$472,MATCH(X$6,'종목주가시세'!$B$1:$J$1,0)+1)*N148</f>
        <v>39302400</v>
      </c>
      <c r="Y148" s="12">
        <f t="array" ref="Y148">VLOOKUP($U148,'종목주가시세'!$A$1:$J$472,MATCH(Y$6,'종목주가시세'!$B$1:$J$1,0)+1)*O148</f>
        <v>0</v>
      </c>
      <c r="Z148" s="12">
        <f t="array" ref="Z148">VLOOKUP($U148,'종목주가시세'!$A$1:$J$472,MATCH(Z$6,'종목주가시세'!$B$1:$J$1,0)+1)*P148</f>
        <v>16245000</v>
      </c>
      <c r="AA148" s="12">
        <f t="array" ref="AA148">VLOOKUP($U148,'종목주가시세'!$A$1:$J$472,MATCH(AA$6,'종목주가시세'!$B$1:$J$1,0)+1)*Q148</f>
        <v>17572500</v>
      </c>
      <c r="AB148" s="12">
        <f t="array" ref="AB148">VLOOKUP($U148,'종목주가시세'!$A$1:$J$472,MATCH(AB$6,'종목주가시세'!$B$1:$J$1,0)+1)*R148</f>
        <v>0</v>
      </c>
      <c r="AC148" s="12">
        <f t="array" ref="AC148">VLOOKUP($U148,'종목주가시세'!$A$1:$J$472,MATCH(AC$6,'종목주가시세'!$B$1:$J$1,0)+1)*S148</f>
        <v>0</v>
      </c>
      <c r="AD148" s="12">
        <f t="array" ref="AD148">VLOOKUP($U148,'종목주가시세'!$A$1:$J$472,MATCH(AD$6,'종목주가시세'!$B$1:$J$1,0)+1)*T148</f>
        <v>0</v>
      </c>
      <c r="AE148" s="12">
        <f t="shared" si="3"/>
        <v>73119900</v>
      </c>
      <c r="AF148" s="12">
        <f t="array" ref="AF148">100000000+SUM(IF(($C$7:$C$28="매도")*($B$7:$B$28&lt;=$U148),$I$7:$I$28))-SUM(IF(($C$7:$C$28="매수")*($B$7:$B$28&lt;=$U148),$I$7:$I$28))</f>
        <v>42155370</v>
      </c>
      <c r="AG148" s="12">
        <f t="shared" si="4"/>
        <v>115275270</v>
      </c>
    </row>
    <row r="149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>
        <f t="array" ref="L149">SUM(IF(($A$7:$A$28=L$6)*($C$7:$C$28="매수")*($B$7:$B$28&lt;=$U149),$H$7:$H$28))-SUM(IF(($A$7:$A$28=L$6)*($C$7:$C$28="매도")*($B$7:$B$28&lt;=$U149),$H$7:$H$28))</f>
        <v>0</v>
      </c>
      <c r="M149" s="3">
        <f t="array" ref="M149">SUM(IF(($A$7:$A$28=M$6)*($C$7:$C$28="매수")*($B$7:$B$28&lt;=$U149),$H$7:$H$28))-SUM(IF(($A$7:$A$28=M$6)*($C$7:$C$28="매도")*($B$7:$B$28&lt;=$U149),$H$7:$H$28))</f>
        <v>0</v>
      </c>
      <c r="N149" s="3">
        <f t="array" ref="N149">SUM(IF(($A$7:$A$28=N$6)*($C$7:$C$28="매수")*($B$7:$B$28&lt;=$U149),$H$7:$H$28))-SUM(IF(($A$7:$A$28=N$6)*($C$7:$C$28="매도")*($B$7:$B$28&lt;=$U149),$H$7:$H$28))</f>
        <v>5520</v>
      </c>
      <c r="O149" s="3">
        <f t="array" ref="O149">SUM(IF(($A$7:$A$28=O$6)*($C$7:$C$28="매수")*($B$7:$B$28&lt;=$U149),$H$7:$H$28))-SUM(IF(($A$7:$A$28=O$6)*($C$7:$C$28="매도")*($B$7:$B$28&lt;=$U149),$H$7:$H$28))</f>
        <v>0</v>
      </c>
      <c r="P149" s="3">
        <f t="array" ref="P149">SUM(IF(($A$7:$A$28=P$6)*($C$7:$C$28="매수")*($B$7:$B$28&lt;=$U149),$H$7:$H$28))-SUM(IF(($A$7:$A$28=P$6)*($C$7:$C$28="매도")*($B$7:$B$28&lt;=$U149),$H$7:$H$28))</f>
        <v>722</v>
      </c>
      <c r="Q149" s="3">
        <f t="array" ref="Q149">SUM(IF(($A$7:$A$28=Q$6)*($C$7:$C$28="매수")*($B$7:$B$28&lt;=$U149),$H$7:$H$28))-SUM(IF(($A$7:$A$28=Q$6)*($C$7:$C$28="매도")*($B$7:$B$28&lt;=$U149),$H$7:$H$28))</f>
        <v>426</v>
      </c>
      <c r="R149" s="3">
        <f t="array" ref="R149">SUM(IF(($A$7:$A$28=R$6)*($C$7:$C$28="매수")*($B$7:$B$28&lt;=$U149),$H$7:$H$28))-SUM(IF(($A$7:$A$28=R$6)*($C$7:$C$28="매도")*($B$7:$B$28&lt;=$U149),$H$7:$H$28))</f>
        <v>0</v>
      </c>
      <c r="S149" s="3">
        <f t="array" ref="S149">SUM(IF(($A$7:$A$28=S$6)*($C$7:$C$28="매수")*($B$7:$B$28&lt;=$U149),$H$7:$H$28))-SUM(IF(($A$7:$A$28=S$6)*($C$7:$C$28="매도")*($B$7:$B$28&lt;=$U149),$H$7:$H$28))</f>
        <v>0</v>
      </c>
      <c r="T149" s="3">
        <f t="array" ref="T149">SUM(IF(($A$7:$A$28=T$6)*($C$7:$C$28="매수")*($B$7:$B$28&lt;=$U149),$H$7:$H$28))-SUM(IF(($A$7:$A$28=T$6)*($C$7:$C$28="매도")*($B$7:$B$28&lt;=$U149),$H$7:$H$28))</f>
        <v>0</v>
      </c>
      <c r="U149" s="11">
        <v>43710.0</v>
      </c>
      <c r="V149" s="12">
        <f t="array" ref="V149">VLOOKUP($U149,'종목주가시세'!$A$1:$J$472,MATCH(V$6,'종목주가시세'!$B$1:$J$1,0)+1)*L149</f>
        <v>0</v>
      </c>
      <c r="W149" s="12">
        <f t="array" ref="W149">VLOOKUP($U149,'종목주가시세'!$A$1:$J$472,MATCH(W$6,'종목주가시세'!$B$1:$J$1,0)+1)*M149</f>
        <v>0</v>
      </c>
      <c r="X149" s="12">
        <f t="array" ref="X149">VLOOKUP($U149,'종목주가시세'!$A$1:$J$472,MATCH(X$6,'종목주가시세'!$B$1:$J$1,0)+1)*N149</f>
        <v>39302400</v>
      </c>
      <c r="Y149" s="12">
        <f t="array" ref="Y149">VLOOKUP($U149,'종목주가시세'!$A$1:$J$472,MATCH(Y$6,'종목주가시세'!$B$1:$J$1,0)+1)*O149</f>
        <v>0</v>
      </c>
      <c r="Z149" s="12">
        <f t="array" ref="Z149">VLOOKUP($U149,'종목주가시세'!$A$1:$J$472,MATCH(Z$6,'종목주가시세'!$B$1:$J$1,0)+1)*P149</f>
        <v>16533800</v>
      </c>
      <c r="AA149" s="12">
        <f t="array" ref="AA149">VLOOKUP($U149,'종목주가시세'!$A$1:$J$472,MATCH(AA$6,'종목주가시세'!$B$1:$J$1,0)+1)*Q149</f>
        <v>17593800</v>
      </c>
      <c r="AB149" s="12">
        <f t="array" ref="AB149">VLOOKUP($U149,'종목주가시세'!$A$1:$J$472,MATCH(AB$6,'종목주가시세'!$B$1:$J$1,0)+1)*R149</f>
        <v>0</v>
      </c>
      <c r="AC149" s="12">
        <f t="array" ref="AC149">VLOOKUP($U149,'종목주가시세'!$A$1:$J$472,MATCH(AC$6,'종목주가시세'!$B$1:$J$1,0)+1)*S149</f>
        <v>0</v>
      </c>
      <c r="AD149" s="12">
        <f t="array" ref="AD149">VLOOKUP($U149,'종목주가시세'!$A$1:$J$472,MATCH(AD$6,'종목주가시세'!$B$1:$J$1,0)+1)*T149</f>
        <v>0</v>
      </c>
      <c r="AE149" s="12">
        <f t="shared" si="3"/>
        <v>73430000</v>
      </c>
      <c r="AF149" s="12">
        <f t="array" ref="AF149">100000000+SUM(IF(($C$7:$C$28="매도")*($B$7:$B$28&lt;=$U149),$I$7:$I$28))-SUM(IF(($C$7:$C$28="매수")*($B$7:$B$28&lt;=$U149),$I$7:$I$28))</f>
        <v>42155370</v>
      </c>
      <c r="AG149" s="12">
        <f t="shared" si="4"/>
        <v>115585370</v>
      </c>
    </row>
    <row r="150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>
        <f t="array" ref="L150">SUM(IF(($A$7:$A$28=L$6)*($C$7:$C$28="매수")*($B$7:$B$28&lt;=$U150),$H$7:$H$28))-SUM(IF(($A$7:$A$28=L$6)*($C$7:$C$28="매도")*($B$7:$B$28&lt;=$U150),$H$7:$H$28))</f>
        <v>0</v>
      </c>
      <c r="M150" s="3">
        <f t="array" ref="M150">SUM(IF(($A$7:$A$28=M$6)*($C$7:$C$28="매수")*($B$7:$B$28&lt;=$U150),$H$7:$H$28))-SUM(IF(($A$7:$A$28=M$6)*($C$7:$C$28="매도")*($B$7:$B$28&lt;=$U150),$H$7:$H$28))</f>
        <v>0</v>
      </c>
      <c r="N150" s="3">
        <f t="array" ref="N150">SUM(IF(($A$7:$A$28=N$6)*($C$7:$C$28="매수")*($B$7:$B$28&lt;=$U150),$H$7:$H$28))-SUM(IF(($A$7:$A$28=N$6)*($C$7:$C$28="매도")*($B$7:$B$28&lt;=$U150),$H$7:$H$28))</f>
        <v>5520</v>
      </c>
      <c r="O150" s="3">
        <f t="array" ref="O150">SUM(IF(($A$7:$A$28=O$6)*($C$7:$C$28="매수")*($B$7:$B$28&lt;=$U150),$H$7:$H$28))-SUM(IF(($A$7:$A$28=O$6)*($C$7:$C$28="매도")*($B$7:$B$28&lt;=$U150),$H$7:$H$28))</f>
        <v>0</v>
      </c>
      <c r="P150" s="3">
        <f t="array" ref="P150">SUM(IF(($A$7:$A$28=P$6)*($C$7:$C$28="매수")*($B$7:$B$28&lt;=$U150),$H$7:$H$28))-SUM(IF(($A$7:$A$28=P$6)*($C$7:$C$28="매도")*($B$7:$B$28&lt;=$U150),$H$7:$H$28))</f>
        <v>722</v>
      </c>
      <c r="Q150" s="3">
        <f t="array" ref="Q150">SUM(IF(($A$7:$A$28=Q$6)*($C$7:$C$28="매수")*($B$7:$B$28&lt;=$U150),$H$7:$H$28))-SUM(IF(($A$7:$A$28=Q$6)*($C$7:$C$28="매도")*($B$7:$B$28&lt;=$U150),$H$7:$H$28))</f>
        <v>426</v>
      </c>
      <c r="R150" s="3">
        <f t="array" ref="R150">SUM(IF(($A$7:$A$28=R$6)*($C$7:$C$28="매수")*($B$7:$B$28&lt;=$U150),$H$7:$H$28))-SUM(IF(($A$7:$A$28=R$6)*($C$7:$C$28="매도")*($B$7:$B$28&lt;=$U150),$H$7:$H$28))</f>
        <v>0</v>
      </c>
      <c r="S150" s="3">
        <f t="array" ref="S150">SUM(IF(($A$7:$A$28=S$6)*($C$7:$C$28="매수")*($B$7:$B$28&lt;=$U150),$H$7:$H$28))-SUM(IF(($A$7:$A$28=S$6)*($C$7:$C$28="매도")*($B$7:$B$28&lt;=$U150),$H$7:$H$28))</f>
        <v>0</v>
      </c>
      <c r="T150" s="3">
        <f t="array" ref="T150">SUM(IF(($A$7:$A$28=T$6)*($C$7:$C$28="매수")*($B$7:$B$28&lt;=$U150),$H$7:$H$28))-SUM(IF(($A$7:$A$28=T$6)*($C$7:$C$28="매도")*($B$7:$B$28&lt;=$U150),$H$7:$H$28))</f>
        <v>0</v>
      </c>
      <c r="U150" s="11">
        <v>43711.0</v>
      </c>
      <c r="V150" s="12">
        <f t="array" ref="V150">VLOOKUP($U150,'종목주가시세'!$A$1:$J$472,MATCH(V$6,'종목주가시세'!$B$1:$J$1,0)+1)*L150</f>
        <v>0</v>
      </c>
      <c r="W150" s="12">
        <f t="array" ref="W150">VLOOKUP($U150,'종목주가시세'!$A$1:$J$472,MATCH(W$6,'종목주가시세'!$B$1:$J$1,0)+1)*M150</f>
        <v>0</v>
      </c>
      <c r="X150" s="12">
        <f t="array" ref="X150">VLOOKUP($U150,'종목주가시세'!$A$1:$J$472,MATCH(X$6,'종목주가시세'!$B$1:$J$1,0)+1)*N150</f>
        <v>39412800</v>
      </c>
      <c r="Y150" s="12">
        <f t="array" ref="Y150">VLOOKUP($U150,'종목주가시세'!$A$1:$J$472,MATCH(Y$6,'종목주가시세'!$B$1:$J$1,0)+1)*O150</f>
        <v>0</v>
      </c>
      <c r="Z150" s="12">
        <f t="array" ref="Z150">VLOOKUP($U150,'종목주가시세'!$A$1:$J$472,MATCH(Z$6,'종목주가시세'!$B$1:$J$1,0)+1)*P150</f>
        <v>16606000</v>
      </c>
      <c r="AA150" s="12">
        <f t="array" ref="AA150">VLOOKUP($U150,'종목주가시세'!$A$1:$J$472,MATCH(AA$6,'종목주가시세'!$B$1:$J$1,0)+1)*Q150</f>
        <v>17593800</v>
      </c>
      <c r="AB150" s="12">
        <f t="array" ref="AB150">VLOOKUP($U150,'종목주가시세'!$A$1:$J$472,MATCH(AB$6,'종목주가시세'!$B$1:$J$1,0)+1)*R150</f>
        <v>0</v>
      </c>
      <c r="AC150" s="12">
        <f t="array" ref="AC150">VLOOKUP($U150,'종목주가시세'!$A$1:$J$472,MATCH(AC$6,'종목주가시세'!$B$1:$J$1,0)+1)*S150</f>
        <v>0</v>
      </c>
      <c r="AD150" s="12">
        <f t="array" ref="AD150">VLOOKUP($U150,'종목주가시세'!$A$1:$J$472,MATCH(AD$6,'종목주가시세'!$B$1:$J$1,0)+1)*T150</f>
        <v>0</v>
      </c>
      <c r="AE150" s="12">
        <f t="shared" si="3"/>
        <v>73612600</v>
      </c>
      <c r="AF150" s="12">
        <f t="array" ref="AF150">100000000+SUM(IF(($C$7:$C$28="매도")*($B$7:$B$28&lt;=$U150),$I$7:$I$28))-SUM(IF(($C$7:$C$28="매수")*($B$7:$B$28&lt;=$U150),$I$7:$I$28))</f>
        <v>42155370</v>
      </c>
      <c r="AG150" s="12">
        <f t="shared" si="4"/>
        <v>115767970</v>
      </c>
    </row>
    <row r="151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>
        <f t="array" ref="L151">SUM(IF(($A$7:$A$28=L$6)*($C$7:$C$28="매수")*($B$7:$B$28&lt;=$U151),$H$7:$H$28))-SUM(IF(($A$7:$A$28=L$6)*($C$7:$C$28="매도")*($B$7:$B$28&lt;=$U151),$H$7:$H$28))</f>
        <v>0</v>
      </c>
      <c r="M151" s="3">
        <f t="array" ref="M151">SUM(IF(($A$7:$A$28=M$6)*($C$7:$C$28="매수")*($B$7:$B$28&lt;=$U151),$H$7:$H$28))-SUM(IF(($A$7:$A$28=M$6)*($C$7:$C$28="매도")*($B$7:$B$28&lt;=$U151),$H$7:$H$28))</f>
        <v>0</v>
      </c>
      <c r="N151" s="3">
        <f t="array" ref="N151">SUM(IF(($A$7:$A$28=N$6)*($C$7:$C$28="매수")*($B$7:$B$28&lt;=$U151),$H$7:$H$28))-SUM(IF(($A$7:$A$28=N$6)*($C$7:$C$28="매도")*($B$7:$B$28&lt;=$U151),$H$7:$H$28))</f>
        <v>0</v>
      </c>
      <c r="O151" s="3">
        <f t="array" ref="O151">SUM(IF(($A$7:$A$28=O$6)*($C$7:$C$28="매수")*($B$7:$B$28&lt;=$U151),$H$7:$H$28))-SUM(IF(($A$7:$A$28=O$6)*($C$7:$C$28="매도")*($B$7:$B$28&lt;=$U151),$H$7:$H$28))</f>
        <v>0</v>
      </c>
      <c r="P151" s="3">
        <f t="array" ref="P151">SUM(IF(($A$7:$A$28=P$6)*($C$7:$C$28="매수")*($B$7:$B$28&lt;=$U151),$H$7:$H$28))-SUM(IF(($A$7:$A$28=P$6)*($C$7:$C$28="매도")*($B$7:$B$28&lt;=$U151),$H$7:$H$28))</f>
        <v>722</v>
      </c>
      <c r="Q151" s="3">
        <f t="array" ref="Q151">SUM(IF(($A$7:$A$28=Q$6)*($C$7:$C$28="매수")*($B$7:$B$28&lt;=$U151),$H$7:$H$28))-SUM(IF(($A$7:$A$28=Q$6)*($C$7:$C$28="매도")*($B$7:$B$28&lt;=$U151),$H$7:$H$28))</f>
        <v>426</v>
      </c>
      <c r="R151" s="3">
        <f t="array" ref="R151">SUM(IF(($A$7:$A$28=R$6)*($C$7:$C$28="매수")*($B$7:$B$28&lt;=$U151),$H$7:$H$28))-SUM(IF(($A$7:$A$28=R$6)*($C$7:$C$28="매도")*($B$7:$B$28&lt;=$U151),$H$7:$H$28))</f>
        <v>0</v>
      </c>
      <c r="S151" s="3">
        <f t="array" ref="S151">SUM(IF(($A$7:$A$28=S$6)*($C$7:$C$28="매수")*($B$7:$B$28&lt;=$U151),$H$7:$H$28))-SUM(IF(($A$7:$A$28=S$6)*($C$7:$C$28="매도")*($B$7:$B$28&lt;=$U151),$H$7:$H$28))</f>
        <v>0</v>
      </c>
      <c r="T151" s="3">
        <f t="array" ref="T151">SUM(IF(($A$7:$A$28=T$6)*($C$7:$C$28="매수")*($B$7:$B$28&lt;=$U151),$H$7:$H$28))-SUM(IF(($A$7:$A$28=T$6)*($C$7:$C$28="매도")*($B$7:$B$28&lt;=$U151),$H$7:$H$28))</f>
        <v>0</v>
      </c>
      <c r="U151" s="11">
        <v>43712.0</v>
      </c>
      <c r="V151" s="12">
        <f t="array" ref="V151">VLOOKUP($U151,'종목주가시세'!$A$1:$J$472,MATCH(V$6,'종목주가시세'!$B$1:$J$1,0)+1)*L151</f>
        <v>0</v>
      </c>
      <c r="W151" s="12">
        <f t="array" ref="W151">VLOOKUP($U151,'종목주가시세'!$A$1:$J$472,MATCH(W$6,'종목주가시세'!$B$1:$J$1,0)+1)*M151</f>
        <v>0</v>
      </c>
      <c r="X151" s="12">
        <f t="array" ref="X151">VLOOKUP($U151,'종목주가시세'!$A$1:$J$472,MATCH(X$6,'종목주가시세'!$B$1:$J$1,0)+1)*N151</f>
        <v>0</v>
      </c>
      <c r="Y151" s="12">
        <f t="array" ref="Y151">VLOOKUP($U151,'종목주가시세'!$A$1:$J$472,MATCH(Y$6,'종목주가시세'!$B$1:$J$1,0)+1)*O151</f>
        <v>0</v>
      </c>
      <c r="Z151" s="12">
        <f t="array" ref="Z151">VLOOKUP($U151,'종목주가시세'!$A$1:$J$472,MATCH(Z$6,'종목주가시세'!$B$1:$J$1,0)+1)*P151</f>
        <v>16894800</v>
      </c>
      <c r="AA151" s="12">
        <f t="array" ref="AA151">VLOOKUP($U151,'종목주가시세'!$A$1:$J$472,MATCH(AA$6,'종목주가시세'!$B$1:$J$1,0)+1)*Q151</f>
        <v>17487300</v>
      </c>
      <c r="AB151" s="12">
        <f t="array" ref="AB151">VLOOKUP($U151,'종목주가시세'!$A$1:$J$472,MATCH(AB$6,'종목주가시세'!$B$1:$J$1,0)+1)*R151</f>
        <v>0</v>
      </c>
      <c r="AC151" s="12">
        <f t="array" ref="AC151">VLOOKUP($U151,'종목주가시세'!$A$1:$J$472,MATCH(AC$6,'종목주가시세'!$B$1:$J$1,0)+1)*S151</f>
        <v>0</v>
      </c>
      <c r="AD151" s="12">
        <f t="array" ref="AD151">VLOOKUP($U151,'종목주가시세'!$A$1:$J$472,MATCH(AD$6,'종목주가시세'!$B$1:$J$1,0)+1)*T151</f>
        <v>0</v>
      </c>
      <c r="AE151" s="12">
        <f t="shared" si="3"/>
        <v>34382100</v>
      </c>
      <c r="AF151" s="12">
        <f t="array" ref="AF151">100000000+SUM(IF(($C$7:$C$28="매도")*($B$7:$B$28&lt;=$U151),$I$7:$I$28))-SUM(IF(($C$7:$C$28="매수")*($B$7:$B$28&lt;=$U151),$I$7:$I$28))</f>
        <v>81181770</v>
      </c>
      <c r="AG151" s="12">
        <f t="shared" si="4"/>
        <v>115563870</v>
      </c>
    </row>
    <row r="152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>
        <f t="array" ref="L152">SUM(IF(($A$7:$A$28=L$6)*($C$7:$C$28="매수")*($B$7:$B$28&lt;=$U152),$H$7:$H$28))-SUM(IF(($A$7:$A$28=L$6)*($C$7:$C$28="매도")*($B$7:$B$28&lt;=$U152),$H$7:$H$28))</f>
        <v>0</v>
      </c>
      <c r="M152" s="3">
        <f t="array" ref="M152">SUM(IF(($A$7:$A$28=M$6)*($C$7:$C$28="매수")*($B$7:$B$28&lt;=$U152),$H$7:$H$28))-SUM(IF(($A$7:$A$28=M$6)*($C$7:$C$28="매도")*($B$7:$B$28&lt;=$U152),$H$7:$H$28))</f>
        <v>0</v>
      </c>
      <c r="N152" s="3">
        <f t="array" ref="N152">SUM(IF(($A$7:$A$28=N$6)*($C$7:$C$28="매수")*($B$7:$B$28&lt;=$U152),$H$7:$H$28))-SUM(IF(($A$7:$A$28=N$6)*($C$7:$C$28="매도")*($B$7:$B$28&lt;=$U152),$H$7:$H$28))</f>
        <v>0</v>
      </c>
      <c r="O152" s="3">
        <f t="array" ref="O152">SUM(IF(($A$7:$A$28=O$6)*($C$7:$C$28="매수")*($B$7:$B$28&lt;=$U152),$H$7:$H$28))-SUM(IF(($A$7:$A$28=O$6)*($C$7:$C$28="매도")*($B$7:$B$28&lt;=$U152),$H$7:$H$28))</f>
        <v>0</v>
      </c>
      <c r="P152" s="3">
        <f t="array" ref="P152">SUM(IF(($A$7:$A$28=P$6)*($C$7:$C$28="매수")*($B$7:$B$28&lt;=$U152),$H$7:$H$28))-SUM(IF(($A$7:$A$28=P$6)*($C$7:$C$28="매도")*($B$7:$B$28&lt;=$U152),$H$7:$H$28))</f>
        <v>722</v>
      </c>
      <c r="Q152" s="3">
        <f t="array" ref="Q152">SUM(IF(($A$7:$A$28=Q$6)*($C$7:$C$28="매수")*($B$7:$B$28&lt;=$U152),$H$7:$H$28))-SUM(IF(($A$7:$A$28=Q$6)*($C$7:$C$28="매도")*($B$7:$B$28&lt;=$U152),$H$7:$H$28))</f>
        <v>426</v>
      </c>
      <c r="R152" s="3">
        <f t="array" ref="R152">SUM(IF(($A$7:$A$28=R$6)*($C$7:$C$28="매수")*($B$7:$B$28&lt;=$U152),$H$7:$H$28))-SUM(IF(($A$7:$A$28=R$6)*($C$7:$C$28="매도")*($B$7:$B$28&lt;=$U152),$H$7:$H$28))</f>
        <v>0</v>
      </c>
      <c r="S152" s="3">
        <f t="array" ref="S152">SUM(IF(($A$7:$A$28=S$6)*($C$7:$C$28="매수")*($B$7:$B$28&lt;=$U152),$H$7:$H$28))-SUM(IF(($A$7:$A$28=S$6)*($C$7:$C$28="매도")*($B$7:$B$28&lt;=$U152),$H$7:$H$28))</f>
        <v>0</v>
      </c>
      <c r="T152" s="3">
        <f t="array" ref="T152">SUM(IF(($A$7:$A$28=T$6)*($C$7:$C$28="매수")*($B$7:$B$28&lt;=$U152),$H$7:$H$28))-SUM(IF(($A$7:$A$28=T$6)*($C$7:$C$28="매도")*($B$7:$B$28&lt;=$U152),$H$7:$H$28))</f>
        <v>0</v>
      </c>
      <c r="U152" s="11">
        <v>43713.0</v>
      </c>
      <c r="V152" s="12">
        <f t="array" ref="V152">VLOOKUP($U152,'종목주가시세'!$A$1:$J$472,MATCH(V$6,'종목주가시세'!$B$1:$J$1,0)+1)*L152</f>
        <v>0</v>
      </c>
      <c r="W152" s="12">
        <f t="array" ref="W152">VLOOKUP($U152,'종목주가시세'!$A$1:$J$472,MATCH(W$6,'종목주가시세'!$B$1:$J$1,0)+1)*M152</f>
        <v>0</v>
      </c>
      <c r="X152" s="12">
        <f t="array" ref="X152">VLOOKUP($U152,'종목주가시세'!$A$1:$J$472,MATCH(X$6,'종목주가시세'!$B$1:$J$1,0)+1)*N152</f>
        <v>0</v>
      </c>
      <c r="Y152" s="12">
        <f t="array" ref="Y152">VLOOKUP($U152,'종목주가시세'!$A$1:$J$472,MATCH(Y$6,'종목주가시세'!$B$1:$J$1,0)+1)*O152</f>
        <v>0</v>
      </c>
      <c r="Z152" s="12">
        <f t="array" ref="Z152">VLOOKUP($U152,'종목주가시세'!$A$1:$J$472,MATCH(Z$6,'종목주가시세'!$B$1:$J$1,0)+1)*P152</f>
        <v>16569900</v>
      </c>
      <c r="AA152" s="12">
        <f t="array" ref="AA152">VLOOKUP($U152,'종목주가시세'!$A$1:$J$472,MATCH(AA$6,'종목주가시세'!$B$1:$J$1,0)+1)*Q152</f>
        <v>17423400</v>
      </c>
      <c r="AB152" s="12">
        <f t="array" ref="AB152">VLOOKUP($U152,'종목주가시세'!$A$1:$J$472,MATCH(AB$6,'종목주가시세'!$B$1:$J$1,0)+1)*R152</f>
        <v>0</v>
      </c>
      <c r="AC152" s="12">
        <f t="array" ref="AC152">VLOOKUP($U152,'종목주가시세'!$A$1:$J$472,MATCH(AC$6,'종목주가시세'!$B$1:$J$1,0)+1)*S152</f>
        <v>0</v>
      </c>
      <c r="AD152" s="12">
        <f t="array" ref="AD152">VLOOKUP($U152,'종목주가시세'!$A$1:$J$472,MATCH(AD$6,'종목주가시세'!$B$1:$J$1,0)+1)*T152</f>
        <v>0</v>
      </c>
      <c r="AE152" s="12">
        <f t="shared" si="3"/>
        <v>33993300</v>
      </c>
      <c r="AF152" s="12">
        <f t="array" ref="AF152">100000000+SUM(IF(($C$7:$C$28="매도")*($B$7:$B$28&lt;=$U152),$I$7:$I$28))-SUM(IF(($C$7:$C$28="매수")*($B$7:$B$28&lt;=$U152),$I$7:$I$28))</f>
        <v>81181770</v>
      </c>
      <c r="AG152" s="12">
        <f t="shared" si="4"/>
        <v>115175070</v>
      </c>
    </row>
    <row r="153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>
        <f t="array" ref="L153">SUM(IF(($A$7:$A$28=L$6)*($C$7:$C$28="매수")*($B$7:$B$28&lt;=$U153),$H$7:$H$28))-SUM(IF(($A$7:$A$28=L$6)*($C$7:$C$28="매도")*($B$7:$B$28&lt;=$U153),$H$7:$H$28))</f>
        <v>0</v>
      </c>
      <c r="M153" s="3">
        <f t="array" ref="M153">SUM(IF(($A$7:$A$28=M$6)*($C$7:$C$28="매수")*($B$7:$B$28&lt;=$U153),$H$7:$H$28))-SUM(IF(($A$7:$A$28=M$6)*($C$7:$C$28="매도")*($B$7:$B$28&lt;=$U153),$H$7:$H$28))</f>
        <v>0</v>
      </c>
      <c r="N153" s="3">
        <f t="array" ref="N153">SUM(IF(($A$7:$A$28=N$6)*($C$7:$C$28="매수")*($B$7:$B$28&lt;=$U153),$H$7:$H$28))-SUM(IF(($A$7:$A$28=N$6)*($C$7:$C$28="매도")*($B$7:$B$28&lt;=$U153),$H$7:$H$28))</f>
        <v>0</v>
      </c>
      <c r="O153" s="3">
        <f t="array" ref="O153">SUM(IF(($A$7:$A$28=O$6)*($C$7:$C$28="매수")*($B$7:$B$28&lt;=$U153),$H$7:$H$28))-SUM(IF(($A$7:$A$28=O$6)*($C$7:$C$28="매도")*($B$7:$B$28&lt;=$U153),$H$7:$H$28))</f>
        <v>0</v>
      </c>
      <c r="P153" s="3">
        <f t="array" ref="P153">SUM(IF(($A$7:$A$28=P$6)*($C$7:$C$28="매수")*($B$7:$B$28&lt;=$U153),$H$7:$H$28))-SUM(IF(($A$7:$A$28=P$6)*($C$7:$C$28="매도")*($B$7:$B$28&lt;=$U153),$H$7:$H$28))</f>
        <v>722</v>
      </c>
      <c r="Q153" s="3">
        <f t="array" ref="Q153">SUM(IF(($A$7:$A$28=Q$6)*($C$7:$C$28="매수")*($B$7:$B$28&lt;=$U153),$H$7:$H$28))-SUM(IF(($A$7:$A$28=Q$6)*($C$7:$C$28="매도")*($B$7:$B$28&lt;=$U153),$H$7:$H$28))</f>
        <v>426</v>
      </c>
      <c r="R153" s="3">
        <f t="array" ref="R153">SUM(IF(($A$7:$A$28=R$6)*($C$7:$C$28="매수")*($B$7:$B$28&lt;=$U153),$H$7:$H$28))-SUM(IF(($A$7:$A$28=R$6)*($C$7:$C$28="매도")*($B$7:$B$28&lt;=$U153),$H$7:$H$28))</f>
        <v>0</v>
      </c>
      <c r="S153" s="3">
        <f t="array" ref="S153">SUM(IF(($A$7:$A$28=S$6)*($C$7:$C$28="매수")*($B$7:$B$28&lt;=$U153),$H$7:$H$28))-SUM(IF(($A$7:$A$28=S$6)*($C$7:$C$28="매도")*($B$7:$B$28&lt;=$U153),$H$7:$H$28))</f>
        <v>0</v>
      </c>
      <c r="T153" s="3">
        <f t="array" ref="T153">SUM(IF(($A$7:$A$28=T$6)*($C$7:$C$28="매수")*($B$7:$B$28&lt;=$U153),$H$7:$H$28))-SUM(IF(($A$7:$A$28=T$6)*($C$7:$C$28="매도")*($B$7:$B$28&lt;=$U153),$H$7:$H$28))</f>
        <v>0</v>
      </c>
      <c r="U153" s="11">
        <v>43714.0</v>
      </c>
      <c r="V153" s="12">
        <f t="array" ref="V153">VLOOKUP($U153,'종목주가시세'!$A$1:$J$472,MATCH(V$6,'종목주가시세'!$B$1:$J$1,0)+1)*L153</f>
        <v>0</v>
      </c>
      <c r="W153" s="12">
        <f t="array" ref="W153">VLOOKUP($U153,'종목주가시세'!$A$1:$J$472,MATCH(W$6,'종목주가시세'!$B$1:$J$1,0)+1)*M153</f>
        <v>0</v>
      </c>
      <c r="X153" s="12">
        <f t="array" ref="X153">VLOOKUP($U153,'종목주가시세'!$A$1:$J$472,MATCH(X$6,'종목주가시세'!$B$1:$J$1,0)+1)*N153</f>
        <v>0</v>
      </c>
      <c r="Y153" s="12">
        <f t="array" ref="Y153">VLOOKUP($U153,'종목주가시세'!$A$1:$J$472,MATCH(Y$6,'종목주가시세'!$B$1:$J$1,0)+1)*O153</f>
        <v>0</v>
      </c>
      <c r="Z153" s="12">
        <f t="array" ref="Z153">VLOOKUP($U153,'종목주가시세'!$A$1:$J$472,MATCH(Z$6,'종목주가시세'!$B$1:$J$1,0)+1)*P153</f>
        <v>16606000</v>
      </c>
      <c r="AA153" s="12">
        <f t="array" ref="AA153">VLOOKUP($U153,'종목주가시세'!$A$1:$J$472,MATCH(AA$6,'종목주가시세'!$B$1:$J$1,0)+1)*Q153</f>
        <v>17167800</v>
      </c>
      <c r="AB153" s="12">
        <f t="array" ref="AB153">VLOOKUP($U153,'종목주가시세'!$A$1:$J$472,MATCH(AB$6,'종목주가시세'!$B$1:$J$1,0)+1)*R153</f>
        <v>0</v>
      </c>
      <c r="AC153" s="12">
        <f t="array" ref="AC153">VLOOKUP($U153,'종목주가시세'!$A$1:$J$472,MATCH(AC$6,'종목주가시세'!$B$1:$J$1,0)+1)*S153</f>
        <v>0</v>
      </c>
      <c r="AD153" s="12">
        <f t="array" ref="AD153">VLOOKUP($U153,'종목주가시세'!$A$1:$J$472,MATCH(AD$6,'종목주가시세'!$B$1:$J$1,0)+1)*T153</f>
        <v>0</v>
      </c>
      <c r="AE153" s="12">
        <f t="shared" si="3"/>
        <v>33773800</v>
      </c>
      <c r="AF153" s="12">
        <f t="array" ref="AF153">100000000+SUM(IF(($C$7:$C$28="매도")*($B$7:$B$28&lt;=$U153),$I$7:$I$28))-SUM(IF(($C$7:$C$28="매수")*($B$7:$B$28&lt;=$U153),$I$7:$I$28))</f>
        <v>81181770</v>
      </c>
      <c r="AG153" s="12">
        <f t="shared" si="4"/>
        <v>114955570</v>
      </c>
    </row>
    <row r="154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>
        <f t="array" ref="L154">SUM(IF(($A$7:$A$28=L$6)*($C$7:$C$28="매수")*($B$7:$B$28&lt;=$U154),$H$7:$H$28))-SUM(IF(($A$7:$A$28=L$6)*($C$7:$C$28="매도")*($B$7:$B$28&lt;=$U154),$H$7:$H$28))</f>
        <v>0</v>
      </c>
      <c r="M154" s="3">
        <f t="array" ref="M154">SUM(IF(($A$7:$A$28=M$6)*($C$7:$C$28="매수")*($B$7:$B$28&lt;=$U154),$H$7:$H$28))-SUM(IF(($A$7:$A$28=M$6)*($C$7:$C$28="매도")*($B$7:$B$28&lt;=$U154),$H$7:$H$28))</f>
        <v>0</v>
      </c>
      <c r="N154" s="3">
        <f t="array" ref="N154">SUM(IF(($A$7:$A$28=N$6)*($C$7:$C$28="매수")*($B$7:$B$28&lt;=$U154),$H$7:$H$28))-SUM(IF(($A$7:$A$28=N$6)*($C$7:$C$28="매도")*($B$7:$B$28&lt;=$U154),$H$7:$H$28))</f>
        <v>0</v>
      </c>
      <c r="O154" s="3">
        <f t="array" ref="O154">SUM(IF(($A$7:$A$28=O$6)*($C$7:$C$28="매수")*($B$7:$B$28&lt;=$U154),$H$7:$H$28))-SUM(IF(($A$7:$A$28=O$6)*($C$7:$C$28="매도")*($B$7:$B$28&lt;=$U154),$H$7:$H$28))</f>
        <v>0</v>
      </c>
      <c r="P154" s="3">
        <f t="array" ref="P154">SUM(IF(($A$7:$A$28=P$6)*($C$7:$C$28="매수")*($B$7:$B$28&lt;=$U154),$H$7:$H$28))-SUM(IF(($A$7:$A$28=P$6)*($C$7:$C$28="매도")*($B$7:$B$28&lt;=$U154),$H$7:$H$28))</f>
        <v>722</v>
      </c>
      <c r="Q154" s="3">
        <f t="array" ref="Q154">SUM(IF(($A$7:$A$28=Q$6)*($C$7:$C$28="매수")*($B$7:$B$28&lt;=$U154),$H$7:$H$28))-SUM(IF(($A$7:$A$28=Q$6)*($C$7:$C$28="매도")*($B$7:$B$28&lt;=$U154),$H$7:$H$28))</f>
        <v>426</v>
      </c>
      <c r="R154" s="3">
        <f t="array" ref="R154">SUM(IF(($A$7:$A$28=R$6)*($C$7:$C$28="매수")*($B$7:$B$28&lt;=$U154),$H$7:$H$28))-SUM(IF(($A$7:$A$28=R$6)*($C$7:$C$28="매도")*($B$7:$B$28&lt;=$U154),$H$7:$H$28))</f>
        <v>0</v>
      </c>
      <c r="S154" s="3">
        <f t="array" ref="S154">SUM(IF(($A$7:$A$28=S$6)*($C$7:$C$28="매수")*($B$7:$B$28&lt;=$U154),$H$7:$H$28))-SUM(IF(($A$7:$A$28=S$6)*($C$7:$C$28="매도")*($B$7:$B$28&lt;=$U154),$H$7:$H$28))</f>
        <v>0</v>
      </c>
      <c r="T154" s="3">
        <f t="array" ref="T154">SUM(IF(($A$7:$A$28=T$6)*($C$7:$C$28="매수")*($B$7:$B$28&lt;=$U154),$H$7:$H$28))-SUM(IF(($A$7:$A$28=T$6)*($C$7:$C$28="매도")*($B$7:$B$28&lt;=$U154),$H$7:$H$28))</f>
        <v>0</v>
      </c>
      <c r="U154" s="11">
        <v>43717.0</v>
      </c>
      <c r="V154" s="12">
        <f t="array" ref="V154">VLOOKUP($U154,'종목주가시세'!$A$1:$J$472,MATCH(V$6,'종목주가시세'!$B$1:$J$1,0)+1)*L154</f>
        <v>0</v>
      </c>
      <c r="W154" s="12">
        <f t="array" ref="W154">VLOOKUP($U154,'종목주가시세'!$A$1:$J$472,MATCH(W$6,'종목주가시세'!$B$1:$J$1,0)+1)*M154</f>
        <v>0</v>
      </c>
      <c r="X154" s="12">
        <f t="array" ref="X154">VLOOKUP($U154,'종목주가시세'!$A$1:$J$472,MATCH(X$6,'종목주가시세'!$B$1:$J$1,0)+1)*N154</f>
        <v>0</v>
      </c>
      <c r="Y154" s="12">
        <f t="array" ref="Y154">VLOOKUP($U154,'종목주가시세'!$A$1:$J$472,MATCH(Y$6,'종목주가시세'!$B$1:$J$1,0)+1)*O154</f>
        <v>0</v>
      </c>
      <c r="Z154" s="12">
        <f t="array" ref="Z154">VLOOKUP($U154,'종목주가시세'!$A$1:$J$472,MATCH(Z$6,'종목주가시세'!$B$1:$J$1,0)+1)*P154</f>
        <v>16569900</v>
      </c>
      <c r="AA154" s="12">
        <f t="array" ref="AA154">VLOOKUP($U154,'종목주가시세'!$A$1:$J$472,MATCH(AA$6,'종목주가시세'!$B$1:$J$1,0)+1)*Q154</f>
        <v>17125200</v>
      </c>
      <c r="AB154" s="12">
        <f t="array" ref="AB154">VLOOKUP($U154,'종목주가시세'!$A$1:$J$472,MATCH(AB$6,'종목주가시세'!$B$1:$J$1,0)+1)*R154</f>
        <v>0</v>
      </c>
      <c r="AC154" s="12">
        <f t="array" ref="AC154">VLOOKUP($U154,'종목주가시세'!$A$1:$J$472,MATCH(AC$6,'종목주가시세'!$B$1:$J$1,0)+1)*S154</f>
        <v>0</v>
      </c>
      <c r="AD154" s="12">
        <f t="array" ref="AD154">VLOOKUP($U154,'종목주가시세'!$A$1:$J$472,MATCH(AD$6,'종목주가시세'!$B$1:$J$1,0)+1)*T154</f>
        <v>0</v>
      </c>
      <c r="AE154" s="12">
        <f t="shared" si="3"/>
        <v>33695100</v>
      </c>
      <c r="AF154" s="12">
        <f t="array" ref="AF154">100000000+SUM(IF(($C$7:$C$28="매도")*($B$7:$B$28&lt;=$U154),$I$7:$I$28))-SUM(IF(($C$7:$C$28="매수")*($B$7:$B$28&lt;=$U154),$I$7:$I$28))</f>
        <v>81181770</v>
      </c>
      <c r="AG154" s="12">
        <f t="shared" si="4"/>
        <v>114876870</v>
      </c>
    </row>
    <row r="155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>
        <f t="array" ref="L155">SUM(IF(($A$7:$A$28=L$6)*($C$7:$C$28="매수")*($B$7:$B$28&lt;=$U155),$H$7:$H$28))-SUM(IF(($A$7:$A$28=L$6)*($C$7:$C$28="매도")*($B$7:$B$28&lt;=$U155),$H$7:$H$28))</f>
        <v>0</v>
      </c>
      <c r="M155" s="3">
        <f t="array" ref="M155">SUM(IF(($A$7:$A$28=M$6)*($C$7:$C$28="매수")*($B$7:$B$28&lt;=$U155),$H$7:$H$28))-SUM(IF(($A$7:$A$28=M$6)*($C$7:$C$28="매도")*($B$7:$B$28&lt;=$U155),$H$7:$H$28))</f>
        <v>0</v>
      </c>
      <c r="N155" s="3">
        <f t="array" ref="N155">SUM(IF(($A$7:$A$28=N$6)*($C$7:$C$28="매수")*($B$7:$B$28&lt;=$U155),$H$7:$H$28))-SUM(IF(($A$7:$A$28=N$6)*($C$7:$C$28="매도")*($B$7:$B$28&lt;=$U155),$H$7:$H$28))</f>
        <v>0</v>
      </c>
      <c r="O155" s="3">
        <f t="array" ref="O155">SUM(IF(($A$7:$A$28=O$6)*($C$7:$C$28="매수")*($B$7:$B$28&lt;=$U155),$H$7:$H$28))-SUM(IF(($A$7:$A$28=O$6)*($C$7:$C$28="매도")*($B$7:$B$28&lt;=$U155),$H$7:$H$28))</f>
        <v>0</v>
      </c>
      <c r="P155" s="3">
        <f t="array" ref="P155">SUM(IF(($A$7:$A$28=P$6)*($C$7:$C$28="매수")*($B$7:$B$28&lt;=$U155),$H$7:$H$28))-SUM(IF(($A$7:$A$28=P$6)*($C$7:$C$28="매도")*($B$7:$B$28&lt;=$U155),$H$7:$H$28))</f>
        <v>722</v>
      </c>
      <c r="Q155" s="3">
        <f t="array" ref="Q155">SUM(IF(($A$7:$A$28=Q$6)*($C$7:$C$28="매수")*($B$7:$B$28&lt;=$U155),$H$7:$H$28))-SUM(IF(($A$7:$A$28=Q$6)*($C$7:$C$28="매도")*($B$7:$B$28&lt;=$U155),$H$7:$H$28))</f>
        <v>426</v>
      </c>
      <c r="R155" s="3">
        <f t="array" ref="R155">SUM(IF(($A$7:$A$28=R$6)*($C$7:$C$28="매수")*($B$7:$B$28&lt;=$U155),$H$7:$H$28))-SUM(IF(($A$7:$A$28=R$6)*($C$7:$C$28="매도")*($B$7:$B$28&lt;=$U155),$H$7:$H$28))</f>
        <v>0</v>
      </c>
      <c r="S155" s="3">
        <f t="array" ref="S155">SUM(IF(($A$7:$A$28=S$6)*($C$7:$C$28="매수")*($B$7:$B$28&lt;=$U155),$H$7:$H$28))-SUM(IF(($A$7:$A$28=S$6)*($C$7:$C$28="매도")*($B$7:$B$28&lt;=$U155),$H$7:$H$28))</f>
        <v>0</v>
      </c>
      <c r="T155" s="3">
        <f t="array" ref="T155">SUM(IF(($A$7:$A$28=T$6)*($C$7:$C$28="매수")*($B$7:$B$28&lt;=$U155),$H$7:$H$28))-SUM(IF(($A$7:$A$28=T$6)*($C$7:$C$28="매도")*($B$7:$B$28&lt;=$U155),$H$7:$H$28))</f>
        <v>0</v>
      </c>
      <c r="U155" s="11">
        <v>43718.0</v>
      </c>
      <c r="V155" s="12">
        <f t="array" ref="V155">VLOOKUP($U155,'종목주가시세'!$A$1:$J$472,MATCH(V$6,'종목주가시세'!$B$1:$J$1,0)+1)*L155</f>
        <v>0</v>
      </c>
      <c r="W155" s="12">
        <f t="array" ref="W155">VLOOKUP($U155,'종목주가시세'!$A$1:$J$472,MATCH(W$6,'종목주가시세'!$B$1:$J$1,0)+1)*M155</f>
        <v>0</v>
      </c>
      <c r="X155" s="12">
        <f t="array" ref="X155">VLOOKUP($U155,'종목주가시세'!$A$1:$J$472,MATCH(X$6,'종목주가시세'!$B$1:$J$1,0)+1)*N155</f>
        <v>0</v>
      </c>
      <c r="Y155" s="12">
        <f t="array" ref="Y155">VLOOKUP($U155,'종목주가시세'!$A$1:$J$472,MATCH(Y$6,'종목주가시세'!$B$1:$J$1,0)+1)*O155</f>
        <v>0</v>
      </c>
      <c r="Z155" s="12">
        <f t="array" ref="Z155">VLOOKUP($U155,'종목주가시세'!$A$1:$J$472,MATCH(Z$6,'종목주가시세'!$B$1:$J$1,0)+1)*P155</f>
        <v>16497700</v>
      </c>
      <c r="AA155" s="12">
        <f t="array" ref="AA155">VLOOKUP($U155,'종목주가시세'!$A$1:$J$472,MATCH(AA$6,'종목주가시세'!$B$1:$J$1,0)+1)*Q155</f>
        <v>16997400</v>
      </c>
      <c r="AB155" s="12">
        <f t="array" ref="AB155">VLOOKUP($U155,'종목주가시세'!$A$1:$J$472,MATCH(AB$6,'종목주가시세'!$B$1:$J$1,0)+1)*R155</f>
        <v>0</v>
      </c>
      <c r="AC155" s="12">
        <f t="array" ref="AC155">VLOOKUP($U155,'종목주가시세'!$A$1:$J$472,MATCH(AC$6,'종목주가시세'!$B$1:$J$1,0)+1)*S155</f>
        <v>0</v>
      </c>
      <c r="AD155" s="12">
        <f t="array" ref="AD155">VLOOKUP($U155,'종목주가시세'!$A$1:$J$472,MATCH(AD$6,'종목주가시세'!$B$1:$J$1,0)+1)*T155</f>
        <v>0</v>
      </c>
      <c r="AE155" s="12">
        <f t="shared" si="3"/>
        <v>33495100</v>
      </c>
      <c r="AF155" s="12">
        <f t="array" ref="AF155">100000000+SUM(IF(($C$7:$C$28="매도")*($B$7:$B$28&lt;=$U155),$I$7:$I$28))-SUM(IF(($C$7:$C$28="매수")*($B$7:$B$28&lt;=$U155),$I$7:$I$28))</f>
        <v>81181770</v>
      </c>
      <c r="AG155" s="12">
        <f t="shared" si="4"/>
        <v>114676870</v>
      </c>
    </row>
    <row r="15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>
        <f t="array" ref="L156">SUM(IF(($A$7:$A$28=L$6)*($C$7:$C$28="매수")*($B$7:$B$28&lt;=$U156),$H$7:$H$28))-SUM(IF(($A$7:$A$28=L$6)*($C$7:$C$28="매도")*($B$7:$B$28&lt;=$U156),$H$7:$H$28))</f>
        <v>0</v>
      </c>
      <c r="M156" s="3">
        <f t="array" ref="M156">SUM(IF(($A$7:$A$28=M$6)*($C$7:$C$28="매수")*($B$7:$B$28&lt;=$U156),$H$7:$H$28))-SUM(IF(($A$7:$A$28=M$6)*($C$7:$C$28="매도")*($B$7:$B$28&lt;=$U156),$H$7:$H$28))</f>
        <v>0</v>
      </c>
      <c r="N156" s="3">
        <f t="array" ref="N156">SUM(IF(($A$7:$A$28=N$6)*($C$7:$C$28="매수")*($B$7:$B$28&lt;=$U156),$H$7:$H$28))-SUM(IF(($A$7:$A$28=N$6)*($C$7:$C$28="매도")*($B$7:$B$28&lt;=$U156),$H$7:$H$28))</f>
        <v>0</v>
      </c>
      <c r="O156" s="3">
        <f t="array" ref="O156">SUM(IF(($A$7:$A$28=O$6)*($C$7:$C$28="매수")*($B$7:$B$28&lt;=$U156),$H$7:$H$28))-SUM(IF(($A$7:$A$28=O$6)*($C$7:$C$28="매도")*($B$7:$B$28&lt;=$U156),$H$7:$H$28))</f>
        <v>0</v>
      </c>
      <c r="P156" s="3">
        <f t="array" ref="P156">SUM(IF(($A$7:$A$28=P$6)*($C$7:$C$28="매수")*($B$7:$B$28&lt;=$U156),$H$7:$H$28))-SUM(IF(($A$7:$A$28=P$6)*($C$7:$C$28="매도")*($B$7:$B$28&lt;=$U156),$H$7:$H$28))</f>
        <v>722</v>
      </c>
      <c r="Q156" s="3">
        <f t="array" ref="Q156">SUM(IF(($A$7:$A$28=Q$6)*($C$7:$C$28="매수")*($B$7:$B$28&lt;=$U156),$H$7:$H$28))-SUM(IF(($A$7:$A$28=Q$6)*($C$7:$C$28="매도")*($B$7:$B$28&lt;=$U156),$H$7:$H$28))</f>
        <v>426</v>
      </c>
      <c r="R156" s="3">
        <f t="array" ref="R156">SUM(IF(($A$7:$A$28=R$6)*($C$7:$C$28="매수")*($B$7:$B$28&lt;=$U156),$H$7:$H$28))-SUM(IF(($A$7:$A$28=R$6)*($C$7:$C$28="매도")*($B$7:$B$28&lt;=$U156),$H$7:$H$28))</f>
        <v>0</v>
      </c>
      <c r="S156" s="3">
        <f t="array" ref="S156">SUM(IF(($A$7:$A$28=S$6)*($C$7:$C$28="매수")*($B$7:$B$28&lt;=$U156),$H$7:$H$28))-SUM(IF(($A$7:$A$28=S$6)*($C$7:$C$28="매도")*($B$7:$B$28&lt;=$U156),$H$7:$H$28))</f>
        <v>0</v>
      </c>
      <c r="T156" s="3">
        <f t="array" ref="T156">SUM(IF(($A$7:$A$28=T$6)*($C$7:$C$28="매수")*($B$7:$B$28&lt;=$U156),$H$7:$H$28))-SUM(IF(($A$7:$A$28=T$6)*($C$7:$C$28="매도")*($B$7:$B$28&lt;=$U156),$H$7:$H$28))</f>
        <v>0</v>
      </c>
      <c r="U156" s="11">
        <v>43719.0</v>
      </c>
      <c r="V156" s="12">
        <f t="array" ref="V156">VLOOKUP($U156,'종목주가시세'!$A$1:$J$472,MATCH(V$6,'종목주가시세'!$B$1:$J$1,0)+1)*L156</f>
        <v>0</v>
      </c>
      <c r="W156" s="12">
        <f t="array" ref="W156">VLOOKUP($U156,'종목주가시세'!$A$1:$J$472,MATCH(W$6,'종목주가시세'!$B$1:$J$1,0)+1)*M156</f>
        <v>0</v>
      </c>
      <c r="X156" s="12">
        <f t="array" ref="X156">VLOOKUP($U156,'종목주가시세'!$A$1:$J$472,MATCH(X$6,'종목주가시세'!$B$1:$J$1,0)+1)*N156</f>
        <v>0</v>
      </c>
      <c r="Y156" s="12">
        <f t="array" ref="Y156">VLOOKUP($U156,'종목주가시세'!$A$1:$J$472,MATCH(Y$6,'종목주가시세'!$B$1:$J$1,0)+1)*O156</f>
        <v>0</v>
      </c>
      <c r="Z156" s="12">
        <f t="array" ref="Z156">VLOOKUP($U156,'종목주가시세'!$A$1:$J$472,MATCH(Z$6,'종목주가시세'!$B$1:$J$1,0)+1)*P156</f>
        <v>16461600</v>
      </c>
      <c r="AA156" s="12">
        <f t="array" ref="AA156">VLOOKUP($U156,'종목주가시세'!$A$1:$J$472,MATCH(AA$6,'종목주가시세'!$B$1:$J$1,0)+1)*Q156</f>
        <v>17018700</v>
      </c>
      <c r="AB156" s="12">
        <f t="array" ref="AB156">VLOOKUP($U156,'종목주가시세'!$A$1:$J$472,MATCH(AB$6,'종목주가시세'!$B$1:$J$1,0)+1)*R156</f>
        <v>0</v>
      </c>
      <c r="AC156" s="12">
        <f t="array" ref="AC156">VLOOKUP($U156,'종목주가시세'!$A$1:$J$472,MATCH(AC$6,'종목주가시세'!$B$1:$J$1,0)+1)*S156</f>
        <v>0</v>
      </c>
      <c r="AD156" s="12">
        <f t="array" ref="AD156">VLOOKUP($U156,'종목주가시세'!$A$1:$J$472,MATCH(AD$6,'종목주가시세'!$B$1:$J$1,0)+1)*T156</f>
        <v>0</v>
      </c>
      <c r="AE156" s="12">
        <f t="shared" si="3"/>
        <v>33480300</v>
      </c>
      <c r="AF156" s="12">
        <f t="array" ref="AF156">100000000+SUM(IF(($C$7:$C$28="매도")*($B$7:$B$28&lt;=$U156),$I$7:$I$28))-SUM(IF(($C$7:$C$28="매수")*($B$7:$B$28&lt;=$U156),$I$7:$I$28))</f>
        <v>81181770</v>
      </c>
      <c r="AG156" s="12">
        <f t="shared" si="4"/>
        <v>114662070</v>
      </c>
    </row>
    <row r="157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>
        <f t="array" ref="L157">SUM(IF(($A$7:$A$28=L$6)*($C$7:$C$28="매수")*($B$7:$B$28&lt;=$U157),$H$7:$H$28))-SUM(IF(($A$7:$A$28=L$6)*($C$7:$C$28="매도")*($B$7:$B$28&lt;=$U157),$H$7:$H$28))</f>
        <v>0</v>
      </c>
      <c r="M157" s="3">
        <f t="array" ref="M157">SUM(IF(($A$7:$A$28=M$6)*($C$7:$C$28="매수")*($B$7:$B$28&lt;=$U157),$H$7:$H$28))-SUM(IF(($A$7:$A$28=M$6)*($C$7:$C$28="매도")*($B$7:$B$28&lt;=$U157),$H$7:$H$28))</f>
        <v>0</v>
      </c>
      <c r="N157" s="3">
        <f t="array" ref="N157">SUM(IF(($A$7:$A$28=N$6)*($C$7:$C$28="매수")*($B$7:$B$28&lt;=$U157),$H$7:$H$28))-SUM(IF(($A$7:$A$28=N$6)*($C$7:$C$28="매도")*($B$7:$B$28&lt;=$U157),$H$7:$H$28))</f>
        <v>0</v>
      </c>
      <c r="O157" s="3">
        <f t="array" ref="O157">SUM(IF(($A$7:$A$28=O$6)*($C$7:$C$28="매수")*($B$7:$B$28&lt;=$U157),$H$7:$H$28))-SUM(IF(($A$7:$A$28=O$6)*($C$7:$C$28="매도")*($B$7:$B$28&lt;=$U157),$H$7:$H$28))</f>
        <v>0</v>
      </c>
      <c r="P157" s="3">
        <f t="array" ref="P157">SUM(IF(($A$7:$A$28=P$6)*($C$7:$C$28="매수")*($B$7:$B$28&lt;=$U157),$H$7:$H$28))-SUM(IF(($A$7:$A$28=P$6)*($C$7:$C$28="매도")*($B$7:$B$28&lt;=$U157),$H$7:$H$28))</f>
        <v>722</v>
      </c>
      <c r="Q157" s="3">
        <f t="array" ref="Q157">SUM(IF(($A$7:$A$28=Q$6)*($C$7:$C$28="매수")*($B$7:$B$28&lt;=$U157),$H$7:$H$28))-SUM(IF(($A$7:$A$28=Q$6)*($C$7:$C$28="매도")*($B$7:$B$28&lt;=$U157),$H$7:$H$28))</f>
        <v>426</v>
      </c>
      <c r="R157" s="3">
        <f t="array" ref="R157">SUM(IF(($A$7:$A$28=R$6)*($C$7:$C$28="매수")*($B$7:$B$28&lt;=$U157),$H$7:$H$28))-SUM(IF(($A$7:$A$28=R$6)*($C$7:$C$28="매도")*($B$7:$B$28&lt;=$U157),$H$7:$H$28))</f>
        <v>0</v>
      </c>
      <c r="S157" s="3">
        <f t="array" ref="S157">SUM(IF(($A$7:$A$28=S$6)*($C$7:$C$28="매수")*($B$7:$B$28&lt;=$U157),$H$7:$H$28))-SUM(IF(($A$7:$A$28=S$6)*($C$7:$C$28="매도")*($B$7:$B$28&lt;=$U157),$H$7:$H$28))</f>
        <v>0</v>
      </c>
      <c r="T157" s="3">
        <f t="array" ref="T157">SUM(IF(($A$7:$A$28=T$6)*($C$7:$C$28="매수")*($B$7:$B$28&lt;=$U157),$H$7:$H$28))-SUM(IF(($A$7:$A$28=T$6)*($C$7:$C$28="매도")*($B$7:$B$28&lt;=$U157),$H$7:$H$28))</f>
        <v>0</v>
      </c>
      <c r="U157" s="11">
        <v>43724.0</v>
      </c>
      <c r="V157" s="12">
        <f t="array" ref="V157">VLOOKUP($U157,'종목주가시세'!$A$1:$J$472,MATCH(V$6,'종목주가시세'!$B$1:$J$1,0)+1)*L157</f>
        <v>0</v>
      </c>
      <c r="W157" s="12">
        <f t="array" ref="W157">VLOOKUP($U157,'종목주가시세'!$A$1:$J$472,MATCH(W$6,'종목주가시세'!$B$1:$J$1,0)+1)*M157</f>
        <v>0</v>
      </c>
      <c r="X157" s="12">
        <f t="array" ref="X157">VLOOKUP($U157,'종목주가시세'!$A$1:$J$472,MATCH(X$6,'종목주가시세'!$B$1:$J$1,0)+1)*N157</f>
        <v>0</v>
      </c>
      <c r="Y157" s="12">
        <f t="array" ref="Y157">VLOOKUP($U157,'종목주가시세'!$A$1:$J$472,MATCH(Y$6,'종목주가시세'!$B$1:$J$1,0)+1)*O157</f>
        <v>0</v>
      </c>
      <c r="Z157" s="12">
        <f t="array" ref="Z157">VLOOKUP($U157,'종목주가시세'!$A$1:$J$472,MATCH(Z$6,'종목주가시세'!$B$1:$J$1,0)+1)*P157</f>
        <v>16389400</v>
      </c>
      <c r="AA157" s="12">
        <f t="array" ref="AA157">VLOOKUP($U157,'종목주가시세'!$A$1:$J$472,MATCH(AA$6,'종목주가시세'!$B$1:$J$1,0)+1)*Q157</f>
        <v>17125200</v>
      </c>
      <c r="AB157" s="12">
        <f t="array" ref="AB157">VLOOKUP($U157,'종목주가시세'!$A$1:$J$472,MATCH(AB$6,'종목주가시세'!$B$1:$J$1,0)+1)*R157</f>
        <v>0</v>
      </c>
      <c r="AC157" s="12">
        <f t="array" ref="AC157">VLOOKUP($U157,'종목주가시세'!$A$1:$J$472,MATCH(AC$6,'종목주가시세'!$B$1:$J$1,0)+1)*S157</f>
        <v>0</v>
      </c>
      <c r="AD157" s="12">
        <f t="array" ref="AD157">VLOOKUP($U157,'종목주가시세'!$A$1:$J$472,MATCH(AD$6,'종목주가시세'!$B$1:$J$1,0)+1)*T157</f>
        <v>0</v>
      </c>
      <c r="AE157" s="12">
        <f t="shared" si="3"/>
        <v>33514600</v>
      </c>
      <c r="AF157" s="12">
        <f t="array" ref="AF157">100000000+SUM(IF(($C$7:$C$28="매도")*($B$7:$B$28&lt;=$U157),$I$7:$I$28))-SUM(IF(($C$7:$C$28="매수")*($B$7:$B$28&lt;=$U157),$I$7:$I$28))</f>
        <v>81181770</v>
      </c>
      <c r="AG157" s="12">
        <f t="shared" si="4"/>
        <v>114696370</v>
      </c>
    </row>
    <row r="158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>
        <f t="array" ref="L158">SUM(IF(($A$7:$A$28=L$6)*($C$7:$C$28="매수")*($B$7:$B$28&lt;=$U158),$H$7:$H$28))-SUM(IF(($A$7:$A$28=L$6)*($C$7:$C$28="매도")*($B$7:$B$28&lt;=$U158),$H$7:$H$28))</f>
        <v>0</v>
      </c>
      <c r="M158" s="3">
        <f t="array" ref="M158">SUM(IF(($A$7:$A$28=M$6)*($C$7:$C$28="매수")*($B$7:$B$28&lt;=$U158),$H$7:$H$28))-SUM(IF(($A$7:$A$28=M$6)*($C$7:$C$28="매도")*($B$7:$B$28&lt;=$U158),$H$7:$H$28))</f>
        <v>0</v>
      </c>
      <c r="N158" s="3">
        <f t="array" ref="N158">SUM(IF(($A$7:$A$28=N$6)*($C$7:$C$28="매수")*($B$7:$B$28&lt;=$U158),$H$7:$H$28))-SUM(IF(($A$7:$A$28=N$6)*($C$7:$C$28="매도")*($B$7:$B$28&lt;=$U158),$H$7:$H$28))</f>
        <v>0</v>
      </c>
      <c r="O158" s="3">
        <f t="array" ref="O158">SUM(IF(($A$7:$A$28=O$6)*($C$7:$C$28="매수")*($B$7:$B$28&lt;=$U158),$H$7:$H$28))-SUM(IF(($A$7:$A$28=O$6)*($C$7:$C$28="매도")*($B$7:$B$28&lt;=$U158),$H$7:$H$28))</f>
        <v>0</v>
      </c>
      <c r="P158" s="3">
        <f t="array" ref="P158">SUM(IF(($A$7:$A$28=P$6)*($C$7:$C$28="매수")*($B$7:$B$28&lt;=$U158),$H$7:$H$28))-SUM(IF(($A$7:$A$28=P$6)*($C$7:$C$28="매도")*($B$7:$B$28&lt;=$U158),$H$7:$H$28))</f>
        <v>722</v>
      </c>
      <c r="Q158" s="3">
        <f t="array" ref="Q158">SUM(IF(($A$7:$A$28=Q$6)*($C$7:$C$28="매수")*($B$7:$B$28&lt;=$U158),$H$7:$H$28))-SUM(IF(($A$7:$A$28=Q$6)*($C$7:$C$28="매도")*($B$7:$B$28&lt;=$U158),$H$7:$H$28))</f>
        <v>426</v>
      </c>
      <c r="R158" s="3">
        <f t="array" ref="R158">SUM(IF(($A$7:$A$28=R$6)*($C$7:$C$28="매수")*($B$7:$B$28&lt;=$U158),$H$7:$H$28))-SUM(IF(($A$7:$A$28=R$6)*($C$7:$C$28="매도")*($B$7:$B$28&lt;=$U158),$H$7:$H$28))</f>
        <v>0</v>
      </c>
      <c r="S158" s="3">
        <f t="array" ref="S158">SUM(IF(($A$7:$A$28=S$6)*($C$7:$C$28="매수")*($B$7:$B$28&lt;=$U158),$H$7:$H$28))-SUM(IF(($A$7:$A$28=S$6)*($C$7:$C$28="매도")*($B$7:$B$28&lt;=$U158),$H$7:$H$28))</f>
        <v>0</v>
      </c>
      <c r="T158" s="3">
        <f t="array" ref="T158">SUM(IF(($A$7:$A$28=T$6)*($C$7:$C$28="매수")*($B$7:$B$28&lt;=$U158),$H$7:$H$28))-SUM(IF(($A$7:$A$28=T$6)*($C$7:$C$28="매도")*($B$7:$B$28&lt;=$U158),$H$7:$H$28))</f>
        <v>0</v>
      </c>
      <c r="U158" s="11">
        <v>43725.0</v>
      </c>
      <c r="V158" s="12">
        <f t="array" ref="V158">VLOOKUP($U158,'종목주가시세'!$A$1:$J$472,MATCH(V$6,'종목주가시세'!$B$1:$J$1,0)+1)*L158</f>
        <v>0</v>
      </c>
      <c r="W158" s="12">
        <f t="array" ref="W158">VLOOKUP($U158,'종목주가시세'!$A$1:$J$472,MATCH(W$6,'종목주가시세'!$B$1:$J$1,0)+1)*M158</f>
        <v>0</v>
      </c>
      <c r="X158" s="12">
        <f t="array" ref="X158">VLOOKUP($U158,'종목주가시세'!$A$1:$J$472,MATCH(X$6,'종목주가시세'!$B$1:$J$1,0)+1)*N158</f>
        <v>0</v>
      </c>
      <c r="Y158" s="12">
        <f t="array" ref="Y158">VLOOKUP($U158,'종목주가시세'!$A$1:$J$472,MATCH(Y$6,'종목주가시세'!$B$1:$J$1,0)+1)*O158</f>
        <v>0</v>
      </c>
      <c r="Z158" s="12">
        <f t="array" ref="Z158">VLOOKUP($U158,'종목주가시세'!$A$1:$J$472,MATCH(Z$6,'종목주가시세'!$B$1:$J$1,0)+1)*P158</f>
        <v>16425500</v>
      </c>
      <c r="AA158" s="12">
        <f t="array" ref="AA158">VLOOKUP($U158,'종목주가시세'!$A$1:$J$472,MATCH(AA$6,'종목주가시세'!$B$1:$J$1,0)+1)*Q158</f>
        <v>17274300</v>
      </c>
      <c r="AB158" s="12">
        <f t="array" ref="AB158">VLOOKUP($U158,'종목주가시세'!$A$1:$J$472,MATCH(AB$6,'종목주가시세'!$B$1:$J$1,0)+1)*R158</f>
        <v>0</v>
      </c>
      <c r="AC158" s="12">
        <f t="array" ref="AC158">VLOOKUP($U158,'종목주가시세'!$A$1:$J$472,MATCH(AC$6,'종목주가시세'!$B$1:$J$1,0)+1)*S158</f>
        <v>0</v>
      </c>
      <c r="AD158" s="12">
        <f t="array" ref="AD158">VLOOKUP($U158,'종목주가시세'!$A$1:$J$472,MATCH(AD$6,'종목주가시세'!$B$1:$J$1,0)+1)*T158</f>
        <v>0</v>
      </c>
      <c r="AE158" s="12">
        <f t="shared" si="3"/>
        <v>33699800</v>
      </c>
      <c r="AF158" s="12">
        <f t="array" ref="AF158">100000000+SUM(IF(($C$7:$C$28="매도")*($B$7:$B$28&lt;=$U158),$I$7:$I$28))-SUM(IF(($C$7:$C$28="매수")*($B$7:$B$28&lt;=$U158),$I$7:$I$28))</f>
        <v>81181770</v>
      </c>
      <c r="AG158" s="12">
        <f t="shared" si="4"/>
        <v>114881570</v>
      </c>
    </row>
    <row r="159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>
        <f t="array" ref="L159">SUM(IF(($A$7:$A$28=L$6)*($C$7:$C$28="매수")*($B$7:$B$28&lt;=$U159),$H$7:$H$28))-SUM(IF(($A$7:$A$28=L$6)*($C$7:$C$28="매도")*($B$7:$B$28&lt;=$U159),$H$7:$H$28))</f>
        <v>0</v>
      </c>
      <c r="M159" s="3">
        <f t="array" ref="M159">SUM(IF(($A$7:$A$28=M$6)*($C$7:$C$28="매수")*($B$7:$B$28&lt;=$U159),$H$7:$H$28))-SUM(IF(($A$7:$A$28=M$6)*($C$7:$C$28="매도")*($B$7:$B$28&lt;=$U159),$H$7:$H$28))</f>
        <v>0</v>
      </c>
      <c r="N159" s="3">
        <f t="array" ref="N159">SUM(IF(($A$7:$A$28=N$6)*($C$7:$C$28="매수")*($B$7:$B$28&lt;=$U159),$H$7:$H$28))-SUM(IF(($A$7:$A$28=N$6)*($C$7:$C$28="매도")*($B$7:$B$28&lt;=$U159),$H$7:$H$28))</f>
        <v>0</v>
      </c>
      <c r="O159" s="3">
        <f t="array" ref="O159">SUM(IF(($A$7:$A$28=O$6)*($C$7:$C$28="매수")*($B$7:$B$28&lt;=$U159),$H$7:$H$28))-SUM(IF(($A$7:$A$28=O$6)*($C$7:$C$28="매도")*($B$7:$B$28&lt;=$U159),$H$7:$H$28))</f>
        <v>0</v>
      </c>
      <c r="P159" s="3">
        <f t="array" ref="P159">SUM(IF(($A$7:$A$28=P$6)*($C$7:$C$28="매수")*($B$7:$B$28&lt;=$U159),$H$7:$H$28))-SUM(IF(($A$7:$A$28=P$6)*($C$7:$C$28="매도")*($B$7:$B$28&lt;=$U159),$H$7:$H$28))</f>
        <v>722</v>
      </c>
      <c r="Q159" s="3">
        <f t="array" ref="Q159">SUM(IF(($A$7:$A$28=Q$6)*($C$7:$C$28="매수")*($B$7:$B$28&lt;=$U159),$H$7:$H$28))-SUM(IF(($A$7:$A$28=Q$6)*($C$7:$C$28="매도")*($B$7:$B$28&lt;=$U159),$H$7:$H$28))</f>
        <v>426</v>
      </c>
      <c r="R159" s="3">
        <f t="array" ref="R159">SUM(IF(($A$7:$A$28=R$6)*($C$7:$C$28="매수")*($B$7:$B$28&lt;=$U159),$H$7:$H$28))-SUM(IF(($A$7:$A$28=R$6)*($C$7:$C$28="매도")*($B$7:$B$28&lt;=$U159),$H$7:$H$28))</f>
        <v>0</v>
      </c>
      <c r="S159" s="3">
        <f t="array" ref="S159">SUM(IF(($A$7:$A$28=S$6)*($C$7:$C$28="매수")*($B$7:$B$28&lt;=$U159),$H$7:$H$28))-SUM(IF(($A$7:$A$28=S$6)*($C$7:$C$28="매도")*($B$7:$B$28&lt;=$U159),$H$7:$H$28))</f>
        <v>0</v>
      </c>
      <c r="T159" s="3">
        <f t="array" ref="T159">SUM(IF(($A$7:$A$28=T$6)*($C$7:$C$28="매수")*($B$7:$B$28&lt;=$U159),$H$7:$H$28))-SUM(IF(($A$7:$A$28=T$6)*($C$7:$C$28="매도")*($B$7:$B$28&lt;=$U159),$H$7:$H$28))</f>
        <v>0</v>
      </c>
      <c r="U159" s="11">
        <v>43726.0</v>
      </c>
      <c r="V159" s="12">
        <f t="array" ref="V159">VLOOKUP($U159,'종목주가시세'!$A$1:$J$472,MATCH(V$6,'종목주가시세'!$B$1:$J$1,0)+1)*L159</f>
        <v>0</v>
      </c>
      <c r="W159" s="12">
        <f t="array" ref="W159">VLOOKUP($U159,'종목주가시세'!$A$1:$J$472,MATCH(W$6,'종목주가시세'!$B$1:$J$1,0)+1)*M159</f>
        <v>0</v>
      </c>
      <c r="X159" s="12">
        <f t="array" ref="X159">VLOOKUP($U159,'종목주가시세'!$A$1:$J$472,MATCH(X$6,'종목주가시세'!$B$1:$J$1,0)+1)*N159</f>
        <v>0</v>
      </c>
      <c r="Y159" s="12">
        <f t="array" ref="Y159">VLOOKUP($U159,'종목주가시세'!$A$1:$J$472,MATCH(Y$6,'종목주가시세'!$B$1:$J$1,0)+1)*O159</f>
        <v>0</v>
      </c>
      <c r="Z159" s="12">
        <f t="array" ref="Z159">VLOOKUP($U159,'종목주가시세'!$A$1:$J$472,MATCH(Z$6,'종목주가시세'!$B$1:$J$1,0)+1)*P159</f>
        <v>16533800</v>
      </c>
      <c r="AA159" s="12">
        <f t="array" ref="AA159">VLOOKUP($U159,'종목주가시세'!$A$1:$J$472,MATCH(AA$6,'종목주가시세'!$B$1:$J$1,0)+1)*Q159</f>
        <v>17210400</v>
      </c>
      <c r="AB159" s="12">
        <f t="array" ref="AB159">VLOOKUP($U159,'종목주가시세'!$A$1:$J$472,MATCH(AB$6,'종목주가시세'!$B$1:$J$1,0)+1)*R159</f>
        <v>0</v>
      </c>
      <c r="AC159" s="12">
        <f t="array" ref="AC159">VLOOKUP($U159,'종목주가시세'!$A$1:$J$472,MATCH(AC$6,'종목주가시세'!$B$1:$J$1,0)+1)*S159</f>
        <v>0</v>
      </c>
      <c r="AD159" s="12">
        <f t="array" ref="AD159">VLOOKUP($U159,'종목주가시세'!$A$1:$J$472,MATCH(AD$6,'종목주가시세'!$B$1:$J$1,0)+1)*T159</f>
        <v>0</v>
      </c>
      <c r="AE159" s="12">
        <f t="shared" si="3"/>
        <v>33744200</v>
      </c>
      <c r="AF159" s="12">
        <f t="array" ref="AF159">100000000+SUM(IF(($C$7:$C$28="매도")*($B$7:$B$28&lt;=$U159),$I$7:$I$28))-SUM(IF(($C$7:$C$28="매수")*($B$7:$B$28&lt;=$U159),$I$7:$I$28))</f>
        <v>81181770</v>
      </c>
      <c r="AG159" s="12">
        <f t="shared" si="4"/>
        <v>114925970</v>
      </c>
    </row>
    <row r="160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>
        <f t="array" ref="L160">SUM(IF(($A$7:$A$28=L$6)*($C$7:$C$28="매수")*($B$7:$B$28&lt;=$U160),$H$7:$H$28))-SUM(IF(($A$7:$A$28=L$6)*($C$7:$C$28="매도")*($B$7:$B$28&lt;=$U160),$H$7:$H$28))</f>
        <v>0</v>
      </c>
      <c r="M160" s="3">
        <f t="array" ref="M160">SUM(IF(($A$7:$A$28=M$6)*($C$7:$C$28="매수")*($B$7:$B$28&lt;=$U160),$H$7:$H$28))-SUM(IF(($A$7:$A$28=M$6)*($C$7:$C$28="매도")*($B$7:$B$28&lt;=$U160),$H$7:$H$28))</f>
        <v>0</v>
      </c>
      <c r="N160" s="3">
        <f t="array" ref="N160">SUM(IF(($A$7:$A$28=N$6)*($C$7:$C$28="매수")*($B$7:$B$28&lt;=$U160),$H$7:$H$28))-SUM(IF(($A$7:$A$28=N$6)*($C$7:$C$28="매도")*($B$7:$B$28&lt;=$U160),$H$7:$H$28))</f>
        <v>0</v>
      </c>
      <c r="O160" s="3">
        <f t="array" ref="O160">SUM(IF(($A$7:$A$28=O$6)*($C$7:$C$28="매수")*($B$7:$B$28&lt;=$U160),$H$7:$H$28))-SUM(IF(($A$7:$A$28=O$6)*($C$7:$C$28="매도")*($B$7:$B$28&lt;=$U160),$H$7:$H$28))</f>
        <v>0</v>
      </c>
      <c r="P160" s="3">
        <f t="array" ref="P160">SUM(IF(($A$7:$A$28=P$6)*($C$7:$C$28="매수")*($B$7:$B$28&lt;=$U160),$H$7:$H$28))-SUM(IF(($A$7:$A$28=P$6)*($C$7:$C$28="매도")*($B$7:$B$28&lt;=$U160),$H$7:$H$28))</f>
        <v>722</v>
      </c>
      <c r="Q160" s="3">
        <f t="array" ref="Q160">SUM(IF(($A$7:$A$28=Q$6)*($C$7:$C$28="매수")*($B$7:$B$28&lt;=$U160),$H$7:$H$28))-SUM(IF(($A$7:$A$28=Q$6)*($C$7:$C$28="매도")*($B$7:$B$28&lt;=$U160),$H$7:$H$28))</f>
        <v>426</v>
      </c>
      <c r="R160" s="3">
        <f t="array" ref="R160">SUM(IF(($A$7:$A$28=R$6)*($C$7:$C$28="매수")*($B$7:$B$28&lt;=$U160),$H$7:$H$28))-SUM(IF(($A$7:$A$28=R$6)*($C$7:$C$28="매도")*($B$7:$B$28&lt;=$U160),$H$7:$H$28))</f>
        <v>0</v>
      </c>
      <c r="S160" s="3">
        <f t="array" ref="S160">SUM(IF(($A$7:$A$28=S$6)*($C$7:$C$28="매수")*($B$7:$B$28&lt;=$U160),$H$7:$H$28))-SUM(IF(($A$7:$A$28=S$6)*($C$7:$C$28="매도")*($B$7:$B$28&lt;=$U160),$H$7:$H$28))</f>
        <v>0</v>
      </c>
      <c r="T160" s="3">
        <f t="array" ref="T160">SUM(IF(($A$7:$A$28=T$6)*($C$7:$C$28="매수")*($B$7:$B$28&lt;=$U160),$H$7:$H$28))-SUM(IF(($A$7:$A$28=T$6)*($C$7:$C$28="매도")*($B$7:$B$28&lt;=$U160),$H$7:$H$28))</f>
        <v>0</v>
      </c>
      <c r="U160" s="11">
        <v>43727.0</v>
      </c>
      <c r="V160" s="12">
        <f t="array" ref="V160">VLOOKUP($U160,'종목주가시세'!$A$1:$J$472,MATCH(V$6,'종목주가시세'!$B$1:$J$1,0)+1)*L160</f>
        <v>0</v>
      </c>
      <c r="W160" s="12">
        <f t="array" ref="W160">VLOOKUP($U160,'종목주가시세'!$A$1:$J$472,MATCH(W$6,'종목주가시세'!$B$1:$J$1,0)+1)*M160</f>
        <v>0</v>
      </c>
      <c r="X160" s="12">
        <f t="array" ref="X160">VLOOKUP($U160,'종목주가시세'!$A$1:$J$472,MATCH(X$6,'종목주가시세'!$B$1:$J$1,0)+1)*N160</f>
        <v>0</v>
      </c>
      <c r="Y160" s="12">
        <f t="array" ref="Y160">VLOOKUP($U160,'종목주가시세'!$A$1:$J$472,MATCH(Y$6,'종목주가시세'!$B$1:$J$1,0)+1)*O160</f>
        <v>0</v>
      </c>
      <c r="Z160" s="12">
        <f t="array" ref="Z160">VLOOKUP($U160,'종목주가시세'!$A$1:$J$472,MATCH(Z$6,'종목주가시세'!$B$1:$J$1,0)+1)*P160</f>
        <v>16497700</v>
      </c>
      <c r="AA160" s="12">
        <f t="array" ref="AA160">VLOOKUP($U160,'종목주가시세'!$A$1:$J$472,MATCH(AA$6,'종목주가시세'!$B$1:$J$1,0)+1)*Q160</f>
        <v>17380800</v>
      </c>
      <c r="AB160" s="12">
        <f t="array" ref="AB160">VLOOKUP($U160,'종목주가시세'!$A$1:$J$472,MATCH(AB$6,'종목주가시세'!$B$1:$J$1,0)+1)*R160</f>
        <v>0</v>
      </c>
      <c r="AC160" s="12">
        <f t="array" ref="AC160">VLOOKUP($U160,'종목주가시세'!$A$1:$J$472,MATCH(AC$6,'종목주가시세'!$B$1:$J$1,0)+1)*S160</f>
        <v>0</v>
      </c>
      <c r="AD160" s="12">
        <f t="array" ref="AD160">VLOOKUP($U160,'종목주가시세'!$A$1:$J$472,MATCH(AD$6,'종목주가시세'!$B$1:$J$1,0)+1)*T160</f>
        <v>0</v>
      </c>
      <c r="AE160" s="12">
        <f t="shared" si="3"/>
        <v>33878500</v>
      </c>
      <c r="AF160" s="12">
        <f t="array" ref="AF160">100000000+SUM(IF(($C$7:$C$28="매도")*($B$7:$B$28&lt;=$U160),$I$7:$I$28))-SUM(IF(($C$7:$C$28="매수")*($B$7:$B$28&lt;=$U160),$I$7:$I$28))</f>
        <v>81181770</v>
      </c>
      <c r="AG160" s="12">
        <f t="shared" si="4"/>
        <v>115060270</v>
      </c>
    </row>
    <row r="161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>
        <f t="array" ref="L161">SUM(IF(($A$7:$A$28=L$6)*($C$7:$C$28="매수")*($B$7:$B$28&lt;=$U161),$H$7:$H$28))-SUM(IF(($A$7:$A$28=L$6)*($C$7:$C$28="매도")*($B$7:$B$28&lt;=$U161),$H$7:$H$28))</f>
        <v>0</v>
      </c>
      <c r="M161" s="3">
        <f t="array" ref="M161">SUM(IF(($A$7:$A$28=M$6)*($C$7:$C$28="매수")*($B$7:$B$28&lt;=$U161),$H$7:$H$28))-SUM(IF(($A$7:$A$28=M$6)*($C$7:$C$28="매도")*($B$7:$B$28&lt;=$U161),$H$7:$H$28))</f>
        <v>0</v>
      </c>
      <c r="N161" s="3">
        <f t="array" ref="N161">SUM(IF(($A$7:$A$28=N$6)*($C$7:$C$28="매수")*($B$7:$B$28&lt;=$U161),$H$7:$H$28))-SUM(IF(($A$7:$A$28=N$6)*($C$7:$C$28="매도")*($B$7:$B$28&lt;=$U161),$H$7:$H$28))</f>
        <v>0</v>
      </c>
      <c r="O161" s="3">
        <f t="array" ref="O161">SUM(IF(($A$7:$A$28=O$6)*($C$7:$C$28="매수")*($B$7:$B$28&lt;=$U161),$H$7:$H$28))-SUM(IF(($A$7:$A$28=O$6)*($C$7:$C$28="매도")*($B$7:$B$28&lt;=$U161),$H$7:$H$28))</f>
        <v>0</v>
      </c>
      <c r="P161" s="3">
        <f t="array" ref="P161">SUM(IF(($A$7:$A$28=P$6)*($C$7:$C$28="매수")*($B$7:$B$28&lt;=$U161),$H$7:$H$28))-SUM(IF(($A$7:$A$28=P$6)*($C$7:$C$28="매도")*($B$7:$B$28&lt;=$U161),$H$7:$H$28))</f>
        <v>722</v>
      </c>
      <c r="Q161" s="3">
        <f t="array" ref="Q161">SUM(IF(($A$7:$A$28=Q$6)*($C$7:$C$28="매수")*($B$7:$B$28&lt;=$U161),$H$7:$H$28))-SUM(IF(($A$7:$A$28=Q$6)*($C$7:$C$28="매도")*($B$7:$B$28&lt;=$U161),$H$7:$H$28))</f>
        <v>426</v>
      </c>
      <c r="R161" s="3">
        <f t="array" ref="R161">SUM(IF(($A$7:$A$28=R$6)*($C$7:$C$28="매수")*($B$7:$B$28&lt;=$U161),$H$7:$H$28))-SUM(IF(($A$7:$A$28=R$6)*($C$7:$C$28="매도")*($B$7:$B$28&lt;=$U161),$H$7:$H$28))</f>
        <v>0</v>
      </c>
      <c r="S161" s="3">
        <f t="array" ref="S161">SUM(IF(($A$7:$A$28=S$6)*($C$7:$C$28="매수")*($B$7:$B$28&lt;=$U161),$H$7:$H$28))-SUM(IF(($A$7:$A$28=S$6)*($C$7:$C$28="매도")*($B$7:$B$28&lt;=$U161),$H$7:$H$28))</f>
        <v>0</v>
      </c>
      <c r="T161" s="3">
        <f t="array" ref="T161">SUM(IF(($A$7:$A$28=T$6)*($C$7:$C$28="매수")*($B$7:$B$28&lt;=$U161),$H$7:$H$28))-SUM(IF(($A$7:$A$28=T$6)*($C$7:$C$28="매도")*($B$7:$B$28&lt;=$U161),$H$7:$H$28))</f>
        <v>0</v>
      </c>
      <c r="U161" s="11">
        <v>43728.0</v>
      </c>
      <c r="V161" s="12">
        <f t="array" ref="V161">VLOOKUP($U161,'종목주가시세'!$A$1:$J$472,MATCH(V$6,'종목주가시세'!$B$1:$J$1,0)+1)*L161</f>
        <v>0</v>
      </c>
      <c r="W161" s="12">
        <f t="array" ref="W161">VLOOKUP($U161,'종목주가시세'!$A$1:$J$472,MATCH(W$6,'종목주가시세'!$B$1:$J$1,0)+1)*M161</f>
        <v>0</v>
      </c>
      <c r="X161" s="12">
        <f t="array" ref="X161">VLOOKUP($U161,'종목주가시세'!$A$1:$J$472,MATCH(X$6,'종목주가시세'!$B$1:$J$1,0)+1)*N161</f>
        <v>0</v>
      </c>
      <c r="Y161" s="12">
        <f t="array" ref="Y161">VLOOKUP($U161,'종목주가시세'!$A$1:$J$472,MATCH(Y$6,'종목주가시세'!$B$1:$J$1,0)+1)*O161</f>
        <v>0</v>
      </c>
      <c r="Z161" s="12">
        <f t="array" ref="Z161">VLOOKUP($U161,'종목주가시세'!$A$1:$J$472,MATCH(Z$6,'종목주가시세'!$B$1:$J$1,0)+1)*P161</f>
        <v>16569900</v>
      </c>
      <c r="AA161" s="12">
        <f t="array" ref="AA161">VLOOKUP($U161,'종목주가시세'!$A$1:$J$472,MATCH(AA$6,'종목주가시세'!$B$1:$J$1,0)+1)*Q161</f>
        <v>17338200</v>
      </c>
      <c r="AB161" s="12">
        <f t="array" ref="AB161">VLOOKUP($U161,'종목주가시세'!$A$1:$J$472,MATCH(AB$6,'종목주가시세'!$B$1:$J$1,0)+1)*R161</f>
        <v>0</v>
      </c>
      <c r="AC161" s="12">
        <f t="array" ref="AC161">VLOOKUP($U161,'종목주가시세'!$A$1:$J$472,MATCH(AC$6,'종목주가시세'!$B$1:$J$1,0)+1)*S161</f>
        <v>0</v>
      </c>
      <c r="AD161" s="12">
        <f t="array" ref="AD161">VLOOKUP($U161,'종목주가시세'!$A$1:$J$472,MATCH(AD$6,'종목주가시세'!$B$1:$J$1,0)+1)*T161</f>
        <v>0</v>
      </c>
      <c r="AE161" s="12">
        <f t="shared" si="3"/>
        <v>33908100</v>
      </c>
      <c r="AF161" s="12">
        <f t="array" ref="AF161">100000000+SUM(IF(($C$7:$C$28="매도")*($B$7:$B$28&lt;=$U161),$I$7:$I$28))-SUM(IF(($C$7:$C$28="매수")*($B$7:$B$28&lt;=$U161),$I$7:$I$28))</f>
        <v>81181770</v>
      </c>
      <c r="AG161" s="12">
        <f t="shared" si="4"/>
        <v>115089870</v>
      </c>
    </row>
    <row r="162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>
        <f t="array" ref="L162">SUM(IF(($A$7:$A$28=L$6)*($C$7:$C$28="매수")*($B$7:$B$28&lt;=$U162),$H$7:$H$28))-SUM(IF(($A$7:$A$28=L$6)*($C$7:$C$28="매도")*($B$7:$B$28&lt;=$U162),$H$7:$H$28))</f>
        <v>0</v>
      </c>
      <c r="M162" s="3">
        <f t="array" ref="M162">SUM(IF(($A$7:$A$28=M$6)*($C$7:$C$28="매수")*($B$7:$B$28&lt;=$U162),$H$7:$H$28))-SUM(IF(($A$7:$A$28=M$6)*($C$7:$C$28="매도")*($B$7:$B$28&lt;=$U162),$H$7:$H$28))</f>
        <v>0</v>
      </c>
      <c r="N162" s="3">
        <f t="array" ref="N162">SUM(IF(($A$7:$A$28=N$6)*($C$7:$C$28="매수")*($B$7:$B$28&lt;=$U162),$H$7:$H$28))-SUM(IF(($A$7:$A$28=N$6)*($C$7:$C$28="매도")*($B$7:$B$28&lt;=$U162),$H$7:$H$28))</f>
        <v>0</v>
      </c>
      <c r="O162" s="3">
        <f t="array" ref="O162">SUM(IF(($A$7:$A$28=O$6)*($C$7:$C$28="매수")*($B$7:$B$28&lt;=$U162),$H$7:$H$28))-SUM(IF(($A$7:$A$28=O$6)*($C$7:$C$28="매도")*($B$7:$B$28&lt;=$U162),$H$7:$H$28))</f>
        <v>0</v>
      </c>
      <c r="P162" s="3">
        <f t="array" ref="P162">SUM(IF(($A$7:$A$28=P$6)*($C$7:$C$28="매수")*($B$7:$B$28&lt;=$U162),$H$7:$H$28))-SUM(IF(($A$7:$A$28=P$6)*($C$7:$C$28="매도")*($B$7:$B$28&lt;=$U162),$H$7:$H$28))</f>
        <v>722</v>
      </c>
      <c r="Q162" s="3">
        <f t="array" ref="Q162">SUM(IF(($A$7:$A$28=Q$6)*($C$7:$C$28="매수")*($B$7:$B$28&lt;=$U162),$H$7:$H$28))-SUM(IF(($A$7:$A$28=Q$6)*($C$7:$C$28="매도")*($B$7:$B$28&lt;=$U162),$H$7:$H$28))</f>
        <v>426</v>
      </c>
      <c r="R162" s="3">
        <f t="array" ref="R162">SUM(IF(($A$7:$A$28=R$6)*($C$7:$C$28="매수")*($B$7:$B$28&lt;=$U162),$H$7:$H$28))-SUM(IF(($A$7:$A$28=R$6)*($C$7:$C$28="매도")*($B$7:$B$28&lt;=$U162),$H$7:$H$28))</f>
        <v>0</v>
      </c>
      <c r="S162" s="3">
        <f t="array" ref="S162">SUM(IF(($A$7:$A$28=S$6)*($C$7:$C$28="매수")*($B$7:$B$28&lt;=$U162),$H$7:$H$28))-SUM(IF(($A$7:$A$28=S$6)*($C$7:$C$28="매도")*($B$7:$B$28&lt;=$U162),$H$7:$H$28))</f>
        <v>0</v>
      </c>
      <c r="T162" s="3">
        <f t="array" ref="T162">SUM(IF(($A$7:$A$28=T$6)*($C$7:$C$28="매수")*($B$7:$B$28&lt;=$U162),$H$7:$H$28))-SUM(IF(($A$7:$A$28=T$6)*($C$7:$C$28="매도")*($B$7:$B$28&lt;=$U162),$H$7:$H$28))</f>
        <v>0</v>
      </c>
      <c r="U162" s="11">
        <v>43731.0</v>
      </c>
      <c r="V162" s="12">
        <f t="array" ref="V162">VLOOKUP($U162,'종목주가시세'!$A$1:$J$472,MATCH(V$6,'종목주가시세'!$B$1:$J$1,0)+1)*L162</f>
        <v>0</v>
      </c>
      <c r="W162" s="12">
        <f t="array" ref="W162">VLOOKUP($U162,'종목주가시세'!$A$1:$J$472,MATCH(W$6,'종목주가시세'!$B$1:$J$1,0)+1)*M162</f>
        <v>0</v>
      </c>
      <c r="X162" s="12">
        <f t="array" ref="X162">VLOOKUP($U162,'종목주가시세'!$A$1:$J$472,MATCH(X$6,'종목주가시세'!$B$1:$J$1,0)+1)*N162</f>
        <v>0</v>
      </c>
      <c r="Y162" s="12">
        <f t="array" ref="Y162">VLOOKUP($U162,'종목주가시세'!$A$1:$J$472,MATCH(Y$6,'종목주가시세'!$B$1:$J$1,0)+1)*O162</f>
        <v>0</v>
      </c>
      <c r="Z162" s="12">
        <f t="array" ref="Z162">VLOOKUP($U162,'종목주가시세'!$A$1:$J$472,MATCH(Z$6,'종목주가시세'!$B$1:$J$1,0)+1)*P162</f>
        <v>16461600</v>
      </c>
      <c r="AA162" s="12">
        <f t="array" ref="AA162">VLOOKUP($U162,'종목주가시세'!$A$1:$J$472,MATCH(AA$6,'종목주가시세'!$B$1:$J$1,0)+1)*Q162</f>
        <v>17316900</v>
      </c>
      <c r="AB162" s="12">
        <f t="array" ref="AB162">VLOOKUP($U162,'종목주가시세'!$A$1:$J$472,MATCH(AB$6,'종목주가시세'!$B$1:$J$1,0)+1)*R162</f>
        <v>0</v>
      </c>
      <c r="AC162" s="12">
        <f t="array" ref="AC162">VLOOKUP($U162,'종목주가시세'!$A$1:$J$472,MATCH(AC$6,'종목주가시세'!$B$1:$J$1,0)+1)*S162</f>
        <v>0</v>
      </c>
      <c r="AD162" s="12">
        <f t="array" ref="AD162">VLOOKUP($U162,'종목주가시세'!$A$1:$J$472,MATCH(AD$6,'종목주가시세'!$B$1:$J$1,0)+1)*T162</f>
        <v>0</v>
      </c>
      <c r="AE162" s="12">
        <f t="shared" si="3"/>
        <v>33778500</v>
      </c>
      <c r="AF162" s="12">
        <f t="array" ref="AF162">100000000+SUM(IF(($C$7:$C$28="매도")*($B$7:$B$28&lt;=$U162),$I$7:$I$28))-SUM(IF(($C$7:$C$28="매수")*($B$7:$B$28&lt;=$U162),$I$7:$I$28))</f>
        <v>81181770</v>
      </c>
      <c r="AG162" s="12">
        <f t="shared" si="4"/>
        <v>114960270</v>
      </c>
    </row>
    <row r="163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>
        <f t="array" ref="L163">SUM(IF(($A$7:$A$28=L$6)*($C$7:$C$28="매수")*($B$7:$B$28&lt;=$U163),$H$7:$H$28))-SUM(IF(($A$7:$A$28=L$6)*($C$7:$C$28="매도")*($B$7:$B$28&lt;=$U163),$H$7:$H$28))</f>
        <v>0</v>
      </c>
      <c r="M163" s="3">
        <f t="array" ref="M163">SUM(IF(($A$7:$A$28=M$6)*($C$7:$C$28="매수")*($B$7:$B$28&lt;=$U163),$H$7:$H$28))-SUM(IF(($A$7:$A$28=M$6)*($C$7:$C$28="매도")*($B$7:$B$28&lt;=$U163),$H$7:$H$28))</f>
        <v>0</v>
      </c>
      <c r="N163" s="3">
        <f t="array" ref="N163">SUM(IF(($A$7:$A$28=N$6)*($C$7:$C$28="매수")*($B$7:$B$28&lt;=$U163),$H$7:$H$28))-SUM(IF(($A$7:$A$28=N$6)*($C$7:$C$28="매도")*($B$7:$B$28&lt;=$U163),$H$7:$H$28))</f>
        <v>0</v>
      </c>
      <c r="O163" s="3">
        <f t="array" ref="O163">SUM(IF(($A$7:$A$28=O$6)*($C$7:$C$28="매수")*($B$7:$B$28&lt;=$U163),$H$7:$H$28))-SUM(IF(($A$7:$A$28=O$6)*($C$7:$C$28="매도")*($B$7:$B$28&lt;=$U163),$H$7:$H$28))</f>
        <v>0</v>
      </c>
      <c r="P163" s="3">
        <f t="array" ref="P163">SUM(IF(($A$7:$A$28=P$6)*($C$7:$C$28="매수")*($B$7:$B$28&lt;=$U163),$H$7:$H$28))-SUM(IF(($A$7:$A$28=P$6)*($C$7:$C$28="매도")*($B$7:$B$28&lt;=$U163),$H$7:$H$28))</f>
        <v>722</v>
      </c>
      <c r="Q163" s="3">
        <f t="array" ref="Q163">SUM(IF(($A$7:$A$28=Q$6)*($C$7:$C$28="매수")*($B$7:$B$28&lt;=$U163),$H$7:$H$28))-SUM(IF(($A$7:$A$28=Q$6)*($C$7:$C$28="매도")*($B$7:$B$28&lt;=$U163),$H$7:$H$28))</f>
        <v>426</v>
      </c>
      <c r="R163" s="3">
        <f t="array" ref="R163">SUM(IF(($A$7:$A$28=R$6)*($C$7:$C$28="매수")*($B$7:$B$28&lt;=$U163),$H$7:$H$28))-SUM(IF(($A$7:$A$28=R$6)*($C$7:$C$28="매도")*($B$7:$B$28&lt;=$U163),$H$7:$H$28))</f>
        <v>0</v>
      </c>
      <c r="S163" s="3">
        <f t="array" ref="S163">SUM(IF(($A$7:$A$28=S$6)*($C$7:$C$28="매수")*($B$7:$B$28&lt;=$U163),$H$7:$H$28))-SUM(IF(($A$7:$A$28=S$6)*($C$7:$C$28="매도")*($B$7:$B$28&lt;=$U163),$H$7:$H$28))</f>
        <v>0</v>
      </c>
      <c r="T163" s="3">
        <f t="array" ref="T163">SUM(IF(($A$7:$A$28=T$6)*($C$7:$C$28="매수")*($B$7:$B$28&lt;=$U163),$H$7:$H$28))-SUM(IF(($A$7:$A$28=T$6)*($C$7:$C$28="매도")*($B$7:$B$28&lt;=$U163),$H$7:$H$28))</f>
        <v>0</v>
      </c>
      <c r="U163" s="11">
        <v>43732.0</v>
      </c>
      <c r="V163" s="12">
        <f t="array" ref="V163">VLOOKUP($U163,'종목주가시세'!$A$1:$J$472,MATCH(V$6,'종목주가시세'!$B$1:$J$1,0)+1)*L163</f>
        <v>0</v>
      </c>
      <c r="W163" s="12">
        <f t="array" ref="W163">VLOOKUP($U163,'종목주가시세'!$A$1:$J$472,MATCH(W$6,'종목주가시세'!$B$1:$J$1,0)+1)*M163</f>
        <v>0</v>
      </c>
      <c r="X163" s="12">
        <f t="array" ref="X163">VLOOKUP($U163,'종목주가시세'!$A$1:$J$472,MATCH(X$6,'종목주가시세'!$B$1:$J$1,0)+1)*N163</f>
        <v>0</v>
      </c>
      <c r="Y163" s="12">
        <f t="array" ref="Y163">VLOOKUP($U163,'종목주가시세'!$A$1:$J$472,MATCH(Y$6,'종목주가시세'!$B$1:$J$1,0)+1)*O163</f>
        <v>0</v>
      </c>
      <c r="Z163" s="12">
        <f t="array" ref="Z163">VLOOKUP($U163,'종목주가시세'!$A$1:$J$472,MATCH(Z$6,'종목주가시세'!$B$1:$J$1,0)+1)*P163</f>
        <v>16425500</v>
      </c>
      <c r="AA163" s="12">
        <f t="array" ref="AA163">VLOOKUP($U163,'종목주가시세'!$A$1:$J$472,MATCH(AA$6,'종목주가시세'!$B$1:$J$1,0)+1)*Q163</f>
        <v>17316900</v>
      </c>
      <c r="AB163" s="12">
        <f t="array" ref="AB163">VLOOKUP($U163,'종목주가시세'!$A$1:$J$472,MATCH(AB$6,'종목주가시세'!$B$1:$J$1,0)+1)*R163</f>
        <v>0</v>
      </c>
      <c r="AC163" s="12">
        <f t="array" ref="AC163">VLOOKUP($U163,'종목주가시세'!$A$1:$J$472,MATCH(AC$6,'종목주가시세'!$B$1:$J$1,0)+1)*S163</f>
        <v>0</v>
      </c>
      <c r="AD163" s="12">
        <f t="array" ref="AD163">VLOOKUP($U163,'종목주가시세'!$A$1:$J$472,MATCH(AD$6,'종목주가시세'!$B$1:$J$1,0)+1)*T163</f>
        <v>0</v>
      </c>
      <c r="AE163" s="12">
        <f t="shared" si="3"/>
        <v>33742400</v>
      </c>
      <c r="AF163" s="12">
        <f t="array" ref="AF163">100000000+SUM(IF(($C$7:$C$28="매도")*($B$7:$B$28&lt;=$U163),$I$7:$I$28))-SUM(IF(($C$7:$C$28="매수")*($B$7:$B$28&lt;=$U163),$I$7:$I$28))</f>
        <v>81181770</v>
      </c>
      <c r="AG163" s="12">
        <f t="shared" si="4"/>
        <v>114924170</v>
      </c>
    </row>
    <row r="164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>
        <f t="array" ref="L164">SUM(IF(($A$7:$A$28=L$6)*($C$7:$C$28="매수")*($B$7:$B$28&lt;=$U164),$H$7:$H$28))-SUM(IF(($A$7:$A$28=L$6)*($C$7:$C$28="매도")*($B$7:$B$28&lt;=$U164),$H$7:$H$28))</f>
        <v>0</v>
      </c>
      <c r="M164" s="3">
        <f t="array" ref="M164">SUM(IF(($A$7:$A$28=M$6)*($C$7:$C$28="매수")*($B$7:$B$28&lt;=$U164),$H$7:$H$28))-SUM(IF(($A$7:$A$28=M$6)*($C$7:$C$28="매도")*($B$7:$B$28&lt;=$U164),$H$7:$H$28))</f>
        <v>0</v>
      </c>
      <c r="N164" s="3">
        <f t="array" ref="N164">SUM(IF(($A$7:$A$28=N$6)*($C$7:$C$28="매수")*($B$7:$B$28&lt;=$U164),$H$7:$H$28))-SUM(IF(($A$7:$A$28=N$6)*($C$7:$C$28="매도")*($B$7:$B$28&lt;=$U164),$H$7:$H$28))</f>
        <v>0</v>
      </c>
      <c r="O164" s="3">
        <f t="array" ref="O164">SUM(IF(($A$7:$A$28=O$6)*($C$7:$C$28="매수")*($B$7:$B$28&lt;=$U164),$H$7:$H$28))-SUM(IF(($A$7:$A$28=O$6)*($C$7:$C$28="매도")*($B$7:$B$28&lt;=$U164),$H$7:$H$28))</f>
        <v>0</v>
      </c>
      <c r="P164" s="3">
        <f t="array" ref="P164">SUM(IF(($A$7:$A$28=P$6)*($C$7:$C$28="매수")*($B$7:$B$28&lt;=$U164),$H$7:$H$28))-SUM(IF(($A$7:$A$28=P$6)*($C$7:$C$28="매도")*($B$7:$B$28&lt;=$U164),$H$7:$H$28))</f>
        <v>722</v>
      </c>
      <c r="Q164" s="3">
        <f t="array" ref="Q164">SUM(IF(($A$7:$A$28=Q$6)*($C$7:$C$28="매수")*($B$7:$B$28&lt;=$U164),$H$7:$H$28))-SUM(IF(($A$7:$A$28=Q$6)*($C$7:$C$28="매도")*($B$7:$B$28&lt;=$U164),$H$7:$H$28))</f>
        <v>426</v>
      </c>
      <c r="R164" s="3">
        <f t="array" ref="R164">SUM(IF(($A$7:$A$28=R$6)*($C$7:$C$28="매수")*($B$7:$B$28&lt;=$U164),$H$7:$H$28))-SUM(IF(($A$7:$A$28=R$6)*($C$7:$C$28="매도")*($B$7:$B$28&lt;=$U164),$H$7:$H$28))</f>
        <v>0</v>
      </c>
      <c r="S164" s="3">
        <f t="array" ref="S164">SUM(IF(($A$7:$A$28=S$6)*($C$7:$C$28="매수")*($B$7:$B$28&lt;=$U164),$H$7:$H$28))-SUM(IF(($A$7:$A$28=S$6)*($C$7:$C$28="매도")*($B$7:$B$28&lt;=$U164),$H$7:$H$28))</f>
        <v>0</v>
      </c>
      <c r="T164" s="3">
        <f t="array" ref="T164">SUM(IF(($A$7:$A$28=T$6)*($C$7:$C$28="매수")*($B$7:$B$28&lt;=$U164),$H$7:$H$28))-SUM(IF(($A$7:$A$28=T$6)*($C$7:$C$28="매도")*($B$7:$B$28&lt;=$U164),$H$7:$H$28))</f>
        <v>0</v>
      </c>
      <c r="U164" s="11">
        <v>43733.0</v>
      </c>
      <c r="V164" s="12">
        <f t="array" ref="V164">VLOOKUP($U164,'종목주가시세'!$A$1:$J$472,MATCH(V$6,'종목주가시세'!$B$1:$J$1,0)+1)*L164</f>
        <v>0</v>
      </c>
      <c r="W164" s="12">
        <f t="array" ref="W164">VLOOKUP($U164,'종목주가시세'!$A$1:$J$472,MATCH(W$6,'종목주가시세'!$B$1:$J$1,0)+1)*M164</f>
        <v>0</v>
      </c>
      <c r="X164" s="12">
        <f t="array" ref="X164">VLOOKUP($U164,'종목주가시세'!$A$1:$J$472,MATCH(X$6,'종목주가시세'!$B$1:$J$1,0)+1)*N164</f>
        <v>0</v>
      </c>
      <c r="Y164" s="12">
        <f t="array" ref="Y164">VLOOKUP($U164,'종목주가시세'!$A$1:$J$472,MATCH(Y$6,'종목주가시세'!$B$1:$J$1,0)+1)*O164</f>
        <v>0</v>
      </c>
      <c r="Z164" s="12">
        <f t="array" ref="Z164">VLOOKUP($U164,'종목주가시세'!$A$1:$J$472,MATCH(Z$6,'종목주가시세'!$B$1:$J$1,0)+1)*P164</f>
        <v>16425500</v>
      </c>
      <c r="AA164" s="12">
        <f t="array" ref="AA164">VLOOKUP($U164,'종목주가시세'!$A$1:$J$472,MATCH(AA$6,'종목주가시세'!$B$1:$J$1,0)+1)*Q164</f>
        <v>17167800</v>
      </c>
      <c r="AB164" s="12">
        <f t="array" ref="AB164">VLOOKUP($U164,'종목주가시세'!$A$1:$J$472,MATCH(AB$6,'종목주가시세'!$B$1:$J$1,0)+1)*R164</f>
        <v>0</v>
      </c>
      <c r="AC164" s="12">
        <f t="array" ref="AC164">VLOOKUP($U164,'종목주가시세'!$A$1:$J$472,MATCH(AC$6,'종목주가시세'!$B$1:$J$1,0)+1)*S164</f>
        <v>0</v>
      </c>
      <c r="AD164" s="12">
        <f t="array" ref="AD164">VLOOKUP($U164,'종목주가시세'!$A$1:$J$472,MATCH(AD$6,'종목주가시세'!$B$1:$J$1,0)+1)*T164</f>
        <v>0</v>
      </c>
      <c r="AE164" s="12">
        <f t="shared" si="3"/>
        <v>33593300</v>
      </c>
      <c r="AF164" s="12">
        <f t="array" ref="AF164">100000000+SUM(IF(($C$7:$C$28="매도")*($B$7:$B$28&lt;=$U164),$I$7:$I$28))-SUM(IF(($C$7:$C$28="매수")*($B$7:$B$28&lt;=$U164),$I$7:$I$28))</f>
        <v>81181770</v>
      </c>
      <c r="AG164" s="12">
        <f t="shared" si="4"/>
        <v>114775070</v>
      </c>
    </row>
    <row r="165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>
        <f t="array" ref="L165">SUM(IF(($A$7:$A$28=L$6)*($C$7:$C$28="매수")*($B$7:$B$28&lt;=$U165),$H$7:$H$28))-SUM(IF(($A$7:$A$28=L$6)*($C$7:$C$28="매도")*($B$7:$B$28&lt;=$U165),$H$7:$H$28))</f>
        <v>0</v>
      </c>
      <c r="M165" s="3">
        <f t="array" ref="M165">SUM(IF(($A$7:$A$28=M$6)*($C$7:$C$28="매수")*($B$7:$B$28&lt;=$U165),$H$7:$H$28))-SUM(IF(($A$7:$A$28=M$6)*($C$7:$C$28="매도")*($B$7:$B$28&lt;=$U165),$H$7:$H$28))</f>
        <v>0</v>
      </c>
      <c r="N165" s="3">
        <f t="array" ref="N165">SUM(IF(($A$7:$A$28=N$6)*($C$7:$C$28="매수")*($B$7:$B$28&lt;=$U165),$H$7:$H$28))-SUM(IF(($A$7:$A$28=N$6)*($C$7:$C$28="매도")*($B$7:$B$28&lt;=$U165),$H$7:$H$28))</f>
        <v>0</v>
      </c>
      <c r="O165" s="3">
        <f t="array" ref="O165">SUM(IF(($A$7:$A$28=O$6)*($C$7:$C$28="매수")*($B$7:$B$28&lt;=$U165),$H$7:$H$28))-SUM(IF(($A$7:$A$28=O$6)*($C$7:$C$28="매도")*($B$7:$B$28&lt;=$U165),$H$7:$H$28))</f>
        <v>0</v>
      </c>
      <c r="P165" s="3">
        <f t="array" ref="P165">SUM(IF(($A$7:$A$28=P$6)*($C$7:$C$28="매수")*($B$7:$B$28&lt;=$U165),$H$7:$H$28))-SUM(IF(($A$7:$A$28=P$6)*($C$7:$C$28="매도")*($B$7:$B$28&lt;=$U165),$H$7:$H$28))</f>
        <v>722</v>
      </c>
      <c r="Q165" s="3">
        <f t="array" ref="Q165">SUM(IF(($A$7:$A$28=Q$6)*($C$7:$C$28="매수")*($B$7:$B$28&lt;=$U165),$H$7:$H$28))-SUM(IF(($A$7:$A$28=Q$6)*($C$7:$C$28="매도")*($B$7:$B$28&lt;=$U165),$H$7:$H$28))</f>
        <v>426</v>
      </c>
      <c r="R165" s="3">
        <f t="array" ref="R165">SUM(IF(($A$7:$A$28=R$6)*($C$7:$C$28="매수")*($B$7:$B$28&lt;=$U165),$H$7:$H$28))-SUM(IF(($A$7:$A$28=R$6)*($C$7:$C$28="매도")*($B$7:$B$28&lt;=$U165),$H$7:$H$28))</f>
        <v>0</v>
      </c>
      <c r="S165" s="3">
        <f t="array" ref="S165">SUM(IF(($A$7:$A$28=S$6)*($C$7:$C$28="매수")*($B$7:$B$28&lt;=$U165),$H$7:$H$28))-SUM(IF(($A$7:$A$28=S$6)*($C$7:$C$28="매도")*($B$7:$B$28&lt;=$U165),$H$7:$H$28))</f>
        <v>0</v>
      </c>
      <c r="T165" s="3">
        <f t="array" ref="T165">SUM(IF(($A$7:$A$28=T$6)*($C$7:$C$28="매수")*($B$7:$B$28&lt;=$U165),$H$7:$H$28))-SUM(IF(($A$7:$A$28=T$6)*($C$7:$C$28="매도")*($B$7:$B$28&lt;=$U165),$H$7:$H$28))</f>
        <v>0</v>
      </c>
      <c r="U165" s="11">
        <v>43734.0</v>
      </c>
      <c r="V165" s="12">
        <f t="array" ref="V165">VLOOKUP($U165,'종목주가시세'!$A$1:$J$472,MATCH(V$6,'종목주가시세'!$B$1:$J$1,0)+1)*L165</f>
        <v>0</v>
      </c>
      <c r="W165" s="12">
        <f t="array" ref="W165">VLOOKUP($U165,'종목주가시세'!$A$1:$J$472,MATCH(W$6,'종목주가시세'!$B$1:$J$1,0)+1)*M165</f>
        <v>0</v>
      </c>
      <c r="X165" s="12">
        <f t="array" ref="X165">VLOOKUP($U165,'종목주가시세'!$A$1:$J$472,MATCH(X$6,'종목주가시세'!$B$1:$J$1,0)+1)*N165</f>
        <v>0</v>
      </c>
      <c r="Y165" s="12">
        <f t="array" ref="Y165">VLOOKUP($U165,'종목주가시세'!$A$1:$J$472,MATCH(Y$6,'종목주가시세'!$B$1:$J$1,0)+1)*O165</f>
        <v>0</v>
      </c>
      <c r="Z165" s="12">
        <f t="array" ref="Z165">VLOOKUP($U165,'종목주가시세'!$A$1:$J$472,MATCH(Z$6,'종목주가시세'!$B$1:$J$1,0)+1)*P165</f>
        <v>16425500</v>
      </c>
      <c r="AA165" s="12">
        <f t="array" ref="AA165">VLOOKUP($U165,'종목주가시세'!$A$1:$J$472,MATCH(AA$6,'종목주가시세'!$B$1:$J$1,0)+1)*Q165</f>
        <v>17082600</v>
      </c>
      <c r="AB165" s="12">
        <f t="array" ref="AB165">VLOOKUP($U165,'종목주가시세'!$A$1:$J$472,MATCH(AB$6,'종목주가시세'!$B$1:$J$1,0)+1)*R165</f>
        <v>0</v>
      </c>
      <c r="AC165" s="12">
        <f t="array" ref="AC165">VLOOKUP($U165,'종목주가시세'!$A$1:$J$472,MATCH(AC$6,'종목주가시세'!$B$1:$J$1,0)+1)*S165</f>
        <v>0</v>
      </c>
      <c r="AD165" s="12">
        <f t="array" ref="AD165">VLOOKUP($U165,'종목주가시세'!$A$1:$J$472,MATCH(AD$6,'종목주가시세'!$B$1:$J$1,0)+1)*T165</f>
        <v>0</v>
      </c>
      <c r="AE165" s="12">
        <f t="shared" si="3"/>
        <v>33508100</v>
      </c>
      <c r="AF165" s="12">
        <f t="array" ref="AF165">100000000+SUM(IF(($C$7:$C$28="매도")*($B$7:$B$28&lt;=$U165),$I$7:$I$28))-SUM(IF(($C$7:$C$28="매수")*($B$7:$B$28&lt;=$U165),$I$7:$I$28))</f>
        <v>81181770</v>
      </c>
      <c r="AG165" s="12">
        <f t="shared" si="4"/>
        <v>114689870</v>
      </c>
    </row>
    <row r="16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>
        <f t="array" ref="L166">SUM(IF(($A$7:$A$28=L$6)*($C$7:$C$28="매수")*($B$7:$B$28&lt;=$U166),$H$7:$H$28))-SUM(IF(($A$7:$A$28=L$6)*($C$7:$C$28="매도")*($B$7:$B$28&lt;=$U166),$H$7:$H$28))</f>
        <v>0</v>
      </c>
      <c r="M166" s="3">
        <f t="array" ref="M166">SUM(IF(($A$7:$A$28=M$6)*($C$7:$C$28="매수")*($B$7:$B$28&lt;=$U166),$H$7:$H$28))-SUM(IF(($A$7:$A$28=M$6)*($C$7:$C$28="매도")*($B$7:$B$28&lt;=$U166),$H$7:$H$28))</f>
        <v>0</v>
      </c>
      <c r="N166" s="3">
        <f t="array" ref="N166">SUM(IF(($A$7:$A$28=N$6)*($C$7:$C$28="매수")*($B$7:$B$28&lt;=$U166),$H$7:$H$28))-SUM(IF(($A$7:$A$28=N$6)*($C$7:$C$28="매도")*($B$7:$B$28&lt;=$U166),$H$7:$H$28))</f>
        <v>0</v>
      </c>
      <c r="O166" s="3">
        <f t="array" ref="O166">SUM(IF(($A$7:$A$28=O$6)*($C$7:$C$28="매수")*($B$7:$B$28&lt;=$U166),$H$7:$H$28))-SUM(IF(($A$7:$A$28=O$6)*($C$7:$C$28="매도")*($B$7:$B$28&lt;=$U166),$H$7:$H$28))</f>
        <v>0</v>
      </c>
      <c r="P166" s="3">
        <f t="array" ref="P166">SUM(IF(($A$7:$A$28=P$6)*($C$7:$C$28="매수")*($B$7:$B$28&lt;=$U166),$H$7:$H$28))-SUM(IF(($A$7:$A$28=P$6)*($C$7:$C$28="매도")*($B$7:$B$28&lt;=$U166),$H$7:$H$28))</f>
        <v>722</v>
      </c>
      <c r="Q166" s="3">
        <f t="array" ref="Q166">SUM(IF(($A$7:$A$28=Q$6)*($C$7:$C$28="매수")*($B$7:$B$28&lt;=$U166),$H$7:$H$28))-SUM(IF(($A$7:$A$28=Q$6)*($C$7:$C$28="매도")*($B$7:$B$28&lt;=$U166),$H$7:$H$28))</f>
        <v>426</v>
      </c>
      <c r="R166" s="3">
        <f t="array" ref="R166">SUM(IF(($A$7:$A$28=R$6)*($C$7:$C$28="매수")*($B$7:$B$28&lt;=$U166),$H$7:$H$28))-SUM(IF(($A$7:$A$28=R$6)*($C$7:$C$28="매도")*($B$7:$B$28&lt;=$U166),$H$7:$H$28))</f>
        <v>0</v>
      </c>
      <c r="S166" s="3">
        <f t="array" ref="S166">SUM(IF(($A$7:$A$28=S$6)*($C$7:$C$28="매수")*($B$7:$B$28&lt;=$U166),$H$7:$H$28))-SUM(IF(($A$7:$A$28=S$6)*($C$7:$C$28="매도")*($B$7:$B$28&lt;=$U166),$H$7:$H$28))</f>
        <v>0</v>
      </c>
      <c r="T166" s="3">
        <f t="array" ref="T166">SUM(IF(($A$7:$A$28=T$6)*($C$7:$C$28="매수")*($B$7:$B$28&lt;=$U166),$H$7:$H$28))-SUM(IF(($A$7:$A$28=T$6)*($C$7:$C$28="매도")*($B$7:$B$28&lt;=$U166),$H$7:$H$28))</f>
        <v>0</v>
      </c>
      <c r="U166" s="11">
        <v>43735.0</v>
      </c>
      <c r="V166" s="12">
        <f t="array" ref="V166">VLOOKUP($U166,'종목주가시세'!$A$1:$J$472,MATCH(V$6,'종목주가시세'!$B$1:$J$1,0)+1)*L166</f>
        <v>0</v>
      </c>
      <c r="W166" s="12">
        <f t="array" ref="W166">VLOOKUP($U166,'종목주가시세'!$A$1:$J$472,MATCH(W$6,'종목주가시세'!$B$1:$J$1,0)+1)*M166</f>
        <v>0</v>
      </c>
      <c r="X166" s="12">
        <f t="array" ref="X166">VLOOKUP($U166,'종목주가시세'!$A$1:$J$472,MATCH(X$6,'종목주가시세'!$B$1:$J$1,0)+1)*N166</f>
        <v>0</v>
      </c>
      <c r="Y166" s="12">
        <f t="array" ref="Y166">VLOOKUP($U166,'종목주가시세'!$A$1:$J$472,MATCH(Y$6,'종목주가시세'!$B$1:$J$1,0)+1)*O166</f>
        <v>0</v>
      </c>
      <c r="Z166" s="12">
        <f t="array" ref="Z166">VLOOKUP($U166,'종목주가시세'!$A$1:$J$472,MATCH(Z$6,'종목주가시세'!$B$1:$J$1,0)+1)*P166</f>
        <v>16353300</v>
      </c>
      <c r="AA166" s="12">
        <f t="array" ref="AA166">VLOOKUP($U166,'종목주가시세'!$A$1:$J$472,MATCH(AA$6,'종목주가시세'!$B$1:$J$1,0)+1)*Q166</f>
        <v>16869600</v>
      </c>
      <c r="AB166" s="12">
        <f t="array" ref="AB166">VLOOKUP($U166,'종목주가시세'!$A$1:$J$472,MATCH(AB$6,'종목주가시세'!$B$1:$J$1,0)+1)*R166</f>
        <v>0</v>
      </c>
      <c r="AC166" s="12">
        <f t="array" ref="AC166">VLOOKUP($U166,'종목주가시세'!$A$1:$J$472,MATCH(AC$6,'종목주가시세'!$B$1:$J$1,0)+1)*S166</f>
        <v>0</v>
      </c>
      <c r="AD166" s="12">
        <f t="array" ref="AD166">VLOOKUP($U166,'종목주가시세'!$A$1:$J$472,MATCH(AD$6,'종목주가시세'!$B$1:$J$1,0)+1)*T166</f>
        <v>0</v>
      </c>
      <c r="AE166" s="12">
        <f t="shared" si="3"/>
        <v>33222900</v>
      </c>
      <c r="AF166" s="12">
        <f t="array" ref="AF166">100000000+SUM(IF(($C$7:$C$28="매도")*($B$7:$B$28&lt;=$U166),$I$7:$I$28))-SUM(IF(($C$7:$C$28="매수")*($B$7:$B$28&lt;=$U166),$I$7:$I$28))</f>
        <v>81181770</v>
      </c>
      <c r="AG166" s="12">
        <f t="shared" si="4"/>
        <v>114404670</v>
      </c>
    </row>
    <row r="167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>
        <f t="array" ref="L167">SUM(IF(($A$7:$A$28=L$6)*($C$7:$C$28="매수")*($B$7:$B$28&lt;=$U167),$H$7:$H$28))-SUM(IF(($A$7:$A$28=L$6)*($C$7:$C$28="매도")*($B$7:$B$28&lt;=$U167),$H$7:$H$28))</f>
        <v>0</v>
      </c>
      <c r="M167" s="3">
        <f t="array" ref="M167">SUM(IF(($A$7:$A$28=M$6)*($C$7:$C$28="매수")*($B$7:$B$28&lt;=$U167),$H$7:$H$28))-SUM(IF(($A$7:$A$28=M$6)*($C$7:$C$28="매도")*($B$7:$B$28&lt;=$U167),$H$7:$H$28))</f>
        <v>0</v>
      </c>
      <c r="N167" s="3">
        <f t="array" ref="N167">SUM(IF(($A$7:$A$28=N$6)*($C$7:$C$28="매수")*($B$7:$B$28&lt;=$U167),$H$7:$H$28))-SUM(IF(($A$7:$A$28=N$6)*($C$7:$C$28="매도")*($B$7:$B$28&lt;=$U167),$H$7:$H$28))</f>
        <v>0</v>
      </c>
      <c r="O167" s="3">
        <f t="array" ref="O167">SUM(IF(($A$7:$A$28=O$6)*($C$7:$C$28="매수")*($B$7:$B$28&lt;=$U167),$H$7:$H$28))-SUM(IF(($A$7:$A$28=O$6)*($C$7:$C$28="매도")*($B$7:$B$28&lt;=$U167),$H$7:$H$28))</f>
        <v>0</v>
      </c>
      <c r="P167" s="3">
        <f t="array" ref="P167">SUM(IF(($A$7:$A$28=P$6)*($C$7:$C$28="매수")*($B$7:$B$28&lt;=$U167),$H$7:$H$28))-SUM(IF(($A$7:$A$28=P$6)*($C$7:$C$28="매도")*($B$7:$B$28&lt;=$U167),$H$7:$H$28))</f>
        <v>722</v>
      </c>
      <c r="Q167" s="3">
        <f t="array" ref="Q167">SUM(IF(($A$7:$A$28=Q$6)*($C$7:$C$28="매수")*($B$7:$B$28&lt;=$U167),$H$7:$H$28))-SUM(IF(($A$7:$A$28=Q$6)*($C$7:$C$28="매도")*($B$7:$B$28&lt;=$U167),$H$7:$H$28))</f>
        <v>426</v>
      </c>
      <c r="R167" s="3">
        <f t="array" ref="R167">SUM(IF(($A$7:$A$28=R$6)*($C$7:$C$28="매수")*($B$7:$B$28&lt;=$U167),$H$7:$H$28))-SUM(IF(($A$7:$A$28=R$6)*($C$7:$C$28="매도")*($B$7:$B$28&lt;=$U167),$H$7:$H$28))</f>
        <v>0</v>
      </c>
      <c r="S167" s="3">
        <f t="array" ref="S167">SUM(IF(($A$7:$A$28=S$6)*($C$7:$C$28="매수")*($B$7:$B$28&lt;=$U167),$H$7:$H$28))-SUM(IF(($A$7:$A$28=S$6)*($C$7:$C$28="매도")*($B$7:$B$28&lt;=$U167),$H$7:$H$28))</f>
        <v>0</v>
      </c>
      <c r="T167" s="3">
        <f t="array" ref="T167">SUM(IF(($A$7:$A$28=T$6)*($C$7:$C$28="매수")*($B$7:$B$28&lt;=$U167),$H$7:$H$28))-SUM(IF(($A$7:$A$28=T$6)*($C$7:$C$28="매도")*($B$7:$B$28&lt;=$U167),$H$7:$H$28))</f>
        <v>0</v>
      </c>
      <c r="U167" s="11">
        <v>43738.0</v>
      </c>
      <c r="V167" s="12">
        <f t="array" ref="V167">VLOOKUP($U167,'종목주가시세'!$A$1:$J$472,MATCH(V$6,'종목주가시세'!$B$1:$J$1,0)+1)*L167</f>
        <v>0</v>
      </c>
      <c r="W167" s="12">
        <f t="array" ref="W167">VLOOKUP($U167,'종목주가시세'!$A$1:$J$472,MATCH(W$6,'종목주가시세'!$B$1:$J$1,0)+1)*M167</f>
        <v>0</v>
      </c>
      <c r="X167" s="12">
        <f t="array" ref="X167">VLOOKUP($U167,'종목주가시세'!$A$1:$J$472,MATCH(X$6,'종목주가시세'!$B$1:$J$1,0)+1)*N167</f>
        <v>0</v>
      </c>
      <c r="Y167" s="12">
        <f t="array" ref="Y167">VLOOKUP($U167,'종목주가시세'!$A$1:$J$472,MATCH(Y$6,'종목주가시세'!$B$1:$J$1,0)+1)*O167</f>
        <v>0</v>
      </c>
      <c r="Z167" s="12">
        <f t="array" ref="Z167">VLOOKUP($U167,'종목주가시세'!$A$1:$J$472,MATCH(Z$6,'종목주가시세'!$B$1:$J$1,0)+1)*P167</f>
        <v>16281100</v>
      </c>
      <c r="AA167" s="12">
        <f t="array" ref="AA167">VLOOKUP($U167,'종목주가시세'!$A$1:$J$472,MATCH(AA$6,'종목주가시세'!$B$1:$J$1,0)+1)*Q167</f>
        <v>16912200</v>
      </c>
      <c r="AB167" s="12">
        <f t="array" ref="AB167">VLOOKUP($U167,'종목주가시세'!$A$1:$J$472,MATCH(AB$6,'종목주가시세'!$B$1:$J$1,0)+1)*R167</f>
        <v>0</v>
      </c>
      <c r="AC167" s="12">
        <f t="array" ref="AC167">VLOOKUP($U167,'종목주가시세'!$A$1:$J$472,MATCH(AC$6,'종목주가시세'!$B$1:$J$1,0)+1)*S167</f>
        <v>0</v>
      </c>
      <c r="AD167" s="12">
        <f t="array" ref="AD167">VLOOKUP($U167,'종목주가시세'!$A$1:$J$472,MATCH(AD$6,'종목주가시세'!$B$1:$J$1,0)+1)*T167</f>
        <v>0</v>
      </c>
      <c r="AE167" s="12">
        <f t="shared" si="3"/>
        <v>33193300</v>
      </c>
      <c r="AF167" s="12">
        <f t="array" ref="AF167">100000000+SUM(IF(($C$7:$C$28="매도")*($B$7:$B$28&lt;=$U167),$I$7:$I$28))-SUM(IF(($C$7:$C$28="매수")*($B$7:$B$28&lt;=$U167),$I$7:$I$28))</f>
        <v>81181770</v>
      </c>
      <c r="AG167" s="12">
        <f t="shared" si="4"/>
        <v>114375070</v>
      </c>
    </row>
    <row r="168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>
        <f t="array" ref="L168">SUM(IF(($A$7:$A$28=L$6)*($C$7:$C$28="매수")*($B$7:$B$28&lt;=$U168),$H$7:$H$28))-SUM(IF(($A$7:$A$28=L$6)*($C$7:$C$28="매도")*($B$7:$B$28&lt;=$U168),$H$7:$H$28))</f>
        <v>0</v>
      </c>
      <c r="M168" s="3">
        <f t="array" ref="M168">SUM(IF(($A$7:$A$28=M$6)*($C$7:$C$28="매수")*($B$7:$B$28&lt;=$U168),$H$7:$H$28))-SUM(IF(($A$7:$A$28=M$6)*($C$7:$C$28="매도")*($B$7:$B$28&lt;=$U168),$H$7:$H$28))</f>
        <v>0</v>
      </c>
      <c r="N168" s="3">
        <f t="array" ref="N168">SUM(IF(($A$7:$A$28=N$6)*($C$7:$C$28="매수")*($B$7:$B$28&lt;=$U168),$H$7:$H$28))-SUM(IF(($A$7:$A$28=N$6)*($C$7:$C$28="매도")*($B$7:$B$28&lt;=$U168),$H$7:$H$28))</f>
        <v>0</v>
      </c>
      <c r="O168" s="3">
        <f t="array" ref="O168">SUM(IF(($A$7:$A$28=O$6)*($C$7:$C$28="매수")*($B$7:$B$28&lt;=$U168),$H$7:$H$28))-SUM(IF(($A$7:$A$28=O$6)*($C$7:$C$28="매도")*($B$7:$B$28&lt;=$U168),$H$7:$H$28))</f>
        <v>0</v>
      </c>
      <c r="P168" s="3">
        <f t="array" ref="P168">SUM(IF(($A$7:$A$28=P$6)*($C$7:$C$28="매수")*($B$7:$B$28&lt;=$U168),$H$7:$H$28))-SUM(IF(($A$7:$A$28=P$6)*($C$7:$C$28="매도")*($B$7:$B$28&lt;=$U168),$H$7:$H$28))</f>
        <v>722</v>
      </c>
      <c r="Q168" s="3">
        <f t="array" ref="Q168">SUM(IF(($A$7:$A$28=Q$6)*($C$7:$C$28="매수")*($B$7:$B$28&lt;=$U168),$H$7:$H$28))-SUM(IF(($A$7:$A$28=Q$6)*($C$7:$C$28="매도")*($B$7:$B$28&lt;=$U168),$H$7:$H$28))</f>
        <v>426</v>
      </c>
      <c r="R168" s="3">
        <f t="array" ref="R168">SUM(IF(($A$7:$A$28=R$6)*($C$7:$C$28="매수")*($B$7:$B$28&lt;=$U168),$H$7:$H$28))-SUM(IF(($A$7:$A$28=R$6)*($C$7:$C$28="매도")*($B$7:$B$28&lt;=$U168),$H$7:$H$28))</f>
        <v>0</v>
      </c>
      <c r="S168" s="3">
        <f t="array" ref="S168">SUM(IF(($A$7:$A$28=S$6)*($C$7:$C$28="매수")*($B$7:$B$28&lt;=$U168),$H$7:$H$28))-SUM(IF(($A$7:$A$28=S$6)*($C$7:$C$28="매도")*($B$7:$B$28&lt;=$U168),$H$7:$H$28))</f>
        <v>0</v>
      </c>
      <c r="T168" s="3">
        <f t="array" ref="T168">SUM(IF(($A$7:$A$28=T$6)*($C$7:$C$28="매수")*($B$7:$B$28&lt;=$U168),$H$7:$H$28))-SUM(IF(($A$7:$A$28=T$6)*($C$7:$C$28="매도")*($B$7:$B$28&lt;=$U168),$H$7:$H$28))</f>
        <v>0</v>
      </c>
      <c r="U168" s="11">
        <v>43739.0</v>
      </c>
      <c r="V168" s="12">
        <f t="array" ref="V168">VLOOKUP($U168,'종목주가시세'!$A$1:$J$472,MATCH(V$6,'종목주가시세'!$B$1:$J$1,0)+1)*L168</f>
        <v>0</v>
      </c>
      <c r="W168" s="12">
        <f t="array" ref="W168">VLOOKUP($U168,'종목주가시세'!$A$1:$J$472,MATCH(W$6,'종목주가시세'!$B$1:$J$1,0)+1)*M168</f>
        <v>0</v>
      </c>
      <c r="X168" s="12">
        <f t="array" ref="X168">VLOOKUP($U168,'종목주가시세'!$A$1:$J$472,MATCH(X$6,'종목주가시세'!$B$1:$J$1,0)+1)*N168</f>
        <v>0</v>
      </c>
      <c r="Y168" s="12">
        <f t="array" ref="Y168">VLOOKUP($U168,'종목주가시세'!$A$1:$J$472,MATCH(Y$6,'종목주가시세'!$B$1:$J$1,0)+1)*O168</f>
        <v>0</v>
      </c>
      <c r="Z168" s="12">
        <f t="array" ref="Z168">VLOOKUP($U168,'종목주가시세'!$A$1:$J$472,MATCH(Z$6,'종목주가시세'!$B$1:$J$1,0)+1)*P168</f>
        <v>16245000</v>
      </c>
      <c r="AA168" s="12">
        <f t="array" ref="AA168">VLOOKUP($U168,'종목주가시세'!$A$1:$J$472,MATCH(AA$6,'종목주가시세'!$B$1:$J$1,0)+1)*Q168</f>
        <v>16933500</v>
      </c>
      <c r="AB168" s="12">
        <f t="array" ref="AB168">VLOOKUP($U168,'종목주가시세'!$A$1:$J$472,MATCH(AB$6,'종목주가시세'!$B$1:$J$1,0)+1)*R168</f>
        <v>0</v>
      </c>
      <c r="AC168" s="12">
        <f t="array" ref="AC168">VLOOKUP($U168,'종목주가시세'!$A$1:$J$472,MATCH(AC$6,'종목주가시세'!$B$1:$J$1,0)+1)*S168</f>
        <v>0</v>
      </c>
      <c r="AD168" s="12">
        <f t="array" ref="AD168">VLOOKUP($U168,'종목주가시세'!$A$1:$J$472,MATCH(AD$6,'종목주가시세'!$B$1:$J$1,0)+1)*T168</f>
        <v>0</v>
      </c>
      <c r="AE168" s="12">
        <f t="shared" si="3"/>
        <v>33178500</v>
      </c>
      <c r="AF168" s="12">
        <f t="array" ref="AF168">100000000+SUM(IF(($C$7:$C$28="매도")*($B$7:$B$28&lt;=$U168),$I$7:$I$28))-SUM(IF(($C$7:$C$28="매수")*($B$7:$B$28&lt;=$U168),$I$7:$I$28))</f>
        <v>81181770</v>
      </c>
      <c r="AG168" s="12">
        <f t="shared" si="4"/>
        <v>114360270</v>
      </c>
    </row>
    <row r="169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>
        <f t="array" ref="L169">SUM(IF(($A$7:$A$28=L$6)*($C$7:$C$28="매수")*($B$7:$B$28&lt;=$U169),$H$7:$H$28))-SUM(IF(($A$7:$A$28=L$6)*($C$7:$C$28="매도")*($B$7:$B$28&lt;=$U169),$H$7:$H$28))</f>
        <v>0</v>
      </c>
      <c r="M169" s="3">
        <f t="array" ref="M169">SUM(IF(($A$7:$A$28=M$6)*($C$7:$C$28="매수")*($B$7:$B$28&lt;=$U169),$H$7:$H$28))-SUM(IF(($A$7:$A$28=M$6)*($C$7:$C$28="매도")*($B$7:$B$28&lt;=$U169),$H$7:$H$28))</f>
        <v>0</v>
      </c>
      <c r="N169" s="3">
        <f t="array" ref="N169">SUM(IF(($A$7:$A$28=N$6)*($C$7:$C$28="매수")*($B$7:$B$28&lt;=$U169),$H$7:$H$28))-SUM(IF(($A$7:$A$28=N$6)*($C$7:$C$28="매도")*($B$7:$B$28&lt;=$U169),$H$7:$H$28))</f>
        <v>0</v>
      </c>
      <c r="O169" s="3">
        <f t="array" ref="O169">SUM(IF(($A$7:$A$28=O$6)*($C$7:$C$28="매수")*($B$7:$B$28&lt;=$U169),$H$7:$H$28))-SUM(IF(($A$7:$A$28=O$6)*($C$7:$C$28="매도")*($B$7:$B$28&lt;=$U169),$H$7:$H$28))</f>
        <v>0</v>
      </c>
      <c r="P169" s="3">
        <f t="array" ref="P169">SUM(IF(($A$7:$A$28=P$6)*($C$7:$C$28="매수")*($B$7:$B$28&lt;=$U169),$H$7:$H$28))-SUM(IF(($A$7:$A$28=P$6)*($C$7:$C$28="매도")*($B$7:$B$28&lt;=$U169),$H$7:$H$28))</f>
        <v>722</v>
      </c>
      <c r="Q169" s="3">
        <f t="array" ref="Q169">SUM(IF(($A$7:$A$28=Q$6)*($C$7:$C$28="매수")*($B$7:$B$28&lt;=$U169),$H$7:$H$28))-SUM(IF(($A$7:$A$28=Q$6)*($C$7:$C$28="매도")*($B$7:$B$28&lt;=$U169),$H$7:$H$28))</f>
        <v>426</v>
      </c>
      <c r="R169" s="3">
        <f t="array" ref="R169">SUM(IF(($A$7:$A$28=R$6)*($C$7:$C$28="매수")*($B$7:$B$28&lt;=$U169),$H$7:$H$28))-SUM(IF(($A$7:$A$28=R$6)*($C$7:$C$28="매도")*($B$7:$B$28&lt;=$U169),$H$7:$H$28))</f>
        <v>0</v>
      </c>
      <c r="S169" s="3">
        <f t="array" ref="S169">SUM(IF(($A$7:$A$28=S$6)*($C$7:$C$28="매수")*($B$7:$B$28&lt;=$U169),$H$7:$H$28))-SUM(IF(($A$7:$A$28=S$6)*($C$7:$C$28="매도")*($B$7:$B$28&lt;=$U169),$H$7:$H$28))</f>
        <v>0</v>
      </c>
      <c r="T169" s="3">
        <f t="array" ref="T169">SUM(IF(($A$7:$A$28=T$6)*($C$7:$C$28="매수")*($B$7:$B$28&lt;=$U169),$H$7:$H$28))-SUM(IF(($A$7:$A$28=T$6)*($C$7:$C$28="매도")*($B$7:$B$28&lt;=$U169),$H$7:$H$28))</f>
        <v>0</v>
      </c>
      <c r="U169" s="11">
        <v>43740.0</v>
      </c>
      <c r="V169" s="12">
        <f t="array" ref="V169">VLOOKUP($U169,'종목주가시세'!$A$1:$J$472,MATCH(V$6,'종목주가시세'!$B$1:$J$1,0)+1)*L169</f>
        <v>0</v>
      </c>
      <c r="W169" s="12">
        <f t="array" ref="W169">VLOOKUP($U169,'종목주가시세'!$A$1:$J$472,MATCH(W$6,'종목주가시세'!$B$1:$J$1,0)+1)*M169</f>
        <v>0</v>
      </c>
      <c r="X169" s="12">
        <f t="array" ref="X169">VLOOKUP($U169,'종목주가시세'!$A$1:$J$472,MATCH(X$6,'종목주가시세'!$B$1:$J$1,0)+1)*N169</f>
        <v>0</v>
      </c>
      <c r="Y169" s="12">
        <f t="array" ref="Y169">VLOOKUP($U169,'종목주가시세'!$A$1:$J$472,MATCH(Y$6,'종목주가시세'!$B$1:$J$1,0)+1)*O169</f>
        <v>0</v>
      </c>
      <c r="Z169" s="12">
        <f t="array" ref="Z169">VLOOKUP($U169,'종목주가시세'!$A$1:$J$472,MATCH(Z$6,'종목주가시세'!$B$1:$J$1,0)+1)*P169</f>
        <v>16172800</v>
      </c>
      <c r="AA169" s="12">
        <f t="array" ref="AA169">VLOOKUP($U169,'종목주가시세'!$A$1:$J$472,MATCH(AA$6,'종목주가시세'!$B$1:$J$1,0)+1)*Q169</f>
        <v>16656600</v>
      </c>
      <c r="AB169" s="12">
        <f t="array" ref="AB169">VLOOKUP($U169,'종목주가시세'!$A$1:$J$472,MATCH(AB$6,'종목주가시세'!$B$1:$J$1,0)+1)*R169</f>
        <v>0</v>
      </c>
      <c r="AC169" s="12">
        <f t="array" ref="AC169">VLOOKUP($U169,'종목주가시세'!$A$1:$J$472,MATCH(AC$6,'종목주가시세'!$B$1:$J$1,0)+1)*S169</f>
        <v>0</v>
      </c>
      <c r="AD169" s="12">
        <f t="array" ref="AD169">VLOOKUP($U169,'종목주가시세'!$A$1:$J$472,MATCH(AD$6,'종목주가시세'!$B$1:$J$1,0)+1)*T169</f>
        <v>0</v>
      </c>
      <c r="AE169" s="12">
        <f t="shared" si="3"/>
        <v>32829400</v>
      </c>
      <c r="AF169" s="12">
        <f t="array" ref="AF169">100000000+SUM(IF(($C$7:$C$28="매도")*($B$7:$B$28&lt;=$U169),$I$7:$I$28))-SUM(IF(($C$7:$C$28="매수")*($B$7:$B$28&lt;=$U169),$I$7:$I$28))</f>
        <v>81181770</v>
      </c>
      <c r="AG169" s="12">
        <f t="shared" si="4"/>
        <v>114011170</v>
      </c>
    </row>
    <row r="170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>
        <f t="array" ref="L170">SUM(IF(($A$7:$A$28=L$6)*($C$7:$C$28="매수")*($B$7:$B$28&lt;=$U170),$H$7:$H$28))-SUM(IF(($A$7:$A$28=L$6)*($C$7:$C$28="매도")*($B$7:$B$28&lt;=$U170),$H$7:$H$28))</f>
        <v>0</v>
      </c>
      <c r="M170" s="3">
        <f t="array" ref="M170">SUM(IF(($A$7:$A$28=M$6)*($C$7:$C$28="매수")*($B$7:$B$28&lt;=$U170),$H$7:$H$28))-SUM(IF(($A$7:$A$28=M$6)*($C$7:$C$28="매도")*($B$7:$B$28&lt;=$U170),$H$7:$H$28))</f>
        <v>0</v>
      </c>
      <c r="N170" s="3">
        <f t="array" ref="N170">SUM(IF(($A$7:$A$28=N$6)*($C$7:$C$28="매수")*($B$7:$B$28&lt;=$U170),$H$7:$H$28))-SUM(IF(($A$7:$A$28=N$6)*($C$7:$C$28="매도")*($B$7:$B$28&lt;=$U170),$H$7:$H$28))</f>
        <v>0</v>
      </c>
      <c r="O170" s="3">
        <f t="array" ref="O170">SUM(IF(($A$7:$A$28=O$6)*($C$7:$C$28="매수")*($B$7:$B$28&lt;=$U170),$H$7:$H$28))-SUM(IF(($A$7:$A$28=O$6)*($C$7:$C$28="매도")*($B$7:$B$28&lt;=$U170),$H$7:$H$28))</f>
        <v>0</v>
      </c>
      <c r="P170" s="3">
        <f t="array" ref="P170">SUM(IF(($A$7:$A$28=P$6)*($C$7:$C$28="매수")*($B$7:$B$28&lt;=$U170),$H$7:$H$28))-SUM(IF(($A$7:$A$28=P$6)*($C$7:$C$28="매도")*($B$7:$B$28&lt;=$U170),$H$7:$H$28))</f>
        <v>722</v>
      </c>
      <c r="Q170" s="3">
        <f t="array" ref="Q170">SUM(IF(($A$7:$A$28=Q$6)*($C$7:$C$28="매수")*($B$7:$B$28&lt;=$U170),$H$7:$H$28))-SUM(IF(($A$7:$A$28=Q$6)*($C$7:$C$28="매도")*($B$7:$B$28&lt;=$U170),$H$7:$H$28))</f>
        <v>426</v>
      </c>
      <c r="R170" s="3">
        <f t="array" ref="R170">SUM(IF(($A$7:$A$28=R$6)*($C$7:$C$28="매수")*($B$7:$B$28&lt;=$U170),$H$7:$H$28))-SUM(IF(($A$7:$A$28=R$6)*($C$7:$C$28="매도")*($B$7:$B$28&lt;=$U170),$H$7:$H$28))</f>
        <v>0</v>
      </c>
      <c r="S170" s="3">
        <f t="array" ref="S170">SUM(IF(($A$7:$A$28=S$6)*($C$7:$C$28="매수")*($B$7:$B$28&lt;=$U170),$H$7:$H$28))-SUM(IF(($A$7:$A$28=S$6)*($C$7:$C$28="매도")*($B$7:$B$28&lt;=$U170),$H$7:$H$28))</f>
        <v>0</v>
      </c>
      <c r="T170" s="3">
        <f t="array" ref="T170">SUM(IF(($A$7:$A$28=T$6)*($C$7:$C$28="매수")*($B$7:$B$28&lt;=$U170),$H$7:$H$28))-SUM(IF(($A$7:$A$28=T$6)*($C$7:$C$28="매도")*($B$7:$B$28&lt;=$U170),$H$7:$H$28))</f>
        <v>0</v>
      </c>
      <c r="U170" s="11">
        <v>43742.0</v>
      </c>
      <c r="V170" s="12">
        <f t="array" ref="V170">VLOOKUP($U170,'종목주가시세'!$A$1:$J$472,MATCH(V$6,'종목주가시세'!$B$1:$J$1,0)+1)*L170</f>
        <v>0</v>
      </c>
      <c r="W170" s="12">
        <f t="array" ref="W170">VLOOKUP($U170,'종목주가시세'!$A$1:$J$472,MATCH(W$6,'종목주가시세'!$B$1:$J$1,0)+1)*M170</f>
        <v>0</v>
      </c>
      <c r="X170" s="12">
        <f t="array" ref="X170">VLOOKUP($U170,'종목주가시세'!$A$1:$J$472,MATCH(X$6,'종목주가시세'!$B$1:$J$1,0)+1)*N170</f>
        <v>0</v>
      </c>
      <c r="Y170" s="12">
        <f t="array" ref="Y170">VLOOKUP($U170,'종목주가시세'!$A$1:$J$472,MATCH(Y$6,'종목주가시세'!$B$1:$J$1,0)+1)*O170</f>
        <v>0</v>
      </c>
      <c r="Z170" s="12">
        <f t="array" ref="Z170">VLOOKUP($U170,'종목주가시세'!$A$1:$J$472,MATCH(Z$6,'종목주가시세'!$B$1:$J$1,0)+1)*P170</f>
        <v>16136700</v>
      </c>
      <c r="AA170" s="12">
        <f t="array" ref="AA170">VLOOKUP($U170,'종목주가시세'!$A$1:$J$472,MATCH(AA$6,'종목주가시세'!$B$1:$J$1,0)+1)*Q170</f>
        <v>16464900</v>
      </c>
      <c r="AB170" s="12">
        <f t="array" ref="AB170">VLOOKUP($U170,'종목주가시세'!$A$1:$J$472,MATCH(AB$6,'종목주가시세'!$B$1:$J$1,0)+1)*R170</f>
        <v>0</v>
      </c>
      <c r="AC170" s="12">
        <f t="array" ref="AC170">VLOOKUP($U170,'종목주가시세'!$A$1:$J$472,MATCH(AC$6,'종목주가시세'!$B$1:$J$1,0)+1)*S170</f>
        <v>0</v>
      </c>
      <c r="AD170" s="12">
        <f t="array" ref="AD170">VLOOKUP($U170,'종목주가시세'!$A$1:$J$472,MATCH(AD$6,'종목주가시세'!$B$1:$J$1,0)+1)*T170</f>
        <v>0</v>
      </c>
      <c r="AE170" s="12">
        <f t="shared" si="3"/>
        <v>32601600</v>
      </c>
      <c r="AF170" s="12">
        <f t="array" ref="AF170">100000000+SUM(IF(($C$7:$C$28="매도")*($B$7:$B$28&lt;=$U170),$I$7:$I$28))-SUM(IF(($C$7:$C$28="매수")*($B$7:$B$28&lt;=$U170),$I$7:$I$28))</f>
        <v>81181770</v>
      </c>
      <c r="AG170" s="12">
        <f t="shared" si="4"/>
        <v>113783370</v>
      </c>
    </row>
    <row r="171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>
        <f t="array" ref="L171">SUM(IF(($A$7:$A$28=L$6)*($C$7:$C$28="매수")*($B$7:$B$28&lt;=$U171),$H$7:$H$28))-SUM(IF(($A$7:$A$28=L$6)*($C$7:$C$28="매도")*($B$7:$B$28&lt;=$U171),$H$7:$H$28))</f>
        <v>0</v>
      </c>
      <c r="M171" s="3">
        <f t="array" ref="M171">SUM(IF(($A$7:$A$28=M$6)*($C$7:$C$28="매수")*($B$7:$B$28&lt;=$U171),$H$7:$H$28))-SUM(IF(($A$7:$A$28=M$6)*($C$7:$C$28="매도")*($B$7:$B$28&lt;=$U171),$H$7:$H$28))</f>
        <v>0</v>
      </c>
      <c r="N171" s="3">
        <f t="array" ref="N171">SUM(IF(($A$7:$A$28=N$6)*($C$7:$C$28="매수")*($B$7:$B$28&lt;=$U171),$H$7:$H$28))-SUM(IF(($A$7:$A$28=N$6)*($C$7:$C$28="매도")*($B$7:$B$28&lt;=$U171),$H$7:$H$28))</f>
        <v>0</v>
      </c>
      <c r="O171" s="3">
        <f t="array" ref="O171">SUM(IF(($A$7:$A$28=O$6)*($C$7:$C$28="매수")*($B$7:$B$28&lt;=$U171),$H$7:$H$28))-SUM(IF(($A$7:$A$28=O$6)*($C$7:$C$28="매도")*($B$7:$B$28&lt;=$U171),$H$7:$H$28))</f>
        <v>0</v>
      </c>
      <c r="P171" s="3">
        <f t="array" ref="P171">SUM(IF(($A$7:$A$28=P$6)*($C$7:$C$28="매수")*($B$7:$B$28&lt;=$U171),$H$7:$H$28))-SUM(IF(($A$7:$A$28=P$6)*($C$7:$C$28="매도")*($B$7:$B$28&lt;=$U171),$H$7:$H$28))</f>
        <v>722</v>
      </c>
      <c r="Q171" s="3">
        <f t="array" ref="Q171">SUM(IF(($A$7:$A$28=Q$6)*($C$7:$C$28="매수")*($B$7:$B$28&lt;=$U171),$H$7:$H$28))-SUM(IF(($A$7:$A$28=Q$6)*($C$7:$C$28="매도")*($B$7:$B$28&lt;=$U171),$H$7:$H$28))</f>
        <v>426</v>
      </c>
      <c r="R171" s="3">
        <f t="array" ref="R171">SUM(IF(($A$7:$A$28=R$6)*($C$7:$C$28="매수")*($B$7:$B$28&lt;=$U171),$H$7:$H$28))-SUM(IF(($A$7:$A$28=R$6)*($C$7:$C$28="매도")*($B$7:$B$28&lt;=$U171),$H$7:$H$28))</f>
        <v>0</v>
      </c>
      <c r="S171" s="3">
        <f t="array" ref="S171">SUM(IF(($A$7:$A$28=S$6)*($C$7:$C$28="매수")*($B$7:$B$28&lt;=$U171),$H$7:$H$28))-SUM(IF(($A$7:$A$28=S$6)*($C$7:$C$28="매도")*($B$7:$B$28&lt;=$U171),$H$7:$H$28))</f>
        <v>0</v>
      </c>
      <c r="T171" s="3">
        <f t="array" ref="T171">SUM(IF(($A$7:$A$28=T$6)*($C$7:$C$28="매수")*($B$7:$B$28&lt;=$U171),$H$7:$H$28))-SUM(IF(($A$7:$A$28=T$6)*($C$7:$C$28="매도")*($B$7:$B$28&lt;=$U171),$H$7:$H$28))</f>
        <v>0</v>
      </c>
      <c r="U171" s="11">
        <v>43745.0</v>
      </c>
      <c r="V171" s="12">
        <f t="array" ref="V171">VLOOKUP($U171,'종목주가시세'!$A$1:$J$472,MATCH(V$6,'종목주가시세'!$B$1:$J$1,0)+1)*L171</f>
        <v>0</v>
      </c>
      <c r="W171" s="12">
        <f t="array" ref="W171">VLOOKUP($U171,'종목주가시세'!$A$1:$J$472,MATCH(W$6,'종목주가시세'!$B$1:$J$1,0)+1)*M171</f>
        <v>0</v>
      </c>
      <c r="X171" s="12">
        <f t="array" ref="X171">VLOOKUP($U171,'종목주가시세'!$A$1:$J$472,MATCH(X$6,'종목주가시세'!$B$1:$J$1,0)+1)*N171</f>
        <v>0</v>
      </c>
      <c r="Y171" s="12">
        <f t="array" ref="Y171">VLOOKUP($U171,'종목주가시세'!$A$1:$J$472,MATCH(Y$6,'종목주가시세'!$B$1:$J$1,0)+1)*O171</f>
        <v>0</v>
      </c>
      <c r="Z171" s="12">
        <f t="array" ref="Z171">VLOOKUP($U171,'종목주가시세'!$A$1:$J$472,MATCH(Z$6,'종목주가시세'!$B$1:$J$1,0)+1)*P171</f>
        <v>15992300</v>
      </c>
      <c r="AA171" s="12">
        <f t="array" ref="AA171">VLOOKUP($U171,'종목주가시세'!$A$1:$J$472,MATCH(AA$6,'종목주가시세'!$B$1:$J$1,0)+1)*Q171</f>
        <v>16464900</v>
      </c>
      <c r="AB171" s="12">
        <f t="array" ref="AB171">VLOOKUP($U171,'종목주가시세'!$A$1:$J$472,MATCH(AB$6,'종목주가시세'!$B$1:$J$1,0)+1)*R171</f>
        <v>0</v>
      </c>
      <c r="AC171" s="12">
        <f t="array" ref="AC171">VLOOKUP($U171,'종목주가시세'!$A$1:$J$472,MATCH(AC$6,'종목주가시세'!$B$1:$J$1,0)+1)*S171</f>
        <v>0</v>
      </c>
      <c r="AD171" s="12">
        <f t="array" ref="AD171">VLOOKUP($U171,'종목주가시세'!$A$1:$J$472,MATCH(AD$6,'종목주가시세'!$B$1:$J$1,0)+1)*T171</f>
        <v>0</v>
      </c>
      <c r="AE171" s="12">
        <f t="shared" si="3"/>
        <v>32457200</v>
      </c>
      <c r="AF171" s="12">
        <f t="array" ref="AF171">100000000+SUM(IF(($C$7:$C$28="매도")*($B$7:$B$28&lt;=$U171),$I$7:$I$28))-SUM(IF(($C$7:$C$28="매수")*($B$7:$B$28&lt;=$U171),$I$7:$I$28))</f>
        <v>81181770</v>
      </c>
      <c r="AG171" s="12">
        <f t="shared" si="4"/>
        <v>113638970</v>
      </c>
    </row>
    <row r="172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>
        <f t="array" ref="L172">SUM(IF(($A$7:$A$28=L$6)*($C$7:$C$28="매수")*($B$7:$B$28&lt;=$U172),$H$7:$H$28))-SUM(IF(($A$7:$A$28=L$6)*($C$7:$C$28="매도")*($B$7:$B$28&lt;=$U172),$H$7:$H$28))</f>
        <v>0</v>
      </c>
      <c r="M172" s="3">
        <f t="array" ref="M172">SUM(IF(($A$7:$A$28=M$6)*($C$7:$C$28="매수")*($B$7:$B$28&lt;=$U172),$H$7:$H$28))-SUM(IF(($A$7:$A$28=M$6)*($C$7:$C$28="매도")*($B$7:$B$28&lt;=$U172),$H$7:$H$28))</f>
        <v>0</v>
      </c>
      <c r="N172" s="3">
        <f t="array" ref="N172">SUM(IF(($A$7:$A$28=N$6)*($C$7:$C$28="매수")*($B$7:$B$28&lt;=$U172),$H$7:$H$28))-SUM(IF(($A$7:$A$28=N$6)*($C$7:$C$28="매도")*($B$7:$B$28&lt;=$U172),$H$7:$H$28))</f>
        <v>0</v>
      </c>
      <c r="O172" s="3">
        <f t="array" ref="O172">SUM(IF(($A$7:$A$28=O$6)*($C$7:$C$28="매수")*($B$7:$B$28&lt;=$U172),$H$7:$H$28))-SUM(IF(($A$7:$A$28=O$6)*($C$7:$C$28="매도")*($B$7:$B$28&lt;=$U172),$H$7:$H$28))</f>
        <v>0</v>
      </c>
      <c r="P172" s="3">
        <f t="array" ref="P172">SUM(IF(($A$7:$A$28=P$6)*($C$7:$C$28="매수")*($B$7:$B$28&lt;=$U172),$H$7:$H$28))-SUM(IF(($A$7:$A$28=P$6)*($C$7:$C$28="매도")*($B$7:$B$28&lt;=$U172),$H$7:$H$28))</f>
        <v>722</v>
      </c>
      <c r="Q172" s="3">
        <f t="array" ref="Q172">SUM(IF(($A$7:$A$28=Q$6)*($C$7:$C$28="매수")*($B$7:$B$28&lt;=$U172),$H$7:$H$28))-SUM(IF(($A$7:$A$28=Q$6)*($C$7:$C$28="매도")*($B$7:$B$28&lt;=$U172),$H$7:$H$28))</f>
        <v>426</v>
      </c>
      <c r="R172" s="3">
        <f t="array" ref="R172">SUM(IF(($A$7:$A$28=R$6)*($C$7:$C$28="매수")*($B$7:$B$28&lt;=$U172),$H$7:$H$28))-SUM(IF(($A$7:$A$28=R$6)*($C$7:$C$28="매도")*($B$7:$B$28&lt;=$U172),$H$7:$H$28))</f>
        <v>0</v>
      </c>
      <c r="S172" s="3">
        <f t="array" ref="S172">SUM(IF(($A$7:$A$28=S$6)*($C$7:$C$28="매수")*($B$7:$B$28&lt;=$U172),$H$7:$H$28))-SUM(IF(($A$7:$A$28=S$6)*($C$7:$C$28="매도")*($B$7:$B$28&lt;=$U172),$H$7:$H$28))</f>
        <v>0</v>
      </c>
      <c r="T172" s="3">
        <f t="array" ref="T172">SUM(IF(($A$7:$A$28=T$6)*($C$7:$C$28="매수")*($B$7:$B$28&lt;=$U172),$H$7:$H$28))-SUM(IF(($A$7:$A$28=T$6)*($C$7:$C$28="매도")*($B$7:$B$28&lt;=$U172),$H$7:$H$28))</f>
        <v>0</v>
      </c>
      <c r="U172" s="11">
        <v>43746.0</v>
      </c>
      <c r="V172" s="12">
        <f t="array" ref="V172">VLOOKUP($U172,'종목주가시세'!$A$1:$J$472,MATCH(V$6,'종목주가시세'!$B$1:$J$1,0)+1)*L172</f>
        <v>0</v>
      </c>
      <c r="W172" s="12">
        <f t="array" ref="W172">VLOOKUP($U172,'종목주가시세'!$A$1:$J$472,MATCH(W$6,'종목주가시세'!$B$1:$J$1,0)+1)*M172</f>
        <v>0</v>
      </c>
      <c r="X172" s="12">
        <f t="array" ref="X172">VLOOKUP($U172,'종목주가시세'!$A$1:$J$472,MATCH(X$6,'종목주가시세'!$B$1:$J$1,0)+1)*N172</f>
        <v>0</v>
      </c>
      <c r="Y172" s="12">
        <f t="array" ref="Y172">VLOOKUP($U172,'종목주가시세'!$A$1:$J$472,MATCH(Y$6,'종목주가시세'!$B$1:$J$1,0)+1)*O172</f>
        <v>0</v>
      </c>
      <c r="Z172" s="12">
        <f t="array" ref="Z172">VLOOKUP($U172,'종목주가시세'!$A$1:$J$472,MATCH(Z$6,'종목주가시세'!$B$1:$J$1,0)+1)*P172</f>
        <v>16100600</v>
      </c>
      <c r="AA172" s="12">
        <f t="array" ref="AA172">VLOOKUP($U172,'종목주가시세'!$A$1:$J$472,MATCH(AA$6,'종목주가시세'!$B$1:$J$1,0)+1)*Q172</f>
        <v>16273200</v>
      </c>
      <c r="AB172" s="12">
        <f t="array" ref="AB172">VLOOKUP($U172,'종목주가시세'!$A$1:$J$472,MATCH(AB$6,'종목주가시세'!$B$1:$J$1,0)+1)*R172</f>
        <v>0</v>
      </c>
      <c r="AC172" s="12">
        <f t="array" ref="AC172">VLOOKUP($U172,'종목주가시세'!$A$1:$J$472,MATCH(AC$6,'종목주가시세'!$B$1:$J$1,0)+1)*S172</f>
        <v>0</v>
      </c>
      <c r="AD172" s="12">
        <f t="array" ref="AD172">VLOOKUP($U172,'종목주가시세'!$A$1:$J$472,MATCH(AD$6,'종목주가시세'!$B$1:$J$1,0)+1)*T172</f>
        <v>0</v>
      </c>
      <c r="AE172" s="12">
        <f t="shared" si="3"/>
        <v>32373800</v>
      </c>
      <c r="AF172" s="12">
        <f t="array" ref="AF172">100000000+SUM(IF(($C$7:$C$28="매도")*($B$7:$B$28&lt;=$U172),$I$7:$I$28))-SUM(IF(($C$7:$C$28="매수")*($B$7:$B$28&lt;=$U172),$I$7:$I$28))</f>
        <v>81181770</v>
      </c>
      <c r="AG172" s="12">
        <f t="shared" si="4"/>
        <v>113555570</v>
      </c>
    </row>
    <row r="173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>
        <f t="array" ref="L173">SUM(IF(($A$7:$A$28=L$6)*($C$7:$C$28="매수")*($B$7:$B$28&lt;=$U173),$H$7:$H$28))-SUM(IF(($A$7:$A$28=L$6)*($C$7:$C$28="매도")*($B$7:$B$28&lt;=$U173),$H$7:$H$28))</f>
        <v>0</v>
      </c>
      <c r="M173" s="3">
        <f t="array" ref="M173">SUM(IF(($A$7:$A$28=M$6)*($C$7:$C$28="매수")*($B$7:$B$28&lt;=$U173),$H$7:$H$28))-SUM(IF(($A$7:$A$28=M$6)*($C$7:$C$28="매도")*($B$7:$B$28&lt;=$U173),$H$7:$H$28))</f>
        <v>0</v>
      </c>
      <c r="N173" s="3">
        <f t="array" ref="N173">SUM(IF(($A$7:$A$28=N$6)*($C$7:$C$28="매수")*($B$7:$B$28&lt;=$U173),$H$7:$H$28))-SUM(IF(($A$7:$A$28=N$6)*($C$7:$C$28="매도")*($B$7:$B$28&lt;=$U173),$H$7:$H$28))</f>
        <v>0</v>
      </c>
      <c r="O173" s="3">
        <f t="array" ref="O173">SUM(IF(($A$7:$A$28=O$6)*($C$7:$C$28="매수")*($B$7:$B$28&lt;=$U173),$H$7:$H$28))-SUM(IF(($A$7:$A$28=O$6)*($C$7:$C$28="매도")*($B$7:$B$28&lt;=$U173),$H$7:$H$28))</f>
        <v>0</v>
      </c>
      <c r="P173" s="3">
        <f t="array" ref="P173">SUM(IF(($A$7:$A$28=P$6)*($C$7:$C$28="매수")*($B$7:$B$28&lt;=$U173),$H$7:$H$28))-SUM(IF(($A$7:$A$28=P$6)*($C$7:$C$28="매도")*($B$7:$B$28&lt;=$U173),$H$7:$H$28))</f>
        <v>722</v>
      </c>
      <c r="Q173" s="3">
        <f t="array" ref="Q173">SUM(IF(($A$7:$A$28=Q$6)*($C$7:$C$28="매수")*($B$7:$B$28&lt;=$U173),$H$7:$H$28))-SUM(IF(($A$7:$A$28=Q$6)*($C$7:$C$28="매도")*($B$7:$B$28&lt;=$U173),$H$7:$H$28))</f>
        <v>426</v>
      </c>
      <c r="R173" s="3">
        <f t="array" ref="R173">SUM(IF(($A$7:$A$28=R$6)*($C$7:$C$28="매수")*($B$7:$B$28&lt;=$U173),$H$7:$H$28))-SUM(IF(($A$7:$A$28=R$6)*($C$7:$C$28="매도")*($B$7:$B$28&lt;=$U173),$H$7:$H$28))</f>
        <v>0</v>
      </c>
      <c r="S173" s="3">
        <f t="array" ref="S173">SUM(IF(($A$7:$A$28=S$6)*($C$7:$C$28="매수")*($B$7:$B$28&lt;=$U173),$H$7:$H$28))-SUM(IF(($A$7:$A$28=S$6)*($C$7:$C$28="매도")*($B$7:$B$28&lt;=$U173),$H$7:$H$28))</f>
        <v>0</v>
      </c>
      <c r="T173" s="3">
        <f t="array" ref="T173">SUM(IF(($A$7:$A$28=T$6)*($C$7:$C$28="매수")*($B$7:$B$28&lt;=$U173),$H$7:$H$28))-SUM(IF(($A$7:$A$28=T$6)*($C$7:$C$28="매도")*($B$7:$B$28&lt;=$U173),$H$7:$H$28))</f>
        <v>0</v>
      </c>
      <c r="U173" s="11">
        <v>43748.0</v>
      </c>
      <c r="V173" s="12">
        <f t="array" ref="V173">VLOOKUP($U173,'종목주가시세'!$A$1:$J$472,MATCH(V$6,'종목주가시세'!$B$1:$J$1,0)+1)*L173</f>
        <v>0</v>
      </c>
      <c r="W173" s="12">
        <f t="array" ref="W173">VLOOKUP($U173,'종목주가시세'!$A$1:$J$472,MATCH(W$6,'종목주가시세'!$B$1:$J$1,0)+1)*M173</f>
        <v>0</v>
      </c>
      <c r="X173" s="12">
        <f t="array" ref="X173">VLOOKUP($U173,'종목주가시세'!$A$1:$J$472,MATCH(X$6,'종목주가시세'!$B$1:$J$1,0)+1)*N173</f>
        <v>0</v>
      </c>
      <c r="Y173" s="12">
        <f t="array" ref="Y173">VLOOKUP($U173,'종목주가시세'!$A$1:$J$472,MATCH(Y$6,'종목주가시세'!$B$1:$J$1,0)+1)*O173</f>
        <v>0</v>
      </c>
      <c r="Z173" s="12">
        <f t="array" ref="Z173">VLOOKUP($U173,'종목주가시세'!$A$1:$J$472,MATCH(Z$6,'종목주가시세'!$B$1:$J$1,0)+1)*P173</f>
        <v>15920100</v>
      </c>
      <c r="AA173" s="12">
        <f t="array" ref="AA173">VLOOKUP($U173,'종목주가시세'!$A$1:$J$472,MATCH(AA$6,'종목주가시세'!$B$1:$J$1,0)+1)*Q173</f>
        <v>16017600</v>
      </c>
      <c r="AB173" s="12">
        <f t="array" ref="AB173">VLOOKUP($U173,'종목주가시세'!$A$1:$J$472,MATCH(AB$6,'종목주가시세'!$B$1:$J$1,0)+1)*R173</f>
        <v>0</v>
      </c>
      <c r="AC173" s="12">
        <f t="array" ref="AC173">VLOOKUP($U173,'종목주가시세'!$A$1:$J$472,MATCH(AC$6,'종목주가시세'!$B$1:$J$1,0)+1)*S173</f>
        <v>0</v>
      </c>
      <c r="AD173" s="12">
        <f t="array" ref="AD173">VLOOKUP($U173,'종목주가시세'!$A$1:$J$472,MATCH(AD$6,'종목주가시세'!$B$1:$J$1,0)+1)*T173</f>
        <v>0</v>
      </c>
      <c r="AE173" s="12">
        <f t="shared" si="3"/>
        <v>31937700</v>
      </c>
      <c r="AF173" s="12">
        <f t="array" ref="AF173">100000000+SUM(IF(($C$7:$C$28="매도")*($B$7:$B$28&lt;=$U173),$I$7:$I$28))-SUM(IF(($C$7:$C$28="매수")*($B$7:$B$28&lt;=$U173),$I$7:$I$28))</f>
        <v>81181770</v>
      </c>
      <c r="AG173" s="12">
        <f t="shared" si="4"/>
        <v>113119470</v>
      </c>
    </row>
    <row r="174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>
        <f t="array" ref="L174">SUM(IF(($A$7:$A$28=L$6)*($C$7:$C$28="매수")*($B$7:$B$28&lt;=$U174),$H$7:$H$28))-SUM(IF(($A$7:$A$28=L$6)*($C$7:$C$28="매도")*($B$7:$B$28&lt;=$U174),$H$7:$H$28))</f>
        <v>0</v>
      </c>
      <c r="M174" s="3">
        <f t="array" ref="M174">SUM(IF(($A$7:$A$28=M$6)*($C$7:$C$28="매수")*($B$7:$B$28&lt;=$U174),$H$7:$H$28))-SUM(IF(($A$7:$A$28=M$6)*($C$7:$C$28="매도")*($B$7:$B$28&lt;=$U174),$H$7:$H$28))</f>
        <v>0</v>
      </c>
      <c r="N174" s="3">
        <f t="array" ref="N174">SUM(IF(($A$7:$A$28=N$6)*($C$7:$C$28="매수")*($B$7:$B$28&lt;=$U174),$H$7:$H$28))-SUM(IF(($A$7:$A$28=N$6)*($C$7:$C$28="매도")*($B$7:$B$28&lt;=$U174),$H$7:$H$28))</f>
        <v>0</v>
      </c>
      <c r="O174" s="3">
        <f t="array" ref="O174">SUM(IF(($A$7:$A$28=O$6)*($C$7:$C$28="매수")*($B$7:$B$28&lt;=$U174),$H$7:$H$28))-SUM(IF(($A$7:$A$28=O$6)*($C$7:$C$28="매도")*($B$7:$B$28&lt;=$U174),$H$7:$H$28))</f>
        <v>0</v>
      </c>
      <c r="P174" s="3">
        <f t="array" ref="P174">SUM(IF(($A$7:$A$28=P$6)*($C$7:$C$28="매수")*($B$7:$B$28&lt;=$U174),$H$7:$H$28))-SUM(IF(($A$7:$A$28=P$6)*($C$7:$C$28="매도")*($B$7:$B$28&lt;=$U174),$H$7:$H$28))</f>
        <v>722</v>
      </c>
      <c r="Q174" s="3">
        <f t="array" ref="Q174">SUM(IF(($A$7:$A$28=Q$6)*($C$7:$C$28="매수")*($B$7:$B$28&lt;=$U174),$H$7:$H$28))-SUM(IF(($A$7:$A$28=Q$6)*($C$7:$C$28="매도")*($B$7:$B$28&lt;=$U174),$H$7:$H$28))</f>
        <v>426</v>
      </c>
      <c r="R174" s="3">
        <f t="array" ref="R174">SUM(IF(($A$7:$A$28=R$6)*($C$7:$C$28="매수")*($B$7:$B$28&lt;=$U174),$H$7:$H$28))-SUM(IF(($A$7:$A$28=R$6)*($C$7:$C$28="매도")*($B$7:$B$28&lt;=$U174),$H$7:$H$28))</f>
        <v>0</v>
      </c>
      <c r="S174" s="3">
        <f t="array" ref="S174">SUM(IF(($A$7:$A$28=S$6)*($C$7:$C$28="매수")*($B$7:$B$28&lt;=$U174),$H$7:$H$28))-SUM(IF(($A$7:$A$28=S$6)*($C$7:$C$28="매도")*($B$7:$B$28&lt;=$U174),$H$7:$H$28))</f>
        <v>0</v>
      </c>
      <c r="T174" s="3">
        <f t="array" ref="T174">SUM(IF(($A$7:$A$28=T$6)*($C$7:$C$28="매수")*($B$7:$B$28&lt;=$U174),$H$7:$H$28))-SUM(IF(($A$7:$A$28=T$6)*($C$7:$C$28="매도")*($B$7:$B$28&lt;=$U174),$H$7:$H$28))</f>
        <v>0</v>
      </c>
      <c r="U174" s="11">
        <v>43749.0</v>
      </c>
      <c r="V174" s="12">
        <f t="array" ref="V174">VLOOKUP($U174,'종목주가시세'!$A$1:$J$472,MATCH(V$6,'종목주가시세'!$B$1:$J$1,0)+1)*L174</f>
        <v>0</v>
      </c>
      <c r="W174" s="12">
        <f t="array" ref="W174">VLOOKUP($U174,'종목주가시세'!$A$1:$J$472,MATCH(W$6,'종목주가시세'!$B$1:$J$1,0)+1)*M174</f>
        <v>0</v>
      </c>
      <c r="X174" s="12">
        <f t="array" ref="X174">VLOOKUP($U174,'종목주가시세'!$A$1:$J$472,MATCH(X$6,'종목주가시세'!$B$1:$J$1,0)+1)*N174</f>
        <v>0</v>
      </c>
      <c r="Y174" s="12">
        <f t="array" ref="Y174">VLOOKUP($U174,'종목주가시세'!$A$1:$J$472,MATCH(Y$6,'종목주가시세'!$B$1:$J$1,0)+1)*O174</f>
        <v>0</v>
      </c>
      <c r="Z174" s="12">
        <f t="array" ref="Z174">VLOOKUP($U174,'종목주가시세'!$A$1:$J$472,MATCH(Z$6,'종목주가시세'!$B$1:$J$1,0)+1)*P174</f>
        <v>16100600</v>
      </c>
      <c r="AA174" s="12">
        <f t="array" ref="AA174">VLOOKUP($U174,'종목주가시세'!$A$1:$J$472,MATCH(AA$6,'종목주가시세'!$B$1:$J$1,0)+1)*Q174</f>
        <v>15953700</v>
      </c>
      <c r="AB174" s="12">
        <f t="array" ref="AB174">VLOOKUP($U174,'종목주가시세'!$A$1:$J$472,MATCH(AB$6,'종목주가시세'!$B$1:$J$1,0)+1)*R174</f>
        <v>0</v>
      </c>
      <c r="AC174" s="12">
        <f t="array" ref="AC174">VLOOKUP($U174,'종목주가시세'!$A$1:$J$472,MATCH(AC$6,'종목주가시세'!$B$1:$J$1,0)+1)*S174</f>
        <v>0</v>
      </c>
      <c r="AD174" s="12">
        <f t="array" ref="AD174">VLOOKUP($U174,'종목주가시세'!$A$1:$J$472,MATCH(AD$6,'종목주가시세'!$B$1:$J$1,0)+1)*T174</f>
        <v>0</v>
      </c>
      <c r="AE174" s="12">
        <f t="shared" si="3"/>
        <v>32054300</v>
      </c>
      <c r="AF174" s="12">
        <f t="array" ref="AF174">100000000+SUM(IF(($C$7:$C$28="매도")*($B$7:$B$28&lt;=$U174),$I$7:$I$28))-SUM(IF(($C$7:$C$28="매수")*($B$7:$B$28&lt;=$U174),$I$7:$I$28))</f>
        <v>81181770</v>
      </c>
      <c r="AG174" s="12">
        <f t="shared" si="4"/>
        <v>113236070</v>
      </c>
    </row>
    <row r="175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>
        <f t="array" ref="L175">SUM(IF(($A$7:$A$28=L$6)*($C$7:$C$28="매수")*($B$7:$B$28&lt;=$U175),$H$7:$H$28))-SUM(IF(($A$7:$A$28=L$6)*($C$7:$C$28="매도")*($B$7:$B$28&lt;=$U175),$H$7:$H$28))</f>
        <v>0</v>
      </c>
      <c r="M175" s="3">
        <f t="array" ref="M175">SUM(IF(($A$7:$A$28=M$6)*($C$7:$C$28="매수")*($B$7:$B$28&lt;=$U175),$H$7:$H$28))-SUM(IF(($A$7:$A$28=M$6)*($C$7:$C$28="매도")*($B$7:$B$28&lt;=$U175),$H$7:$H$28))</f>
        <v>0</v>
      </c>
      <c r="N175" s="3">
        <f t="array" ref="N175">SUM(IF(($A$7:$A$28=N$6)*($C$7:$C$28="매수")*($B$7:$B$28&lt;=$U175),$H$7:$H$28))-SUM(IF(($A$7:$A$28=N$6)*($C$7:$C$28="매도")*($B$7:$B$28&lt;=$U175),$H$7:$H$28))</f>
        <v>0</v>
      </c>
      <c r="O175" s="3">
        <f t="array" ref="O175">SUM(IF(($A$7:$A$28=O$6)*($C$7:$C$28="매수")*($B$7:$B$28&lt;=$U175),$H$7:$H$28))-SUM(IF(($A$7:$A$28=O$6)*($C$7:$C$28="매도")*($B$7:$B$28&lt;=$U175),$H$7:$H$28))</f>
        <v>0</v>
      </c>
      <c r="P175" s="3">
        <f t="array" ref="P175">SUM(IF(($A$7:$A$28=P$6)*($C$7:$C$28="매수")*($B$7:$B$28&lt;=$U175),$H$7:$H$28))-SUM(IF(($A$7:$A$28=P$6)*($C$7:$C$28="매도")*($B$7:$B$28&lt;=$U175),$H$7:$H$28))</f>
        <v>722</v>
      </c>
      <c r="Q175" s="3">
        <f t="array" ref="Q175">SUM(IF(($A$7:$A$28=Q$6)*($C$7:$C$28="매수")*($B$7:$B$28&lt;=$U175),$H$7:$H$28))-SUM(IF(($A$7:$A$28=Q$6)*($C$7:$C$28="매도")*($B$7:$B$28&lt;=$U175),$H$7:$H$28))</f>
        <v>426</v>
      </c>
      <c r="R175" s="3">
        <f t="array" ref="R175">SUM(IF(($A$7:$A$28=R$6)*($C$7:$C$28="매수")*($B$7:$B$28&lt;=$U175),$H$7:$H$28))-SUM(IF(($A$7:$A$28=R$6)*($C$7:$C$28="매도")*($B$7:$B$28&lt;=$U175),$H$7:$H$28))</f>
        <v>0</v>
      </c>
      <c r="S175" s="3">
        <f t="array" ref="S175">SUM(IF(($A$7:$A$28=S$6)*($C$7:$C$28="매수")*($B$7:$B$28&lt;=$U175),$H$7:$H$28))-SUM(IF(($A$7:$A$28=S$6)*($C$7:$C$28="매도")*($B$7:$B$28&lt;=$U175),$H$7:$H$28))</f>
        <v>0</v>
      </c>
      <c r="T175" s="3">
        <f t="array" ref="T175">SUM(IF(($A$7:$A$28=T$6)*($C$7:$C$28="매수")*($B$7:$B$28&lt;=$U175),$H$7:$H$28))-SUM(IF(($A$7:$A$28=T$6)*($C$7:$C$28="매도")*($B$7:$B$28&lt;=$U175),$H$7:$H$28))</f>
        <v>0</v>
      </c>
      <c r="U175" s="11">
        <v>43752.0</v>
      </c>
      <c r="V175" s="12">
        <f t="array" ref="V175">VLOOKUP($U175,'종목주가시세'!$A$1:$J$472,MATCH(V$6,'종목주가시세'!$B$1:$J$1,0)+1)*L175</f>
        <v>0</v>
      </c>
      <c r="W175" s="12">
        <f t="array" ref="W175">VLOOKUP($U175,'종목주가시세'!$A$1:$J$472,MATCH(W$6,'종목주가시세'!$B$1:$J$1,0)+1)*M175</f>
        <v>0</v>
      </c>
      <c r="X175" s="12">
        <f t="array" ref="X175">VLOOKUP($U175,'종목주가시세'!$A$1:$J$472,MATCH(X$6,'종목주가시세'!$B$1:$J$1,0)+1)*N175</f>
        <v>0</v>
      </c>
      <c r="Y175" s="12">
        <f t="array" ref="Y175">VLOOKUP($U175,'종목주가시세'!$A$1:$J$472,MATCH(Y$6,'종목주가시세'!$B$1:$J$1,0)+1)*O175</f>
        <v>0</v>
      </c>
      <c r="Z175" s="12">
        <f t="array" ref="Z175">VLOOKUP($U175,'종목주가시세'!$A$1:$J$472,MATCH(Z$6,'종목주가시세'!$B$1:$J$1,0)+1)*P175</f>
        <v>16028400</v>
      </c>
      <c r="AA175" s="12">
        <f t="array" ref="AA175">VLOOKUP($U175,'종목주가시세'!$A$1:$J$472,MATCH(AA$6,'종목주가시세'!$B$1:$J$1,0)+1)*Q175</f>
        <v>16273200</v>
      </c>
      <c r="AB175" s="12">
        <f t="array" ref="AB175">VLOOKUP($U175,'종목주가시세'!$A$1:$J$472,MATCH(AB$6,'종목주가시세'!$B$1:$J$1,0)+1)*R175</f>
        <v>0</v>
      </c>
      <c r="AC175" s="12">
        <f t="array" ref="AC175">VLOOKUP($U175,'종목주가시세'!$A$1:$J$472,MATCH(AC$6,'종목주가시세'!$B$1:$J$1,0)+1)*S175</f>
        <v>0</v>
      </c>
      <c r="AD175" s="12">
        <f t="array" ref="AD175">VLOOKUP($U175,'종목주가시세'!$A$1:$J$472,MATCH(AD$6,'종목주가시세'!$B$1:$J$1,0)+1)*T175</f>
        <v>0</v>
      </c>
      <c r="AE175" s="12">
        <f t="shared" si="3"/>
        <v>32301600</v>
      </c>
      <c r="AF175" s="12">
        <f t="array" ref="AF175">100000000+SUM(IF(($C$7:$C$28="매도")*($B$7:$B$28&lt;=$U175),$I$7:$I$28))-SUM(IF(($C$7:$C$28="매수")*($B$7:$B$28&lt;=$U175),$I$7:$I$28))</f>
        <v>81181770</v>
      </c>
      <c r="AG175" s="12">
        <f t="shared" si="4"/>
        <v>113483370</v>
      </c>
    </row>
    <row r="17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>
        <f t="array" ref="L176">SUM(IF(($A$7:$A$28=L$6)*($C$7:$C$28="매수")*($B$7:$B$28&lt;=$U176),$H$7:$H$28))-SUM(IF(($A$7:$A$28=L$6)*($C$7:$C$28="매도")*($B$7:$B$28&lt;=$U176),$H$7:$H$28))</f>
        <v>0</v>
      </c>
      <c r="M176" s="3">
        <f t="array" ref="M176">SUM(IF(($A$7:$A$28=M$6)*($C$7:$C$28="매수")*($B$7:$B$28&lt;=$U176),$H$7:$H$28))-SUM(IF(($A$7:$A$28=M$6)*($C$7:$C$28="매도")*($B$7:$B$28&lt;=$U176),$H$7:$H$28))</f>
        <v>0</v>
      </c>
      <c r="N176" s="3">
        <f t="array" ref="N176">SUM(IF(($A$7:$A$28=N$6)*($C$7:$C$28="매수")*($B$7:$B$28&lt;=$U176),$H$7:$H$28))-SUM(IF(($A$7:$A$28=N$6)*($C$7:$C$28="매도")*($B$7:$B$28&lt;=$U176),$H$7:$H$28))</f>
        <v>0</v>
      </c>
      <c r="O176" s="3">
        <f t="array" ref="O176">SUM(IF(($A$7:$A$28=O$6)*($C$7:$C$28="매수")*($B$7:$B$28&lt;=$U176),$H$7:$H$28))-SUM(IF(($A$7:$A$28=O$6)*($C$7:$C$28="매도")*($B$7:$B$28&lt;=$U176),$H$7:$H$28))</f>
        <v>0</v>
      </c>
      <c r="P176" s="3">
        <f t="array" ref="P176">SUM(IF(($A$7:$A$28=P$6)*($C$7:$C$28="매수")*($B$7:$B$28&lt;=$U176),$H$7:$H$28))-SUM(IF(($A$7:$A$28=P$6)*($C$7:$C$28="매도")*($B$7:$B$28&lt;=$U176),$H$7:$H$28))</f>
        <v>722</v>
      </c>
      <c r="Q176" s="3">
        <f t="array" ref="Q176">SUM(IF(($A$7:$A$28=Q$6)*($C$7:$C$28="매수")*($B$7:$B$28&lt;=$U176),$H$7:$H$28))-SUM(IF(($A$7:$A$28=Q$6)*($C$7:$C$28="매도")*($B$7:$B$28&lt;=$U176),$H$7:$H$28))</f>
        <v>426</v>
      </c>
      <c r="R176" s="3">
        <f t="array" ref="R176">SUM(IF(($A$7:$A$28=R$6)*($C$7:$C$28="매수")*($B$7:$B$28&lt;=$U176),$H$7:$H$28))-SUM(IF(($A$7:$A$28=R$6)*($C$7:$C$28="매도")*($B$7:$B$28&lt;=$U176),$H$7:$H$28))</f>
        <v>0</v>
      </c>
      <c r="S176" s="3">
        <f t="array" ref="S176">SUM(IF(($A$7:$A$28=S$6)*($C$7:$C$28="매수")*($B$7:$B$28&lt;=$U176),$H$7:$H$28))-SUM(IF(($A$7:$A$28=S$6)*($C$7:$C$28="매도")*($B$7:$B$28&lt;=$U176),$H$7:$H$28))</f>
        <v>0</v>
      </c>
      <c r="T176" s="3">
        <f t="array" ref="T176">SUM(IF(($A$7:$A$28=T$6)*($C$7:$C$28="매수")*($B$7:$B$28&lt;=$U176),$H$7:$H$28))-SUM(IF(($A$7:$A$28=T$6)*($C$7:$C$28="매도")*($B$7:$B$28&lt;=$U176),$H$7:$H$28))</f>
        <v>0</v>
      </c>
      <c r="U176" s="11">
        <v>43753.0</v>
      </c>
      <c r="V176" s="12">
        <f t="array" ref="V176">VLOOKUP($U176,'종목주가시세'!$A$1:$J$472,MATCH(V$6,'종목주가시세'!$B$1:$J$1,0)+1)*L176</f>
        <v>0</v>
      </c>
      <c r="W176" s="12">
        <f t="array" ref="W176">VLOOKUP($U176,'종목주가시세'!$A$1:$J$472,MATCH(W$6,'종목주가시세'!$B$1:$J$1,0)+1)*M176</f>
        <v>0</v>
      </c>
      <c r="X176" s="12">
        <f t="array" ref="X176">VLOOKUP($U176,'종목주가시세'!$A$1:$J$472,MATCH(X$6,'종목주가시세'!$B$1:$J$1,0)+1)*N176</f>
        <v>0</v>
      </c>
      <c r="Y176" s="12">
        <f t="array" ref="Y176">VLOOKUP($U176,'종목주가시세'!$A$1:$J$472,MATCH(Y$6,'종목주가시세'!$B$1:$J$1,0)+1)*O176</f>
        <v>0</v>
      </c>
      <c r="Z176" s="12">
        <f t="array" ref="Z176">VLOOKUP($U176,'종목주가시세'!$A$1:$J$472,MATCH(Z$6,'종목주가시세'!$B$1:$J$1,0)+1)*P176</f>
        <v>16100600</v>
      </c>
      <c r="AA176" s="12">
        <f t="array" ref="AA176">VLOOKUP($U176,'종목주가시세'!$A$1:$J$472,MATCH(AA$6,'종목주가시세'!$B$1:$J$1,0)+1)*Q176</f>
        <v>16209300</v>
      </c>
      <c r="AB176" s="12">
        <f t="array" ref="AB176">VLOOKUP($U176,'종목주가시세'!$A$1:$J$472,MATCH(AB$6,'종목주가시세'!$B$1:$J$1,0)+1)*R176</f>
        <v>0</v>
      </c>
      <c r="AC176" s="12">
        <f t="array" ref="AC176">VLOOKUP($U176,'종목주가시세'!$A$1:$J$472,MATCH(AC$6,'종목주가시세'!$B$1:$J$1,0)+1)*S176</f>
        <v>0</v>
      </c>
      <c r="AD176" s="12">
        <f t="array" ref="AD176">VLOOKUP($U176,'종목주가시세'!$A$1:$J$472,MATCH(AD$6,'종목주가시세'!$B$1:$J$1,0)+1)*T176</f>
        <v>0</v>
      </c>
      <c r="AE176" s="12">
        <f t="shared" si="3"/>
        <v>32309900</v>
      </c>
      <c r="AF176" s="12">
        <f t="array" ref="AF176">100000000+SUM(IF(($C$7:$C$28="매도")*($B$7:$B$28&lt;=$U176),$I$7:$I$28))-SUM(IF(($C$7:$C$28="매수")*($B$7:$B$28&lt;=$U176),$I$7:$I$28))</f>
        <v>81181770</v>
      </c>
      <c r="AG176" s="12">
        <f t="shared" si="4"/>
        <v>113491670</v>
      </c>
    </row>
    <row r="177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>
        <f t="array" ref="L177">SUM(IF(($A$7:$A$28=L$6)*($C$7:$C$28="매수")*($B$7:$B$28&lt;=$U177),$H$7:$H$28))-SUM(IF(($A$7:$A$28=L$6)*($C$7:$C$28="매도")*($B$7:$B$28&lt;=$U177),$H$7:$H$28))</f>
        <v>0</v>
      </c>
      <c r="M177" s="3">
        <f t="array" ref="M177">SUM(IF(($A$7:$A$28=M$6)*($C$7:$C$28="매수")*($B$7:$B$28&lt;=$U177),$H$7:$H$28))-SUM(IF(($A$7:$A$28=M$6)*($C$7:$C$28="매도")*($B$7:$B$28&lt;=$U177),$H$7:$H$28))</f>
        <v>0</v>
      </c>
      <c r="N177" s="3">
        <f t="array" ref="N177">SUM(IF(($A$7:$A$28=N$6)*($C$7:$C$28="매수")*($B$7:$B$28&lt;=$U177),$H$7:$H$28))-SUM(IF(($A$7:$A$28=N$6)*($C$7:$C$28="매도")*($B$7:$B$28&lt;=$U177),$H$7:$H$28))</f>
        <v>0</v>
      </c>
      <c r="O177" s="3">
        <f t="array" ref="O177">SUM(IF(($A$7:$A$28=O$6)*($C$7:$C$28="매수")*($B$7:$B$28&lt;=$U177),$H$7:$H$28))-SUM(IF(($A$7:$A$28=O$6)*($C$7:$C$28="매도")*($B$7:$B$28&lt;=$U177),$H$7:$H$28))</f>
        <v>0</v>
      </c>
      <c r="P177" s="3">
        <f t="array" ref="P177">SUM(IF(($A$7:$A$28=P$6)*($C$7:$C$28="매수")*($B$7:$B$28&lt;=$U177),$H$7:$H$28))-SUM(IF(($A$7:$A$28=P$6)*($C$7:$C$28="매도")*($B$7:$B$28&lt;=$U177),$H$7:$H$28))</f>
        <v>722</v>
      </c>
      <c r="Q177" s="3">
        <f t="array" ref="Q177">SUM(IF(($A$7:$A$28=Q$6)*($C$7:$C$28="매수")*($B$7:$B$28&lt;=$U177),$H$7:$H$28))-SUM(IF(($A$7:$A$28=Q$6)*($C$7:$C$28="매도")*($B$7:$B$28&lt;=$U177),$H$7:$H$28))</f>
        <v>426</v>
      </c>
      <c r="R177" s="3">
        <f t="array" ref="R177">SUM(IF(($A$7:$A$28=R$6)*($C$7:$C$28="매수")*($B$7:$B$28&lt;=$U177),$H$7:$H$28))-SUM(IF(($A$7:$A$28=R$6)*($C$7:$C$28="매도")*($B$7:$B$28&lt;=$U177),$H$7:$H$28))</f>
        <v>0</v>
      </c>
      <c r="S177" s="3">
        <f t="array" ref="S177">SUM(IF(($A$7:$A$28=S$6)*($C$7:$C$28="매수")*($B$7:$B$28&lt;=$U177),$H$7:$H$28))-SUM(IF(($A$7:$A$28=S$6)*($C$7:$C$28="매도")*($B$7:$B$28&lt;=$U177),$H$7:$H$28))</f>
        <v>0</v>
      </c>
      <c r="T177" s="3">
        <f t="array" ref="T177">SUM(IF(($A$7:$A$28=T$6)*($C$7:$C$28="매수")*($B$7:$B$28&lt;=$U177),$H$7:$H$28))-SUM(IF(($A$7:$A$28=T$6)*($C$7:$C$28="매도")*($B$7:$B$28&lt;=$U177),$H$7:$H$28))</f>
        <v>0</v>
      </c>
      <c r="U177" s="11">
        <v>43754.0</v>
      </c>
      <c r="V177" s="12">
        <f t="array" ref="V177">VLOOKUP($U177,'종목주가시세'!$A$1:$J$472,MATCH(V$6,'종목주가시세'!$B$1:$J$1,0)+1)*L177</f>
        <v>0</v>
      </c>
      <c r="W177" s="12">
        <f t="array" ref="W177">VLOOKUP($U177,'종목주가시세'!$A$1:$J$472,MATCH(W$6,'종목주가시세'!$B$1:$J$1,0)+1)*M177</f>
        <v>0</v>
      </c>
      <c r="X177" s="12">
        <f t="array" ref="X177">VLOOKUP($U177,'종목주가시세'!$A$1:$J$472,MATCH(X$6,'종목주가시세'!$B$1:$J$1,0)+1)*N177</f>
        <v>0</v>
      </c>
      <c r="Y177" s="12">
        <f t="array" ref="Y177">VLOOKUP($U177,'종목주가시세'!$A$1:$J$472,MATCH(Y$6,'종목주가시세'!$B$1:$J$1,0)+1)*O177</f>
        <v>0</v>
      </c>
      <c r="Z177" s="12">
        <f t="array" ref="Z177">VLOOKUP($U177,'종목주가시세'!$A$1:$J$472,MATCH(Z$6,'종목주가시세'!$B$1:$J$1,0)+1)*P177</f>
        <v>16136700</v>
      </c>
      <c r="AA177" s="12">
        <f t="array" ref="AA177">VLOOKUP($U177,'종목주가시세'!$A$1:$J$472,MATCH(AA$6,'종목주가시세'!$B$1:$J$1,0)+1)*Q177</f>
        <v>16230600</v>
      </c>
      <c r="AB177" s="12">
        <f t="array" ref="AB177">VLOOKUP($U177,'종목주가시세'!$A$1:$J$472,MATCH(AB$6,'종목주가시세'!$B$1:$J$1,0)+1)*R177</f>
        <v>0</v>
      </c>
      <c r="AC177" s="12">
        <f t="array" ref="AC177">VLOOKUP($U177,'종목주가시세'!$A$1:$J$472,MATCH(AC$6,'종목주가시세'!$B$1:$J$1,0)+1)*S177</f>
        <v>0</v>
      </c>
      <c r="AD177" s="12">
        <f t="array" ref="AD177">VLOOKUP($U177,'종목주가시세'!$A$1:$J$472,MATCH(AD$6,'종목주가시세'!$B$1:$J$1,0)+1)*T177</f>
        <v>0</v>
      </c>
      <c r="AE177" s="12">
        <f t="shared" si="3"/>
        <v>32367300</v>
      </c>
      <c r="AF177" s="12">
        <f t="array" ref="AF177">100000000+SUM(IF(($C$7:$C$28="매도")*($B$7:$B$28&lt;=$U177),$I$7:$I$28))-SUM(IF(($C$7:$C$28="매수")*($B$7:$B$28&lt;=$U177),$I$7:$I$28))</f>
        <v>81181770</v>
      </c>
      <c r="AG177" s="12">
        <f t="shared" si="4"/>
        <v>113549070</v>
      </c>
    </row>
    <row r="178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>
        <f t="array" ref="L178">SUM(IF(($A$7:$A$28=L$6)*($C$7:$C$28="매수")*($B$7:$B$28&lt;=$U178),$H$7:$H$28))-SUM(IF(($A$7:$A$28=L$6)*($C$7:$C$28="매도")*($B$7:$B$28&lt;=$U178),$H$7:$H$28))</f>
        <v>0</v>
      </c>
      <c r="M178" s="3">
        <f t="array" ref="M178">SUM(IF(($A$7:$A$28=M$6)*($C$7:$C$28="매수")*($B$7:$B$28&lt;=$U178),$H$7:$H$28))-SUM(IF(($A$7:$A$28=M$6)*($C$7:$C$28="매도")*($B$7:$B$28&lt;=$U178),$H$7:$H$28))</f>
        <v>0</v>
      </c>
      <c r="N178" s="3">
        <f t="array" ref="N178">SUM(IF(($A$7:$A$28=N$6)*($C$7:$C$28="매수")*($B$7:$B$28&lt;=$U178),$H$7:$H$28))-SUM(IF(($A$7:$A$28=N$6)*($C$7:$C$28="매도")*($B$7:$B$28&lt;=$U178),$H$7:$H$28))</f>
        <v>0</v>
      </c>
      <c r="O178" s="3">
        <f t="array" ref="O178">SUM(IF(($A$7:$A$28=O$6)*($C$7:$C$28="매수")*($B$7:$B$28&lt;=$U178),$H$7:$H$28))-SUM(IF(($A$7:$A$28=O$6)*($C$7:$C$28="매도")*($B$7:$B$28&lt;=$U178),$H$7:$H$28))</f>
        <v>0</v>
      </c>
      <c r="P178" s="3">
        <f t="array" ref="P178">SUM(IF(($A$7:$A$28=P$6)*($C$7:$C$28="매수")*($B$7:$B$28&lt;=$U178),$H$7:$H$28))-SUM(IF(($A$7:$A$28=P$6)*($C$7:$C$28="매도")*($B$7:$B$28&lt;=$U178),$H$7:$H$28))</f>
        <v>722</v>
      </c>
      <c r="Q178" s="3">
        <f t="array" ref="Q178">SUM(IF(($A$7:$A$28=Q$6)*($C$7:$C$28="매수")*($B$7:$B$28&lt;=$U178),$H$7:$H$28))-SUM(IF(($A$7:$A$28=Q$6)*($C$7:$C$28="매도")*($B$7:$B$28&lt;=$U178),$H$7:$H$28))</f>
        <v>426</v>
      </c>
      <c r="R178" s="3">
        <f t="array" ref="R178">SUM(IF(($A$7:$A$28=R$6)*($C$7:$C$28="매수")*($B$7:$B$28&lt;=$U178),$H$7:$H$28))-SUM(IF(($A$7:$A$28=R$6)*($C$7:$C$28="매도")*($B$7:$B$28&lt;=$U178),$H$7:$H$28))</f>
        <v>0</v>
      </c>
      <c r="S178" s="3">
        <f t="array" ref="S178">SUM(IF(($A$7:$A$28=S$6)*($C$7:$C$28="매수")*($B$7:$B$28&lt;=$U178),$H$7:$H$28))-SUM(IF(($A$7:$A$28=S$6)*($C$7:$C$28="매도")*($B$7:$B$28&lt;=$U178),$H$7:$H$28))</f>
        <v>0</v>
      </c>
      <c r="T178" s="3">
        <f t="array" ref="T178">SUM(IF(($A$7:$A$28=T$6)*($C$7:$C$28="매수")*($B$7:$B$28&lt;=$U178),$H$7:$H$28))-SUM(IF(($A$7:$A$28=T$6)*($C$7:$C$28="매도")*($B$7:$B$28&lt;=$U178),$H$7:$H$28))</f>
        <v>0</v>
      </c>
      <c r="U178" s="11">
        <v>43755.0</v>
      </c>
      <c r="V178" s="12">
        <f t="array" ref="V178">VLOOKUP($U178,'종목주가시세'!$A$1:$J$472,MATCH(V$6,'종목주가시세'!$B$1:$J$1,0)+1)*L178</f>
        <v>0</v>
      </c>
      <c r="W178" s="12">
        <f t="array" ref="W178">VLOOKUP($U178,'종목주가시세'!$A$1:$J$472,MATCH(W$6,'종목주가시세'!$B$1:$J$1,0)+1)*M178</f>
        <v>0</v>
      </c>
      <c r="X178" s="12">
        <f t="array" ref="X178">VLOOKUP($U178,'종목주가시세'!$A$1:$J$472,MATCH(X$6,'종목주가시세'!$B$1:$J$1,0)+1)*N178</f>
        <v>0</v>
      </c>
      <c r="Y178" s="12">
        <f t="array" ref="Y178">VLOOKUP($U178,'종목주가시세'!$A$1:$J$472,MATCH(Y$6,'종목주가시세'!$B$1:$J$1,0)+1)*O178</f>
        <v>0</v>
      </c>
      <c r="Z178" s="12">
        <f t="array" ref="Z178">VLOOKUP($U178,'종목주가시세'!$A$1:$J$472,MATCH(Z$6,'종목주가시세'!$B$1:$J$1,0)+1)*P178</f>
        <v>16100600</v>
      </c>
      <c r="AA178" s="12">
        <f t="array" ref="AA178">VLOOKUP($U178,'종목주가시세'!$A$1:$J$472,MATCH(AA$6,'종목주가시세'!$B$1:$J$1,0)+1)*Q178</f>
        <v>16124100</v>
      </c>
      <c r="AB178" s="12">
        <f t="array" ref="AB178">VLOOKUP($U178,'종목주가시세'!$A$1:$J$472,MATCH(AB$6,'종목주가시세'!$B$1:$J$1,0)+1)*R178</f>
        <v>0</v>
      </c>
      <c r="AC178" s="12">
        <f t="array" ref="AC178">VLOOKUP($U178,'종목주가시세'!$A$1:$J$472,MATCH(AC$6,'종목주가시세'!$B$1:$J$1,0)+1)*S178</f>
        <v>0</v>
      </c>
      <c r="AD178" s="12">
        <f t="array" ref="AD178">VLOOKUP($U178,'종목주가시세'!$A$1:$J$472,MATCH(AD$6,'종목주가시세'!$B$1:$J$1,0)+1)*T178</f>
        <v>0</v>
      </c>
      <c r="AE178" s="12">
        <f t="shared" si="3"/>
        <v>32224700</v>
      </c>
      <c r="AF178" s="12">
        <f t="array" ref="AF178">100000000+SUM(IF(($C$7:$C$28="매도")*($B$7:$B$28&lt;=$U178),$I$7:$I$28))-SUM(IF(($C$7:$C$28="매수")*($B$7:$B$28&lt;=$U178),$I$7:$I$28))</f>
        <v>81181770</v>
      </c>
      <c r="AG178" s="12">
        <f t="shared" si="4"/>
        <v>113406470</v>
      </c>
    </row>
    <row r="179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>
        <f t="array" ref="L179">SUM(IF(($A$7:$A$28=L$6)*($C$7:$C$28="매수")*($B$7:$B$28&lt;=$U179),$H$7:$H$28))-SUM(IF(($A$7:$A$28=L$6)*($C$7:$C$28="매도")*($B$7:$B$28&lt;=$U179),$H$7:$H$28))</f>
        <v>0</v>
      </c>
      <c r="M179" s="3">
        <f t="array" ref="M179">SUM(IF(($A$7:$A$28=M$6)*($C$7:$C$28="매수")*($B$7:$B$28&lt;=$U179),$H$7:$H$28))-SUM(IF(($A$7:$A$28=M$6)*($C$7:$C$28="매도")*($B$7:$B$28&lt;=$U179),$H$7:$H$28))</f>
        <v>0</v>
      </c>
      <c r="N179" s="3">
        <f t="array" ref="N179">SUM(IF(($A$7:$A$28=N$6)*($C$7:$C$28="매수")*($B$7:$B$28&lt;=$U179),$H$7:$H$28))-SUM(IF(($A$7:$A$28=N$6)*($C$7:$C$28="매도")*($B$7:$B$28&lt;=$U179),$H$7:$H$28))</f>
        <v>0</v>
      </c>
      <c r="O179" s="3">
        <f t="array" ref="O179">SUM(IF(($A$7:$A$28=O$6)*($C$7:$C$28="매수")*($B$7:$B$28&lt;=$U179),$H$7:$H$28))-SUM(IF(($A$7:$A$28=O$6)*($C$7:$C$28="매도")*($B$7:$B$28&lt;=$U179),$H$7:$H$28))</f>
        <v>0</v>
      </c>
      <c r="P179" s="3">
        <f t="array" ref="P179">SUM(IF(($A$7:$A$28=P$6)*($C$7:$C$28="매수")*($B$7:$B$28&lt;=$U179),$H$7:$H$28))-SUM(IF(($A$7:$A$28=P$6)*($C$7:$C$28="매도")*($B$7:$B$28&lt;=$U179),$H$7:$H$28))</f>
        <v>722</v>
      </c>
      <c r="Q179" s="3">
        <f t="array" ref="Q179">SUM(IF(($A$7:$A$28=Q$6)*($C$7:$C$28="매수")*($B$7:$B$28&lt;=$U179),$H$7:$H$28))-SUM(IF(($A$7:$A$28=Q$6)*($C$7:$C$28="매도")*($B$7:$B$28&lt;=$U179),$H$7:$H$28))</f>
        <v>426</v>
      </c>
      <c r="R179" s="3">
        <f t="array" ref="R179">SUM(IF(($A$7:$A$28=R$6)*($C$7:$C$28="매수")*($B$7:$B$28&lt;=$U179),$H$7:$H$28))-SUM(IF(($A$7:$A$28=R$6)*($C$7:$C$28="매도")*($B$7:$B$28&lt;=$U179),$H$7:$H$28))</f>
        <v>0</v>
      </c>
      <c r="S179" s="3">
        <f t="array" ref="S179">SUM(IF(($A$7:$A$28=S$6)*($C$7:$C$28="매수")*($B$7:$B$28&lt;=$U179),$H$7:$H$28))-SUM(IF(($A$7:$A$28=S$6)*($C$7:$C$28="매도")*($B$7:$B$28&lt;=$U179),$H$7:$H$28))</f>
        <v>0</v>
      </c>
      <c r="T179" s="3">
        <f t="array" ref="T179">SUM(IF(($A$7:$A$28=T$6)*($C$7:$C$28="매수")*($B$7:$B$28&lt;=$U179),$H$7:$H$28))-SUM(IF(($A$7:$A$28=T$6)*($C$7:$C$28="매도")*($B$7:$B$28&lt;=$U179),$H$7:$H$28))</f>
        <v>0</v>
      </c>
      <c r="U179" s="11">
        <v>43756.0</v>
      </c>
      <c r="V179" s="12">
        <f t="array" ref="V179">VLOOKUP($U179,'종목주가시세'!$A$1:$J$472,MATCH(V$6,'종목주가시세'!$B$1:$J$1,0)+1)*L179</f>
        <v>0</v>
      </c>
      <c r="W179" s="12">
        <f t="array" ref="W179">VLOOKUP($U179,'종목주가시세'!$A$1:$J$472,MATCH(W$6,'종목주가시세'!$B$1:$J$1,0)+1)*M179</f>
        <v>0</v>
      </c>
      <c r="X179" s="12">
        <f t="array" ref="X179">VLOOKUP($U179,'종목주가시세'!$A$1:$J$472,MATCH(X$6,'종목주가시세'!$B$1:$J$1,0)+1)*N179</f>
        <v>0</v>
      </c>
      <c r="Y179" s="12">
        <f t="array" ref="Y179">VLOOKUP($U179,'종목주가시세'!$A$1:$J$472,MATCH(Y$6,'종목주가시세'!$B$1:$J$1,0)+1)*O179</f>
        <v>0</v>
      </c>
      <c r="Z179" s="12">
        <f t="array" ref="Z179">VLOOKUP($U179,'종목주가시세'!$A$1:$J$472,MATCH(Z$6,'종목주가시세'!$B$1:$J$1,0)+1)*P179</f>
        <v>16100600</v>
      </c>
      <c r="AA179" s="12">
        <f t="array" ref="AA179">VLOOKUP($U179,'종목주가시세'!$A$1:$J$472,MATCH(AA$6,'종목주가시세'!$B$1:$J$1,0)+1)*Q179</f>
        <v>16507500</v>
      </c>
      <c r="AB179" s="12">
        <f t="array" ref="AB179">VLOOKUP($U179,'종목주가시세'!$A$1:$J$472,MATCH(AB$6,'종목주가시세'!$B$1:$J$1,0)+1)*R179</f>
        <v>0</v>
      </c>
      <c r="AC179" s="12">
        <f t="array" ref="AC179">VLOOKUP($U179,'종목주가시세'!$A$1:$J$472,MATCH(AC$6,'종목주가시세'!$B$1:$J$1,0)+1)*S179</f>
        <v>0</v>
      </c>
      <c r="AD179" s="12">
        <f t="array" ref="AD179">VLOOKUP($U179,'종목주가시세'!$A$1:$J$472,MATCH(AD$6,'종목주가시세'!$B$1:$J$1,0)+1)*T179</f>
        <v>0</v>
      </c>
      <c r="AE179" s="12">
        <f t="shared" si="3"/>
        <v>32608100</v>
      </c>
      <c r="AF179" s="12">
        <f t="array" ref="AF179">100000000+SUM(IF(($C$7:$C$28="매도")*($B$7:$B$28&lt;=$U179),$I$7:$I$28))-SUM(IF(($C$7:$C$28="매수")*($B$7:$B$28&lt;=$U179),$I$7:$I$28))</f>
        <v>81181770</v>
      </c>
      <c r="AG179" s="12">
        <f t="shared" si="4"/>
        <v>113789870</v>
      </c>
    </row>
    <row r="180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>
        <f t="array" ref="L180">SUM(IF(($A$7:$A$28=L$6)*($C$7:$C$28="매수")*($B$7:$B$28&lt;=$U180),$H$7:$H$28))-SUM(IF(($A$7:$A$28=L$6)*($C$7:$C$28="매도")*($B$7:$B$28&lt;=$U180),$H$7:$H$28))</f>
        <v>0</v>
      </c>
      <c r="M180" s="3">
        <f t="array" ref="M180">SUM(IF(($A$7:$A$28=M$6)*($C$7:$C$28="매수")*($B$7:$B$28&lt;=$U180),$H$7:$H$28))-SUM(IF(($A$7:$A$28=M$6)*($C$7:$C$28="매도")*($B$7:$B$28&lt;=$U180),$H$7:$H$28))</f>
        <v>0</v>
      </c>
      <c r="N180" s="3">
        <f t="array" ref="N180">SUM(IF(($A$7:$A$28=N$6)*($C$7:$C$28="매수")*($B$7:$B$28&lt;=$U180),$H$7:$H$28))-SUM(IF(($A$7:$A$28=N$6)*($C$7:$C$28="매도")*($B$7:$B$28&lt;=$U180),$H$7:$H$28))</f>
        <v>0</v>
      </c>
      <c r="O180" s="3">
        <f t="array" ref="O180">SUM(IF(($A$7:$A$28=O$6)*($C$7:$C$28="매수")*($B$7:$B$28&lt;=$U180),$H$7:$H$28))-SUM(IF(($A$7:$A$28=O$6)*($C$7:$C$28="매도")*($B$7:$B$28&lt;=$U180),$H$7:$H$28))</f>
        <v>0</v>
      </c>
      <c r="P180" s="3">
        <f t="array" ref="P180">SUM(IF(($A$7:$A$28=P$6)*($C$7:$C$28="매수")*($B$7:$B$28&lt;=$U180),$H$7:$H$28))-SUM(IF(($A$7:$A$28=P$6)*($C$7:$C$28="매도")*($B$7:$B$28&lt;=$U180),$H$7:$H$28))</f>
        <v>722</v>
      </c>
      <c r="Q180" s="3">
        <f t="array" ref="Q180">SUM(IF(($A$7:$A$28=Q$6)*($C$7:$C$28="매수")*($B$7:$B$28&lt;=$U180),$H$7:$H$28))-SUM(IF(($A$7:$A$28=Q$6)*($C$7:$C$28="매도")*($B$7:$B$28&lt;=$U180),$H$7:$H$28))</f>
        <v>426</v>
      </c>
      <c r="R180" s="3">
        <f t="array" ref="R180">SUM(IF(($A$7:$A$28=R$6)*($C$7:$C$28="매수")*($B$7:$B$28&lt;=$U180),$H$7:$H$28))-SUM(IF(($A$7:$A$28=R$6)*($C$7:$C$28="매도")*($B$7:$B$28&lt;=$U180),$H$7:$H$28))</f>
        <v>0</v>
      </c>
      <c r="S180" s="3">
        <f t="array" ref="S180">SUM(IF(($A$7:$A$28=S$6)*($C$7:$C$28="매수")*($B$7:$B$28&lt;=$U180),$H$7:$H$28))-SUM(IF(($A$7:$A$28=S$6)*($C$7:$C$28="매도")*($B$7:$B$28&lt;=$U180),$H$7:$H$28))</f>
        <v>0</v>
      </c>
      <c r="T180" s="3">
        <f t="array" ref="T180">SUM(IF(($A$7:$A$28=T$6)*($C$7:$C$28="매수")*($B$7:$B$28&lt;=$U180),$H$7:$H$28))-SUM(IF(($A$7:$A$28=T$6)*($C$7:$C$28="매도")*($B$7:$B$28&lt;=$U180),$H$7:$H$28))</f>
        <v>0</v>
      </c>
      <c r="U180" s="11">
        <v>43759.0</v>
      </c>
      <c r="V180" s="12">
        <f t="array" ref="V180">VLOOKUP($U180,'종목주가시세'!$A$1:$J$472,MATCH(V$6,'종목주가시세'!$B$1:$J$1,0)+1)*L180</f>
        <v>0</v>
      </c>
      <c r="W180" s="12">
        <f t="array" ref="W180">VLOOKUP($U180,'종목주가시세'!$A$1:$J$472,MATCH(W$6,'종목주가시세'!$B$1:$J$1,0)+1)*M180</f>
        <v>0</v>
      </c>
      <c r="X180" s="12">
        <f t="array" ref="X180">VLOOKUP($U180,'종목주가시세'!$A$1:$J$472,MATCH(X$6,'종목주가시세'!$B$1:$J$1,0)+1)*N180</f>
        <v>0</v>
      </c>
      <c r="Y180" s="12">
        <f t="array" ref="Y180">VLOOKUP($U180,'종목주가시세'!$A$1:$J$472,MATCH(Y$6,'종목주가시세'!$B$1:$J$1,0)+1)*O180</f>
        <v>0</v>
      </c>
      <c r="Z180" s="12">
        <f t="array" ref="Z180">VLOOKUP($U180,'종목주가시세'!$A$1:$J$472,MATCH(Z$6,'종목주가시세'!$B$1:$J$1,0)+1)*P180</f>
        <v>16028400</v>
      </c>
      <c r="AA180" s="12">
        <f t="array" ref="AA180">VLOOKUP($U180,'종목주가시세'!$A$1:$J$472,MATCH(AA$6,'종목주가시세'!$B$1:$J$1,0)+1)*Q180</f>
        <v>16464900</v>
      </c>
      <c r="AB180" s="12">
        <f t="array" ref="AB180">VLOOKUP($U180,'종목주가시세'!$A$1:$J$472,MATCH(AB$6,'종목주가시세'!$B$1:$J$1,0)+1)*R180</f>
        <v>0</v>
      </c>
      <c r="AC180" s="12">
        <f t="array" ref="AC180">VLOOKUP($U180,'종목주가시세'!$A$1:$J$472,MATCH(AC$6,'종목주가시세'!$B$1:$J$1,0)+1)*S180</f>
        <v>0</v>
      </c>
      <c r="AD180" s="12">
        <f t="array" ref="AD180">VLOOKUP($U180,'종목주가시세'!$A$1:$J$472,MATCH(AD$6,'종목주가시세'!$B$1:$J$1,0)+1)*T180</f>
        <v>0</v>
      </c>
      <c r="AE180" s="12">
        <f t="shared" si="3"/>
        <v>32493300</v>
      </c>
      <c r="AF180" s="12">
        <f t="array" ref="AF180">100000000+SUM(IF(($C$7:$C$28="매도")*($B$7:$B$28&lt;=$U180),$I$7:$I$28))-SUM(IF(($C$7:$C$28="매수")*($B$7:$B$28&lt;=$U180),$I$7:$I$28))</f>
        <v>81181770</v>
      </c>
      <c r="AG180" s="12">
        <f t="shared" si="4"/>
        <v>113675070</v>
      </c>
    </row>
    <row r="181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>
        <f t="array" ref="L181">SUM(IF(($A$7:$A$28=L$6)*($C$7:$C$28="매수")*($B$7:$B$28&lt;=$U181),$H$7:$H$28))-SUM(IF(($A$7:$A$28=L$6)*($C$7:$C$28="매도")*($B$7:$B$28&lt;=$U181),$H$7:$H$28))</f>
        <v>0</v>
      </c>
      <c r="M181" s="3">
        <f t="array" ref="M181">SUM(IF(($A$7:$A$28=M$6)*($C$7:$C$28="매수")*($B$7:$B$28&lt;=$U181),$H$7:$H$28))-SUM(IF(($A$7:$A$28=M$6)*($C$7:$C$28="매도")*($B$7:$B$28&lt;=$U181),$H$7:$H$28))</f>
        <v>0</v>
      </c>
      <c r="N181" s="3">
        <f t="array" ref="N181">SUM(IF(($A$7:$A$28=N$6)*($C$7:$C$28="매수")*($B$7:$B$28&lt;=$U181),$H$7:$H$28))-SUM(IF(($A$7:$A$28=N$6)*($C$7:$C$28="매도")*($B$7:$B$28&lt;=$U181),$H$7:$H$28))</f>
        <v>0</v>
      </c>
      <c r="O181" s="3">
        <f t="array" ref="O181">SUM(IF(($A$7:$A$28=O$6)*($C$7:$C$28="매수")*($B$7:$B$28&lt;=$U181),$H$7:$H$28))-SUM(IF(($A$7:$A$28=O$6)*($C$7:$C$28="매도")*($B$7:$B$28&lt;=$U181),$H$7:$H$28))</f>
        <v>0</v>
      </c>
      <c r="P181" s="3">
        <f t="array" ref="P181">SUM(IF(($A$7:$A$28=P$6)*($C$7:$C$28="매수")*($B$7:$B$28&lt;=$U181),$H$7:$H$28))-SUM(IF(($A$7:$A$28=P$6)*($C$7:$C$28="매도")*($B$7:$B$28&lt;=$U181),$H$7:$H$28))</f>
        <v>722</v>
      </c>
      <c r="Q181" s="3">
        <f t="array" ref="Q181">SUM(IF(($A$7:$A$28=Q$6)*($C$7:$C$28="매수")*($B$7:$B$28&lt;=$U181),$H$7:$H$28))-SUM(IF(($A$7:$A$28=Q$6)*($C$7:$C$28="매도")*($B$7:$B$28&lt;=$U181),$H$7:$H$28))</f>
        <v>426</v>
      </c>
      <c r="R181" s="3">
        <f t="array" ref="R181">SUM(IF(($A$7:$A$28=R$6)*($C$7:$C$28="매수")*($B$7:$B$28&lt;=$U181),$H$7:$H$28))-SUM(IF(($A$7:$A$28=R$6)*($C$7:$C$28="매도")*($B$7:$B$28&lt;=$U181),$H$7:$H$28))</f>
        <v>0</v>
      </c>
      <c r="S181" s="3">
        <f t="array" ref="S181">SUM(IF(($A$7:$A$28=S$6)*($C$7:$C$28="매수")*($B$7:$B$28&lt;=$U181),$H$7:$H$28))-SUM(IF(($A$7:$A$28=S$6)*($C$7:$C$28="매도")*($B$7:$B$28&lt;=$U181),$H$7:$H$28))</f>
        <v>0</v>
      </c>
      <c r="T181" s="3">
        <f t="array" ref="T181">SUM(IF(($A$7:$A$28=T$6)*($C$7:$C$28="매수")*($B$7:$B$28&lt;=$U181),$H$7:$H$28))-SUM(IF(($A$7:$A$28=T$6)*($C$7:$C$28="매도")*($B$7:$B$28&lt;=$U181),$H$7:$H$28))</f>
        <v>0</v>
      </c>
      <c r="U181" s="11">
        <v>43760.0</v>
      </c>
      <c r="V181" s="12">
        <f t="array" ref="V181">VLOOKUP($U181,'종목주가시세'!$A$1:$J$472,MATCH(V$6,'종목주가시세'!$B$1:$J$1,0)+1)*L181</f>
        <v>0</v>
      </c>
      <c r="W181" s="12">
        <f t="array" ref="W181">VLOOKUP($U181,'종목주가시세'!$A$1:$J$472,MATCH(W$6,'종목주가시세'!$B$1:$J$1,0)+1)*M181</f>
        <v>0</v>
      </c>
      <c r="X181" s="12">
        <f t="array" ref="X181">VLOOKUP($U181,'종목주가시세'!$A$1:$J$472,MATCH(X$6,'종목주가시세'!$B$1:$J$1,0)+1)*N181</f>
        <v>0</v>
      </c>
      <c r="Y181" s="12">
        <f t="array" ref="Y181">VLOOKUP($U181,'종목주가시세'!$A$1:$J$472,MATCH(Y$6,'종목주가시세'!$B$1:$J$1,0)+1)*O181</f>
        <v>0</v>
      </c>
      <c r="Z181" s="12">
        <f t="array" ref="Z181">VLOOKUP($U181,'종목주가시세'!$A$1:$J$472,MATCH(Z$6,'종목주가시세'!$B$1:$J$1,0)+1)*P181</f>
        <v>16100600</v>
      </c>
      <c r="AA181" s="12">
        <f t="array" ref="AA181">VLOOKUP($U181,'종목주가시세'!$A$1:$J$472,MATCH(AA$6,'종목주가시세'!$B$1:$J$1,0)+1)*Q181</f>
        <v>16677900</v>
      </c>
      <c r="AB181" s="12">
        <f t="array" ref="AB181">VLOOKUP($U181,'종목주가시세'!$A$1:$J$472,MATCH(AB$6,'종목주가시세'!$B$1:$J$1,0)+1)*R181</f>
        <v>0</v>
      </c>
      <c r="AC181" s="12">
        <f t="array" ref="AC181">VLOOKUP($U181,'종목주가시세'!$A$1:$J$472,MATCH(AC$6,'종목주가시세'!$B$1:$J$1,0)+1)*S181</f>
        <v>0</v>
      </c>
      <c r="AD181" s="12">
        <f t="array" ref="AD181">VLOOKUP($U181,'종목주가시세'!$A$1:$J$472,MATCH(AD$6,'종목주가시세'!$B$1:$J$1,0)+1)*T181</f>
        <v>0</v>
      </c>
      <c r="AE181" s="12">
        <f t="shared" si="3"/>
        <v>32778500</v>
      </c>
      <c r="AF181" s="12">
        <f t="array" ref="AF181">100000000+SUM(IF(($C$7:$C$28="매도")*($B$7:$B$28&lt;=$U181),$I$7:$I$28))-SUM(IF(($C$7:$C$28="매수")*($B$7:$B$28&lt;=$U181),$I$7:$I$28))</f>
        <v>81181770</v>
      </c>
      <c r="AG181" s="12">
        <f t="shared" si="4"/>
        <v>113960270</v>
      </c>
    </row>
    <row r="182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>
        <f t="array" ref="L182">SUM(IF(($A$7:$A$28=L$6)*($C$7:$C$28="매수")*($B$7:$B$28&lt;=$U182),$H$7:$H$28))-SUM(IF(($A$7:$A$28=L$6)*($C$7:$C$28="매도")*($B$7:$B$28&lt;=$U182),$H$7:$H$28))</f>
        <v>0</v>
      </c>
      <c r="M182" s="3">
        <f t="array" ref="M182">SUM(IF(($A$7:$A$28=M$6)*($C$7:$C$28="매수")*($B$7:$B$28&lt;=$U182),$H$7:$H$28))-SUM(IF(($A$7:$A$28=M$6)*($C$7:$C$28="매도")*($B$7:$B$28&lt;=$U182),$H$7:$H$28))</f>
        <v>0</v>
      </c>
      <c r="N182" s="3">
        <f t="array" ref="N182">SUM(IF(($A$7:$A$28=N$6)*($C$7:$C$28="매수")*($B$7:$B$28&lt;=$U182),$H$7:$H$28))-SUM(IF(($A$7:$A$28=N$6)*($C$7:$C$28="매도")*($B$7:$B$28&lt;=$U182),$H$7:$H$28))</f>
        <v>0</v>
      </c>
      <c r="O182" s="3">
        <f t="array" ref="O182">SUM(IF(($A$7:$A$28=O$6)*($C$7:$C$28="매수")*($B$7:$B$28&lt;=$U182),$H$7:$H$28))-SUM(IF(($A$7:$A$28=O$6)*($C$7:$C$28="매도")*($B$7:$B$28&lt;=$U182),$H$7:$H$28))</f>
        <v>0</v>
      </c>
      <c r="P182" s="3">
        <f t="array" ref="P182">SUM(IF(($A$7:$A$28=P$6)*($C$7:$C$28="매수")*($B$7:$B$28&lt;=$U182),$H$7:$H$28))-SUM(IF(($A$7:$A$28=P$6)*($C$7:$C$28="매도")*($B$7:$B$28&lt;=$U182),$H$7:$H$28))</f>
        <v>722</v>
      </c>
      <c r="Q182" s="3">
        <f t="array" ref="Q182">SUM(IF(($A$7:$A$28=Q$6)*($C$7:$C$28="매수")*($B$7:$B$28&lt;=$U182),$H$7:$H$28))-SUM(IF(($A$7:$A$28=Q$6)*($C$7:$C$28="매도")*($B$7:$B$28&lt;=$U182),$H$7:$H$28))</f>
        <v>426</v>
      </c>
      <c r="R182" s="3">
        <f t="array" ref="R182">SUM(IF(($A$7:$A$28=R$6)*($C$7:$C$28="매수")*($B$7:$B$28&lt;=$U182),$H$7:$H$28))-SUM(IF(($A$7:$A$28=R$6)*($C$7:$C$28="매도")*($B$7:$B$28&lt;=$U182),$H$7:$H$28))</f>
        <v>0</v>
      </c>
      <c r="S182" s="3">
        <f t="array" ref="S182">SUM(IF(($A$7:$A$28=S$6)*($C$7:$C$28="매수")*($B$7:$B$28&lt;=$U182),$H$7:$H$28))-SUM(IF(($A$7:$A$28=S$6)*($C$7:$C$28="매도")*($B$7:$B$28&lt;=$U182),$H$7:$H$28))</f>
        <v>0</v>
      </c>
      <c r="T182" s="3">
        <f t="array" ref="T182">SUM(IF(($A$7:$A$28=T$6)*($C$7:$C$28="매수")*($B$7:$B$28&lt;=$U182),$H$7:$H$28))-SUM(IF(($A$7:$A$28=T$6)*($C$7:$C$28="매도")*($B$7:$B$28&lt;=$U182),$H$7:$H$28))</f>
        <v>0</v>
      </c>
      <c r="U182" s="11">
        <v>43761.0</v>
      </c>
      <c r="V182" s="12">
        <f t="array" ref="V182">VLOOKUP($U182,'종목주가시세'!$A$1:$J$472,MATCH(V$6,'종목주가시세'!$B$1:$J$1,0)+1)*L182</f>
        <v>0</v>
      </c>
      <c r="W182" s="12">
        <f t="array" ref="W182">VLOOKUP($U182,'종목주가시세'!$A$1:$J$472,MATCH(W$6,'종목주가시세'!$B$1:$J$1,0)+1)*M182</f>
        <v>0</v>
      </c>
      <c r="X182" s="12">
        <f t="array" ref="X182">VLOOKUP($U182,'종목주가시세'!$A$1:$J$472,MATCH(X$6,'종목주가시세'!$B$1:$J$1,0)+1)*N182</f>
        <v>0</v>
      </c>
      <c r="Y182" s="12">
        <f t="array" ref="Y182">VLOOKUP($U182,'종목주가시세'!$A$1:$J$472,MATCH(Y$6,'종목주가시세'!$B$1:$J$1,0)+1)*O182</f>
        <v>0</v>
      </c>
      <c r="Z182" s="12">
        <f t="array" ref="Z182">VLOOKUP($U182,'종목주가시세'!$A$1:$J$472,MATCH(Z$6,'종목주가시세'!$B$1:$J$1,0)+1)*P182</f>
        <v>15920100</v>
      </c>
      <c r="AA182" s="12">
        <f t="array" ref="AA182">VLOOKUP($U182,'종목주가시세'!$A$1:$J$472,MATCH(AA$6,'종목주가시세'!$B$1:$J$1,0)+1)*Q182</f>
        <v>16550100</v>
      </c>
      <c r="AB182" s="12">
        <f t="array" ref="AB182">VLOOKUP($U182,'종목주가시세'!$A$1:$J$472,MATCH(AB$6,'종목주가시세'!$B$1:$J$1,0)+1)*R182</f>
        <v>0</v>
      </c>
      <c r="AC182" s="12">
        <f t="array" ref="AC182">VLOOKUP($U182,'종목주가시세'!$A$1:$J$472,MATCH(AC$6,'종목주가시세'!$B$1:$J$1,0)+1)*S182</f>
        <v>0</v>
      </c>
      <c r="AD182" s="12">
        <f t="array" ref="AD182">VLOOKUP($U182,'종목주가시세'!$A$1:$J$472,MATCH(AD$6,'종목주가시세'!$B$1:$J$1,0)+1)*T182</f>
        <v>0</v>
      </c>
      <c r="AE182" s="12">
        <f t="shared" si="3"/>
        <v>32470200</v>
      </c>
      <c r="AF182" s="12">
        <f t="array" ref="AF182">100000000+SUM(IF(($C$7:$C$28="매도")*($B$7:$B$28&lt;=$U182),$I$7:$I$28))-SUM(IF(($C$7:$C$28="매수")*($B$7:$B$28&lt;=$U182),$I$7:$I$28))</f>
        <v>81181770</v>
      </c>
      <c r="AG182" s="12">
        <f t="shared" si="4"/>
        <v>113651970</v>
      </c>
    </row>
    <row r="183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>
        <f t="array" ref="L183">SUM(IF(($A$7:$A$28=L$6)*($C$7:$C$28="매수")*($B$7:$B$28&lt;=$U183),$H$7:$H$28))-SUM(IF(($A$7:$A$28=L$6)*($C$7:$C$28="매도")*($B$7:$B$28&lt;=$U183),$H$7:$H$28))</f>
        <v>0</v>
      </c>
      <c r="M183" s="3">
        <f t="array" ref="M183">SUM(IF(($A$7:$A$28=M$6)*($C$7:$C$28="매수")*($B$7:$B$28&lt;=$U183),$H$7:$H$28))-SUM(IF(($A$7:$A$28=M$6)*($C$7:$C$28="매도")*($B$7:$B$28&lt;=$U183),$H$7:$H$28))</f>
        <v>0</v>
      </c>
      <c r="N183" s="3">
        <f t="array" ref="N183">SUM(IF(($A$7:$A$28=N$6)*($C$7:$C$28="매수")*($B$7:$B$28&lt;=$U183),$H$7:$H$28))-SUM(IF(($A$7:$A$28=N$6)*($C$7:$C$28="매도")*($B$7:$B$28&lt;=$U183),$H$7:$H$28))</f>
        <v>0</v>
      </c>
      <c r="O183" s="3">
        <f t="array" ref="O183">SUM(IF(($A$7:$A$28=O$6)*($C$7:$C$28="매수")*($B$7:$B$28&lt;=$U183),$H$7:$H$28))-SUM(IF(($A$7:$A$28=O$6)*($C$7:$C$28="매도")*($B$7:$B$28&lt;=$U183),$H$7:$H$28))</f>
        <v>0</v>
      </c>
      <c r="P183" s="3">
        <f t="array" ref="P183">SUM(IF(($A$7:$A$28=P$6)*($C$7:$C$28="매수")*($B$7:$B$28&lt;=$U183),$H$7:$H$28))-SUM(IF(($A$7:$A$28=P$6)*($C$7:$C$28="매도")*($B$7:$B$28&lt;=$U183),$H$7:$H$28))</f>
        <v>722</v>
      </c>
      <c r="Q183" s="3">
        <f t="array" ref="Q183">SUM(IF(($A$7:$A$28=Q$6)*($C$7:$C$28="매수")*($B$7:$B$28&lt;=$U183),$H$7:$H$28))-SUM(IF(($A$7:$A$28=Q$6)*($C$7:$C$28="매도")*($B$7:$B$28&lt;=$U183),$H$7:$H$28))</f>
        <v>426</v>
      </c>
      <c r="R183" s="3">
        <f t="array" ref="R183">SUM(IF(($A$7:$A$28=R$6)*($C$7:$C$28="매수")*($B$7:$B$28&lt;=$U183),$H$7:$H$28))-SUM(IF(($A$7:$A$28=R$6)*($C$7:$C$28="매도")*($B$7:$B$28&lt;=$U183),$H$7:$H$28))</f>
        <v>0</v>
      </c>
      <c r="S183" s="3">
        <f t="array" ref="S183">SUM(IF(($A$7:$A$28=S$6)*($C$7:$C$28="매수")*($B$7:$B$28&lt;=$U183),$H$7:$H$28))-SUM(IF(($A$7:$A$28=S$6)*($C$7:$C$28="매도")*($B$7:$B$28&lt;=$U183),$H$7:$H$28))</f>
        <v>0</v>
      </c>
      <c r="T183" s="3">
        <f t="array" ref="T183">SUM(IF(($A$7:$A$28=T$6)*($C$7:$C$28="매수")*($B$7:$B$28&lt;=$U183),$H$7:$H$28))-SUM(IF(($A$7:$A$28=T$6)*($C$7:$C$28="매도")*($B$7:$B$28&lt;=$U183),$H$7:$H$28))</f>
        <v>0</v>
      </c>
      <c r="U183" s="11">
        <v>43762.0</v>
      </c>
      <c r="V183" s="12">
        <f t="array" ref="V183">VLOOKUP($U183,'종목주가시세'!$A$1:$J$472,MATCH(V$6,'종목주가시세'!$B$1:$J$1,0)+1)*L183</f>
        <v>0</v>
      </c>
      <c r="W183" s="12">
        <f t="array" ref="W183">VLOOKUP($U183,'종목주가시세'!$A$1:$J$472,MATCH(W$6,'종목주가시세'!$B$1:$J$1,0)+1)*M183</f>
        <v>0</v>
      </c>
      <c r="X183" s="12">
        <f t="array" ref="X183">VLOOKUP($U183,'종목주가시세'!$A$1:$J$472,MATCH(X$6,'종목주가시세'!$B$1:$J$1,0)+1)*N183</f>
        <v>0</v>
      </c>
      <c r="Y183" s="12">
        <f t="array" ref="Y183">VLOOKUP($U183,'종목주가시세'!$A$1:$J$472,MATCH(Y$6,'종목주가시세'!$B$1:$J$1,0)+1)*O183</f>
        <v>0</v>
      </c>
      <c r="Z183" s="12">
        <f t="array" ref="Z183">VLOOKUP($U183,'종목주가시세'!$A$1:$J$472,MATCH(Z$6,'종목주가시세'!$B$1:$J$1,0)+1)*P183</f>
        <v>15811800</v>
      </c>
      <c r="AA183" s="12">
        <f t="array" ref="AA183">VLOOKUP($U183,'종목주가시세'!$A$1:$J$472,MATCH(AA$6,'종목주가시세'!$B$1:$J$1,0)+1)*Q183</f>
        <v>16720500</v>
      </c>
      <c r="AB183" s="12">
        <f t="array" ref="AB183">VLOOKUP($U183,'종목주가시세'!$A$1:$J$472,MATCH(AB$6,'종목주가시세'!$B$1:$J$1,0)+1)*R183</f>
        <v>0</v>
      </c>
      <c r="AC183" s="12">
        <f t="array" ref="AC183">VLOOKUP($U183,'종목주가시세'!$A$1:$J$472,MATCH(AC$6,'종목주가시세'!$B$1:$J$1,0)+1)*S183</f>
        <v>0</v>
      </c>
      <c r="AD183" s="12">
        <f t="array" ref="AD183">VLOOKUP($U183,'종목주가시세'!$A$1:$J$472,MATCH(AD$6,'종목주가시세'!$B$1:$J$1,0)+1)*T183</f>
        <v>0</v>
      </c>
      <c r="AE183" s="12">
        <f t="shared" si="3"/>
        <v>32532300</v>
      </c>
      <c r="AF183" s="12">
        <f t="array" ref="AF183">100000000+SUM(IF(($C$7:$C$28="매도")*($B$7:$B$28&lt;=$U183),$I$7:$I$28))-SUM(IF(($C$7:$C$28="매수")*($B$7:$B$28&lt;=$U183),$I$7:$I$28))</f>
        <v>81181770</v>
      </c>
      <c r="AG183" s="12">
        <f t="shared" si="4"/>
        <v>113714070</v>
      </c>
    </row>
    <row r="184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>
        <f t="array" ref="L184">SUM(IF(($A$7:$A$28=L$6)*($C$7:$C$28="매수")*($B$7:$B$28&lt;=$U184),$H$7:$H$28))-SUM(IF(($A$7:$A$28=L$6)*($C$7:$C$28="매도")*($B$7:$B$28&lt;=$U184),$H$7:$H$28))</f>
        <v>0</v>
      </c>
      <c r="M184" s="3">
        <f t="array" ref="M184">SUM(IF(($A$7:$A$28=M$6)*($C$7:$C$28="매수")*($B$7:$B$28&lt;=$U184),$H$7:$H$28))-SUM(IF(($A$7:$A$28=M$6)*($C$7:$C$28="매도")*($B$7:$B$28&lt;=$U184),$H$7:$H$28))</f>
        <v>0</v>
      </c>
      <c r="N184" s="3">
        <f t="array" ref="N184">SUM(IF(($A$7:$A$28=N$6)*($C$7:$C$28="매수")*($B$7:$B$28&lt;=$U184),$H$7:$H$28))-SUM(IF(($A$7:$A$28=N$6)*($C$7:$C$28="매도")*($B$7:$B$28&lt;=$U184),$H$7:$H$28))</f>
        <v>0</v>
      </c>
      <c r="O184" s="3">
        <f t="array" ref="O184">SUM(IF(($A$7:$A$28=O$6)*($C$7:$C$28="매수")*($B$7:$B$28&lt;=$U184),$H$7:$H$28))-SUM(IF(($A$7:$A$28=O$6)*($C$7:$C$28="매도")*($B$7:$B$28&lt;=$U184),$H$7:$H$28))</f>
        <v>0</v>
      </c>
      <c r="P184" s="3">
        <f t="array" ref="P184">SUM(IF(($A$7:$A$28=P$6)*($C$7:$C$28="매수")*($B$7:$B$28&lt;=$U184),$H$7:$H$28))-SUM(IF(($A$7:$A$28=P$6)*($C$7:$C$28="매도")*($B$7:$B$28&lt;=$U184),$H$7:$H$28))</f>
        <v>722</v>
      </c>
      <c r="Q184" s="3">
        <f t="array" ref="Q184">SUM(IF(($A$7:$A$28=Q$6)*($C$7:$C$28="매수")*($B$7:$B$28&lt;=$U184),$H$7:$H$28))-SUM(IF(($A$7:$A$28=Q$6)*($C$7:$C$28="매도")*($B$7:$B$28&lt;=$U184),$H$7:$H$28))</f>
        <v>426</v>
      </c>
      <c r="R184" s="3">
        <f t="array" ref="R184">SUM(IF(($A$7:$A$28=R$6)*($C$7:$C$28="매수")*($B$7:$B$28&lt;=$U184),$H$7:$H$28))-SUM(IF(($A$7:$A$28=R$6)*($C$7:$C$28="매도")*($B$7:$B$28&lt;=$U184),$H$7:$H$28))</f>
        <v>0</v>
      </c>
      <c r="S184" s="3">
        <f t="array" ref="S184">SUM(IF(($A$7:$A$28=S$6)*($C$7:$C$28="매수")*($B$7:$B$28&lt;=$U184),$H$7:$H$28))-SUM(IF(($A$7:$A$28=S$6)*($C$7:$C$28="매도")*($B$7:$B$28&lt;=$U184),$H$7:$H$28))</f>
        <v>0</v>
      </c>
      <c r="T184" s="3">
        <f t="array" ref="T184">SUM(IF(($A$7:$A$28=T$6)*($C$7:$C$28="매수")*($B$7:$B$28&lt;=$U184),$H$7:$H$28))-SUM(IF(($A$7:$A$28=T$6)*($C$7:$C$28="매도")*($B$7:$B$28&lt;=$U184),$H$7:$H$28))</f>
        <v>0</v>
      </c>
      <c r="U184" s="11">
        <v>43763.0</v>
      </c>
      <c r="V184" s="12">
        <f t="array" ref="V184">VLOOKUP($U184,'종목주가시세'!$A$1:$J$472,MATCH(V$6,'종목주가시세'!$B$1:$J$1,0)+1)*L184</f>
        <v>0</v>
      </c>
      <c r="W184" s="12">
        <f t="array" ref="W184">VLOOKUP($U184,'종목주가시세'!$A$1:$J$472,MATCH(W$6,'종목주가시세'!$B$1:$J$1,0)+1)*M184</f>
        <v>0</v>
      </c>
      <c r="X184" s="12">
        <f t="array" ref="X184">VLOOKUP($U184,'종목주가시세'!$A$1:$J$472,MATCH(X$6,'종목주가시세'!$B$1:$J$1,0)+1)*N184</f>
        <v>0</v>
      </c>
      <c r="Y184" s="12">
        <f t="array" ref="Y184">VLOOKUP($U184,'종목주가시세'!$A$1:$J$472,MATCH(Y$6,'종목주가시세'!$B$1:$J$1,0)+1)*O184</f>
        <v>0</v>
      </c>
      <c r="Z184" s="12">
        <f t="array" ref="Z184">VLOOKUP($U184,'종목주가시세'!$A$1:$J$472,MATCH(Z$6,'종목주가시세'!$B$1:$J$1,0)+1)*P184</f>
        <v>15739600</v>
      </c>
      <c r="AA184" s="12">
        <f t="array" ref="AA184">VLOOKUP($U184,'종목주가시세'!$A$1:$J$472,MATCH(AA$6,'종목주가시세'!$B$1:$J$1,0)+1)*Q184</f>
        <v>16763100</v>
      </c>
      <c r="AB184" s="12">
        <f t="array" ref="AB184">VLOOKUP($U184,'종목주가시세'!$A$1:$J$472,MATCH(AB$6,'종목주가시세'!$B$1:$J$1,0)+1)*R184</f>
        <v>0</v>
      </c>
      <c r="AC184" s="12">
        <f t="array" ref="AC184">VLOOKUP($U184,'종목주가시세'!$A$1:$J$472,MATCH(AC$6,'종목주가시세'!$B$1:$J$1,0)+1)*S184</f>
        <v>0</v>
      </c>
      <c r="AD184" s="12">
        <f t="array" ref="AD184">VLOOKUP($U184,'종목주가시세'!$A$1:$J$472,MATCH(AD$6,'종목주가시세'!$B$1:$J$1,0)+1)*T184</f>
        <v>0</v>
      </c>
      <c r="AE184" s="12">
        <f t="shared" si="3"/>
        <v>32502700</v>
      </c>
      <c r="AF184" s="12">
        <f t="array" ref="AF184">100000000+SUM(IF(($C$7:$C$28="매도")*($B$7:$B$28&lt;=$U184),$I$7:$I$28))-SUM(IF(($C$7:$C$28="매수")*($B$7:$B$28&lt;=$U184),$I$7:$I$28))</f>
        <v>81181770</v>
      </c>
      <c r="AG184" s="12">
        <f t="shared" si="4"/>
        <v>113684470</v>
      </c>
    </row>
    <row r="185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>
        <f t="array" ref="L185">SUM(IF(($A$7:$A$28=L$6)*($C$7:$C$28="매수")*($B$7:$B$28&lt;=$U185),$H$7:$H$28))-SUM(IF(($A$7:$A$28=L$6)*($C$7:$C$28="매도")*($B$7:$B$28&lt;=$U185),$H$7:$H$28))</f>
        <v>0</v>
      </c>
      <c r="M185" s="3">
        <f t="array" ref="M185">SUM(IF(($A$7:$A$28=M$6)*($C$7:$C$28="매수")*($B$7:$B$28&lt;=$U185),$H$7:$H$28))-SUM(IF(($A$7:$A$28=M$6)*($C$7:$C$28="매도")*($B$7:$B$28&lt;=$U185),$H$7:$H$28))</f>
        <v>0</v>
      </c>
      <c r="N185" s="3">
        <f t="array" ref="N185">SUM(IF(($A$7:$A$28=N$6)*($C$7:$C$28="매수")*($B$7:$B$28&lt;=$U185),$H$7:$H$28))-SUM(IF(($A$7:$A$28=N$6)*($C$7:$C$28="매도")*($B$7:$B$28&lt;=$U185),$H$7:$H$28))</f>
        <v>0</v>
      </c>
      <c r="O185" s="3">
        <f t="array" ref="O185">SUM(IF(($A$7:$A$28=O$6)*($C$7:$C$28="매수")*($B$7:$B$28&lt;=$U185),$H$7:$H$28))-SUM(IF(($A$7:$A$28=O$6)*($C$7:$C$28="매도")*($B$7:$B$28&lt;=$U185),$H$7:$H$28))</f>
        <v>0</v>
      </c>
      <c r="P185" s="3">
        <f t="array" ref="P185">SUM(IF(($A$7:$A$28=P$6)*($C$7:$C$28="매수")*($B$7:$B$28&lt;=$U185),$H$7:$H$28))-SUM(IF(($A$7:$A$28=P$6)*($C$7:$C$28="매도")*($B$7:$B$28&lt;=$U185),$H$7:$H$28))</f>
        <v>722</v>
      </c>
      <c r="Q185" s="3">
        <f t="array" ref="Q185">SUM(IF(($A$7:$A$28=Q$6)*($C$7:$C$28="매수")*($B$7:$B$28&lt;=$U185),$H$7:$H$28))-SUM(IF(($A$7:$A$28=Q$6)*($C$7:$C$28="매도")*($B$7:$B$28&lt;=$U185),$H$7:$H$28))</f>
        <v>426</v>
      </c>
      <c r="R185" s="3">
        <f t="array" ref="R185">SUM(IF(($A$7:$A$28=R$6)*($C$7:$C$28="매수")*($B$7:$B$28&lt;=$U185),$H$7:$H$28))-SUM(IF(($A$7:$A$28=R$6)*($C$7:$C$28="매도")*($B$7:$B$28&lt;=$U185),$H$7:$H$28))</f>
        <v>0</v>
      </c>
      <c r="S185" s="3">
        <f t="array" ref="S185">SUM(IF(($A$7:$A$28=S$6)*($C$7:$C$28="매수")*($B$7:$B$28&lt;=$U185),$H$7:$H$28))-SUM(IF(($A$7:$A$28=S$6)*($C$7:$C$28="매도")*($B$7:$B$28&lt;=$U185),$H$7:$H$28))</f>
        <v>0</v>
      </c>
      <c r="T185" s="3">
        <f t="array" ref="T185">SUM(IF(($A$7:$A$28=T$6)*($C$7:$C$28="매수")*($B$7:$B$28&lt;=$U185),$H$7:$H$28))-SUM(IF(($A$7:$A$28=T$6)*($C$7:$C$28="매도")*($B$7:$B$28&lt;=$U185),$H$7:$H$28))</f>
        <v>0</v>
      </c>
      <c r="U185" s="11">
        <v>43766.0</v>
      </c>
      <c r="V185" s="12">
        <f t="array" ref="V185">VLOOKUP($U185,'종목주가시세'!$A$1:$J$472,MATCH(V$6,'종목주가시세'!$B$1:$J$1,0)+1)*L185</f>
        <v>0</v>
      </c>
      <c r="W185" s="12">
        <f t="array" ref="W185">VLOOKUP($U185,'종목주가시세'!$A$1:$J$472,MATCH(W$6,'종목주가시세'!$B$1:$J$1,0)+1)*M185</f>
        <v>0</v>
      </c>
      <c r="X185" s="12">
        <f t="array" ref="X185">VLOOKUP($U185,'종목주가시세'!$A$1:$J$472,MATCH(X$6,'종목주가시세'!$B$1:$J$1,0)+1)*N185</f>
        <v>0</v>
      </c>
      <c r="Y185" s="12">
        <f t="array" ref="Y185">VLOOKUP($U185,'종목주가시세'!$A$1:$J$472,MATCH(Y$6,'종목주가시세'!$B$1:$J$1,0)+1)*O185</f>
        <v>0</v>
      </c>
      <c r="Z185" s="12">
        <f t="array" ref="Z185">VLOOKUP($U185,'종목주가시세'!$A$1:$J$472,MATCH(Z$6,'종목주가시세'!$B$1:$J$1,0)+1)*P185</f>
        <v>15775700</v>
      </c>
      <c r="AA185" s="12">
        <f t="array" ref="AA185">VLOOKUP($U185,'종목주가시세'!$A$1:$J$472,MATCH(AA$6,'종목주가시세'!$B$1:$J$1,0)+1)*Q185</f>
        <v>16763100</v>
      </c>
      <c r="AB185" s="12">
        <f t="array" ref="AB185">VLOOKUP($U185,'종목주가시세'!$A$1:$J$472,MATCH(AB$6,'종목주가시세'!$B$1:$J$1,0)+1)*R185</f>
        <v>0</v>
      </c>
      <c r="AC185" s="12">
        <f t="array" ref="AC185">VLOOKUP($U185,'종목주가시세'!$A$1:$J$472,MATCH(AC$6,'종목주가시세'!$B$1:$J$1,0)+1)*S185</f>
        <v>0</v>
      </c>
      <c r="AD185" s="12">
        <f t="array" ref="AD185">VLOOKUP($U185,'종목주가시세'!$A$1:$J$472,MATCH(AD$6,'종목주가시세'!$B$1:$J$1,0)+1)*T185</f>
        <v>0</v>
      </c>
      <c r="AE185" s="12">
        <f t="shared" si="3"/>
        <v>32538800</v>
      </c>
      <c r="AF185" s="12">
        <f t="array" ref="AF185">100000000+SUM(IF(($C$7:$C$28="매도")*($B$7:$B$28&lt;=$U185),$I$7:$I$28))-SUM(IF(($C$7:$C$28="매수")*($B$7:$B$28&lt;=$U185),$I$7:$I$28))</f>
        <v>81181770</v>
      </c>
      <c r="AG185" s="12">
        <f t="shared" si="4"/>
        <v>113720570</v>
      </c>
    </row>
    <row r="18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>
        <f t="array" ref="L186">SUM(IF(($A$7:$A$28=L$6)*($C$7:$C$28="매수")*($B$7:$B$28&lt;=$U186),$H$7:$H$28))-SUM(IF(($A$7:$A$28=L$6)*($C$7:$C$28="매도")*($B$7:$B$28&lt;=$U186),$H$7:$H$28))</f>
        <v>0</v>
      </c>
      <c r="M186" s="3">
        <f t="array" ref="M186">SUM(IF(($A$7:$A$28=M$6)*($C$7:$C$28="매수")*($B$7:$B$28&lt;=$U186),$H$7:$H$28))-SUM(IF(($A$7:$A$28=M$6)*($C$7:$C$28="매도")*($B$7:$B$28&lt;=$U186),$H$7:$H$28))</f>
        <v>0</v>
      </c>
      <c r="N186" s="3">
        <f t="array" ref="N186">SUM(IF(($A$7:$A$28=N$6)*($C$7:$C$28="매수")*($B$7:$B$28&lt;=$U186),$H$7:$H$28))-SUM(IF(($A$7:$A$28=N$6)*($C$7:$C$28="매도")*($B$7:$B$28&lt;=$U186),$H$7:$H$28))</f>
        <v>0</v>
      </c>
      <c r="O186" s="3">
        <f t="array" ref="O186">SUM(IF(($A$7:$A$28=O$6)*($C$7:$C$28="매수")*($B$7:$B$28&lt;=$U186),$H$7:$H$28))-SUM(IF(($A$7:$A$28=O$6)*($C$7:$C$28="매도")*($B$7:$B$28&lt;=$U186),$H$7:$H$28))</f>
        <v>0</v>
      </c>
      <c r="P186" s="3">
        <f t="array" ref="P186">SUM(IF(($A$7:$A$28=P$6)*($C$7:$C$28="매수")*($B$7:$B$28&lt;=$U186),$H$7:$H$28))-SUM(IF(($A$7:$A$28=P$6)*($C$7:$C$28="매도")*($B$7:$B$28&lt;=$U186),$H$7:$H$28))</f>
        <v>722</v>
      </c>
      <c r="Q186" s="3">
        <f t="array" ref="Q186">SUM(IF(($A$7:$A$28=Q$6)*($C$7:$C$28="매수")*($B$7:$B$28&lt;=$U186),$H$7:$H$28))-SUM(IF(($A$7:$A$28=Q$6)*($C$7:$C$28="매도")*($B$7:$B$28&lt;=$U186),$H$7:$H$28))</f>
        <v>426</v>
      </c>
      <c r="R186" s="3">
        <f t="array" ref="R186">SUM(IF(($A$7:$A$28=R$6)*($C$7:$C$28="매수")*($B$7:$B$28&lt;=$U186),$H$7:$H$28))-SUM(IF(($A$7:$A$28=R$6)*($C$7:$C$28="매도")*($B$7:$B$28&lt;=$U186),$H$7:$H$28))</f>
        <v>0</v>
      </c>
      <c r="S186" s="3">
        <f t="array" ref="S186">SUM(IF(($A$7:$A$28=S$6)*($C$7:$C$28="매수")*($B$7:$B$28&lt;=$U186),$H$7:$H$28))-SUM(IF(($A$7:$A$28=S$6)*($C$7:$C$28="매도")*($B$7:$B$28&lt;=$U186),$H$7:$H$28))</f>
        <v>0</v>
      </c>
      <c r="T186" s="3">
        <f t="array" ref="T186">SUM(IF(($A$7:$A$28=T$6)*($C$7:$C$28="매수")*($B$7:$B$28&lt;=$U186),$H$7:$H$28))-SUM(IF(($A$7:$A$28=T$6)*($C$7:$C$28="매도")*($B$7:$B$28&lt;=$U186),$H$7:$H$28))</f>
        <v>0</v>
      </c>
      <c r="U186" s="11">
        <v>43767.0</v>
      </c>
      <c r="V186" s="12">
        <f t="array" ref="V186">VLOOKUP($U186,'종목주가시세'!$A$1:$J$472,MATCH(V$6,'종목주가시세'!$B$1:$J$1,0)+1)*L186</f>
        <v>0</v>
      </c>
      <c r="W186" s="12">
        <f t="array" ref="W186">VLOOKUP($U186,'종목주가시세'!$A$1:$J$472,MATCH(W$6,'종목주가시세'!$B$1:$J$1,0)+1)*M186</f>
        <v>0</v>
      </c>
      <c r="X186" s="12">
        <f t="array" ref="X186">VLOOKUP($U186,'종목주가시세'!$A$1:$J$472,MATCH(X$6,'종목주가시세'!$B$1:$J$1,0)+1)*N186</f>
        <v>0</v>
      </c>
      <c r="Y186" s="12">
        <f t="array" ref="Y186">VLOOKUP($U186,'종목주가시세'!$A$1:$J$472,MATCH(Y$6,'종목주가시세'!$B$1:$J$1,0)+1)*O186</f>
        <v>0</v>
      </c>
      <c r="Z186" s="12">
        <f t="array" ref="Z186">VLOOKUP($U186,'종목주가시세'!$A$1:$J$472,MATCH(Z$6,'종목주가시세'!$B$1:$J$1,0)+1)*P186</f>
        <v>15811800</v>
      </c>
      <c r="AA186" s="12">
        <f t="array" ref="AA186">VLOOKUP($U186,'종목주가시세'!$A$1:$J$472,MATCH(AA$6,'종목주가시세'!$B$1:$J$1,0)+1)*Q186</f>
        <v>16614000</v>
      </c>
      <c r="AB186" s="12">
        <f t="array" ref="AB186">VLOOKUP($U186,'종목주가시세'!$A$1:$J$472,MATCH(AB$6,'종목주가시세'!$B$1:$J$1,0)+1)*R186</f>
        <v>0</v>
      </c>
      <c r="AC186" s="12">
        <f t="array" ref="AC186">VLOOKUP($U186,'종목주가시세'!$A$1:$J$472,MATCH(AC$6,'종목주가시세'!$B$1:$J$1,0)+1)*S186</f>
        <v>0</v>
      </c>
      <c r="AD186" s="12">
        <f t="array" ref="AD186">VLOOKUP($U186,'종목주가시세'!$A$1:$J$472,MATCH(AD$6,'종목주가시세'!$B$1:$J$1,0)+1)*T186</f>
        <v>0</v>
      </c>
      <c r="AE186" s="12">
        <f t="shared" si="3"/>
        <v>32425800</v>
      </c>
      <c r="AF186" s="12">
        <f t="array" ref="AF186">100000000+SUM(IF(($C$7:$C$28="매도")*($B$7:$B$28&lt;=$U186),$I$7:$I$28))-SUM(IF(($C$7:$C$28="매수")*($B$7:$B$28&lt;=$U186),$I$7:$I$28))</f>
        <v>81181770</v>
      </c>
      <c r="AG186" s="12">
        <f t="shared" si="4"/>
        <v>113607570</v>
      </c>
    </row>
    <row r="187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>
        <f t="array" ref="L187">SUM(IF(($A$7:$A$28=L$6)*($C$7:$C$28="매수")*($B$7:$B$28&lt;=$U187),$H$7:$H$28))-SUM(IF(($A$7:$A$28=L$6)*($C$7:$C$28="매도")*($B$7:$B$28&lt;=$U187),$H$7:$H$28))</f>
        <v>0</v>
      </c>
      <c r="M187" s="3">
        <f t="array" ref="M187">SUM(IF(($A$7:$A$28=M$6)*($C$7:$C$28="매수")*($B$7:$B$28&lt;=$U187),$H$7:$H$28))-SUM(IF(($A$7:$A$28=M$6)*($C$7:$C$28="매도")*($B$7:$B$28&lt;=$U187),$H$7:$H$28))</f>
        <v>0</v>
      </c>
      <c r="N187" s="3">
        <f t="array" ref="N187">SUM(IF(($A$7:$A$28=N$6)*($C$7:$C$28="매수")*($B$7:$B$28&lt;=$U187),$H$7:$H$28))-SUM(IF(($A$7:$A$28=N$6)*($C$7:$C$28="매도")*($B$7:$B$28&lt;=$U187),$H$7:$H$28))</f>
        <v>0</v>
      </c>
      <c r="O187" s="3">
        <f t="array" ref="O187">SUM(IF(($A$7:$A$28=O$6)*($C$7:$C$28="매수")*($B$7:$B$28&lt;=$U187),$H$7:$H$28))-SUM(IF(($A$7:$A$28=O$6)*($C$7:$C$28="매도")*($B$7:$B$28&lt;=$U187),$H$7:$H$28))</f>
        <v>0</v>
      </c>
      <c r="P187" s="3">
        <f t="array" ref="P187">SUM(IF(($A$7:$A$28=P$6)*($C$7:$C$28="매수")*($B$7:$B$28&lt;=$U187),$H$7:$H$28))-SUM(IF(($A$7:$A$28=P$6)*($C$7:$C$28="매도")*($B$7:$B$28&lt;=$U187),$H$7:$H$28))</f>
        <v>722</v>
      </c>
      <c r="Q187" s="3">
        <f t="array" ref="Q187">SUM(IF(($A$7:$A$28=Q$6)*($C$7:$C$28="매수")*($B$7:$B$28&lt;=$U187),$H$7:$H$28))-SUM(IF(($A$7:$A$28=Q$6)*($C$7:$C$28="매도")*($B$7:$B$28&lt;=$U187),$H$7:$H$28))</f>
        <v>426</v>
      </c>
      <c r="R187" s="3">
        <f t="array" ref="R187">SUM(IF(($A$7:$A$28=R$6)*($C$7:$C$28="매수")*($B$7:$B$28&lt;=$U187),$H$7:$H$28))-SUM(IF(($A$7:$A$28=R$6)*($C$7:$C$28="매도")*($B$7:$B$28&lt;=$U187),$H$7:$H$28))</f>
        <v>0</v>
      </c>
      <c r="S187" s="3">
        <f t="array" ref="S187">SUM(IF(($A$7:$A$28=S$6)*($C$7:$C$28="매수")*($B$7:$B$28&lt;=$U187),$H$7:$H$28))-SUM(IF(($A$7:$A$28=S$6)*($C$7:$C$28="매도")*($B$7:$B$28&lt;=$U187),$H$7:$H$28))</f>
        <v>0</v>
      </c>
      <c r="T187" s="3">
        <f t="array" ref="T187">SUM(IF(($A$7:$A$28=T$6)*($C$7:$C$28="매수")*($B$7:$B$28&lt;=$U187),$H$7:$H$28))-SUM(IF(($A$7:$A$28=T$6)*($C$7:$C$28="매도")*($B$7:$B$28&lt;=$U187),$H$7:$H$28))</f>
        <v>0</v>
      </c>
      <c r="U187" s="11">
        <v>43768.0</v>
      </c>
      <c r="V187" s="12">
        <f t="array" ref="V187">VLOOKUP($U187,'종목주가시세'!$A$1:$J$472,MATCH(V$6,'종목주가시세'!$B$1:$J$1,0)+1)*L187</f>
        <v>0</v>
      </c>
      <c r="W187" s="12">
        <f t="array" ref="W187">VLOOKUP($U187,'종목주가시세'!$A$1:$J$472,MATCH(W$6,'종목주가시세'!$B$1:$J$1,0)+1)*M187</f>
        <v>0</v>
      </c>
      <c r="X187" s="12">
        <f t="array" ref="X187">VLOOKUP($U187,'종목주가시세'!$A$1:$J$472,MATCH(X$6,'종목주가시세'!$B$1:$J$1,0)+1)*N187</f>
        <v>0</v>
      </c>
      <c r="Y187" s="12">
        <f t="array" ref="Y187">VLOOKUP($U187,'종목주가시세'!$A$1:$J$472,MATCH(Y$6,'종목주가시세'!$B$1:$J$1,0)+1)*O187</f>
        <v>0</v>
      </c>
      <c r="Z187" s="12">
        <f t="array" ref="Z187">VLOOKUP($U187,'종목주가시세'!$A$1:$J$472,MATCH(Z$6,'종목주가시세'!$B$1:$J$1,0)+1)*P187</f>
        <v>15667400</v>
      </c>
      <c r="AA187" s="12">
        <f t="array" ref="AA187">VLOOKUP($U187,'종목주가시세'!$A$1:$J$472,MATCH(AA$6,'종목주가시세'!$B$1:$J$1,0)+1)*Q187</f>
        <v>16443600</v>
      </c>
      <c r="AB187" s="12">
        <f t="array" ref="AB187">VLOOKUP($U187,'종목주가시세'!$A$1:$J$472,MATCH(AB$6,'종목주가시세'!$B$1:$J$1,0)+1)*R187</f>
        <v>0</v>
      </c>
      <c r="AC187" s="12">
        <f t="array" ref="AC187">VLOOKUP($U187,'종목주가시세'!$A$1:$J$472,MATCH(AC$6,'종목주가시세'!$B$1:$J$1,0)+1)*S187</f>
        <v>0</v>
      </c>
      <c r="AD187" s="12">
        <f t="array" ref="AD187">VLOOKUP($U187,'종목주가시세'!$A$1:$J$472,MATCH(AD$6,'종목주가시세'!$B$1:$J$1,0)+1)*T187</f>
        <v>0</v>
      </c>
      <c r="AE187" s="12">
        <f t="shared" si="3"/>
        <v>32111000</v>
      </c>
      <c r="AF187" s="12">
        <f t="array" ref="AF187">100000000+SUM(IF(($C$7:$C$28="매도")*($B$7:$B$28&lt;=$U187),$I$7:$I$28))-SUM(IF(($C$7:$C$28="매수")*($B$7:$B$28&lt;=$U187),$I$7:$I$28))</f>
        <v>81181770</v>
      </c>
      <c r="AG187" s="12">
        <f t="shared" si="4"/>
        <v>113292770</v>
      </c>
    </row>
    <row r="188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>
        <f t="array" ref="L188">SUM(IF(($A$7:$A$28=L$6)*($C$7:$C$28="매수")*($B$7:$B$28&lt;=$U188),$H$7:$H$28))-SUM(IF(($A$7:$A$28=L$6)*($C$7:$C$28="매도")*($B$7:$B$28&lt;=$U188),$H$7:$H$28))</f>
        <v>0</v>
      </c>
      <c r="M188" s="3">
        <f t="array" ref="M188">SUM(IF(($A$7:$A$28=M$6)*($C$7:$C$28="매수")*($B$7:$B$28&lt;=$U188),$H$7:$H$28))-SUM(IF(($A$7:$A$28=M$6)*($C$7:$C$28="매도")*($B$7:$B$28&lt;=$U188),$H$7:$H$28))</f>
        <v>0</v>
      </c>
      <c r="N188" s="3">
        <f t="array" ref="N188">SUM(IF(($A$7:$A$28=N$6)*($C$7:$C$28="매수")*($B$7:$B$28&lt;=$U188),$H$7:$H$28))-SUM(IF(($A$7:$A$28=N$6)*($C$7:$C$28="매도")*($B$7:$B$28&lt;=$U188),$H$7:$H$28))</f>
        <v>0</v>
      </c>
      <c r="O188" s="3">
        <f t="array" ref="O188">SUM(IF(($A$7:$A$28=O$6)*($C$7:$C$28="매수")*($B$7:$B$28&lt;=$U188),$H$7:$H$28))-SUM(IF(($A$7:$A$28=O$6)*($C$7:$C$28="매도")*($B$7:$B$28&lt;=$U188),$H$7:$H$28))</f>
        <v>0</v>
      </c>
      <c r="P188" s="3">
        <f t="array" ref="P188">SUM(IF(($A$7:$A$28=P$6)*($C$7:$C$28="매수")*($B$7:$B$28&lt;=$U188),$H$7:$H$28))-SUM(IF(($A$7:$A$28=P$6)*($C$7:$C$28="매도")*($B$7:$B$28&lt;=$U188),$H$7:$H$28))</f>
        <v>722</v>
      </c>
      <c r="Q188" s="3">
        <f t="array" ref="Q188">SUM(IF(($A$7:$A$28=Q$6)*($C$7:$C$28="매수")*($B$7:$B$28&lt;=$U188),$H$7:$H$28))-SUM(IF(($A$7:$A$28=Q$6)*($C$7:$C$28="매도")*($B$7:$B$28&lt;=$U188),$H$7:$H$28))</f>
        <v>426</v>
      </c>
      <c r="R188" s="3">
        <f t="array" ref="R188">SUM(IF(($A$7:$A$28=R$6)*($C$7:$C$28="매수")*($B$7:$B$28&lt;=$U188),$H$7:$H$28))-SUM(IF(($A$7:$A$28=R$6)*($C$7:$C$28="매도")*($B$7:$B$28&lt;=$U188),$H$7:$H$28))</f>
        <v>0</v>
      </c>
      <c r="S188" s="3">
        <f t="array" ref="S188">SUM(IF(($A$7:$A$28=S$6)*($C$7:$C$28="매수")*($B$7:$B$28&lt;=$U188),$H$7:$H$28))-SUM(IF(($A$7:$A$28=S$6)*($C$7:$C$28="매도")*($B$7:$B$28&lt;=$U188),$H$7:$H$28))</f>
        <v>0</v>
      </c>
      <c r="T188" s="3">
        <f t="array" ref="T188">SUM(IF(($A$7:$A$28=T$6)*($C$7:$C$28="매수")*($B$7:$B$28&lt;=$U188),$H$7:$H$28))-SUM(IF(($A$7:$A$28=T$6)*($C$7:$C$28="매도")*($B$7:$B$28&lt;=$U188),$H$7:$H$28))</f>
        <v>0</v>
      </c>
      <c r="U188" s="11">
        <v>43769.0</v>
      </c>
      <c r="V188" s="12">
        <f t="array" ref="V188">VLOOKUP($U188,'종목주가시세'!$A$1:$J$472,MATCH(V$6,'종목주가시세'!$B$1:$J$1,0)+1)*L188</f>
        <v>0</v>
      </c>
      <c r="W188" s="12">
        <f t="array" ref="W188">VLOOKUP($U188,'종목주가시세'!$A$1:$J$472,MATCH(W$6,'종목주가시세'!$B$1:$J$1,0)+1)*M188</f>
        <v>0</v>
      </c>
      <c r="X188" s="12">
        <f t="array" ref="X188">VLOOKUP($U188,'종목주가시세'!$A$1:$J$472,MATCH(X$6,'종목주가시세'!$B$1:$J$1,0)+1)*N188</f>
        <v>0</v>
      </c>
      <c r="Y188" s="12">
        <f t="array" ref="Y188">VLOOKUP($U188,'종목주가시세'!$A$1:$J$472,MATCH(Y$6,'종목주가시세'!$B$1:$J$1,0)+1)*O188</f>
        <v>0</v>
      </c>
      <c r="Z188" s="12">
        <f t="array" ref="Z188">VLOOKUP($U188,'종목주가시세'!$A$1:$J$472,MATCH(Z$6,'종목주가시세'!$B$1:$J$1,0)+1)*P188</f>
        <v>15920100</v>
      </c>
      <c r="AA188" s="12">
        <f t="array" ref="AA188">VLOOKUP($U188,'종목주가시세'!$A$1:$J$472,MATCH(AA$6,'종목주가시세'!$B$1:$J$1,0)+1)*Q188</f>
        <v>16315800</v>
      </c>
      <c r="AB188" s="12">
        <f t="array" ref="AB188">VLOOKUP($U188,'종목주가시세'!$A$1:$J$472,MATCH(AB$6,'종목주가시세'!$B$1:$J$1,0)+1)*R188</f>
        <v>0</v>
      </c>
      <c r="AC188" s="12">
        <f t="array" ref="AC188">VLOOKUP($U188,'종목주가시세'!$A$1:$J$472,MATCH(AC$6,'종목주가시세'!$B$1:$J$1,0)+1)*S188</f>
        <v>0</v>
      </c>
      <c r="AD188" s="12">
        <f t="array" ref="AD188">VLOOKUP($U188,'종목주가시세'!$A$1:$J$472,MATCH(AD$6,'종목주가시세'!$B$1:$J$1,0)+1)*T188</f>
        <v>0</v>
      </c>
      <c r="AE188" s="12">
        <f t="shared" si="3"/>
        <v>32235900</v>
      </c>
      <c r="AF188" s="12">
        <f t="array" ref="AF188">100000000+SUM(IF(($C$7:$C$28="매도")*($B$7:$B$28&lt;=$U188),$I$7:$I$28))-SUM(IF(($C$7:$C$28="매수")*($B$7:$B$28&lt;=$U188),$I$7:$I$28))</f>
        <v>81181770</v>
      </c>
      <c r="AG188" s="12">
        <f t="shared" si="4"/>
        <v>113417670</v>
      </c>
    </row>
    <row r="189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>
        <f t="array" ref="L189">SUM(IF(($A$7:$A$28=L$6)*($C$7:$C$28="매수")*($B$7:$B$28&lt;=$U189),$H$7:$H$28))-SUM(IF(($A$7:$A$28=L$6)*($C$7:$C$28="매도")*($B$7:$B$28&lt;=$U189),$H$7:$H$28))</f>
        <v>0</v>
      </c>
      <c r="M189" s="3">
        <f t="array" ref="M189">SUM(IF(($A$7:$A$28=M$6)*($C$7:$C$28="매수")*($B$7:$B$28&lt;=$U189),$H$7:$H$28))-SUM(IF(($A$7:$A$28=M$6)*($C$7:$C$28="매도")*($B$7:$B$28&lt;=$U189),$H$7:$H$28))</f>
        <v>0</v>
      </c>
      <c r="N189" s="3">
        <f t="array" ref="N189">SUM(IF(($A$7:$A$28=N$6)*($C$7:$C$28="매수")*($B$7:$B$28&lt;=$U189),$H$7:$H$28))-SUM(IF(($A$7:$A$28=N$6)*($C$7:$C$28="매도")*($B$7:$B$28&lt;=$U189),$H$7:$H$28))</f>
        <v>0</v>
      </c>
      <c r="O189" s="3">
        <f t="array" ref="O189">SUM(IF(($A$7:$A$28=O$6)*($C$7:$C$28="매수")*($B$7:$B$28&lt;=$U189),$H$7:$H$28))-SUM(IF(($A$7:$A$28=O$6)*($C$7:$C$28="매도")*($B$7:$B$28&lt;=$U189),$H$7:$H$28))</f>
        <v>0</v>
      </c>
      <c r="P189" s="3">
        <f t="array" ref="P189">SUM(IF(($A$7:$A$28=P$6)*($C$7:$C$28="매수")*($B$7:$B$28&lt;=$U189),$H$7:$H$28))-SUM(IF(($A$7:$A$28=P$6)*($C$7:$C$28="매도")*($B$7:$B$28&lt;=$U189),$H$7:$H$28))</f>
        <v>722</v>
      </c>
      <c r="Q189" s="3">
        <f t="array" ref="Q189">SUM(IF(($A$7:$A$28=Q$6)*($C$7:$C$28="매수")*($B$7:$B$28&lt;=$U189),$H$7:$H$28))-SUM(IF(($A$7:$A$28=Q$6)*($C$7:$C$28="매도")*($B$7:$B$28&lt;=$U189),$H$7:$H$28))</f>
        <v>426</v>
      </c>
      <c r="R189" s="3">
        <f t="array" ref="R189">SUM(IF(($A$7:$A$28=R$6)*($C$7:$C$28="매수")*($B$7:$B$28&lt;=$U189),$H$7:$H$28))-SUM(IF(($A$7:$A$28=R$6)*($C$7:$C$28="매도")*($B$7:$B$28&lt;=$U189),$H$7:$H$28))</f>
        <v>0</v>
      </c>
      <c r="S189" s="3">
        <f t="array" ref="S189">SUM(IF(($A$7:$A$28=S$6)*($C$7:$C$28="매수")*($B$7:$B$28&lt;=$U189),$H$7:$H$28))-SUM(IF(($A$7:$A$28=S$6)*($C$7:$C$28="매도")*($B$7:$B$28&lt;=$U189),$H$7:$H$28))</f>
        <v>0</v>
      </c>
      <c r="T189" s="3">
        <f t="array" ref="T189">SUM(IF(($A$7:$A$28=T$6)*($C$7:$C$28="매수")*($B$7:$B$28&lt;=$U189),$H$7:$H$28))-SUM(IF(($A$7:$A$28=T$6)*($C$7:$C$28="매도")*($B$7:$B$28&lt;=$U189),$H$7:$H$28))</f>
        <v>0</v>
      </c>
      <c r="U189" s="11">
        <v>43770.0</v>
      </c>
      <c r="V189" s="12">
        <f t="array" ref="V189">VLOOKUP($U189,'종목주가시세'!$A$1:$J$472,MATCH(V$6,'종목주가시세'!$B$1:$J$1,0)+1)*L189</f>
        <v>0</v>
      </c>
      <c r="W189" s="12">
        <f t="array" ref="W189">VLOOKUP($U189,'종목주가시세'!$A$1:$J$472,MATCH(W$6,'종목주가시세'!$B$1:$J$1,0)+1)*M189</f>
        <v>0</v>
      </c>
      <c r="X189" s="12">
        <f t="array" ref="X189">VLOOKUP($U189,'종목주가시세'!$A$1:$J$472,MATCH(X$6,'종목주가시세'!$B$1:$J$1,0)+1)*N189</f>
        <v>0</v>
      </c>
      <c r="Y189" s="12">
        <f t="array" ref="Y189">VLOOKUP($U189,'종목주가시세'!$A$1:$J$472,MATCH(Y$6,'종목주가시세'!$B$1:$J$1,0)+1)*O189</f>
        <v>0</v>
      </c>
      <c r="Z189" s="12">
        <f t="array" ref="Z189">VLOOKUP($U189,'종목주가시세'!$A$1:$J$472,MATCH(Z$6,'종목주가시세'!$B$1:$J$1,0)+1)*P189</f>
        <v>15920100</v>
      </c>
      <c r="AA189" s="12">
        <f t="array" ref="AA189">VLOOKUP($U189,'종목주가시세'!$A$1:$J$472,MATCH(AA$6,'종목주가시세'!$B$1:$J$1,0)+1)*Q189</f>
        <v>16358400</v>
      </c>
      <c r="AB189" s="12">
        <f t="array" ref="AB189">VLOOKUP($U189,'종목주가시세'!$A$1:$J$472,MATCH(AB$6,'종목주가시세'!$B$1:$J$1,0)+1)*R189</f>
        <v>0</v>
      </c>
      <c r="AC189" s="12">
        <f t="array" ref="AC189">VLOOKUP($U189,'종목주가시세'!$A$1:$J$472,MATCH(AC$6,'종목주가시세'!$B$1:$J$1,0)+1)*S189</f>
        <v>0</v>
      </c>
      <c r="AD189" s="12">
        <f t="array" ref="AD189">VLOOKUP($U189,'종목주가시세'!$A$1:$J$472,MATCH(AD$6,'종목주가시세'!$B$1:$J$1,0)+1)*T189</f>
        <v>0</v>
      </c>
      <c r="AE189" s="12">
        <f t="shared" si="3"/>
        <v>32278500</v>
      </c>
      <c r="AF189" s="12">
        <f t="array" ref="AF189">100000000+SUM(IF(($C$7:$C$28="매도")*($B$7:$B$28&lt;=$U189),$I$7:$I$28))-SUM(IF(($C$7:$C$28="매수")*($B$7:$B$28&lt;=$U189),$I$7:$I$28))</f>
        <v>81181770</v>
      </c>
      <c r="AG189" s="12">
        <f t="shared" si="4"/>
        <v>113460270</v>
      </c>
    </row>
    <row r="190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>
        <f t="array" ref="L190">SUM(IF(($A$7:$A$28=L$6)*($C$7:$C$28="매수")*($B$7:$B$28&lt;=$U190),$H$7:$H$28))-SUM(IF(($A$7:$A$28=L$6)*($C$7:$C$28="매도")*($B$7:$B$28&lt;=$U190),$H$7:$H$28))</f>
        <v>0</v>
      </c>
      <c r="M190" s="3">
        <f t="array" ref="M190">SUM(IF(($A$7:$A$28=M$6)*($C$7:$C$28="매수")*($B$7:$B$28&lt;=$U190),$H$7:$H$28))-SUM(IF(($A$7:$A$28=M$6)*($C$7:$C$28="매도")*($B$7:$B$28&lt;=$U190),$H$7:$H$28))</f>
        <v>0</v>
      </c>
      <c r="N190" s="3">
        <f t="array" ref="N190">SUM(IF(($A$7:$A$28=N$6)*($C$7:$C$28="매수")*($B$7:$B$28&lt;=$U190),$H$7:$H$28))-SUM(IF(($A$7:$A$28=N$6)*($C$7:$C$28="매도")*($B$7:$B$28&lt;=$U190),$H$7:$H$28))</f>
        <v>0</v>
      </c>
      <c r="O190" s="3">
        <f t="array" ref="O190">SUM(IF(($A$7:$A$28=O$6)*($C$7:$C$28="매수")*($B$7:$B$28&lt;=$U190),$H$7:$H$28))-SUM(IF(($A$7:$A$28=O$6)*($C$7:$C$28="매도")*($B$7:$B$28&lt;=$U190),$H$7:$H$28))</f>
        <v>0</v>
      </c>
      <c r="P190" s="3">
        <f t="array" ref="P190">SUM(IF(($A$7:$A$28=P$6)*($C$7:$C$28="매수")*($B$7:$B$28&lt;=$U190),$H$7:$H$28))-SUM(IF(($A$7:$A$28=P$6)*($C$7:$C$28="매도")*($B$7:$B$28&lt;=$U190),$H$7:$H$28))</f>
        <v>722</v>
      </c>
      <c r="Q190" s="3">
        <f t="array" ref="Q190">SUM(IF(($A$7:$A$28=Q$6)*($C$7:$C$28="매수")*($B$7:$B$28&lt;=$U190),$H$7:$H$28))-SUM(IF(($A$7:$A$28=Q$6)*($C$7:$C$28="매도")*($B$7:$B$28&lt;=$U190),$H$7:$H$28))</f>
        <v>426</v>
      </c>
      <c r="R190" s="3">
        <f t="array" ref="R190">SUM(IF(($A$7:$A$28=R$6)*($C$7:$C$28="매수")*($B$7:$B$28&lt;=$U190),$H$7:$H$28))-SUM(IF(($A$7:$A$28=R$6)*($C$7:$C$28="매도")*($B$7:$B$28&lt;=$U190),$H$7:$H$28))</f>
        <v>0</v>
      </c>
      <c r="S190" s="3">
        <f t="array" ref="S190">SUM(IF(($A$7:$A$28=S$6)*($C$7:$C$28="매수")*($B$7:$B$28&lt;=$U190),$H$7:$H$28))-SUM(IF(($A$7:$A$28=S$6)*($C$7:$C$28="매도")*($B$7:$B$28&lt;=$U190),$H$7:$H$28))</f>
        <v>0</v>
      </c>
      <c r="T190" s="3">
        <f t="array" ref="T190">SUM(IF(($A$7:$A$28=T$6)*($C$7:$C$28="매수")*($B$7:$B$28&lt;=$U190),$H$7:$H$28))-SUM(IF(($A$7:$A$28=T$6)*($C$7:$C$28="매도")*($B$7:$B$28&lt;=$U190),$H$7:$H$28))</f>
        <v>0</v>
      </c>
      <c r="U190" s="11">
        <v>43773.0</v>
      </c>
      <c r="V190" s="12">
        <f t="array" ref="V190">VLOOKUP($U190,'종목주가시세'!$A$1:$J$472,MATCH(V$6,'종목주가시세'!$B$1:$J$1,0)+1)*L190</f>
        <v>0</v>
      </c>
      <c r="W190" s="12">
        <f t="array" ref="W190">VLOOKUP($U190,'종목주가시세'!$A$1:$J$472,MATCH(W$6,'종목주가시세'!$B$1:$J$1,0)+1)*M190</f>
        <v>0</v>
      </c>
      <c r="X190" s="12">
        <f t="array" ref="X190">VLOOKUP($U190,'종목주가시세'!$A$1:$J$472,MATCH(X$6,'종목주가시세'!$B$1:$J$1,0)+1)*N190</f>
        <v>0</v>
      </c>
      <c r="Y190" s="12">
        <f t="array" ref="Y190">VLOOKUP($U190,'종목주가시세'!$A$1:$J$472,MATCH(Y$6,'종목주가시세'!$B$1:$J$1,0)+1)*O190</f>
        <v>0</v>
      </c>
      <c r="Z190" s="12">
        <f t="array" ref="Z190">VLOOKUP($U190,'종목주가시세'!$A$1:$J$472,MATCH(Z$6,'종목주가시세'!$B$1:$J$1,0)+1)*P190</f>
        <v>16028400</v>
      </c>
      <c r="AA190" s="12">
        <f t="array" ref="AA190">VLOOKUP($U190,'종목주가시세'!$A$1:$J$472,MATCH(AA$6,'종목주가시세'!$B$1:$J$1,0)+1)*Q190</f>
        <v>16337100</v>
      </c>
      <c r="AB190" s="12">
        <f t="array" ref="AB190">VLOOKUP($U190,'종목주가시세'!$A$1:$J$472,MATCH(AB$6,'종목주가시세'!$B$1:$J$1,0)+1)*R190</f>
        <v>0</v>
      </c>
      <c r="AC190" s="12">
        <f t="array" ref="AC190">VLOOKUP($U190,'종목주가시세'!$A$1:$J$472,MATCH(AC$6,'종목주가시세'!$B$1:$J$1,0)+1)*S190</f>
        <v>0</v>
      </c>
      <c r="AD190" s="12">
        <f t="array" ref="AD190">VLOOKUP($U190,'종목주가시세'!$A$1:$J$472,MATCH(AD$6,'종목주가시세'!$B$1:$J$1,0)+1)*T190</f>
        <v>0</v>
      </c>
      <c r="AE190" s="12">
        <f t="shared" si="3"/>
        <v>32365500</v>
      </c>
      <c r="AF190" s="12">
        <f t="array" ref="AF190">100000000+SUM(IF(($C$7:$C$28="매도")*($B$7:$B$28&lt;=$U190),$I$7:$I$28))-SUM(IF(($C$7:$C$28="매수")*($B$7:$B$28&lt;=$U190),$I$7:$I$28))</f>
        <v>81181770</v>
      </c>
      <c r="AG190" s="12">
        <f t="shared" si="4"/>
        <v>113547270</v>
      </c>
    </row>
    <row r="191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>
        <f t="array" ref="L191">SUM(IF(($A$7:$A$28=L$6)*($C$7:$C$28="매수")*($B$7:$B$28&lt;=$U191),$H$7:$H$28))-SUM(IF(($A$7:$A$28=L$6)*($C$7:$C$28="매도")*($B$7:$B$28&lt;=$U191),$H$7:$H$28))</f>
        <v>0</v>
      </c>
      <c r="M191" s="3">
        <f t="array" ref="M191">SUM(IF(($A$7:$A$28=M$6)*($C$7:$C$28="매수")*($B$7:$B$28&lt;=$U191),$H$7:$H$28))-SUM(IF(($A$7:$A$28=M$6)*($C$7:$C$28="매도")*($B$7:$B$28&lt;=$U191),$H$7:$H$28))</f>
        <v>0</v>
      </c>
      <c r="N191" s="3">
        <f t="array" ref="N191">SUM(IF(($A$7:$A$28=N$6)*($C$7:$C$28="매수")*($B$7:$B$28&lt;=$U191),$H$7:$H$28))-SUM(IF(($A$7:$A$28=N$6)*($C$7:$C$28="매도")*($B$7:$B$28&lt;=$U191),$H$7:$H$28))</f>
        <v>0</v>
      </c>
      <c r="O191" s="3">
        <f t="array" ref="O191">SUM(IF(($A$7:$A$28=O$6)*($C$7:$C$28="매수")*($B$7:$B$28&lt;=$U191),$H$7:$H$28))-SUM(IF(($A$7:$A$28=O$6)*($C$7:$C$28="매도")*($B$7:$B$28&lt;=$U191),$H$7:$H$28))</f>
        <v>0</v>
      </c>
      <c r="P191" s="3">
        <f t="array" ref="P191">SUM(IF(($A$7:$A$28=P$6)*($C$7:$C$28="매수")*($B$7:$B$28&lt;=$U191),$H$7:$H$28))-SUM(IF(($A$7:$A$28=P$6)*($C$7:$C$28="매도")*($B$7:$B$28&lt;=$U191),$H$7:$H$28))</f>
        <v>722</v>
      </c>
      <c r="Q191" s="3">
        <f t="array" ref="Q191">SUM(IF(($A$7:$A$28=Q$6)*($C$7:$C$28="매수")*($B$7:$B$28&lt;=$U191),$H$7:$H$28))-SUM(IF(($A$7:$A$28=Q$6)*($C$7:$C$28="매도")*($B$7:$B$28&lt;=$U191),$H$7:$H$28))</f>
        <v>426</v>
      </c>
      <c r="R191" s="3">
        <f t="array" ref="R191">SUM(IF(($A$7:$A$28=R$6)*($C$7:$C$28="매수")*($B$7:$B$28&lt;=$U191),$H$7:$H$28))-SUM(IF(($A$7:$A$28=R$6)*($C$7:$C$28="매도")*($B$7:$B$28&lt;=$U191),$H$7:$H$28))</f>
        <v>0</v>
      </c>
      <c r="S191" s="3">
        <f t="array" ref="S191">SUM(IF(($A$7:$A$28=S$6)*($C$7:$C$28="매수")*($B$7:$B$28&lt;=$U191),$H$7:$H$28))-SUM(IF(($A$7:$A$28=S$6)*($C$7:$C$28="매도")*($B$7:$B$28&lt;=$U191),$H$7:$H$28))</f>
        <v>0</v>
      </c>
      <c r="T191" s="3">
        <f t="array" ref="T191">SUM(IF(($A$7:$A$28=T$6)*($C$7:$C$28="매수")*($B$7:$B$28&lt;=$U191),$H$7:$H$28))-SUM(IF(($A$7:$A$28=T$6)*($C$7:$C$28="매도")*($B$7:$B$28&lt;=$U191),$H$7:$H$28))</f>
        <v>0</v>
      </c>
      <c r="U191" s="11">
        <v>43774.0</v>
      </c>
      <c r="V191" s="12">
        <f t="array" ref="V191">VLOOKUP($U191,'종목주가시세'!$A$1:$J$472,MATCH(V$6,'종목주가시세'!$B$1:$J$1,0)+1)*L191</f>
        <v>0</v>
      </c>
      <c r="W191" s="12">
        <f t="array" ref="W191">VLOOKUP($U191,'종목주가시세'!$A$1:$J$472,MATCH(W$6,'종목주가시세'!$B$1:$J$1,0)+1)*M191</f>
        <v>0</v>
      </c>
      <c r="X191" s="12">
        <f t="array" ref="X191">VLOOKUP($U191,'종목주가시세'!$A$1:$J$472,MATCH(X$6,'종목주가시세'!$B$1:$J$1,0)+1)*N191</f>
        <v>0</v>
      </c>
      <c r="Y191" s="12">
        <f t="array" ref="Y191">VLOOKUP($U191,'종목주가시세'!$A$1:$J$472,MATCH(Y$6,'종목주가시세'!$B$1:$J$1,0)+1)*O191</f>
        <v>0</v>
      </c>
      <c r="Z191" s="12">
        <f t="array" ref="Z191">VLOOKUP($U191,'종목주가시세'!$A$1:$J$472,MATCH(Z$6,'종목주가시세'!$B$1:$J$1,0)+1)*P191</f>
        <v>15992300</v>
      </c>
      <c r="AA191" s="12">
        <f t="array" ref="AA191">VLOOKUP($U191,'종목주가시세'!$A$1:$J$472,MATCH(AA$6,'종목주가시세'!$B$1:$J$1,0)+1)*Q191</f>
        <v>16443600</v>
      </c>
      <c r="AB191" s="12">
        <f t="array" ref="AB191">VLOOKUP($U191,'종목주가시세'!$A$1:$J$472,MATCH(AB$6,'종목주가시세'!$B$1:$J$1,0)+1)*R191</f>
        <v>0</v>
      </c>
      <c r="AC191" s="12">
        <f t="array" ref="AC191">VLOOKUP($U191,'종목주가시세'!$A$1:$J$472,MATCH(AC$6,'종목주가시세'!$B$1:$J$1,0)+1)*S191</f>
        <v>0</v>
      </c>
      <c r="AD191" s="12">
        <f t="array" ref="AD191">VLOOKUP($U191,'종목주가시세'!$A$1:$J$472,MATCH(AD$6,'종목주가시세'!$B$1:$J$1,0)+1)*T191</f>
        <v>0</v>
      </c>
      <c r="AE191" s="12">
        <f t="shared" si="3"/>
        <v>32435900</v>
      </c>
      <c r="AF191" s="12">
        <f t="array" ref="AF191">100000000+SUM(IF(($C$7:$C$28="매도")*($B$7:$B$28&lt;=$U191),$I$7:$I$28))-SUM(IF(($C$7:$C$28="매수")*($B$7:$B$28&lt;=$U191),$I$7:$I$28))</f>
        <v>81181770</v>
      </c>
      <c r="AG191" s="12">
        <f t="shared" si="4"/>
        <v>113617670</v>
      </c>
    </row>
    <row r="192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>
        <f t="array" ref="L192">SUM(IF(($A$7:$A$28=L$6)*($C$7:$C$28="매수")*($B$7:$B$28&lt;=$U192),$H$7:$H$28))-SUM(IF(($A$7:$A$28=L$6)*($C$7:$C$28="매도")*($B$7:$B$28&lt;=$U192),$H$7:$H$28))</f>
        <v>0</v>
      </c>
      <c r="M192" s="3">
        <f t="array" ref="M192">SUM(IF(($A$7:$A$28=M$6)*($C$7:$C$28="매수")*($B$7:$B$28&lt;=$U192),$H$7:$H$28))-SUM(IF(($A$7:$A$28=M$6)*($C$7:$C$28="매도")*($B$7:$B$28&lt;=$U192),$H$7:$H$28))</f>
        <v>0</v>
      </c>
      <c r="N192" s="3">
        <f t="array" ref="N192">SUM(IF(($A$7:$A$28=N$6)*($C$7:$C$28="매수")*($B$7:$B$28&lt;=$U192),$H$7:$H$28))-SUM(IF(($A$7:$A$28=N$6)*($C$7:$C$28="매도")*($B$7:$B$28&lt;=$U192),$H$7:$H$28))</f>
        <v>0</v>
      </c>
      <c r="O192" s="3">
        <f t="array" ref="O192">SUM(IF(($A$7:$A$28=O$6)*($C$7:$C$28="매수")*($B$7:$B$28&lt;=$U192),$H$7:$H$28))-SUM(IF(($A$7:$A$28=O$6)*($C$7:$C$28="매도")*($B$7:$B$28&lt;=$U192),$H$7:$H$28))</f>
        <v>0</v>
      </c>
      <c r="P192" s="3">
        <f t="array" ref="P192">SUM(IF(($A$7:$A$28=P$6)*($C$7:$C$28="매수")*($B$7:$B$28&lt;=$U192),$H$7:$H$28))-SUM(IF(($A$7:$A$28=P$6)*($C$7:$C$28="매도")*($B$7:$B$28&lt;=$U192),$H$7:$H$28))</f>
        <v>722</v>
      </c>
      <c r="Q192" s="3">
        <f t="array" ref="Q192">SUM(IF(($A$7:$A$28=Q$6)*($C$7:$C$28="매수")*($B$7:$B$28&lt;=$U192),$H$7:$H$28))-SUM(IF(($A$7:$A$28=Q$6)*($C$7:$C$28="매도")*($B$7:$B$28&lt;=$U192),$H$7:$H$28))</f>
        <v>426</v>
      </c>
      <c r="R192" s="3">
        <f t="array" ref="R192">SUM(IF(($A$7:$A$28=R$6)*($C$7:$C$28="매수")*($B$7:$B$28&lt;=$U192),$H$7:$H$28))-SUM(IF(($A$7:$A$28=R$6)*($C$7:$C$28="매도")*($B$7:$B$28&lt;=$U192),$H$7:$H$28))</f>
        <v>0</v>
      </c>
      <c r="S192" s="3">
        <f t="array" ref="S192">SUM(IF(($A$7:$A$28=S$6)*($C$7:$C$28="매수")*($B$7:$B$28&lt;=$U192),$H$7:$H$28))-SUM(IF(($A$7:$A$28=S$6)*($C$7:$C$28="매도")*($B$7:$B$28&lt;=$U192),$H$7:$H$28))</f>
        <v>0</v>
      </c>
      <c r="T192" s="3">
        <f t="array" ref="T192">SUM(IF(($A$7:$A$28=T$6)*($C$7:$C$28="매수")*($B$7:$B$28&lt;=$U192),$H$7:$H$28))-SUM(IF(($A$7:$A$28=T$6)*($C$7:$C$28="매도")*($B$7:$B$28&lt;=$U192),$H$7:$H$28))</f>
        <v>0</v>
      </c>
      <c r="U192" s="11">
        <v>43775.0</v>
      </c>
      <c r="V192" s="12">
        <f t="array" ref="V192">VLOOKUP($U192,'종목주가시세'!$A$1:$J$472,MATCH(V$6,'종목주가시세'!$B$1:$J$1,0)+1)*L192</f>
        <v>0</v>
      </c>
      <c r="W192" s="12">
        <f t="array" ref="W192">VLOOKUP($U192,'종목주가시세'!$A$1:$J$472,MATCH(W$6,'종목주가시세'!$B$1:$J$1,0)+1)*M192</f>
        <v>0</v>
      </c>
      <c r="X192" s="12">
        <f t="array" ref="X192">VLOOKUP($U192,'종목주가시세'!$A$1:$J$472,MATCH(X$6,'종목주가시세'!$B$1:$J$1,0)+1)*N192</f>
        <v>0</v>
      </c>
      <c r="Y192" s="12">
        <f t="array" ref="Y192">VLOOKUP($U192,'종목주가시세'!$A$1:$J$472,MATCH(Y$6,'종목주가시세'!$B$1:$J$1,0)+1)*O192</f>
        <v>0</v>
      </c>
      <c r="Z192" s="12">
        <f t="array" ref="Z192">VLOOKUP($U192,'종목주가시세'!$A$1:$J$472,MATCH(Z$6,'종목주가시세'!$B$1:$J$1,0)+1)*P192</f>
        <v>16100600</v>
      </c>
      <c r="AA192" s="12">
        <f t="array" ref="AA192">VLOOKUP($U192,'종목주가시세'!$A$1:$J$472,MATCH(AA$6,'종목주가시세'!$B$1:$J$1,0)+1)*Q192</f>
        <v>16401000</v>
      </c>
      <c r="AB192" s="12">
        <f t="array" ref="AB192">VLOOKUP($U192,'종목주가시세'!$A$1:$J$472,MATCH(AB$6,'종목주가시세'!$B$1:$J$1,0)+1)*R192</f>
        <v>0</v>
      </c>
      <c r="AC192" s="12">
        <f t="array" ref="AC192">VLOOKUP($U192,'종목주가시세'!$A$1:$J$472,MATCH(AC$6,'종목주가시세'!$B$1:$J$1,0)+1)*S192</f>
        <v>0</v>
      </c>
      <c r="AD192" s="12">
        <f t="array" ref="AD192">VLOOKUP($U192,'종목주가시세'!$A$1:$J$472,MATCH(AD$6,'종목주가시세'!$B$1:$J$1,0)+1)*T192</f>
        <v>0</v>
      </c>
      <c r="AE192" s="12">
        <f t="shared" si="3"/>
        <v>32501600</v>
      </c>
      <c r="AF192" s="12">
        <f t="array" ref="AF192">100000000+SUM(IF(($C$7:$C$28="매도")*($B$7:$B$28&lt;=$U192),$I$7:$I$28))-SUM(IF(($C$7:$C$28="매수")*($B$7:$B$28&lt;=$U192),$I$7:$I$28))</f>
        <v>81181770</v>
      </c>
      <c r="AG192" s="12">
        <f t="shared" si="4"/>
        <v>113683370</v>
      </c>
    </row>
    <row r="193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>
        <f t="array" ref="L193">SUM(IF(($A$7:$A$28=L$6)*($C$7:$C$28="매수")*($B$7:$B$28&lt;=$U193),$H$7:$H$28))-SUM(IF(($A$7:$A$28=L$6)*($C$7:$C$28="매도")*($B$7:$B$28&lt;=$U193),$H$7:$H$28))</f>
        <v>0</v>
      </c>
      <c r="M193" s="3">
        <f t="array" ref="M193">SUM(IF(($A$7:$A$28=M$6)*($C$7:$C$28="매수")*($B$7:$B$28&lt;=$U193),$H$7:$H$28))-SUM(IF(($A$7:$A$28=M$6)*($C$7:$C$28="매도")*($B$7:$B$28&lt;=$U193),$H$7:$H$28))</f>
        <v>0</v>
      </c>
      <c r="N193" s="3">
        <f t="array" ref="N193">SUM(IF(($A$7:$A$28=N$6)*($C$7:$C$28="매수")*($B$7:$B$28&lt;=$U193),$H$7:$H$28))-SUM(IF(($A$7:$A$28=N$6)*($C$7:$C$28="매도")*($B$7:$B$28&lt;=$U193),$H$7:$H$28))</f>
        <v>0</v>
      </c>
      <c r="O193" s="3">
        <f t="array" ref="O193">SUM(IF(($A$7:$A$28=O$6)*($C$7:$C$28="매수")*($B$7:$B$28&lt;=$U193),$H$7:$H$28))-SUM(IF(($A$7:$A$28=O$6)*($C$7:$C$28="매도")*($B$7:$B$28&lt;=$U193),$H$7:$H$28))</f>
        <v>0</v>
      </c>
      <c r="P193" s="3">
        <f t="array" ref="P193">SUM(IF(($A$7:$A$28=P$6)*($C$7:$C$28="매수")*($B$7:$B$28&lt;=$U193),$H$7:$H$28))-SUM(IF(($A$7:$A$28=P$6)*($C$7:$C$28="매도")*($B$7:$B$28&lt;=$U193),$H$7:$H$28))</f>
        <v>722</v>
      </c>
      <c r="Q193" s="3">
        <f t="array" ref="Q193">SUM(IF(($A$7:$A$28=Q$6)*($C$7:$C$28="매수")*($B$7:$B$28&lt;=$U193),$H$7:$H$28))-SUM(IF(($A$7:$A$28=Q$6)*($C$7:$C$28="매도")*($B$7:$B$28&lt;=$U193),$H$7:$H$28))</f>
        <v>426</v>
      </c>
      <c r="R193" s="3">
        <f t="array" ref="R193">SUM(IF(($A$7:$A$28=R$6)*($C$7:$C$28="매수")*($B$7:$B$28&lt;=$U193),$H$7:$H$28))-SUM(IF(($A$7:$A$28=R$6)*($C$7:$C$28="매도")*($B$7:$B$28&lt;=$U193),$H$7:$H$28))</f>
        <v>0</v>
      </c>
      <c r="S193" s="3">
        <f t="array" ref="S193">SUM(IF(($A$7:$A$28=S$6)*($C$7:$C$28="매수")*($B$7:$B$28&lt;=$U193),$H$7:$H$28))-SUM(IF(($A$7:$A$28=S$6)*($C$7:$C$28="매도")*($B$7:$B$28&lt;=$U193),$H$7:$H$28))</f>
        <v>0</v>
      </c>
      <c r="T193" s="3">
        <f t="array" ref="T193">SUM(IF(($A$7:$A$28=T$6)*($C$7:$C$28="매수")*($B$7:$B$28&lt;=$U193),$H$7:$H$28))-SUM(IF(($A$7:$A$28=T$6)*($C$7:$C$28="매도")*($B$7:$B$28&lt;=$U193),$H$7:$H$28))</f>
        <v>0</v>
      </c>
      <c r="U193" s="11">
        <v>43776.0</v>
      </c>
      <c r="V193" s="12">
        <f t="array" ref="V193">VLOOKUP($U193,'종목주가시세'!$A$1:$J$472,MATCH(V$6,'종목주가시세'!$B$1:$J$1,0)+1)*L193</f>
        <v>0</v>
      </c>
      <c r="W193" s="12">
        <f t="array" ref="W193">VLOOKUP($U193,'종목주가시세'!$A$1:$J$472,MATCH(W$6,'종목주가시세'!$B$1:$J$1,0)+1)*M193</f>
        <v>0</v>
      </c>
      <c r="X193" s="12">
        <f t="array" ref="X193">VLOOKUP($U193,'종목주가시세'!$A$1:$J$472,MATCH(X$6,'종목주가시세'!$B$1:$J$1,0)+1)*N193</f>
        <v>0</v>
      </c>
      <c r="Y193" s="12">
        <f t="array" ref="Y193">VLOOKUP($U193,'종목주가시세'!$A$1:$J$472,MATCH(Y$6,'종목주가시세'!$B$1:$J$1,0)+1)*O193</f>
        <v>0</v>
      </c>
      <c r="Z193" s="12">
        <f t="array" ref="Z193">VLOOKUP($U193,'종목주가시세'!$A$1:$J$472,MATCH(Z$6,'종목주가시세'!$B$1:$J$1,0)+1)*P193</f>
        <v>16100600</v>
      </c>
      <c r="AA193" s="12">
        <f t="array" ref="AA193">VLOOKUP($U193,'종목주가시세'!$A$1:$J$472,MATCH(AA$6,'종목주가시세'!$B$1:$J$1,0)+1)*Q193</f>
        <v>16486200</v>
      </c>
      <c r="AB193" s="12">
        <f t="array" ref="AB193">VLOOKUP($U193,'종목주가시세'!$A$1:$J$472,MATCH(AB$6,'종목주가시세'!$B$1:$J$1,0)+1)*R193</f>
        <v>0</v>
      </c>
      <c r="AC193" s="12">
        <f t="array" ref="AC193">VLOOKUP($U193,'종목주가시세'!$A$1:$J$472,MATCH(AC$6,'종목주가시세'!$B$1:$J$1,0)+1)*S193</f>
        <v>0</v>
      </c>
      <c r="AD193" s="12">
        <f t="array" ref="AD193">VLOOKUP($U193,'종목주가시세'!$A$1:$J$472,MATCH(AD$6,'종목주가시세'!$B$1:$J$1,0)+1)*T193</f>
        <v>0</v>
      </c>
      <c r="AE193" s="12">
        <f t="shared" si="3"/>
        <v>32586800</v>
      </c>
      <c r="AF193" s="12">
        <f t="array" ref="AF193">100000000+SUM(IF(($C$7:$C$28="매도")*($B$7:$B$28&lt;=$U193),$I$7:$I$28))-SUM(IF(($C$7:$C$28="매수")*($B$7:$B$28&lt;=$U193),$I$7:$I$28))</f>
        <v>81181770</v>
      </c>
      <c r="AG193" s="12">
        <f t="shared" si="4"/>
        <v>113768570</v>
      </c>
    </row>
    <row r="194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>
        <f t="array" ref="L194">SUM(IF(($A$7:$A$28=L$6)*($C$7:$C$28="매수")*($B$7:$B$28&lt;=$U194),$H$7:$H$28))-SUM(IF(($A$7:$A$28=L$6)*($C$7:$C$28="매도")*($B$7:$B$28&lt;=$U194),$H$7:$H$28))</f>
        <v>0</v>
      </c>
      <c r="M194" s="3">
        <f t="array" ref="M194">SUM(IF(($A$7:$A$28=M$6)*($C$7:$C$28="매수")*($B$7:$B$28&lt;=$U194),$H$7:$H$28))-SUM(IF(($A$7:$A$28=M$6)*($C$7:$C$28="매도")*($B$7:$B$28&lt;=$U194),$H$7:$H$28))</f>
        <v>0</v>
      </c>
      <c r="N194" s="3">
        <f t="array" ref="N194">SUM(IF(($A$7:$A$28=N$6)*($C$7:$C$28="매수")*($B$7:$B$28&lt;=$U194),$H$7:$H$28))-SUM(IF(($A$7:$A$28=N$6)*($C$7:$C$28="매도")*($B$7:$B$28&lt;=$U194),$H$7:$H$28))</f>
        <v>0</v>
      </c>
      <c r="O194" s="3">
        <f t="array" ref="O194">SUM(IF(($A$7:$A$28=O$6)*($C$7:$C$28="매수")*($B$7:$B$28&lt;=$U194),$H$7:$H$28))-SUM(IF(($A$7:$A$28=O$6)*($C$7:$C$28="매도")*($B$7:$B$28&lt;=$U194),$H$7:$H$28))</f>
        <v>0</v>
      </c>
      <c r="P194" s="3">
        <f t="array" ref="P194">SUM(IF(($A$7:$A$28=P$6)*($C$7:$C$28="매수")*($B$7:$B$28&lt;=$U194),$H$7:$H$28))-SUM(IF(($A$7:$A$28=P$6)*($C$7:$C$28="매도")*($B$7:$B$28&lt;=$U194),$H$7:$H$28))</f>
        <v>722</v>
      </c>
      <c r="Q194" s="3">
        <f t="array" ref="Q194">SUM(IF(($A$7:$A$28=Q$6)*($C$7:$C$28="매수")*($B$7:$B$28&lt;=$U194),$H$7:$H$28))-SUM(IF(($A$7:$A$28=Q$6)*($C$7:$C$28="매도")*($B$7:$B$28&lt;=$U194),$H$7:$H$28))</f>
        <v>426</v>
      </c>
      <c r="R194" s="3">
        <f t="array" ref="R194">SUM(IF(($A$7:$A$28=R$6)*($C$7:$C$28="매수")*($B$7:$B$28&lt;=$U194),$H$7:$H$28))-SUM(IF(($A$7:$A$28=R$6)*($C$7:$C$28="매도")*($B$7:$B$28&lt;=$U194),$H$7:$H$28))</f>
        <v>0</v>
      </c>
      <c r="S194" s="3">
        <f t="array" ref="S194">SUM(IF(($A$7:$A$28=S$6)*($C$7:$C$28="매수")*($B$7:$B$28&lt;=$U194),$H$7:$H$28))-SUM(IF(($A$7:$A$28=S$6)*($C$7:$C$28="매도")*($B$7:$B$28&lt;=$U194),$H$7:$H$28))</f>
        <v>0</v>
      </c>
      <c r="T194" s="3">
        <f t="array" ref="T194">SUM(IF(($A$7:$A$28=T$6)*($C$7:$C$28="매수")*($B$7:$B$28&lt;=$U194),$H$7:$H$28))-SUM(IF(($A$7:$A$28=T$6)*($C$7:$C$28="매도")*($B$7:$B$28&lt;=$U194),$H$7:$H$28))</f>
        <v>0</v>
      </c>
      <c r="U194" s="11">
        <v>43777.0</v>
      </c>
      <c r="V194" s="12">
        <f t="array" ref="V194">VLOOKUP($U194,'종목주가시세'!$A$1:$J$472,MATCH(V$6,'종목주가시세'!$B$1:$J$1,0)+1)*L194</f>
        <v>0</v>
      </c>
      <c r="W194" s="12">
        <f t="array" ref="W194">VLOOKUP($U194,'종목주가시세'!$A$1:$J$472,MATCH(W$6,'종목주가시세'!$B$1:$J$1,0)+1)*M194</f>
        <v>0</v>
      </c>
      <c r="X194" s="12">
        <f t="array" ref="X194">VLOOKUP($U194,'종목주가시세'!$A$1:$J$472,MATCH(X$6,'종목주가시세'!$B$1:$J$1,0)+1)*N194</f>
        <v>0</v>
      </c>
      <c r="Y194" s="12">
        <f t="array" ref="Y194">VLOOKUP($U194,'종목주가시세'!$A$1:$J$472,MATCH(Y$6,'종목주가시세'!$B$1:$J$1,0)+1)*O194</f>
        <v>0</v>
      </c>
      <c r="Z194" s="12">
        <f t="array" ref="Z194">VLOOKUP($U194,'종목주가시세'!$A$1:$J$472,MATCH(Z$6,'종목주가시세'!$B$1:$J$1,0)+1)*P194</f>
        <v>16100600</v>
      </c>
      <c r="AA194" s="12">
        <f t="array" ref="AA194">VLOOKUP($U194,'종목주가시세'!$A$1:$J$472,MATCH(AA$6,'종목주가시세'!$B$1:$J$1,0)+1)*Q194</f>
        <v>16486200</v>
      </c>
      <c r="AB194" s="12">
        <f t="array" ref="AB194">VLOOKUP($U194,'종목주가시세'!$A$1:$J$472,MATCH(AB$6,'종목주가시세'!$B$1:$J$1,0)+1)*R194</f>
        <v>0</v>
      </c>
      <c r="AC194" s="12">
        <f t="array" ref="AC194">VLOOKUP($U194,'종목주가시세'!$A$1:$J$472,MATCH(AC$6,'종목주가시세'!$B$1:$J$1,0)+1)*S194</f>
        <v>0</v>
      </c>
      <c r="AD194" s="12">
        <f t="array" ref="AD194">VLOOKUP($U194,'종목주가시세'!$A$1:$J$472,MATCH(AD$6,'종목주가시세'!$B$1:$J$1,0)+1)*T194</f>
        <v>0</v>
      </c>
      <c r="AE194" s="12">
        <f t="shared" si="3"/>
        <v>32586800</v>
      </c>
      <c r="AF194" s="12">
        <f t="array" ref="AF194">100000000+SUM(IF(($C$7:$C$28="매도")*($B$7:$B$28&lt;=$U194),$I$7:$I$28))-SUM(IF(($C$7:$C$28="매수")*($B$7:$B$28&lt;=$U194),$I$7:$I$28))</f>
        <v>81181770</v>
      </c>
      <c r="AG194" s="12">
        <f t="shared" si="4"/>
        <v>113768570</v>
      </c>
    </row>
    <row r="195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>
        <f t="array" ref="L195">SUM(IF(($A$7:$A$28=L$6)*($C$7:$C$28="매수")*($B$7:$B$28&lt;=$U195),$H$7:$H$28))-SUM(IF(($A$7:$A$28=L$6)*($C$7:$C$28="매도")*($B$7:$B$28&lt;=$U195),$H$7:$H$28))</f>
        <v>0</v>
      </c>
      <c r="M195" s="3">
        <f t="array" ref="M195">SUM(IF(($A$7:$A$28=M$6)*($C$7:$C$28="매수")*($B$7:$B$28&lt;=$U195),$H$7:$H$28))-SUM(IF(($A$7:$A$28=M$6)*($C$7:$C$28="매도")*($B$7:$B$28&lt;=$U195),$H$7:$H$28))</f>
        <v>0</v>
      </c>
      <c r="N195" s="3">
        <f t="array" ref="N195">SUM(IF(($A$7:$A$28=N$6)*($C$7:$C$28="매수")*($B$7:$B$28&lt;=$U195),$H$7:$H$28))-SUM(IF(($A$7:$A$28=N$6)*($C$7:$C$28="매도")*($B$7:$B$28&lt;=$U195),$H$7:$H$28))</f>
        <v>0</v>
      </c>
      <c r="O195" s="3">
        <f t="array" ref="O195">SUM(IF(($A$7:$A$28=O$6)*($C$7:$C$28="매수")*($B$7:$B$28&lt;=$U195),$H$7:$H$28))-SUM(IF(($A$7:$A$28=O$6)*($C$7:$C$28="매도")*($B$7:$B$28&lt;=$U195),$H$7:$H$28))</f>
        <v>0</v>
      </c>
      <c r="P195" s="3">
        <f t="array" ref="P195">SUM(IF(($A$7:$A$28=P$6)*($C$7:$C$28="매수")*($B$7:$B$28&lt;=$U195),$H$7:$H$28))-SUM(IF(($A$7:$A$28=P$6)*($C$7:$C$28="매도")*($B$7:$B$28&lt;=$U195),$H$7:$H$28))</f>
        <v>722</v>
      </c>
      <c r="Q195" s="3">
        <f t="array" ref="Q195">SUM(IF(($A$7:$A$28=Q$6)*($C$7:$C$28="매수")*($B$7:$B$28&lt;=$U195),$H$7:$H$28))-SUM(IF(($A$7:$A$28=Q$6)*($C$7:$C$28="매도")*($B$7:$B$28&lt;=$U195),$H$7:$H$28))</f>
        <v>426</v>
      </c>
      <c r="R195" s="3">
        <f t="array" ref="R195">SUM(IF(($A$7:$A$28=R$6)*($C$7:$C$28="매수")*($B$7:$B$28&lt;=$U195),$H$7:$H$28))-SUM(IF(($A$7:$A$28=R$6)*($C$7:$C$28="매도")*($B$7:$B$28&lt;=$U195),$H$7:$H$28))</f>
        <v>0</v>
      </c>
      <c r="S195" s="3">
        <f t="array" ref="S195">SUM(IF(($A$7:$A$28=S$6)*($C$7:$C$28="매수")*($B$7:$B$28&lt;=$U195),$H$7:$H$28))-SUM(IF(($A$7:$A$28=S$6)*($C$7:$C$28="매도")*($B$7:$B$28&lt;=$U195),$H$7:$H$28))</f>
        <v>0</v>
      </c>
      <c r="T195" s="3">
        <f t="array" ref="T195">SUM(IF(($A$7:$A$28=T$6)*($C$7:$C$28="매수")*($B$7:$B$28&lt;=$U195),$H$7:$H$28))-SUM(IF(($A$7:$A$28=T$6)*($C$7:$C$28="매도")*($B$7:$B$28&lt;=$U195),$H$7:$H$28))</f>
        <v>0</v>
      </c>
      <c r="U195" s="11">
        <v>43780.0</v>
      </c>
      <c r="V195" s="12">
        <f t="array" ref="V195">VLOOKUP($U195,'종목주가시세'!$A$1:$J$472,MATCH(V$6,'종목주가시세'!$B$1:$J$1,0)+1)*L195</f>
        <v>0</v>
      </c>
      <c r="W195" s="12">
        <f t="array" ref="W195">VLOOKUP($U195,'종목주가시세'!$A$1:$J$472,MATCH(W$6,'종목주가시세'!$B$1:$J$1,0)+1)*M195</f>
        <v>0</v>
      </c>
      <c r="X195" s="12">
        <f t="array" ref="X195">VLOOKUP($U195,'종목주가시세'!$A$1:$J$472,MATCH(X$6,'종목주가시세'!$B$1:$J$1,0)+1)*N195</f>
        <v>0</v>
      </c>
      <c r="Y195" s="12">
        <f t="array" ref="Y195">VLOOKUP($U195,'종목주가시세'!$A$1:$J$472,MATCH(Y$6,'종목주가시세'!$B$1:$J$1,0)+1)*O195</f>
        <v>0</v>
      </c>
      <c r="Z195" s="12">
        <f t="array" ref="Z195">VLOOKUP($U195,'종목주가시세'!$A$1:$J$472,MATCH(Z$6,'종목주가시세'!$B$1:$J$1,0)+1)*P195</f>
        <v>15992300</v>
      </c>
      <c r="AA195" s="12">
        <f t="array" ref="AA195">VLOOKUP($U195,'종목주가시세'!$A$1:$J$472,MATCH(AA$6,'종목주가시세'!$B$1:$J$1,0)+1)*Q195</f>
        <v>16528800</v>
      </c>
      <c r="AB195" s="12">
        <f t="array" ref="AB195">VLOOKUP($U195,'종목주가시세'!$A$1:$J$472,MATCH(AB$6,'종목주가시세'!$B$1:$J$1,0)+1)*R195</f>
        <v>0</v>
      </c>
      <c r="AC195" s="12">
        <f t="array" ref="AC195">VLOOKUP($U195,'종목주가시세'!$A$1:$J$472,MATCH(AC$6,'종목주가시세'!$B$1:$J$1,0)+1)*S195</f>
        <v>0</v>
      </c>
      <c r="AD195" s="12">
        <f t="array" ref="AD195">VLOOKUP($U195,'종목주가시세'!$A$1:$J$472,MATCH(AD$6,'종목주가시세'!$B$1:$J$1,0)+1)*T195</f>
        <v>0</v>
      </c>
      <c r="AE195" s="12">
        <f t="shared" si="3"/>
        <v>32521100</v>
      </c>
      <c r="AF195" s="12">
        <f t="array" ref="AF195">100000000+SUM(IF(($C$7:$C$28="매도")*($B$7:$B$28&lt;=$U195),$I$7:$I$28))-SUM(IF(($C$7:$C$28="매수")*($B$7:$B$28&lt;=$U195),$I$7:$I$28))</f>
        <v>81181770</v>
      </c>
      <c r="AG195" s="12">
        <f t="shared" si="4"/>
        <v>113702870</v>
      </c>
    </row>
    <row r="19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>
        <f t="array" ref="L196">SUM(IF(($A$7:$A$28=L$6)*($C$7:$C$28="매수")*($B$7:$B$28&lt;=$U196),$H$7:$H$28))-SUM(IF(($A$7:$A$28=L$6)*($C$7:$C$28="매도")*($B$7:$B$28&lt;=$U196),$H$7:$H$28))</f>
        <v>0</v>
      </c>
      <c r="M196" s="3">
        <f t="array" ref="M196">SUM(IF(($A$7:$A$28=M$6)*($C$7:$C$28="매수")*($B$7:$B$28&lt;=$U196),$H$7:$H$28))-SUM(IF(($A$7:$A$28=M$6)*($C$7:$C$28="매도")*($B$7:$B$28&lt;=$U196),$H$7:$H$28))</f>
        <v>0</v>
      </c>
      <c r="N196" s="3">
        <f t="array" ref="N196">SUM(IF(($A$7:$A$28=N$6)*($C$7:$C$28="매수")*($B$7:$B$28&lt;=$U196),$H$7:$H$28))-SUM(IF(($A$7:$A$28=N$6)*($C$7:$C$28="매도")*($B$7:$B$28&lt;=$U196),$H$7:$H$28))</f>
        <v>0</v>
      </c>
      <c r="O196" s="3">
        <f t="array" ref="O196">SUM(IF(($A$7:$A$28=O$6)*($C$7:$C$28="매수")*($B$7:$B$28&lt;=$U196),$H$7:$H$28))-SUM(IF(($A$7:$A$28=O$6)*($C$7:$C$28="매도")*($B$7:$B$28&lt;=$U196),$H$7:$H$28))</f>
        <v>0</v>
      </c>
      <c r="P196" s="3">
        <f t="array" ref="P196">SUM(IF(($A$7:$A$28=P$6)*($C$7:$C$28="매수")*($B$7:$B$28&lt;=$U196),$H$7:$H$28))-SUM(IF(($A$7:$A$28=P$6)*($C$7:$C$28="매도")*($B$7:$B$28&lt;=$U196),$H$7:$H$28))</f>
        <v>722</v>
      </c>
      <c r="Q196" s="3">
        <f t="array" ref="Q196">SUM(IF(($A$7:$A$28=Q$6)*($C$7:$C$28="매수")*($B$7:$B$28&lt;=$U196),$H$7:$H$28))-SUM(IF(($A$7:$A$28=Q$6)*($C$7:$C$28="매도")*($B$7:$B$28&lt;=$U196),$H$7:$H$28))</f>
        <v>426</v>
      </c>
      <c r="R196" s="3">
        <f t="array" ref="R196">SUM(IF(($A$7:$A$28=R$6)*($C$7:$C$28="매수")*($B$7:$B$28&lt;=$U196),$H$7:$H$28))-SUM(IF(($A$7:$A$28=R$6)*($C$7:$C$28="매도")*($B$7:$B$28&lt;=$U196),$H$7:$H$28))</f>
        <v>0</v>
      </c>
      <c r="S196" s="3">
        <f t="array" ref="S196">SUM(IF(($A$7:$A$28=S$6)*($C$7:$C$28="매수")*($B$7:$B$28&lt;=$U196),$H$7:$H$28))-SUM(IF(($A$7:$A$28=S$6)*($C$7:$C$28="매도")*($B$7:$B$28&lt;=$U196),$H$7:$H$28))</f>
        <v>0</v>
      </c>
      <c r="T196" s="3">
        <f t="array" ref="T196">SUM(IF(($A$7:$A$28=T$6)*($C$7:$C$28="매수")*($B$7:$B$28&lt;=$U196),$H$7:$H$28))-SUM(IF(($A$7:$A$28=T$6)*($C$7:$C$28="매도")*($B$7:$B$28&lt;=$U196),$H$7:$H$28))</f>
        <v>0</v>
      </c>
      <c r="U196" s="11">
        <v>43781.0</v>
      </c>
      <c r="V196" s="12">
        <f t="array" ref="V196">VLOOKUP($U196,'종목주가시세'!$A$1:$J$472,MATCH(V$6,'종목주가시세'!$B$1:$J$1,0)+1)*L196</f>
        <v>0</v>
      </c>
      <c r="W196" s="12">
        <f t="array" ref="W196">VLOOKUP($U196,'종목주가시세'!$A$1:$J$472,MATCH(W$6,'종목주가시세'!$B$1:$J$1,0)+1)*M196</f>
        <v>0</v>
      </c>
      <c r="X196" s="12">
        <f t="array" ref="X196">VLOOKUP($U196,'종목주가시세'!$A$1:$J$472,MATCH(X$6,'종목주가시세'!$B$1:$J$1,0)+1)*N196</f>
        <v>0</v>
      </c>
      <c r="Y196" s="12">
        <f t="array" ref="Y196">VLOOKUP($U196,'종목주가시세'!$A$1:$J$472,MATCH(Y$6,'종목주가시세'!$B$1:$J$1,0)+1)*O196</f>
        <v>0</v>
      </c>
      <c r="Z196" s="12">
        <f t="array" ref="Z196">VLOOKUP($U196,'종목주가시세'!$A$1:$J$472,MATCH(Z$6,'종목주가시세'!$B$1:$J$1,0)+1)*P196</f>
        <v>15811800</v>
      </c>
      <c r="AA196" s="12">
        <f t="array" ref="AA196">VLOOKUP($U196,'종목주가시세'!$A$1:$J$472,MATCH(AA$6,'종목주가시세'!$B$1:$J$1,0)+1)*Q196</f>
        <v>16805700</v>
      </c>
      <c r="AB196" s="12">
        <f t="array" ref="AB196">VLOOKUP($U196,'종목주가시세'!$A$1:$J$472,MATCH(AB$6,'종목주가시세'!$B$1:$J$1,0)+1)*R196</f>
        <v>0</v>
      </c>
      <c r="AC196" s="12">
        <f t="array" ref="AC196">VLOOKUP($U196,'종목주가시세'!$A$1:$J$472,MATCH(AC$6,'종목주가시세'!$B$1:$J$1,0)+1)*S196</f>
        <v>0</v>
      </c>
      <c r="AD196" s="12">
        <f t="array" ref="AD196">VLOOKUP($U196,'종목주가시세'!$A$1:$J$472,MATCH(AD$6,'종목주가시세'!$B$1:$J$1,0)+1)*T196</f>
        <v>0</v>
      </c>
      <c r="AE196" s="12">
        <f t="shared" si="3"/>
        <v>32617500</v>
      </c>
      <c r="AF196" s="12">
        <f t="array" ref="AF196">100000000+SUM(IF(($C$7:$C$28="매도")*($B$7:$B$28&lt;=$U196),$I$7:$I$28))-SUM(IF(($C$7:$C$28="매수")*($B$7:$B$28&lt;=$U196),$I$7:$I$28))</f>
        <v>81181770</v>
      </c>
      <c r="AG196" s="12">
        <f t="shared" si="4"/>
        <v>113799270</v>
      </c>
    </row>
    <row r="197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>
        <f t="array" ref="L197">SUM(IF(($A$7:$A$28=L$6)*($C$7:$C$28="매수")*($B$7:$B$28&lt;=$U197),$H$7:$H$28))-SUM(IF(($A$7:$A$28=L$6)*($C$7:$C$28="매도")*($B$7:$B$28&lt;=$U197),$H$7:$H$28))</f>
        <v>0</v>
      </c>
      <c r="M197" s="3">
        <f t="array" ref="M197">SUM(IF(($A$7:$A$28=M$6)*($C$7:$C$28="매수")*($B$7:$B$28&lt;=$U197),$H$7:$H$28))-SUM(IF(($A$7:$A$28=M$6)*($C$7:$C$28="매도")*($B$7:$B$28&lt;=$U197),$H$7:$H$28))</f>
        <v>0</v>
      </c>
      <c r="N197" s="3">
        <f t="array" ref="N197">SUM(IF(($A$7:$A$28=N$6)*($C$7:$C$28="매수")*($B$7:$B$28&lt;=$U197),$H$7:$H$28))-SUM(IF(($A$7:$A$28=N$6)*($C$7:$C$28="매도")*($B$7:$B$28&lt;=$U197),$H$7:$H$28))</f>
        <v>0</v>
      </c>
      <c r="O197" s="3">
        <f t="array" ref="O197">SUM(IF(($A$7:$A$28=O$6)*($C$7:$C$28="매수")*($B$7:$B$28&lt;=$U197),$H$7:$H$28))-SUM(IF(($A$7:$A$28=O$6)*($C$7:$C$28="매도")*($B$7:$B$28&lt;=$U197),$H$7:$H$28))</f>
        <v>0</v>
      </c>
      <c r="P197" s="3">
        <f t="array" ref="P197">SUM(IF(($A$7:$A$28=P$6)*($C$7:$C$28="매수")*($B$7:$B$28&lt;=$U197),$H$7:$H$28))-SUM(IF(($A$7:$A$28=P$6)*($C$7:$C$28="매도")*($B$7:$B$28&lt;=$U197),$H$7:$H$28))</f>
        <v>722</v>
      </c>
      <c r="Q197" s="3">
        <f t="array" ref="Q197">SUM(IF(($A$7:$A$28=Q$6)*($C$7:$C$28="매수")*($B$7:$B$28&lt;=$U197),$H$7:$H$28))-SUM(IF(($A$7:$A$28=Q$6)*($C$7:$C$28="매도")*($B$7:$B$28&lt;=$U197),$H$7:$H$28))</f>
        <v>426</v>
      </c>
      <c r="R197" s="3">
        <f t="array" ref="R197">SUM(IF(($A$7:$A$28=R$6)*($C$7:$C$28="매수")*($B$7:$B$28&lt;=$U197),$H$7:$H$28))-SUM(IF(($A$7:$A$28=R$6)*($C$7:$C$28="매도")*($B$7:$B$28&lt;=$U197),$H$7:$H$28))</f>
        <v>0</v>
      </c>
      <c r="S197" s="3">
        <f t="array" ref="S197">SUM(IF(($A$7:$A$28=S$6)*($C$7:$C$28="매수")*($B$7:$B$28&lt;=$U197),$H$7:$H$28))-SUM(IF(($A$7:$A$28=S$6)*($C$7:$C$28="매도")*($B$7:$B$28&lt;=$U197),$H$7:$H$28))</f>
        <v>0</v>
      </c>
      <c r="T197" s="3">
        <f t="array" ref="T197">SUM(IF(($A$7:$A$28=T$6)*($C$7:$C$28="매수")*($B$7:$B$28&lt;=$U197),$H$7:$H$28))-SUM(IF(($A$7:$A$28=T$6)*($C$7:$C$28="매도")*($B$7:$B$28&lt;=$U197),$H$7:$H$28))</f>
        <v>0</v>
      </c>
      <c r="U197" s="11">
        <v>43782.0</v>
      </c>
      <c r="V197" s="12">
        <f t="array" ref="V197">VLOOKUP($U197,'종목주가시세'!$A$1:$J$472,MATCH(V$6,'종목주가시세'!$B$1:$J$1,0)+1)*L197</f>
        <v>0</v>
      </c>
      <c r="W197" s="12">
        <f t="array" ref="W197">VLOOKUP($U197,'종목주가시세'!$A$1:$J$472,MATCH(W$6,'종목주가시세'!$B$1:$J$1,0)+1)*M197</f>
        <v>0</v>
      </c>
      <c r="X197" s="12">
        <f t="array" ref="X197">VLOOKUP($U197,'종목주가시세'!$A$1:$J$472,MATCH(X$6,'종목주가시세'!$B$1:$J$1,0)+1)*N197</f>
        <v>0</v>
      </c>
      <c r="Y197" s="12">
        <f t="array" ref="Y197">VLOOKUP($U197,'종목주가시세'!$A$1:$J$472,MATCH(Y$6,'종목주가시세'!$B$1:$J$1,0)+1)*O197</f>
        <v>0</v>
      </c>
      <c r="Z197" s="12">
        <f t="array" ref="Z197">VLOOKUP($U197,'종목주가시세'!$A$1:$J$472,MATCH(Z$6,'종목주가시세'!$B$1:$J$1,0)+1)*P197</f>
        <v>15811800</v>
      </c>
      <c r="AA197" s="12">
        <f t="array" ref="AA197">VLOOKUP($U197,'종목주가시세'!$A$1:$J$472,MATCH(AA$6,'종목주가시세'!$B$1:$J$1,0)+1)*Q197</f>
        <v>16741800</v>
      </c>
      <c r="AB197" s="12">
        <f t="array" ref="AB197">VLOOKUP($U197,'종목주가시세'!$A$1:$J$472,MATCH(AB$6,'종목주가시세'!$B$1:$J$1,0)+1)*R197</f>
        <v>0</v>
      </c>
      <c r="AC197" s="12">
        <f t="array" ref="AC197">VLOOKUP($U197,'종목주가시세'!$A$1:$J$472,MATCH(AC$6,'종목주가시세'!$B$1:$J$1,0)+1)*S197</f>
        <v>0</v>
      </c>
      <c r="AD197" s="12">
        <f t="array" ref="AD197">VLOOKUP($U197,'종목주가시세'!$A$1:$J$472,MATCH(AD$6,'종목주가시세'!$B$1:$J$1,0)+1)*T197</f>
        <v>0</v>
      </c>
      <c r="AE197" s="12">
        <f t="shared" si="3"/>
        <v>32553600</v>
      </c>
      <c r="AF197" s="12">
        <f t="array" ref="AF197">100000000+SUM(IF(($C$7:$C$28="매도")*($B$7:$B$28&lt;=$U197),$I$7:$I$28))-SUM(IF(($C$7:$C$28="매수")*($B$7:$B$28&lt;=$U197),$I$7:$I$28))</f>
        <v>81181770</v>
      </c>
      <c r="AG197" s="12">
        <f t="shared" si="4"/>
        <v>113735370</v>
      </c>
    </row>
    <row r="198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>
        <f t="array" ref="L198">SUM(IF(($A$7:$A$28=L$6)*($C$7:$C$28="매수")*($B$7:$B$28&lt;=$U198),$H$7:$H$28))-SUM(IF(($A$7:$A$28=L$6)*($C$7:$C$28="매도")*($B$7:$B$28&lt;=$U198),$H$7:$H$28))</f>
        <v>0</v>
      </c>
      <c r="M198" s="3">
        <f t="array" ref="M198">SUM(IF(($A$7:$A$28=M$6)*($C$7:$C$28="매수")*($B$7:$B$28&lt;=$U198),$H$7:$H$28))-SUM(IF(($A$7:$A$28=M$6)*($C$7:$C$28="매도")*($B$7:$B$28&lt;=$U198),$H$7:$H$28))</f>
        <v>0</v>
      </c>
      <c r="N198" s="3">
        <f t="array" ref="N198">SUM(IF(($A$7:$A$28=N$6)*($C$7:$C$28="매수")*($B$7:$B$28&lt;=$U198),$H$7:$H$28))-SUM(IF(($A$7:$A$28=N$6)*($C$7:$C$28="매도")*($B$7:$B$28&lt;=$U198),$H$7:$H$28))</f>
        <v>0</v>
      </c>
      <c r="O198" s="3">
        <f t="array" ref="O198">SUM(IF(($A$7:$A$28=O$6)*($C$7:$C$28="매수")*($B$7:$B$28&lt;=$U198),$H$7:$H$28))-SUM(IF(($A$7:$A$28=O$6)*($C$7:$C$28="매도")*($B$7:$B$28&lt;=$U198),$H$7:$H$28))</f>
        <v>0</v>
      </c>
      <c r="P198" s="3">
        <f t="array" ref="P198">SUM(IF(($A$7:$A$28=P$6)*($C$7:$C$28="매수")*($B$7:$B$28&lt;=$U198),$H$7:$H$28))-SUM(IF(($A$7:$A$28=P$6)*($C$7:$C$28="매도")*($B$7:$B$28&lt;=$U198),$H$7:$H$28))</f>
        <v>722</v>
      </c>
      <c r="Q198" s="3">
        <f t="array" ref="Q198">SUM(IF(($A$7:$A$28=Q$6)*($C$7:$C$28="매수")*($B$7:$B$28&lt;=$U198),$H$7:$H$28))-SUM(IF(($A$7:$A$28=Q$6)*($C$7:$C$28="매도")*($B$7:$B$28&lt;=$U198),$H$7:$H$28))</f>
        <v>426</v>
      </c>
      <c r="R198" s="3">
        <f t="array" ref="R198">SUM(IF(($A$7:$A$28=R$6)*($C$7:$C$28="매수")*($B$7:$B$28&lt;=$U198),$H$7:$H$28))-SUM(IF(($A$7:$A$28=R$6)*($C$7:$C$28="매도")*($B$7:$B$28&lt;=$U198),$H$7:$H$28))</f>
        <v>0</v>
      </c>
      <c r="S198" s="3">
        <f t="array" ref="S198">SUM(IF(($A$7:$A$28=S$6)*($C$7:$C$28="매수")*($B$7:$B$28&lt;=$U198),$H$7:$H$28))-SUM(IF(($A$7:$A$28=S$6)*($C$7:$C$28="매도")*($B$7:$B$28&lt;=$U198),$H$7:$H$28))</f>
        <v>0</v>
      </c>
      <c r="T198" s="3">
        <f t="array" ref="T198">SUM(IF(($A$7:$A$28=T$6)*($C$7:$C$28="매수")*($B$7:$B$28&lt;=$U198),$H$7:$H$28))-SUM(IF(($A$7:$A$28=T$6)*($C$7:$C$28="매도")*($B$7:$B$28&lt;=$U198),$H$7:$H$28))</f>
        <v>0</v>
      </c>
      <c r="U198" s="11">
        <v>43783.0</v>
      </c>
      <c r="V198" s="12">
        <f t="array" ref="V198">VLOOKUP($U198,'종목주가시세'!$A$1:$J$472,MATCH(V$6,'종목주가시세'!$B$1:$J$1,0)+1)*L198</f>
        <v>0</v>
      </c>
      <c r="W198" s="12">
        <f t="array" ref="W198">VLOOKUP($U198,'종목주가시세'!$A$1:$J$472,MATCH(W$6,'종목주가시세'!$B$1:$J$1,0)+1)*M198</f>
        <v>0</v>
      </c>
      <c r="X198" s="12">
        <f t="array" ref="X198">VLOOKUP($U198,'종목주가시세'!$A$1:$J$472,MATCH(X$6,'종목주가시세'!$B$1:$J$1,0)+1)*N198</f>
        <v>0</v>
      </c>
      <c r="Y198" s="12">
        <f t="array" ref="Y198">VLOOKUP($U198,'종목주가시세'!$A$1:$J$472,MATCH(Y$6,'종목주가시세'!$B$1:$J$1,0)+1)*O198</f>
        <v>0</v>
      </c>
      <c r="Z198" s="12">
        <f t="array" ref="Z198">VLOOKUP($U198,'종목주가시세'!$A$1:$J$472,MATCH(Z$6,'종목주가시세'!$B$1:$J$1,0)+1)*P198</f>
        <v>15811800</v>
      </c>
      <c r="AA198" s="12">
        <f t="array" ref="AA198">VLOOKUP($U198,'종목주가시세'!$A$1:$J$472,MATCH(AA$6,'종목주가시세'!$B$1:$J$1,0)+1)*Q198</f>
        <v>16464900</v>
      </c>
      <c r="AB198" s="12">
        <f t="array" ref="AB198">VLOOKUP($U198,'종목주가시세'!$A$1:$J$472,MATCH(AB$6,'종목주가시세'!$B$1:$J$1,0)+1)*R198</f>
        <v>0</v>
      </c>
      <c r="AC198" s="12">
        <f t="array" ref="AC198">VLOOKUP($U198,'종목주가시세'!$A$1:$J$472,MATCH(AC$6,'종목주가시세'!$B$1:$J$1,0)+1)*S198</f>
        <v>0</v>
      </c>
      <c r="AD198" s="12">
        <f t="array" ref="AD198">VLOOKUP($U198,'종목주가시세'!$A$1:$J$472,MATCH(AD$6,'종목주가시세'!$B$1:$J$1,0)+1)*T198</f>
        <v>0</v>
      </c>
      <c r="AE198" s="12">
        <f t="shared" si="3"/>
        <v>32276700</v>
      </c>
      <c r="AF198" s="12">
        <f t="array" ref="AF198">100000000+SUM(IF(($C$7:$C$28="매도")*($B$7:$B$28&lt;=$U198),$I$7:$I$28))-SUM(IF(($C$7:$C$28="매수")*($B$7:$B$28&lt;=$U198),$I$7:$I$28))</f>
        <v>81181770</v>
      </c>
      <c r="AG198" s="12">
        <f t="shared" si="4"/>
        <v>113458470</v>
      </c>
    </row>
    <row r="199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>
        <f t="array" ref="L199">SUM(IF(($A$7:$A$28=L$6)*($C$7:$C$28="매수")*($B$7:$B$28&lt;=$U199),$H$7:$H$28))-SUM(IF(($A$7:$A$28=L$6)*($C$7:$C$28="매도")*($B$7:$B$28&lt;=$U199),$H$7:$H$28))</f>
        <v>0</v>
      </c>
      <c r="M199" s="3">
        <f t="array" ref="M199">SUM(IF(($A$7:$A$28=M$6)*($C$7:$C$28="매수")*($B$7:$B$28&lt;=$U199),$H$7:$H$28))-SUM(IF(($A$7:$A$28=M$6)*($C$7:$C$28="매도")*($B$7:$B$28&lt;=$U199),$H$7:$H$28))</f>
        <v>0</v>
      </c>
      <c r="N199" s="3">
        <f t="array" ref="N199">SUM(IF(($A$7:$A$28=N$6)*($C$7:$C$28="매수")*($B$7:$B$28&lt;=$U199),$H$7:$H$28))-SUM(IF(($A$7:$A$28=N$6)*($C$7:$C$28="매도")*($B$7:$B$28&lt;=$U199),$H$7:$H$28))</f>
        <v>0</v>
      </c>
      <c r="O199" s="3">
        <f t="array" ref="O199">SUM(IF(($A$7:$A$28=O$6)*($C$7:$C$28="매수")*($B$7:$B$28&lt;=$U199),$H$7:$H$28))-SUM(IF(($A$7:$A$28=O$6)*($C$7:$C$28="매도")*($B$7:$B$28&lt;=$U199),$H$7:$H$28))</f>
        <v>0</v>
      </c>
      <c r="P199" s="3">
        <f t="array" ref="P199">SUM(IF(($A$7:$A$28=P$6)*($C$7:$C$28="매수")*($B$7:$B$28&lt;=$U199),$H$7:$H$28))-SUM(IF(($A$7:$A$28=P$6)*($C$7:$C$28="매도")*($B$7:$B$28&lt;=$U199),$H$7:$H$28))</f>
        <v>722</v>
      </c>
      <c r="Q199" s="3">
        <f t="array" ref="Q199">SUM(IF(($A$7:$A$28=Q$6)*($C$7:$C$28="매수")*($B$7:$B$28&lt;=$U199),$H$7:$H$28))-SUM(IF(($A$7:$A$28=Q$6)*($C$7:$C$28="매도")*($B$7:$B$28&lt;=$U199),$H$7:$H$28))</f>
        <v>426</v>
      </c>
      <c r="R199" s="3">
        <f t="array" ref="R199">SUM(IF(($A$7:$A$28=R$6)*($C$7:$C$28="매수")*($B$7:$B$28&lt;=$U199),$H$7:$H$28))-SUM(IF(($A$7:$A$28=R$6)*($C$7:$C$28="매도")*($B$7:$B$28&lt;=$U199),$H$7:$H$28))</f>
        <v>0</v>
      </c>
      <c r="S199" s="3">
        <f t="array" ref="S199">SUM(IF(($A$7:$A$28=S$6)*($C$7:$C$28="매수")*($B$7:$B$28&lt;=$U199),$H$7:$H$28))-SUM(IF(($A$7:$A$28=S$6)*($C$7:$C$28="매도")*($B$7:$B$28&lt;=$U199),$H$7:$H$28))</f>
        <v>0</v>
      </c>
      <c r="T199" s="3">
        <f t="array" ref="T199">SUM(IF(($A$7:$A$28=T$6)*($C$7:$C$28="매수")*($B$7:$B$28&lt;=$U199),$H$7:$H$28))-SUM(IF(($A$7:$A$28=T$6)*($C$7:$C$28="매도")*($B$7:$B$28&lt;=$U199),$H$7:$H$28))</f>
        <v>0</v>
      </c>
      <c r="U199" s="11">
        <v>43784.0</v>
      </c>
      <c r="V199" s="12">
        <f t="array" ref="V199">VLOOKUP($U199,'종목주가시세'!$A$1:$J$472,MATCH(V$6,'종목주가시세'!$B$1:$J$1,0)+1)*L199</f>
        <v>0</v>
      </c>
      <c r="W199" s="12">
        <f t="array" ref="W199">VLOOKUP($U199,'종목주가시세'!$A$1:$J$472,MATCH(W$6,'종목주가시세'!$B$1:$J$1,0)+1)*M199</f>
        <v>0</v>
      </c>
      <c r="X199" s="12">
        <f t="array" ref="X199">VLOOKUP($U199,'종목주가시세'!$A$1:$J$472,MATCH(X$6,'종목주가시세'!$B$1:$J$1,0)+1)*N199</f>
        <v>0</v>
      </c>
      <c r="Y199" s="12">
        <f t="array" ref="Y199">VLOOKUP($U199,'종목주가시세'!$A$1:$J$472,MATCH(Y$6,'종목주가시세'!$B$1:$J$1,0)+1)*O199</f>
        <v>0</v>
      </c>
      <c r="Z199" s="12">
        <f t="array" ref="Z199">VLOOKUP($U199,'종목주가시세'!$A$1:$J$472,MATCH(Z$6,'종목주가시세'!$B$1:$J$1,0)+1)*P199</f>
        <v>15198100</v>
      </c>
      <c r="AA199" s="12">
        <f t="array" ref="AA199">VLOOKUP($U199,'종목주가시세'!$A$1:$J$472,MATCH(AA$6,'종목주가시세'!$B$1:$J$1,0)+1)*Q199</f>
        <v>16401000</v>
      </c>
      <c r="AB199" s="12">
        <f t="array" ref="AB199">VLOOKUP($U199,'종목주가시세'!$A$1:$J$472,MATCH(AB$6,'종목주가시세'!$B$1:$J$1,0)+1)*R199</f>
        <v>0</v>
      </c>
      <c r="AC199" s="12">
        <f t="array" ref="AC199">VLOOKUP($U199,'종목주가시세'!$A$1:$J$472,MATCH(AC$6,'종목주가시세'!$B$1:$J$1,0)+1)*S199</f>
        <v>0</v>
      </c>
      <c r="AD199" s="12">
        <f t="array" ref="AD199">VLOOKUP($U199,'종목주가시세'!$A$1:$J$472,MATCH(AD$6,'종목주가시세'!$B$1:$J$1,0)+1)*T199</f>
        <v>0</v>
      </c>
      <c r="AE199" s="12">
        <f t="shared" si="3"/>
        <v>31599100</v>
      </c>
      <c r="AF199" s="12">
        <f t="array" ref="AF199">100000000+SUM(IF(($C$7:$C$28="매도")*($B$7:$B$28&lt;=$U199),$I$7:$I$28))-SUM(IF(($C$7:$C$28="매수")*($B$7:$B$28&lt;=$U199),$I$7:$I$28))</f>
        <v>81181770</v>
      </c>
      <c r="AG199" s="12">
        <f t="shared" si="4"/>
        <v>112780870</v>
      </c>
    </row>
    <row r="200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>
        <f t="array" ref="L200">SUM(IF(($A$7:$A$28=L$6)*($C$7:$C$28="매수")*($B$7:$B$28&lt;=$U200),$H$7:$H$28))-SUM(IF(($A$7:$A$28=L$6)*($C$7:$C$28="매도")*($B$7:$B$28&lt;=$U200),$H$7:$H$28))</f>
        <v>0</v>
      </c>
      <c r="M200" s="3">
        <f t="array" ref="M200">SUM(IF(($A$7:$A$28=M$6)*($C$7:$C$28="매수")*($B$7:$B$28&lt;=$U200),$H$7:$H$28))-SUM(IF(($A$7:$A$28=M$6)*($C$7:$C$28="매도")*($B$7:$B$28&lt;=$U200),$H$7:$H$28))</f>
        <v>0</v>
      </c>
      <c r="N200" s="3">
        <f t="array" ref="N200">SUM(IF(($A$7:$A$28=N$6)*($C$7:$C$28="매수")*($B$7:$B$28&lt;=$U200),$H$7:$H$28))-SUM(IF(($A$7:$A$28=N$6)*($C$7:$C$28="매도")*($B$7:$B$28&lt;=$U200),$H$7:$H$28))</f>
        <v>0</v>
      </c>
      <c r="O200" s="3">
        <f t="array" ref="O200">SUM(IF(($A$7:$A$28=O$6)*($C$7:$C$28="매수")*($B$7:$B$28&lt;=$U200),$H$7:$H$28))-SUM(IF(($A$7:$A$28=O$6)*($C$7:$C$28="매도")*($B$7:$B$28&lt;=$U200),$H$7:$H$28))</f>
        <v>0</v>
      </c>
      <c r="P200" s="3">
        <f t="array" ref="P200">SUM(IF(($A$7:$A$28=P$6)*($C$7:$C$28="매수")*($B$7:$B$28&lt;=$U200),$H$7:$H$28))-SUM(IF(($A$7:$A$28=P$6)*($C$7:$C$28="매도")*($B$7:$B$28&lt;=$U200),$H$7:$H$28))</f>
        <v>722</v>
      </c>
      <c r="Q200" s="3">
        <f t="array" ref="Q200">SUM(IF(($A$7:$A$28=Q$6)*($C$7:$C$28="매수")*($B$7:$B$28&lt;=$U200),$H$7:$H$28))-SUM(IF(($A$7:$A$28=Q$6)*($C$7:$C$28="매도")*($B$7:$B$28&lt;=$U200),$H$7:$H$28))</f>
        <v>426</v>
      </c>
      <c r="R200" s="3">
        <f t="array" ref="R200">SUM(IF(($A$7:$A$28=R$6)*($C$7:$C$28="매수")*($B$7:$B$28&lt;=$U200),$H$7:$H$28))-SUM(IF(($A$7:$A$28=R$6)*($C$7:$C$28="매도")*($B$7:$B$28&lt;=$U200),$H$7:$H$28))</f>
        <v>0</v>
      </c>
      <c r="S200" s="3">
        <f t="array" ref="S200">SUM(IF(($A$7:$A$28=S$6)*($C$7:$C$28="매수")*($B$7:$B$28&lt;=$U200),$H$7:$H$28))-SUM(IF(($A$7:$A$28=S$6)*($C$7:$C$28="매도")*($B$7:$B$28&lt;=$U200),$H$7:$H$28))</f>
        <v>0</v>
      </c>
      <c r="T200" s="3">
        <f t="array" ref="T200">SUM(IF(($A$7:$A$28=T$6)*($C$7:$C$28="매수")*($B$7:$B$28&lt;=$U200),$H$7:$H$28))-SUM(IF(($A$7:$A$28=T$6)*($C$7:$C$28="매도")*($B$7:$B$28&lt;=$U200),$H$7:$H$28))</f>
        <v>0</v>
      </c>
      <c r="U200" s="11">
        <v>43787.0</v>
      </c>
      <c r="V200" s="12">
        <f t="array" ref="V200">VLOOKUP($U200,'종목주가시세'!$A$1:$J$472,MATCH(V$6,'종목주가시세'!$B$1:$J$1,0)+1)*L200</f>
        <v>0</v>
      </c>
      <c r="W200" s="12">
        <f t="array" ref="W200">VLOOKUP($U200,'종목주가시세'!$A$1:$J$472,MATCH(W$6,'종목주가시세'!$B$1:$J$1,0)+1)*M200</f>
        <v>0</v>
      </c>
      <c r="X200" s="12">
        <f t="array" ref="X200">VLOOKUP($U200,'종목주가시세'!$A$1:$J$472,MATCH(X$6,'종목주가시세'!$B$1:$J$1,0)+1)*N200</f>
        <v>0</v>
      </c>
      <c r="Y200" s="12">
        <f t="array" ref="Y200">VLOOKUP($U200,'종목주가시세'!$A$1:$J$472,MATCH(Y$6,'종목주가시세'!$B$1:$J$1,0)+1)*O200</f>
        <v>0</v>
      </c>
      <c r="Z200" s="12">
        <f t="array" ref="Z200">VLOOKUP($U200,'종목주가시세'!$A$1:$J$472,MATCH(Z$6,'종목주가시세'!$B$1:$J$1,0)+1)*P200</f>
        <v>15089800</v>
      </c>
      <c r="AA200" s="12">
        <f t="array" ref="AA200">VLOOKUP($U200,'종목주가시세'!$A$1:$J$472,MATCH(AA$6,'종목주가시세'!$B$1:$J$1,0)+1)*Q200</f>
        <v>16379700</v>
      </c>
      <c r="AB200" s="12">
        <f t="array" ref="AB200">VLOOKUP($U200,'종목주가시세'!$A$1:$J$472,MATCH(AB$6,'종목주가시세'!$B$1:$J$1,0)+1)*R200</f>
        <v>0</v>
      </c>
      <c r="AC200" s="12">
        <f t="array" ref="AC200">VLOOKUP($U200,'종목주가시세'!$A$1:$J$472,MATCH(AC$6,'종목주가시세'!$B$1:$J$1,0)+1)*S200</f>
        <v>0</v>
      </c>
      <c r="AD200" s="12">
        <f t="array" ref="AD200">VLOOKUP($U200,'종목주가시세'!$A$1:$J$472,MATCH(AD$6,'종목주가시세'!$B$1:$J$1,0)+1)*T200</f>
        <v>0</v>
      </c>
      <c r="AE200" s="12">
        <f t="shared" si="3"/>
        <v>31469500</v>
      </c>
      <c r="AF200" s="12">
        <f t="array" ref="AF200">100000000+SUM(IF(($C$7:$C$28="매도")*($B$7:$B$28&lt;=$U200),$I$7:$I$28))-SUM(IF(($C$7:$C$28="매수")*($B$7:$B$28&lt;=$U200),$I$7:$I$28))</f>
        <v>81181770</v>
      </c>
      <c r="AG200" s="12">
        <f t="shared" si="4"/>
        <v>112651270</v>
      </c>
    </row>
    <row r="201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>
        <f t="array" ref="L201">SUM(IF(($A$7:$A$28=L$6)*($C$7:$C$28="매수")*($B$7:$B$28&lt;=$U201),$H$7:$H$28))-SUM(IF(($A$7:$A$28=L$6)*($C$7:$C$28="매도")*($B$7:$B$28&lt;=$U201),$H$7:$H$28))</f>
        <v>0</v>
      </c>
      <c r="M201" s="3">
        <f t="array" ref="M201">SUM(IF(($A$7:$A$28=M$6)*($C$7:$C$28="매수")*($B$7:$B$28&lt;=$U201),$H$7:$H$28))-SUM(IF(($A$7:$A$28=M$6)*($C$7:$C$28="매도")*($B$7:$B$28&lt;=$U201),$H$7:$H$28))</f>
        <v>0</v>
      </c>
      <c r="N201" s="3">
        <f t="array" ref="N201">SUM(IF(($A$7:$A$28=N$6)*($C$7:$C$28="매수")*($B$7:$B$28&lt;=$U201),$H$7:$H$28))-SUM(IF(($A$7:$A$28=N$6)*($C$7:$C$28="매도")*($B$7:$B$28&lt;=$U201),$H$7:$H$28))</f>
        <v>0</v>
      </c>
      <c r="O201" s="3">
        <f t="array" ref="O201">SUM(IF(($A$7:$A$28=O$6)*($C$7:$C$28="매수")*($B$7:$B$28&lt;=$U201),$H$7:$H$28))-SUM(IF(($A$7:$A$28=O$6)*($C$7:$C$28="매도")*($B$7:$B$28&lt;=$U201),$H$7:$H$28))</f>
        <v>0</v>
      </c>
      <c r="P201" s="3">
        <f t="array" ref="P201">SUM(IF(($A$7:$A$28=P$6)*($C$7:$C$28="매수")*($B$7:$B$28&lt;=$U201),$H$7:$H$28))-SUM(IF(($A$7:$A$28=P$6)*($C$7:$C$28="매도")*($B$7:$B$28&lt;=$U201),$H$7:$H$28))</f>
        <v>722</v>
      </c>
      <c r="Q201" s="3">
        <f t="array" ref="Q201">SUM(IF(($A$7:$A$28=Q$6)*($C$7:$C$28="매수")*($B$7:$B$28&lt;=$U201),$H$7:$H$28))-SUM(IF(($A$7:$A$28=Q$6)*($C$7:$C$28="매도")*($B$7:$B$28&lt;=$U201),$H$7:$H$28))</f>
        <v>426</v>
      </c>
      <c r="R201" s="3">
        <f t="array" ref="R201">SUM(IF(($A$7:$A$28=R$6)*($C$7:$C$28="매수")*($B$7:$B$28&lt;=$U201),$H$7:$H$28))-SUM(IF(($A$7:$A$28=R$6)*($C$7:$C$28="매도")*($B$7:$B$28&lt;=$U201),$H$7:$H$28))</f>
        <v>0</v>
      </c>
      <c r="S201" s="3">
        <f t="array" ref="S201">SUM(IF(($A$7:$A$28=S$6)*($C$7:$C$28="매수")*($B$7:$B$28&lt;=$U201),$H$7:$H$28))-SUM(IF(($A$7:$A$28=S$6)*($C$7:$C$28="매도")*($B$7:$B$28&lt;=$U201),$H$7:$H$28))</f>
        <v>0</v>
      </c>
      <c r="T201" s="3">
        <f t="array" ref="T201">SUM(IF(($A$7:$A$28=T$6)*($C$7:$C$28="매수")*($B$7:$B$28&lt;=$U201),$H$7:$H$28))-SUM(IF(($A$7:$A$28=T$6)*($C$7:$C$28="매도")*($B$7:$B$28&lt;=$U201),$H$7:$H$28))</f>
        <v>0</v>
      </c>
      <c r="U201" s="11">
        <v>43788.0</v>
      </c>
      <c r="V201" s="12">
        <f t="array" ref="V201">VLOOKUP($U201,'종목주가시세'!$A$1:$J$472,MATCH(V$6,'종목주가시세'!$B$1:$J$1,0)+1)*L201</f>
        <v>0</v>
      </c>
      <c r="W201" s="12">
        <f t="array" ref="W201">VLOOKUP($U201,'종목주가시세'!$A$1:$J$472,MATCH(W$6,'종목주가시세'!$B$1:$J$1,0)+1)*M201</f>
        <v>0</v>
      </c>
      <c r="X201" s="12">
        <f t="array" ref="X201">VLOOKUP($U201,'종목주가시세'!$A$1:$J$472,MATCH(X$6,'종목주가시세'!$B$1:$J$1,0)+1)*N201</f>
        <v>0</v>
      </c>
      <c r="Y201" s="12">
        <f t="array" ref="Y201">VLOOKUP($U201,'종목주가시세'!$A$1:$J$472,MATCH(Y$6,'종목주가시세'!$B$1:$J$1,0)+1)*O201</f>
        <v>0</v>
      </c>
      <c r="Z201" s="12">
        <f t="array" ref="Z201">VLOOKUP($U201,'종목주가시세'!$A$1:$J$472,MATCH(Z$6,'종목주가시세'!$B$1:$J$1,0)+1)*P201</f>
        <v>14801000</v>
      </c>
      <c r="AA201" s="12">
        <f t="array" ref="AA201">VLOOKUP($U201,'종목주가시세'!$A$1:$J$472,MATCH(AA$6,'종목주가시세'!$B$1:$J$1,0)+1)*Q201</f>
        <v>16166700</v>
      </c>
      <c r="AB201" s="12">
        <f t="array" ref="AB201">VLOOKUP($U201,'종목주가시세'!$A$1:$J$472,MATCH(AB$6,'종목주가시세'!$B$1:$J$1,0)+1)*R201</f>
        <v>0</v>
      </c>
      <c r="AC201" s="12">
        <f t="array" ref="AC201">VLOOKUP($U201,'종목주가시세'!$A$1:$J$472,MATCH(AC$6,'종목주가시세'!$B$1:$J$1,0)+1)*S201</f>
        <v>0</v>
      </c>
      <c r="AD201" s="12">
        <f t="array" ref="AD201">VLOOKUP($U201,'종목주가시세'!$A$1:$J$472,MATCH(AD$6,'종목주가시세'!$B$1:$J$1,0)+1)*T201</f>
        <v>0</v>
      </c>
      <c r="AE201" s="12">
        <f t="shared" si="3"/>
        <v>30967700</v>
      </c>
      <c r="AF201" s="12">
        <f t="array" ref="AF201">100000000+SUM(IF(($C$7:$C$28="매도")*($B$7:$B$28&lt;=$U201),$I$7:$I$28))-SUM(IF(($C$7:$C$28="매수")*($B$7:$B$28&lt;=$U201),$I$7:$I$28))</f>
        <v>81181770</v>
      </c>
      <c r="AG201" s="12">
        <f t="shared" si="4"/>
        <v>112149470</v>
      </c>
    </row>
    <row r="202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>
        <f t="array" ref="L202">SUM(IF(($A$7:$A$28=L$6)*($C$7:$C$28="매수")*($B$7:$B$28&lt;=$U202),$H$7:$H$28))-SUM(IF(($A$7:$A$28=L$6)*($C$7:$C$28="매도")*($B$7:$B$28&lt;=$U202),$H$7:$H$28))</f>
        <v>0</v>
      </c>
      <c r="M202" s="3">
        <f t="array" ref="M202">SUM(IF(($A$7:$A$28=M$6)*($C$7:$C$28="매수")*($B$7:$B$28&lt;=$U202),$H$7:$H$28))-SUM(IF(($A$7:$A$28=M$6)*($C$7:$C$28="매도")*($B$7:$B$28&lt;=$U202),$H$7:$H$28))</f>
        <v>0</v>
      </c>
      <c r="N202" s="3">
        <f t="array" ref="N202">SUM(IF(($A$7:$A$28=N$6)*($C$7:$C$28="매수")*($B$7:$B$28&lt;=$U202),$H$7:$H$28))-SUM(IF(($A$7:$A$28=N$6)*($C$7:$C$28="매도")*($B$7:$B$28&lt;=$U202),$H$7:$H$28))</f>
        <v>0</v>
      </c>
      <c r="O202" s="3">
        <f t="array" ref="O202">SUM(IF(($A$7:$A$28=O$6)*($C$7:$C$28="매수")*($B$7:$B$28&lt;=$U202),$H$7:$H$28))-SUM(IF(($A$7:$A$28=O$6)*($C$7:$C$28="매도")*($B$7:$B$28&lt;=$U202),$H$7:$H$28))</f>
        <v>0</v>
      </c>
      <c r="P202" s="3">
        <f t="array" ref="P202">SUM(IF(($A$7:$A$28=P$6)*($C$7:$C$28="매수")*($B$7:$B$28&lt;=$U202),$H$7:$H$28))-SUM(IF(($A$7:$A$28=P$6)*($C$7:$C$28="매도")*($B$7:$B$28&lt;=$U202),$H$7:$H$28))</f>
        <v>722</v>
      </c>
      <c r="Q202" s="3">
        <f t="array" ref="Q202">SUM(IF(($A$7:$A$28=Q$6)*($C$7:$C$28="매수")*($B$7:$B$28&lt;=$U202),$H$7:$H$28))-SUM(IF(($A$7:$A$28=Q$6)*($C$7:$C$28="매도")*($B$7:$B$28&lt;=$U202),$H$7:$H$28))</f>
        <v>426</v>
      </c>
      <c r="R202" s="3">
        <f t="array" ref="R202">SUM(IF(($A$7:$A$28=R$6)*($C$7:$C$28="매수")*($B$7:$B$28&lt;=$U202),$H$7:$H$28))-SUM(IF(($A$7:$A$28=R$6)*($C$7:$C$28="매도")*($B$7:$B$28&lt;=$U202),$H$7:$H$28))</f>
        <v>0</v>
      </c>
      <c r="S202" s="3">
        <f t="array" ref="S202">SUM(IF(($A$7:$A$28=S$6)*($C$7:$C$28="매수")*($B$7:$B$28&lt;=$U202),$H$7:$H$28))-SUM(IF(($A$7:$A$28=S$6)*($C$7:$C$28="매도")*($B$7:$B$28&lt;=$U202),$H$7:$H$28))</f>
        <v>0</v>
      </c>
      <c r="T202" s="3">
        <f t="array" ref="T202">SUM(IF(($A$7:$A$28=T$6)*($C$7:$C$28="매수")*($B$7:$B$28&lt;=$U202),$H$7:$H$28))-SUM(IF(($A$7:$A$28=T$6)*($C$7:$C$28="매도")*($B$7:$B$28&lt;=$U202),$H$7:$H$28))</f>
        <v>0</v>
      </c>
      <c r="U202" s="11">
        <v>43789.0</v>
      </c>
      <c r="V202" s="12">
        <f t="array" ref="V202">VLOOKUP($U202,'종목주가시세'!$A$1:$J$472,MATCH(V$6,'종목주가시세'!$B$1:$J$1,0)+1)*L202</f>
        <v>0</v>
      </c>
      <c r="W202" s="12">
        <f t="array" ref="W202">VLOOKUP($U202,'종목주가시세'!$A$1:$J$472,MATCH(W$6,'종목주가시세'!$B$1:$J$1,0)+1)*M202</f>
        <v>0</v>
      </c>
      <c r="X202" s="12">
        <f t="array" ref="X202">VLOOKUP($U202,'종목주가시세'!$A$1:$J$472,MATCH(X$6,'종목주가시세'!$B$1:$J$1,0)+1)*N202</f>
        <v>0</v>
      </c>
      <c r="Y202" s="12">
        <f t="array" ref="Y202">VLOOKUP($U202,'종목주가시세'!$A$1:$J$472,MATCH(Y$6,'종목주가시세'!$B$1:$J$1,0)+1)*O202</f>
        <v>0</v>
      </c>
      <c r="Z202" s="12">
        <f t="array" ref="Z202">VLOOKUP($U202,'종목주가시세'!$A$1:$J$472,MATCH(Z$6,'종목주가시세'!$B$1:$J$1,0)+1)*P202</f>
        <v>14692700</v>
      </c>
      <c r="AA202" s="12">
        <f t="array" ref="AA202">VLOOKUP($U202,'종목주가시세'!$A$1:$J$472,MATCH(AA$6,'종목주가시세'!$B$1:$J$1,0)+1)*Q202</f>
        <v>16209300</v>
      </c>
      <c r="AB202" s="12">
        <f t="array" ref="AB202">VLOOKUP($U202,'종목주가시세'!$A$1:$J$472,MATCH(AB$6,'종목주가시세'!$B$1:$J$1,0)+1)*R202</f>
        <v>0</v>
      </c>
      <c r="AC202" s="12">
        <f t="array" ref="AC202">VLOOKUP($U202,'종목주가시세'!$A$1:$J$472,MATCH(AC$6,'종목주가시세'!$B$1:$J$1,0)+1)*S202</f>
        <v>0</v>
      </c>
      <c r="AD202" s="12">
        <f t="array" ref="AD202">VLOOKUP($U202,'종목주가시세'!$A$1:$J$472,MATCH(AD$6,'종목주가시세'!$B$1:$J$1,0)+1)*T202</f>
        <v>0</v>
      </c>
      <c r="AE202" s="12">
        <f t="shared" si="3"/>
        <v>30902000</v>
      </c>
      <c r="AF202" s="12">
        <f t="array" ref="AF202">100000000+SUM(IF(($C$7:$C$28="매도")*($B$7:$B$28&lt;=$U202),$I$7:$I$28))-SUM(IF(($C$7:$C$28="매수")*($B$7:$B$28&lt;=$U202),$I$7:$I$28))</f>
        <v>81181770</v>
      </c>
      <c r="AG202" s="12">
        <f t="shared" si="4"/>
        <v>112083770</v>
      </c>
    </row>
    <row r="203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>
        <f t="array" ref="L203">SUM(IF(($A$7:$A$28=L$6)*($C$7:$C$28="매수")*($B$7:$B$28&lt;=$U203),$H$7:$H$28))-SUM(IF(($A$7:$A$28=L$6)*($C$7:$C$28="매도")*($B$7:$B$28&lt;=$U203),$H$7:$H$28))</f>
        <v>0</v>
      </c>
      <c r="M203" s="3">
        <f t="array" ref="M203">SUM(IF(($A$7:$A$28=M$6)*($C$7:$C$28="매수")*($B$7:$B$28&lt;=$U203),$H$7:$H$28))-SUM(IF(($A$7:$A$28=M$6)*($C$7:$C$28="매도")*($B$7:$B$28&lt;=$U203),$H$7:$H$28))</f>
        <v>0</v>
      </c>
      <c r="N203" s="3">
        <f t="array" ref="N203">SUM(IF(($A$7:$A$28=N$6)*($C$7:$C$28="매수")*($B$7:$B$28&lt;=$U203),$H$7:$H$28))-SUM(IF(($A$7:$A$28=N$6)*($C$7:$C$28="매도")*($B$7:$B$28&lt;=$U203),$H$7:$H$28))</f>
        <v>0</v>
      </c>
      <c r="O203" s="3">
        <f t="array" ref="O203">SUM(IF(($A$7:$A$28=O$6)*($C$7:$C$28="매수")*($B$7:$B$28&lt;=$U203),$H$7:$H$28))-SUM(IF(($A$7:$A$28=O$6)*($C$7:$C$28="매도")*($B$7:$B$28&lt;=$U203),$H$7:$H$28))</f>
        <v>0</v>
      </c>
      <c r="P203" s="3">
        <f t="array" ref="P203">SUM(IF(($A$7:$A$28=P$6)*($C$7:$C$28="매수")*($B$7:$B$28&lt;=$U203),$H$7:$H$28))-SUM(IF(($A$7:$A$28=P$6)*($C$7:$C$28="매도")*($B$7:$B$28&lt;=$U203),$H$7:$H$28))</f>
        <v>722</v>
      </c>
      <c r="Q203" s="3">
        <f t="array" ref="Q203">SUM(IF(($A$7:$A$28=Q$6)*($C$7:$C$28="매수")*($B$7:$B$28&lt;=$U203),$H$7:$H$28))-SUM(IF(($A$7:$A$28=Q$6)*($C$7:$C$28="매도")*($B$7:$B$28&lt;=$U203),$H$7:$H$28))</f>
        <v>426</v>
      </c>
      <c r="R203" s="3">
        <f t="array" ref="R203">SUM(IF(($A$7:$A$28=R$6)*($C$7:$C$28="매수")*($B$7:$B$28&lt;=$U203),$H$7:$H$28))-SUM(IF(($A$7:$A$28=R$6)*($C$7:$C$28="매도")*($B$7:$B$28&lt;=$U203),$H$7:$H$28))</f>
        <v>0</v>
      </c>
      <c r="S203" s="3">
        <f t="array" ref="S203">SUM(IF(($A$7:$A$28=S$6)*($C$7:$C$28="매수")*($B$7:$B$28&lt;=$U203),$H$7:$H$28))-SUM(IF(($A$7:$A$28=S$6)*($C$7:$C$28="매도")*($B$7:$B$28&lt;=$U203),$H$7:$H$28))</f>
        <v>0</v>
      </c>
      <c r="T203" s="3">
        <f t="array" ref="T203">SUM(IF(($A$7:$A$28=T$6)*($C$7:$C$28="매수")*($B$7:$B$28&lt;=$U203),$H$7:$H$28))-SUM(IF(($A$7:$A$28=T$6)*($C$7:$C$28="매도")*($B$7:$B$28&lt;=$U203),$H$7:$H$28))</f>
        <v>0</v>
      </c>
      <c r="U203" s="11">
        <v>43790.0</v>
      </c>
      <c r="V203" s="12">
        <f t="array" ref="V203">VLOOKUP($U203,'종목주가시세'!$A$1:$J$472,MATCH(V$6,'종목주가시세'!$B$1:$J$1,0)+1)*L203</f>
        <v>0</v>
      </c>
      <c r="W203" s="12">
        <f t="array" ref="W203">VLOOKUP($U203,'종목주가시세'!$A$1:$J$472,MATCH(W$6,'종목주가시세'!$B$1:$J$1,0)+1)*M203</f>
        <v>0</v>
      </c>
      <c r="X203" s="12">
        <f t="array" ref="X203">VLOOKUP($U203,'종목주가시세'!$A$1:$J$472,MATCH(X$6,'종목주가시세'!$B$1:$J$1,0)+1)*N203</f>
        <v>0</v>
      </c>
      <c r="Y203" s="12">
        <f t="array" ref="Y203">VLOOKUP($U203,'종목주가시세'!$A$1:$J$472,MATCH(Y$6,'종목주가시세'!$B$1:$J$1,0)+1)*O203</f>
        <v>0</v>
      </c>
      <c r="Z203" s="12">
        <f t="array" ref="Z203">VLOOKUP($U203,'종목주가시세'!$A$1:$J$472,MATCH(Z$6,'종목주가시세'!$B$1:$J$1,0)+1)*P203</f>
        <v>14512200</v>
      </c>
      <c r="AA203" s="12">
        <f t="array" ref="AA203">VLOOKUP($U203,'종목주가시세'!$A$1:$J$472,MATCH(AA$6,'종목주가시세'!$B$1:$J$1,0)+1)*Q203</f>
        <v>16081500</v>
      </c>
      <c r="AB203" s="12">
        <f t="array" ref="AB203">VLOOKUP($U203,'종목주가시세'!$A$1:$J$472,MATCH(AB$6,'종목주가시세'!$B$1:$J$1,0)+1)*R203</f>
        <v>0</v>
      </c>
      <c r="AC203" s="12">
        <f t="array" ref="AC203">VLOOKUP($U203,'종목주가시세'!$A$1:$J$472,MATCH(AC$6,'종목주가시세'!$B$1:$J$1,0)+1)*S203</f>
        <v>0</v>
      </c>
      <c r="AD203" s="12">
        <f t="array" ref="AD203">VLOOKUP($U203,'종목주가시세'!$A$1:$J$472,MATCH(AD$6,'종목주가시세'!$B$1:$J$1,0)+1)*T203</f>
        <v>0</v>
      </c>
      <c r="AE203" s="12">
        <f t="shared" si="3"/>
        <v>30593700</v>
      </c>
      <c r="AF203" s="12">
        <f t="array" ref="AF203">100000000+SUM(IF(($C$7:$C$28="매도")*($B$7:$B$28&lt;=$U203),$I$7:$I$28))-SUM(IF(($C$7:$C$28="매수")*($B$7:$B$28&lt;=$U203),$I$7:$I$28))</f>
        <v>81181770</v>
      </c>
      <c r="AG203" s="12">
        <f t="shared" si="4"/>
        <v>111775470</v>
      </c>
    </row>
    <row r="204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>
        <f t="array" ref="L204">SUM(IF(($A$7:$A$28=L$6)*($C$7:$C$28="매수")*($B$7:$B$28&lt;=$U204),$H$7:$H$28))-SUM(IF(($A$7:$A$28=L$6)*($C$7:$C$28="매도")*($B$7:$B$28&lt;=$U204),$H$7:$H$28))</f>
        <v>0</v>
      </c>
      <c r="M204" s="3">
        <f t="array" ref="M204">SUM(IF(($A$7:$A$28=M$6)*($C$7:$C$28="매수")*($B$7:$B$28&lt;=$U204),$H$7:$H$28))-SUM(IF(($A$7:$A$28=M$6)*($C$7:$C$28="매도")*($B$7:$B$28&lt;=$U204),$H$7:$H$28))</f>
        <v>0</v>
      </c>
      <c r="N204" s="3">
        <f t="array" ref="N204">SUM(IF(($A$7:$A$28=N$6)*($C$7:$C$28="매수")*($B$7:$B$28&lt;=$U204),$H$7:$H$28))-SUM(IF(($A$7:$A$28=N$6)*($C$7:$C$28="매도")*($B$7:$B$28&lt;=$U204),$H$7:$H$28))</f>
        <v>0</v>
      </c>
      <c r="O204" s="3">
        <f t="array" ref="O204">SUM(IF(($A$7:$A$28=O$6)*($C$7:$C$28="매수")*($B$7:$B$28&lt;=$U204),$H$7:$H$28))-SUM(IF(($A$7:$A$28=O$6)*($C$7:$C$28="매도")*($B$7:$B$28&lt;=$U204),$H$7:$H$28))</f>
        <v>1690</v>
      </c>
      <c r="P204" s="3">
        <f t="array" ref="P204">SUM(IF(($A$7:$A$28=P$6)*($C$7:$C$28="매수")*($B$7:$B$28&lt;=$U204),$H$7:$H$28))-SUM(IF(($A$7:$A$28=P$6)*($C$7:$C$28="매도")*($B$7:$B$28&lt;=$U204),$H$7:$H$28))</f>
        <v>722</v>
      </c>
      <c r="Q204" s="3">
        <f t="array" ref="Q204">SUM(IF(($A$7:$A$28=Q$6)*($C$7:$C$28="매수")*($B$7:$B$28&lt;=$U204),$H$7:$H$28))-SUM(IF(($A$7:$A$28=Q$6)*($C$7:$C$28="매도")*($B$7:$B$28&lt;=$U204),$H$7:$H$28))</f>
        <v>426</v>
      </c>
      <c r="R204" s="3">
        <f t="array" ref="R204">SUM(IF(($A$7:$A$28=R$6)*($C$7:$C$28="매수")*($B$7:$B$28&lt;=$U204),$H$7:$H$28))-SUM(IF(($A$7:$A$28=R$6)*($C$7:$C$28="매도")*($B$7:$B$28&lt;=$U204),$H$7:$H$28))</f>
        <v>0</v>
      </c>
      <c r="S204" s="3">
        <f t="array" ref="S204">SUM(IF(($A$7:$A$28=S$6)*($C$7:$C$28="매수")*($B$7:$B$28&lt;=$U204),$H$7:$H$28))-SUM(IF(($A$7:$A$28=S$6)*($C$7:$C$28="매도")*($B$7:$B$28&lt;=$U204),$H$7:$H$28))</f>
        <v>0</v>
      </c>
      <c r="T204" s="3">
        <f t="array" ref="T204">SUM(IF(($A$7:$A$28=T$6)*($C$7:$C$28="매수")*($B$7:$B$28&lt;=$U204),$H$7:$H$28))-SUM(IF(($A$7:$A$28=T$6)*($C$7:$C$28="매도")*($B$7:$B$28&lt;=$U204),$H$7:$H$28))</f>
        <v>0</v>
      </c>
      <c r="U204" s="11">
        <v>43791.0</v>
      </c>
      <c r="V204" s="12">
        <f t="array" ref="V204">VLOOKUP($U204,'종목주가시세'!$A$1:$J$472,MATCH(V$6,'종목주가시세'!$B$1:$J$1,0)+1)*L204</f>
        <v>0</v>
      </c>
      <c r="W204" s="12">
        <f t="array" ref="W204">VLOOKUP($U204,'종목주가시세'!$A$1:$J$472,MATCH(W$6,'종목주가시세'!$B$1:$J$1,0)+1)*M204</f>
        <v>0</v>
      </c>
      <c r="X204" s="12">
        <f t="array" ref="X204">VLOOKUP($U204,'종목주가시세'!$A$1:$J$472,MATCH(X$6,'종목주가시세'!$B$1:$J$1,0)+1)*N204</f>
        <v>0</v>
      </c>
      <c r="Y204" s="12">
        <f t="array" ref="Y204">VLOOKUP($U204,'종목주가시세'!$A$1:$J$472,MATCH(Y$6,'종목주가시세'!$B$1:$J$1,0)+1)*O204</f>
        <v>29997500</v>
      </c>
      <c r="Z204" s="12">
        <f t="array" ref="Z204">VLOOKUP($U204,'종목주가시세'!$A$1:$J$472,MATCH(Z$6,'종목주가시세'!$B$1:$J$1,0)+1)*P204</f>
        <v>14584400</v>
      </c>
      <c r="AA204" s="12">
        <f t="array" ref="AA204">VLOOKUP($U204,'종목주가시세'!$A$1:$J$472,MATCH(AA$6,'종목주가시세'!$B$1:$J$1,0)+1)*Q204</f>
        <v>16124100</v>
      </c>
      <c r="AB204" s="12">
        <f t="array" ref="AB204">VLOOKUP($U204,'종목주가시세'!$A$1:$J$472,MATCH(AB$6,'종목주가시세'!$B$1:$J$1,0)+1)*R204</f>
        <v>0</v>
      </c>
      <c r="AC204" s="12">
        <f t="array" ref="AC204">VLOOKUP($U204,'종목주가시세'!$A$1:$J$472,MATCH(AC$6,'종목주가시세'!$B$1:$J$1,0)+1)*S204</f>
        <v>0</v>
      </c>
      <c r="AD204" s="12">
        <f t="array" ref="AD204">VLOOKUP($U204,'종목주가시세'!$A$1:$J$472,MATCH(AD$6,'종목주가시세'!$B$1:$J$1,0)+1)*T204</f>
        <v>0</v>
      </c>
      <c r="AE204" s="12">
        <f t="shared" si="3"/>
        <v>60706000</v>
      </c>
      <c r="AF204" s="12">
        <f t="array" ref="AF204">100000000+SUM(IF(($C$7:$C$28="매도")*($B$7:$B$28&lt;=$U204),$I$7:$I$28))-SUM(IF(($C$7:$C$28="매수")*($B$7:$B$28&lt;=$U204),$I$7:$I$28))</f>
        <v>51184270</v>
      </c>
      <c r="AG204" s="12">
        <f t="shared" si="4"/>
        <v>111890270</v>
      </c>
    </row>
    <row r="205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>
        <f t="array" ref="L205">SUM(IF(($A$7:$A$28=L$6)*($C$7:$C$28="매수")*($B$7:$B$28&lt;=$U205),$H$7:$H$28))-SUM(IF(($A$7:$A$28=L$6)*($C$7:$C$28="매도")*($B$7:$B$28&lt;=$U205),$H$7:$H$28))</f>
        <v>0</v>
      </c>
      <c r="M205" s="3">
        <f t="array" ref="M205">SUM(IF(($A$7:$A$28=M$6)*($C$7:$C$28="매수")*($B$7:$B$28&lt;=$U205),$H$7:$H$28))-SUM(IF(($A$7:$A$28=M$6)*($C$7:$C$28="매도")*($B$7:$B$28&lt;=$U205),$H$7:$H$28))</f>
        <v>0</v>
      </c>
      <c r="N205" s="3">
        <f t="array" ref="N205">SUM(IF(($A$7:$A$28=N$6)*($C$7:$C$28="매수")*($B$7:$B$28&lt;=$U205),$H$7:$H$28))-SUM(IF(($A$7:$A$28=N$6)*($C$7:$C$28="매도")*($B$7:$B$28&lt;=$U205),$H$7:$H$28))</f>
        <v>0</v>
      </c>
      <c r="O205" s="3">
        <f t="array" ref="O205">SUM(IF(($A$7:$A$28=O$6)*($C$7:$C$28="매수")*($B$7:$B$28&lt;=$U205),$H$7:$H$28))-SUM(IF(($A$7:$A$28=O$6)*($C$7:$C$28="매도")*($B$7:$B$28&lt;=$U205),$H$7:$H$28))</f>
        <v>1690</v>
      </c>
      <c r="P205" s="3">
        <f t="array" ref="P205">SUM(IF(($A$7:$A$28=P$6)*($C$7:$C$28="매수")*($B$7:$B$28&lt;=$U205),$H$7:$H$28))-SUM(IF(($A$7:$A$28=P$6)*($C$7:$C$28="매도")*($B$7:$B$28&lt;=$U205),$H$7:$H$28))</f>
        <v>722</v>
      </c>
      <c r="Q205" s="3">
        <f t="array" ref="Q205">SUM(IF(($A$7:$A$28=Q$6)*($C$7:$C$28="매수")*($B$7:$B$28&lt;=$U205),$H$7:$H$28))-SUM(IF(($A$7:$A$28=Q$6)*($C$7:$C$28="매도")*($B$7:$B$28&lt;=$U205),$H$7:$H$28))</f>
        <v>426</v>
      </c>
      <c r="R205" s="3">
        <f t="array" ref="R205">SUM(IF(($A$7:$A$28=R$6)*($C$7:$C$28="매수")*($B$7:$B$28&lt;=$U205),$H$7:$H$28))-SUM(IF(($A$7:$A$28=R$6)*($C$7:$C$28="매도")*($B$7:$B$28&lt;=$U205),$H$7:$H$28))</f>
        <v>0</v>
      </c>
      <c r="S205" s="3">
        <f t="array" ref="S205">SUM(IF(($A$7:$A$28=S$6)*($C$7:$C$28="매수")*($B$7:$B$28&lt;=$U205),$H$7:$H$28))-SUM(IF(($A$7:$A$28=S$6)*($C$7:$C$28="매도")*($B$7:$B$28&lt;=$U205),$H$7:$H$28))</f>
        <v>0</v>
      </c>
      <c r="T205" s="3">
        <f t="array" ref="T205">SUM(IF(($A$7:$A$28=T$6)*($C$7:$C$28="매수")*($B$7:$B$28&lt;=$U205),$H$7:$H$28))-SUM(IF(($A$7:$A$28=T$6)*($C$7:$C$28="매도")*($B$7:$B$28&lt;=$U205),$H$7:$H$28))</f>
        <v>0</v>
      </c>
      <c r="U205" s="11">
        <v>43794.0</v>
      </c>
      <c r="V205" s="12">
        <f t="array" ref="V205">VLOOKUP($U205,'종목주가시세'!$A$1:$J$472,MATCH(V$6,'종목주가시세'!$B$1:$J$1,0)+1)*L205</f>
        <v>0</v>
      </c>
      <c r="W205" s="12">
        <f t="array" ref="W205">VLOOKUP($U205,'종목주가시세'!$A$1:$J$472,MATCH(W$6,'종목주가시세'!$B$1:$J$1,0)+1)*M205</f>
        <v>0</v>
      </c>
      <c r="X205" s="12">
        <f t="array" ref="X205">VLOOKUP($U205,'종목주가시세'!$A$1:$J$472,MATCH(X$6,'종목주가시세'!$B$1:$J$1,0)+1)*N205</f>
        <v>0</v>
      </c>
      <c r="Y205" s="12">
        <f t="array" ref="Y205">VLOOKUP($U205,'종목주가시세'!$A$1:$J$472,MATCH(Y$6,'종목주가시세'!$B$1:$J$1,0)+1)*O205</f>
        <v>30335500</v>
      </c>
      <c r="Z205" s="12">
        <f t="array" ref="Z205">VLOOKUP($U205,'종목주가시세'!$A$1:$J$472,MATCH(Z$6,'종목주가시세'!$B$1:$J$1,0)+1)*P205</f>
        <v>14584400</v>
      </c>
      <c r="AA205" s="12">
        <f t="array" ref="AA205">VLOOKUP($U205,'종목주가시세'!$A$1:$J$472,MATCH(AA$6,'종목주가시세'!$B$1:$J$1,0)+1)*Q205</f>
        <v>16060200</v>
      </c>
      <c r="AB205" s="12">
        <f t="array" ref="AB205">VLOOKUP($U205,'종목주가시세'!$A$1:$J$472,MATCH(AB$6,'종목주가시세'!$B$1:$J$1,0)+1)*R205</f>
        <v>0</v>
      </c>
      <c r="AC205" s="12">
        <f t="array" ref="AC205">VLOOKUP($U205,'종목주가시세'!$A$1:$J$472,MATCH(AC$6,'종목주가시세'!$B$1:$J$1,0)+1)*S205</f>
        <v>0</v>
      </c>
      <c r="AD205" s="12">
        <f t="array" ref="AD205">VLOOKUP($U205,'종목주가시세'!$A$1:$J$472,MATCH(AD$6,'종목주가시세'!$B$1:$J$1,0)+1)*T205</f>
        <v>0</v>
      </c>
      <c r="AE205" s="12">
        <f t="shared" si="3"/>
        <v>60980100</v>
      </c>
      <c r="AF205" s="12">
        <f t="array" ref="AF205">100000000+SUM(IF(($C$7:$C$28="매도")*($B$7:$B$28&lt;=$U205),$I$7:$I$28))-SUM(IF(($C$7:$C$28="매수")*($B$7:$B$28&lt;=$U205),$I$7:$I$28))</f>
        <v>51184270</v>
      </c>
      <c r="AG205" s="12">
        <f t="shared" si="4"/>
        <v>112164370</v>
      </c>
    </row>
    <row r="20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>
        <f t="array" ref="L206">SUM(IF(($A$7:$A$28=L$6)*($C$7:$C$28="매수")*($B$7:$B$28&lt;=$U206),$H$7:$H$28))-SUM(IF(($A$7:$A$28=L$6)*($C$7:$C$28="매도")*($B$7:$B$28&lt;=$U206),$H$7:$H$28))</f>
        <v>0</v>
      </c>
      <c r="M206" s="3">
        <f t="array" ref="M206">SUM(IF(($A$7:$A$28=M$6)*($C$7:$C$28="매수")*($B$7:$B$28&lt;=$U206),$H$7:$H$28))-SUM(IF(($A$7:$A$28=M$6)*($C$7:$C$28="매도")*($B$7:$B$28&lt;=$U206),$H$7:$H$28))</f>
        <v>0</v>
      </c>
      <c r="N206" s="3">
        <f t="array" ref="N206">SUM(IF(($A$7:$A$28=N$6)*($C$7:$C$28="매수")*($B$7:$B$28&lt;=$U206),$H$7:$H$28))-SUM(IF(($A$7:$A$28=N$6)*($C$7:$C$28="매도")*($B$7:$B$28&lt;=$U206),$H$7:$H$28))</f>
        <v>0</v>
      </c>
      <c r="O206" s="3">
        <f t="array" ref="O206">SUM(IF(($A$7:$A$28=O$6)*($C$7:$C$28="매수")*($B$7:$B$28&lt;=$U206),$H$7:$H$28))-SUM(IF(($A$7:$A$28=O$6)*($C$7:$C$28="매도")*($B$7:$B$28&lt;=$U206),$H$7:$H$28))</f>
        <v>1690</v>
      </c>
      <c r="P206" s="3">
        <f t="array" ref="P206">SUM(IF(($A$7:$A$28=P$6)*($C$7:$C$28="매수")*($B$7:$B$28&lt;=$U206),$H$7:$H$28))-SUM(IF(($A$7:$A$28=P$6)*($C$7:$C$28="매도")*($B$7:$B$28&lt;=$U206),$H$7:$H$28))</f>
        <v>722</v>
      </c>
      <c r="Q206" s="3">
        <f t="array" ref="Q206">SUM(IF(($A$7:$A$28=Q$6)*($C$7:$C$28="매수")*($B$7:$B$28&lt;=$U206),$H$7:$H$28))-SUM(IF(($A$7:$A$28=Q$6)*($C$7:$C$28="매도")*($B$7:$B$28&lt;=$U206),$H$7:$H$28))</f>
        <v>426</v>
      </c>
      <c r="R206" s="3">
        <f t="array" ref="R206">SUM(IF(($A$7:$A$28=R$6)*($C$7:$C$28="매수")*($B$7:$B$28&lt;=$U206),$H$7:$H$28))-SUM(IF(($A$7:$A$28=R$6)*($C$7:$C$28="매도")*($B$7:$B$28&lt;=$U206),$H$7:$H$28))</f>
        <v>0</v>
      </c>
      <c r="S206" s="3">
        <f t="array" ref="S206">SUM(IF(($A$7:$A$28=S$6)*($C$7:$C$28="매수")*($B$7:$B$28&lt;=$U206),$H$7:$H$28))-SUM(IF(($A$7:$A$28=S$6)*($C$7:$C$28="매도")*($B$7:$B$28&lt;=$U206),$H$7:$H$28))</f>
        <v>0</v>
      </c>
      <c r="T206" s="3">
        <f t="array" ref="T206">SUM(IF(($A$7:$A$28=T$6)*($C$7:$C$28="매수")*($B$7:$B$28&lt;=$U206),$H$7:$H$28))-SUM(IF(($A$7:$A$28=T$6)*($C$7:$C$28="매도")*($B$7:$B$28&lt;=$U206),$H$7:$H$28))</f>
        <v>0</v>
      </c>
      <c r="U206" s="11">
        <v>43795.0</v>
      </c>
      <c r="V206" s="12">
        <f t="array" ref="V206">VLOOKUP($U206,'종목주가시세'!$A$1:$J$472,MATCH(V$6,'종목주가시세'!$B$1:$J$1,0)+1)*L206</f>
        <v>0</v>
      </c>
      <c r="W206" s="12">
        <f t="array" ref="W206">VLOOKUP($U206,'종목주가시세'!$A$1:$J$472,MATCH(W$6,'종목주가시세'!$B$1:$J$1,0)+1)*M206</f>
        <v>0</v>
      </c>
      <c r="X206" s="12">
        <f t="array" ref="X206">VLOOKUP($U206,'종목주가시세'!$A$1:$J$472,MATCH(X$6,'종목주가시세'!$B$1:$J$1,0)+1)*N206</f>
        <v>0</v>
      </c>
      <c r="Y206" s="12">
        <f t="array" ref="Y206">VLOOKUP($U206,'종목주가시세'!$A$1:$J$472,MATCH(Y$6,'종목주가시세'!$B$1:$J$1,0)+1)*O206</f>
        <v>30420000</v>
      </c>
      <c r="Z206" s="12">
        <f t="array" ref="Z206">VLOOKUP($U206,'종목주가시세'!$A$1:$J$472,MATCH(Z$6,'종목주가시세'!$B$1:$J$1,0)+1)*P206</f>
        <v>14692700</v>
      </c>
      <c r="AA206" s="12">
        <f t="array" ref="AA206">VLOOKUP($U206,'종목주가시세'!$A$1:$J$472,MATCH(AA$6,'종목주가시세'!$B$1:$J$1,0)+1)*Q206</f>
        <v>16145400</v>
      </c>
      <c r="AB206" s="12">
        <f t="array" ref="AB206">VLOOKUP($U206,'종목주가시세'!$A$1:$J$472,MATCH(AB$6,'종목주가시세'!$B$1:$J$1,0)+1)*R206</f>
        <v>0</v>
      </c>
      <c r="AC206" s="12">
        <f t="array" ref="AC206">VLOOKUP($U206,'종목주가시세'!$A$1:$J$472,MATCH(AC$6,'종목주가시세'!$B$1:$J$1,0)+1)*S206</f>
        <v>0</v>
      </c>
      <c r="AD206" s="12">
        <f t="array" ref="AD206">VLOOKUP($U206,'종목주가시세'!$A$1:$J$472,MATCH(AD$6,'종목주가시세'!$B$1:$J$1,0)+1)*T206</f>
        <v>0</v>
      </c>
      <c r="AE206" s="12">
        <f t="shared" si="3"/>
        <v>61258100</v>
      </c>
      <c r="AF206" s="12">
        <f t="array" ref="AF206">100000000+SUM(IF(($C$7:$C$28="매도")*($B$7:$B$28&lt;=$U206),$I$7:$I$28))-SUM(IF(($C$7:$C$28="매수")*($B$7:$B$28&lt;=$U206),$I$7:$I$28))</f>
        <v>51184270</v>
      </c>
      <c r="AG206" s="12">
        <f t="shared" si="4"/>
        <v>112442370</v>
      </c>
    </row>
    <row r="207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>
        <f t="array" ref="L207">SUM(IF(($A$7:$A$28=L$6)*($C$7:$C$28="매수")*($B$7:$B$28&lt;=$U207),$H$7:$H$28))-SUM(IF(($A$7:$A$28=L$6)*($C$7:$C$28="매도")*($B$7:$B$28&lt;=$U207),$H$7:$H$28))</f>
        <v>0</v>
      </c>
      <c r="M207" s="3">
        <f t="array" ref="M207">SUM(IF(($A$7:$A$28=M$6)*($C$7:$C$28="매수")*($B$7:$B$28&lt;=$U207),$H$7:$H$28))-SUM(IF(($A$7:$A$28=M$6)*($C$7:$C$28="매도")*($B$7:$B$28&lt;=$U207),$H$7:$H$28))</f>
        <v>0</v>
      </c>
      <c r="N207" s="3">
        <f t="array" ref="N207">SUM(IF(($A$7:$A$28=N$6)*($C$7:$C$28="매수")*($B$7:$B$28&lt;=$U207),$H$7:$H$28))-SUM(IF(($A$7:$A$28=N$6)*($C$7:$C$28="매도")*($B$7:$B$28&lt;=$U207),$H$7:$H$28))</f>
        <v>0</v>
      </c>
      <c r="O207" s="3">
        <f t="array" ref="O207">SUM(IF(($A$7:$A$28=O$6)*($C$7:$C$28="매수")*($B$7:$B$28&lt;=$U207),$H$7:$H$28))-SUM(IF(($A$7:$A$28=O$6)*($C$7:$C$28="매도")*($B$7:$B$28&lt;=$U207),$H$7:$H$28))</f>
        <v>1690</v>
      </c>
      <c r="P207" s="3">
        <f t="array" ref="P207">SUM(IF(($A$7:$A$28=P$6)*($C$7:$C$28="매수")*($B$7:$B$28&lt;=$U207),$H$7:$H$28))-SUM(IF(($A$7:$A$28=P$6)*($C$7:$C$28="매도")*($B$7:$B$28&lt;=$U207),$H$7:$H$28))</f>
        <v>722</v>
      </c>
      <c r="Q207" s="3">
        <f t="array" ref="Q207">SUM(IF(($A$7:$A$28=Q$6)*($C$7:$C$28="매수")*($B$7:$B$28&lt;=$U207),$H$7:$H$28))-SUM(IF(($A$7:$A$28=Q$6)*($C$7:$C$28="매도")*($B$7:$B$28&lt;=$U207),$H$7:$H$28))</f>
        <v>426</v>
      </c>
      <c r="R207" s="3">
        <f t="array" ref="R207">SUM(IF(($A$7:$A$28=R$6)*($C$7:$C$28="매수")*($B$7:$B$28&lt;=$U207),$H$7:$H$28))-SUM(IF(($A$7:$A$28=R$6)*($C$7:$C$28="매도")*($B$7:$B$28&lt;=$U207),$H$7:$H$28))</f>
        <v>0</v>
      </c>
      <c r="S207" s="3">
        <f t="array" ref="S207">SUM(IF(($A$7:$A$28=S$6)*($C$7:$C$28="매수")*($B$7:$B$28&lt;=$U207),$H$7:$H$28))-SUM(IF(($A$7:$A$28=S$6)*($C$7:$C$28="매도")*($B$7:$B$28&lt;=$U207),$H$7:$H$28))</f>
        <v>0</v>
      </c>
      <c r="T207" s="3">
        <f t="array" ref="T207">SUM(IF(($A$7:$A$28=T$6)*($C$7:$C$28="매수")*($B$7:$B$28&lt;=$U207),$H$7:$H$28))-SUM(IF(($A$7:$A$28=T$6)*($C$7:$C$28="매도")*($B$7:$B$28&lt;=$U207),$H$7:$H$28))</f>
        <v>0</v>
      </c>
      <c r="U207" s="11">
        <v>43796.0</v>
      </c>
      <c r="V207" s="12">
        <f t="array" ref="V207">VLOOKUP($U207,'종목주가시세'!$A$1:$J$472,MATCH(V$6,'종목주가시세'!$B$1:$J$1,0)+1)*L207</f>
        <v>0</v>
      </c>
      <c r="W207" s="12">
        <f t="array" ref="W207">VLOOKUP($U207,'종목주가시세'!$A$1:$J$472,MATCH(W$6,'종목주가시세'!$B$1:$J$1,0)+1)*M207</f>
        <v>0</v>
      </c>
      <c r="X207" s="12">
        <f t="array" ref="X207">VLOOKUP($U207,'종목주가시세'!$A$1:$J$472,MATCH(X$6,'종목주가시세'!$B$1:$J$1,0)+1)*N207</f>
        <v>0</v>
      </c>
      <c r="Y207" s="12">
        <f t="array" ref="Y207">VLOOKUP($U207,'종목주가시세'!$A$1:$J$472,MATCH(Y$6,'종목주가시세'!$B$1:$J$1,0)+1)*O207</f>
        <v>30420000</v>
      </c>
      <c r="Z207" s="12">
        <f t="array" ref="Z207">VLOOKUP($U207,'종목주가시세'!$A$1:$J$472,MATCH(Z$6,'종목주가시세'!$B$1:$J$1,0)+1)*P207</f>
        <v>14656600</v>
      </c>
      <c r="AA207" s="12">
        <f t="array" ref="AA207">VLOOKUP($U207,'종목주가시세'!$A$1:$J$472,MATCH(AA$6,'종목주가시세'!$B$1:$J$1,0)+1)*Q207</f>
        <v>16060200</v>
      </c>
      <c r="AB207" s="12">
        <f t="array" ref="AB207">VLOOKUP($U207,'종목주가시세'!$A$1:$J$472,MATCH(AB$6,'종목주가시세'!$B$1:$J$1,0)+1)*R207</f>
        <v>0</v>
      </c>
      <c r="AC207" s="12">
        <f t="array" ref="AC207">VLOOKUP($U207,'종목주가시세'!$A$1:$J$472,MATCH(AC$6,'종목주가시세'!$B$1:$J$1,0)+1)*S207</f>
        <v>0</v>
      </c>
      <c r="AD207" s="12">
        <f t="array" ref="AD207">VLOOKUP($U207,'종목주가시세'!$A$1:$J$472,MATCH(AD$6,'종목주가시세'!$B$1:$J$1,0)+1)*T207</f>
        <v>0</v>
      </c>
      <c r="AE207" s="12">
        <f t="shared" si="3"/>
        <v>61136800</v>
      </c>
      <c r="AF207" s="12">
        <f t="array" ref="AF207">100000000+SUM(IF(($C$7:$C$28="매도")*($B$7:$B$28&lt;=$U207),$I$7:$I$28))-SUM(IF(($C$7:$C$28="매수")*($B$7:$B$28&lt;=$U207),$I$7:$I$28))</f>
        <v>51184270</v>
      </c>
      <c r="AG207" s="12">
        <f t="shared" si="4"/>
        <v>112321070</v>
      </c>
    </row>
    <row r="208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>
        <f t="array" ref="L208">SUM(IF(($A$7:$A$28=L$6)*($C$7:$C$28="매수")*($B$7:$B$28&lt;=$U208),$H$7:$H$28))-SUM(IF(($A$7:$A$28=L$6)*($C$7:$C$28="매도")*($B$7:$B$28&lt;=$U208),$H$7:$H$28))</f>
        <v>0</v>
      </c>
      <c r="M208" s="3">
        <f t="array" ref="M208">SUM(IF(($A$7:$A$28=M$6)*($C$7:$C$28="매수")*($B$7:$B$28&lt;=$U208),$H$7:$H$28))-SUM(IF(($A$7:$A$28=M$6)*($C$7:$C$28="매도")*($B$7:$B$28&lt;=$U208),$H$7:$H$28))</f>
        <v>0</v>
      </c>
      <c r="N208" s="3">
        <f t="array" ref="N208">SUM(IF(($A$7:$A$28=N$6)*($C$7:$C$28="매수")*($B$7:$B$28&lt;=$U208),$H$7:$H$28))-SUM(IF(($A$7:$A$28=N$6)*($C$7:$C$28="매도")*($B$7:$B$28&lt;=$U208),$H$7:$H$28))</f>
        <v>0</v>
      </c>
      <c r="O208" s="3">
        <f t="array" ref="O208">SUM(IF(($A$7:$A$28=O$6)*($C$7:$C$28="매수")*($B$7:$B$28&lt;=$U208),$H$7:$H$28))-SUM(IF(($A$7:$A$28=O$6)*($C$7:$C$28="매도")*($B$7:$B$28&lt;=$U208),$H$7:$H$28))</f>
        <v>1690</v>
      </c>
      <c r="P208" s="3">
        <f t="array" ref="P208">SUM(IF(($A$7:$A$28=P$6)*($C$7:$C$28="매수")*($B$7:$B$28&lt;=$U208),$H$7:$H$28))-SUM(IF(($A$7:$A$28=P$6)*($C$7:$C$28="매도")*($B$7:$B$28&lt;=$U208),$H$7:$H$28))</f>
        <v>722</v>
      </c>
      <c r="Q208" s="3">
        <f t="array" ref="Q208">SUM(IF(($A$7:$A$28=Q$6)*($C$7:$C$28="매수")*($B$7:$B$28&lt;=$U208),$H$7:$H$28))-SUM(IF(($A$7:$A$28=Q$6)*($C$7:$C$28="매도")*($B$7:$B$28&lt;=$U208),$H$7:$H$28))</f>
        <v>426</v>
      </c>
      <c r="R208" s="3">
        <f t="array" ref="R208">SUM(IF(($A$7:$A$28=R$6)*($C$7:$C$28="매수")*($B$7:$B$28&lt;=$U208),$H$7:$H$28))-SUM(IF(($A$7:$A$28=R$6)*($C$7:$C$28="매도")*($B$7:$B$28&lt;=$U208),$H$7:$H$28))</f>
        <v>0</v>
      </c>
      <c r="S208" s="3">
        <f t="array" ref="S208">SUM(IF(($A$7:$A$28=S$6)*($C$7:$C$28="매수")*($B$7:$B$28&lt;=$U208),$H$7:$H$28))-SUM(IF(($A$7:$A$28=S$6)*($C$7:$C$28="매도")*($B$7:$B$28&lt;=$U208),$H$7:$H$28))</f>
        <v>0</v>
      </c>
      <c r="T208" s="3">
        <f t="array" ref="T208">SUM(IF(($A$7:$A$28=T$6)*($C$7:$C$28="매수")*($B$7:$B$28&lt;=$U208),$H$7:$H$28))-SUM(IF(($A$7:$A$28=T$6)*($C$7:$C$28="매도")*($B$7:$B$28&lt;=$U208),$H$7:$H$28))</f>
        <v>0</v>
      </c>
      <c r="U208" s="11">
        <v>43797.0</v>
      </c>
      <c r="V208" s="12">
        <f t="array" ref="V208">VLOOKUP($U208,'종목주가시세'!$A$1:$J$472,MATCH(V$6,'종목주가시세'!$B$1:$J$1,0)+1)*L208</f>
        <v>0</v>
      </c>
      <c r="W208" s="12">
        <f t="array" ref="W208">VLOOKUP($U208,'종목주가시세'!$A$1:$J$472,MATCH(W$6,'종목주가시세'!$B$1:$J$1,0)+1)*M208</f>
        <v>0</v>
      </c>
      <c r="X208" s="12">
        <f t="array" ref="X208">VLOOKUP($U208,'종목주가시세'!$A$1:$J$472,MATCH(X$6,'종목주가시세'!$B$1:$J$1,0)+1)*N208</f>
        <v>0</v>
      </c>
      <c r="Y208" s="12">
        <f t="array" ref="Y208">VLOOKUP($U208,'종목주가시세'!$A$1:$J$472,MATCH(Y$6,'종목주가시세'!$B$1:$J$1,0)+1)*O208</f>
        <v>30166500</v>
      </c>
      <c r="Z208" s="12">
        <f t="array" ref="Z208">VLOOKUP($U208,'종목주가시세'!$A$1:$J$472,MATCH(Z$6,'종목주가시세'!$B$1:$J$1,0)+1)*P208</f>
        <v>14620500</v>
      </c>
      <c r="AA208" s="12">
        <f t="array" ref="AA208">VLOOKUP($U208,'종목주가시세'!$A$1:$J$472,MATCH(AA$6,'종목주가시세'!$B$1:$J$1,0)+1)*Q208</f>
        <v>15975000</v>
      </c>
      <c r="AB208" s="12">
        <f t="array" ref="AB208">VLOOKUP($U208,'종목주가시세'!$A$1:$J$472,MATCH(AB$6,'종목주가시세'!$B$1:$J$1,0)+1)*R208</f>
        <v>0</v>
      </c>
      <c r="AC208" s="12">
        <f t="array" ref="AC208">VLOOKUP($U208,'종목주가시세'!$A$1:$J$472,MATCH(AC$6,'종목주가시세'!$B$1:$J$1,0)+1)*S208</f>
        <v>0</v>
      </c>
      <c r="AD208" s="12">
        <f t="array" ref="AD208">VLOOKUP($U208,'종목주가시세'!$A$1:$J$472,MATCH(AD$6,'종목주가시세'!$B$1:$J$1,0)+1)*T208</f>
        <v>0</v>
      </c>
      <c r="AE208" s="12">
        <f t="shared" si="3"/>
        <v>60762000</v>
      </c>
      <c r="AF208" s="12">
        <f t="array" ref="AF208">100000000+SUM(IF(($C$7:$C$28="매도")*($B$7:$B$28&lt;=$U208),$I$7:$I$28))-SUM(IF(($C$7:$C$28="매수")*($B$7:$B$28&lt;=$U208),$I$7:$I$28))</f>
        <v>51184270</v>
      </c>
      <c r="AG208" s="12">
        <f t="shared" si="4"/>
        <v>111946270</v>
      </c>
    </row>
    <row r="209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>
        <f t="array" ref="L209">SUM(IF(($A$7:$A$28=L$6)*($C$7:$C$28="매수")*($B$7:$B$28&lt;=$U209),$H$7:$H$28))-SUM(IF(($A$7:$A$28=L$6)*($C$7:$C$28="매도")*($B$7:$B$28&lt;=$U209),$H$7:$H$28))</f>
        <v>0</v>
      </c>
      <c r="M209" s="3">
        <f t="array" ref="M209">SUM(IF(($A$7:$A$28=M$6)*($C$7:$C$28="매수")*($B$7:$B$28&lt;=$U209),$H$7:$H$28))-SUM(IF(($A$7:$A$28=M$6)*($C$7:$C$28="매도")*($B$7:$B$28&lt;=$U209),$H$7:$H$28))</f>
        <v>0</v>
      </c>
      <c r="N209" s="3">
        <f t="array" ref="N209">SUM(IF(($A$7:$A$28=N$6)*($C$7:$C$28="매수")*($B$7:$B$28&lt;=$U209),$H$7:$H$28))-SUM(IF(($A$7:$A$28=N$6)*($C$7:$C$28="매도")*($B$7:$B$28&lt;=$U209),$H$7:$H$28))</f>
        <v>0</v>
      </c>
      <c r="O209" s="3">
        <f t="array" ref="O209">SUM(IF(($A$7:$A$28=O$6)*($C$7:$C$28="매수")*($B$7:$B$28&lt;=$U209),$H$7:$H$28))-SUM(IF(($A$7:$A$28=O$6)*($C$7:$C$28="매도")*($B$7:$B$28&lt;=$U209),$H$7:$H$28))</f>
        <v>1690</v>
      </c>
      <c r="P209" s="3">
        <f t="array" ref="P209">SUM(IF(($A$7:$A$28=P$6)*($C$7:$C$28="매수")*($B$7:$B$28&lt;=$U209),$H$7:$H$28))-SUM(IF(($A$7:$A$28=P$6)*($C$7:$C$28="매도")*($B$7:$B$28&lt;=$U209),$H$7:$H$28))</f>
        <v>722</v>
      </c>
      <c r="Q209" s="3">
        <f t="array" ref="Q209">SUM(IF(($A$7:$A$28=Q$6)*($C$7:$C$28="매수")*($B$7:$B$28&lt;=$U209),$H$7:$H$28))-SUM(IF(($A$7:$A$28=Q$6)*($C$7:$C$28="매도")*($B$7:$B$28&lt;=$U209),$H$7:$H$28))</f>
        <v>426</v>
      </c>
      <c r="R209" s="3">
        <f t="array" ref="R209">SUM(IF(($A$7:$A$28=R$6)*($C$7:$C$28="매수")*($B$7:$B$28&lt;=$U209),$H$7:$H$28))-SUM(IF(($A$7:$A$28=R$6)*($C$7:$C$28="매도")*($B$7:$B$28&lt;=$U209),$H$7:$H$28))</f>
        <v>0</v>
      </c>
      <c r="S209" s="3">
        <f t="array" ref="S209">SUM(IF(($A$7:$A$28=S$6)*($C$7:$C$28="매수")*($B$7:$B$28&lt;=$U209),$H$7:$H$28))-SUM(IF(($A$7:$A$28=S$6)*($C$7:$C$28="매도")*($B$7:$B$28&lt;=$U209),$H$7:$H$28))</f>
        <v>0</v>
      </c>
      <c r="T209" s="3">
        <f t="array" ref="T209">SUM(IF(($A$7:$A$28=T$6)*($C$7:$C$28="매수")*($B$7:$B$28&lt;=$U209),$H$7:$H$28))-SUM(IF(($A$7:$A$28=T$6)*($C$7:$C$28="매도")*($B$7:$B$28&lt;=$U209),$H$7:$H$28))</f>
        <v>0</v>
      </c>
      <c r="U209" s="11">
        <v>43798.0</v>
      </c>
      <c r="V209" s="12">
        <f t="array" ref="V209">VLOOKUP($U209,'종목주가시세'!$A$1:$J$472,MATCH(V$6,'종목주가시세'!$B$1:$J$1,0)+1)*L209</f>
        <v>0</v>
      </c>
      <c r="W209" s="12">
        <f t="array" ref="W209">VLOOKUP($U209,'종목주가시세'!$A$1:$J$472,MATCH(W$6,'종목주가시세'!$B$1:$J$1,0)+1)*M209</f>
        <v>0</v>
      </c>
      <c r="X209" s="12">
        <f t="array" ref="X209">VLOOKUP($U209,'종목주가시세'!$A$1:$J$472,MATCH(X$6,'종목주가시세'!$B$1:$J$1,0)+1)*N209</f>
        <v>0</v>
      </c>
      <c r="Y209" s="12">
        <f t="array" ref="Y209">VLOOKUP($U209,'종목주가시세'!$A$1:$J$472,MATCH(Y$6,'종목주가시세'!$B$1:$J$1,0)+1)*O209</f>
        <v>30251000</v>
      </c>
      <c r="Z209" s="12">
        <f t="array" ref="Z209">VLOOKUP($U209,'종목주가시세'!$A$1:$J$472,MATCH(Z$6,'종목주가시세'!$B$1:$J$1,0)+1)*P209</f>
        <v>14656600</v>
      </c>
      <c r="AA209" s="12">
        <f t="array" ref="AA209">VLOOKUP($U209,'종목주가시세'!$A$1:$J$472,MATCH(AA$6,'종목주가시세'!$B$1:$J$1,0)+1)*Q209</f>
        <v>15911100</v>
      </c>
      <c r="AB209" s="12">
        <f t="array" ref="AB209">VLOOKUP($U209,'종목주가시세'!$A$1:$J$472,MATCH(AB$6,'종목주가시세'!$B$1:$J$1,0)+1)*R209</f>
        <v>0</v>
      </c>
      <c r="AC209" s="12">
        <f t="array" ref="AC209">VLOOKUP($U209,'종목주가시세'!$A$1:$J$472,MATCH(AC$6,'종목주가시세'!$B$1:$J$1,0)+1)*S209</f>
        <v>0</v>
      </c>
      <c r="AD209" s="12">
        <f t="array" ref="AD209">VLOOKUP($U209,'종목주가시세'!$A$1:$J$472,MATCH(AD$6,'종목주가시세'!$B$1:$J$1,0)+1)*T209</f>
        <v>0</v>
      </c>
      <c r="AE209" s="12">
        <f t="shared" si="3"/>
        <v>60818700</v>
      </c>
      <c r="AF209" s="12">
        <f t="array" ref="AF209">100000000+SUM(IF(($C$7:$C$28="매도")*($B$7:$B$28&lt;=$U209),$I$7:$I$28))-SUM(IF(($C$7:$C$28="매수")*($B$7:$B$28&lt;=$U209),$I$7:$I$28))</f>
        <v>51184270</v>
      </c>
      <c r="AG209" s="12">
        <f t="shared" si="4"/>
        <v>112002970</v>
      </c>
    </row>
    <row r="210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>
        <f t="array" ref="L210">SUM(IF(($A$7:$A$28=L$6)*($C$7:$C$28="매수")*($B$7:$B$28&lt;=$U210),$H$7:$H$28))-SUM(IF(($A$7:$A$28=L$6)*($C$7:$C$28="매도")*($B$7:$B$28&lt;=$U210),$H$7:$H$28))</f>
        <v>0</v>
      </c>
      <c r="M210" s="3">
        <f t="array" ref="M210">SUM(IF(($A$7:$A$28=M$6)*($C$7:$C$28="매수")*($B$7:$B$28&lt;=$U210),$H$7:$H$28))-SUM(IF(($A$7:$A$28=M$6)*($C$7:$C$28="매도")*($B$7:$B$28&lt;=$U210),$H$7:$H$28))</f>
        <v>0</v>
      </c>
      <c r="N210" s="3">
        <f t="array" ref="N210">SUM(IF(($A$7:$A$28=N$6)*($C$7:$C$28="매수")*($B$7:$B$28&lt;=$U210),$H$7:$H$28))-SUM(IF(($A$7:$A$28=N$6)*($C$7:$C$28="매도")*($B$7:$B$28&lt;=$U210),$H$7:$H$28))</f>
        <v>0</v>
      </c>
      <c r="O210" s="3">
        <f t="array" ref="O210">SUM(IF(($A$7:$A$28=O$6)*($C$7:$C$28="매수")*($B$7:$B$28&lt;=$U210),$H$7:$H$28))-SUM(IF(($A$7:$A$28=O$6)*($C$7:$C$28="매도")*($B$7:$B$28&lt;=$U210),$H$7:$H$28))</f>
        <v>1690</v>
      </c>
      <c r="P210" s="3">
        <f t="array" ref="P210">SUM(IF(($A$7:$A$28=P$6)*($C$7:$C$28="매수")*($B$7:$B$28&lt;=$U210),$H$7:$H$28))-SUM(IF(($A$7:$A$28=P$6)*($C$7:$C$28="매도")*($B$7:$B$28&lt;=$U210),$H$7:$H$28))</f>
        <v>722</v>
      </c>
      <c r="Q210" s="3">
        <f t="array" ref="Q210">SUM(IF(($A$7:$A$28=Q$6)*($C$7:$C$28="매수")*($B$7:$B$28&lt;=$U210),$H$7:$H$28))-SUM(IF(($A$7:$A$28=Q$6)*($C$7:$C$28="매도")*($B$7:$B$28&lt;=$U210),$H$7:$H$28))</f>
        <v>426</v>
      </c>
      <c r="R210" s="3">
        <f t="array" ref="R210">SUM(IF(($A$7:$A$28=R$6)*($C$7:$C$28="매수")*($B$7:$B$28&lt;=$U210),$H$7:$H$28))-SUM(IF(($A$7:$A$28=R$6)*($C$7:$C$28="매도")*($B$7:$B$28&lt;=$U210),$H$7:$H$28))</f>
        <v>0</v>
      </c>
      <c r="S210" s="3">
        <f t="array" ref="S210">SUM(IF(($A$7:$A$28=S$6)*($C$7:$C$28="매수")*($B$7:$B$28&lt;=$U210),$H$7:$H$28))-SUM(IF(($A$7:$A$28=S$6)*($C$7:$C$28="매도")*($B$7:$B$28&lt;=$U210),$H$7:$H$28))</f>
        <v>0</v>
      </c>
      <c r="T210" s="3">
        <f t="array" ref="T210">SUM(IF(($A$7:$A$28=T$6)*($C$7:$C$28="매수")*($B$7:$B$28&lt;=$U210),$H$7:$H$28))-SUM(IF(($A$7:$A$28=T$6)*($C$7:$C$28="매도")*($B$7:$B$28&lt;=$U210),$H$7:$H$28))</f>
        <v>0</v>
      </c>
      <c r="U210" s="11">
        <v>43801.0</v>
      </c>
      <c r="V210" s="12">
        <f t="array" ref="V210">VLOOKUP($U210,'종목주가시세'!$A$1:$J$472,MATCH(V$6,'종목주가시세'!$B$1:$J$1,0)+1)*L210</f>
        <v>0</v>
      </c>
      <c r="W210" s="12">
        <f t="array" ref="W210">VLOOKUP($U210,'종목주가시세'!$A$1:$J$472,MATCH(W$6,'종목주가시세'!$B$1:$J$1,0)+1)*M210</f>
        <v>0</v>
      </c>
      <c r="X210" s="12">
        <f t="array" ref="X210">VLOOKUP($U210,'종목주가시세'!$A$1:$J$472,MATCH(X$6,'종목주가시세'!$B$1:$J$1,0)+1)*N210</f>
        <v>0</v>
      </c>
      <c r="Y210" s="12">
        <f t="array" ref="Y210">VLOOKUP($U210,'종목주가시세'!$A$1:$J$472,MATCH(Y$6,'종목주가시세'!$B$1:$J$1,0)+1)*O210</f>
        <v>30420000</v>
      </c>
      <c r="Z210" s="12">
        <f t="array" ref="Z210">VLOOKUP($U210,'종목주가시세'!$A$1:$J$472,MATCH(Z$6,'종목주가시세'!$B$1:$J$1,0)+1)*P210</f>
        <v>14476100</v>
      </c>
      <c r="AA210" s="12">
        <f t="array" ref="AA210">VLOOKUP($U210,'종목주가시세'!$A$1:$J$472,MATCH(AA$6,'종목주가시세'!$B$1:$J$1,0)+1)*Q210</f>
        <v>15911100</v>
      </c>
      <c r="AB210" s="12">
        <f t="array" ref="AB210">VLOOKUP($U210,'종목주가시세'!$A$1:$J$472,MATCH(AB$6,'종목주가시세'!$B$1:$J$1,0)+1)*R210</f>
        <v>0</v>
      </c>
      <c r="AC210" s="12">
        <f t="array" ref="AC210">VLOOKUP($U210,'종목주가시세'!$A$1:$J$472,MATCH(AC$6,'종목주가시세'!$B$1:$J$1,0)+1)*S210</f>
        <v>0</v>
      </c>
      <c r="AD210" s="12">
        <f t="array" ref="AD210">VLOOKUP($U210,'종목주가시세'!$A$1:$J$472,MATCH(AD$6,'종목주가시세'!$B$1:$J$1,0)+1)*T210</f>
        <v>0</v>
      </c>
      <c r="AE210" s="12">
        <f t="shared" si="3"/>
        <v>60807200</v>
      </c>
      <c r="AF210" s="12">
        <f t="array" ref="AF210">100000000+SUM(IF(($C$7:$C$28="매도")*($B$7:$B$28&lt;=$U210),$I$7:$I$28))-SUM(IF(($C$7:$C$28="매수")*($B$7:$B$28&lt;=$U210),$I$7:$I$28))</f>
        <v>51184270</v>
      </c>
      <c r="AG210" s="12">
        <f t="shared" si="4"/>
        <v>111991470</v>
      </c>
    </row>
    <row r="211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>
        <f t="array" ref="L211">SUM(IF(($A$7:$A$28=L$6)*($C$7:$C$28="매수")*($B$7:$B$28&lt;=$U211),$H$7:$H$28))-SUM(IF(($A$7:$A$28=L$6)*($C$7:$C$28="매도")*($B$7:$B$28&lt;=$U211),$H$7:$H$28))</f>
        <v>0</v>
      </c>
      <c r="M211" s="3">
        <f t="array" ref="M211">SUM(IF(($A$7:$A$28=M$6)*($C$7:$C$28="매수")*($B$7:$B$28&lt;=$U211),$H$7:$H$28))-SUM(IF(($A$7:$A$28=M$6)*($C$7:$C$28="매도")*($B$7:$B$28&lt;=$U211),$H$7:$H$28))</f>
        <v>0</v>
      </c>
      <c r="N211" s="3">
        <f t="array" ref="N211">SUM(IF(($A$7:$A$28=N$6)*($C$7:$C$28="매수")*($B$7:$B$28&lt;=$U211),$H$7:$H$28))-SUM(IF(($A$7:$A$28=N$6)*($C$7:$C$28="매도")*($B$7:$B$28&lt;=$U211),$H$7:$H$28))</f>
        <v>0</v>
      </c>
      <c r="O211" s="3">
        <f t="array" ref="O211">SUM(IF(($A$7:$A$28=O$6)*($C$7:$C$28="매수")*($B$7:$B$28&lt;=$U211),$H$7:$H$28))-SUM(IF(($A$7:$A$28=O$6)*($C$7:$C$28="매도")*($B$7:$B$28&lt;=$U211),$H$7:$H$28))</f>
        <v>1690</v>
      </c>
      <c r="P211" s="3">
        <f t="array" ref="P211">SUM(IF(($A$7:$A$28=P$6)*($C$7:$C$28="매수")*($B$7:$B$28&lt;=$U211),$H$7:$H$28))-SUM(IF(($A$7:$A$28=P$6)*($C$7:$C$28="매도")*($B$7:$B$28&lt;=$U211),$H$7:$H$28))</f>
        <v>722</v>
      </c>
      <c r="Q211" s="3">
        <f t="array" ref="Q211">SUM(IF(($A$7:$A$28=Q$6)*($C$7:$C$28="매수")*($B$7:$B$28&lt;=$U211),$H$7:$H$28))-SUM(IF(($A$7:$A$28=Q$6)*($C$7:$C$28="매도")*($B$7:$B$28&lt;=$U211),$H$7:$H$28))</f>
        <v>426</v>
      </c>
      <c r="R211" s="3">
        <f t="array" ref="R211">SUM(IF(($A$7:$A$28=R$6)*($C$7:$C$28="매수")*($B$7:$B$28&lt;=$U211),$H$7:$H$28))-SUM(IF(($A$7:$A$28=R$6)*($C$7:$C$28="매도")*($B$7:$B$28&lt;=$U211),$H$7:$H$28))</f>
        <v>0</v>
      </c>
      <c r="S211" s="3">
        <f t="array" ref="S211">SUM(IF(($A$7:$A$28=S$6)*($C$7:$C$28="매수")*($B$7:$B$28&lt;=$U211),$H$7:$H$28))-SUM(IF(($A$7:$A$28=S$6)*($C$7:$C$28="매도")*($B$7:$B$28&lt;=$U211),$H$7:$H$28))</f>
        <v>0</v>
      </c>
      <c r="T211" s="3">
        <f t="array" ref="T211">SUM(IF(($A$7:$A$28=T$6)*($C$7:$C$28="매수")*($B$7:$B$28&lt;=$U211),$H$7:$H$28))-SUM(IF(($A$7:$A$28=T$6)*($C$7:$C$28="매도")*($B$7:$B$28&lt;=$U211),$H$7:$H$28))</f>
        <v>0</v>
      </c>
      <c r="U211" s="11">
        <v>43802.0</v>
      </c>
      <c r="V211" s="12">
        <f t="array" ref="V211">VLOOKUP($U211,'종목주가시세'!$A$1:$J$472,MATCH(V$6,'종목주가시세'!$B$1:$J$1,0)+1)*L211</f>
        <v>0</v>
      </c>
      <c r="W211" s="12">
        <f t="array" ref="W211">VLOOKUP($U211,'종목주가시세'!$A$1:$J$472,MATCH(W$6,'종목주가시세'!$B$1:$J$1,0)+1)*M211</f>
        <v>0</v>
      </c>
      <c r="X211" s="12">
        <f t="array" ref="X211">VLOOKUP($U211,'종목주가시세'!$A$1:$J$472,MATCH(X$6,'종목주가시세'!$B$1:$J$1,0)+1)*N211</f>
        <v>0</v>
      </c>
      <c r="Y211" s="12">
        <f t="array" ref="Y211">VLOOKUP($U211,'종목주가시세'!$A$1:$J$472,MATCH(Y$6,'종목주가시세'!$B$1:$J$1,0)+1)*O211</f>
        <v>30251000</v>
      </c>
      <c r="Z211" s="12">
        <f t="array" ref="Z211">VLOOKUP($U211,'종목주가시세'!$A$1:$J$472,MATCH(Z$6,'종목주가시세'!$B$1:$J$1,0)+1)*P211</f>
        <v>14440000</v>
      </c>
      <c r="AA211" s="12">
        <f t="array" ref="AA211">VLOOKUP($U211,'종목주가시세'!$A$1:$J$472,MATCH(AA$6,'종목주가시세'!$B$1:$J$1,0)+1)*Q211</f>
        <v>15719400</v>
      </c>
      <c r="AB211" s="12">
        <f t="array" ref="AB211">VLOOKUP($U211,'종목주가시세'!$A$1:$J$472,MATCH(AB$6,'종목주가시세'!$B$1:$J$1,0)+1)*R211</f>
        <v>0</v>
      </c>
      <c r="AC211" s="12">
        <f t="array" ref="AC211">VLOOKUP($U211,'종목주가시세'!$A$1:$J$472,MATCH(AC$6,'종목주가시세'!$B$1:$J$1,0)+1)*S211</f>
        <v>0</v>
      </c>
      <c r="AD211" s="12">
        <f t="array" ref="AD211">VLOOKUP($U211,'종목주가시세'!$A$1:$J$472,MATCH(AD$6,'종목주가시세'!$B$1:$J$1,0)+1)*T211</f>
        <v>0</v>
      </c>
      <c r="AE211" s="12">
        <f t="shared" si="3"/>
        <v>60410400</v>
      </c>
      <c r="AF211" s="12">
        <f t="array" ref="AF211">100000000+SUM(IF(($C$7:$C$28="매도")*($B$7:$B$28&lt;=$U211),$I$7:$I$28))-SUM(IF(($C$7:$C$28="매수")*($B$7:$B$28&lt;=$U211),$I$7:$I$28))</f>
        <v>51184270</v>
      </c>
      <c r="AG211" s="12">
        <f t="shared" si="4"/>
        <v>111594670</v>
      </c>
    </row>
    <row r="212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>
        <f t="array" ref="L212">SUM(IF(($A$7:$A$28=L$6)*($C$7:$C$28="매수")*($B$7:$B$28&lt;=$U212),$H$7:$H$28))-SUM(IF(($A$7:$A$28=L$6)*($C$7:$C$28="매도")*($B$7:$B$28&lt;=$U212),$H$7:$H$28))</f>
        <v>0</v>
      </c>
      <c r="M212" s="3">
        <f t="array" ref="M212">SUM(IF(($A$7:$A$28=M$6)*($C$7:$C$28="매수")*($B$7:$B$28&lt;=$U212),$H$7:$H$28))-SUM(IF(($A$7:$A$28=M$6)*($C$7:$C$28="매도")*($B$7:$B$28&lt;=$U212),$H$7:$H$28))</f>
        <v>0</v>
      </c>
      <c r="N212" s="3">
        <f t="array" ref="N212">SUM(IF(($A$7:$A$28=N$6)*($C$7:$C$28="매수")*($B$7:$B$28&lt;=$U212),$H$7:$H$28))-SUM(IF(($A$7:$A$28=N$6)*($C$7:$C$28="매도")*($B$7:$B$28&lt;=$U212),$H$7:$H$28))</f>
        <v>0</v>
      </c>
      <c r="O212" s="3">
        <f t="array" ref="O212">SUM(IF(($A$7:$A$28=O$6)*($C$7:$C$28="매수")*($B$7:$B$28&lt;=$U212),$H$7:$H$28))-SUM(IF(($A$7:$A$28=O$6)*($C$7:$C$28="매도")*($B$7:$B$28&lt;=$U212),$H$7:$H$28))</f>
        <v>1690</v>
      </c>
      <c r="P212" s="3">
        <f t="array" ref="P212">SUM(IF(($A$7:$A$28=P$6)*($C$7:$C$28="매수")*($B$7:$B$28&lt;=$U212),$H$7:$H$28))-SUM(IF(($A$7:$A$28=P$6)*($C$7:$C$28="매도")*($B$7:$B$28&lt;=$U212),$H$7:$H$28))</f>
        <v>722</v>
      </c>
      <c r="Q212" s="3">
        <f t="array" ref="Q212">SUM(IF(($A$7:$A$28=Q$6)*($C$7:$C$28="매수")*($B$7:$B$28&lt;=$U212),$H$7:$H$28))-SUM(IF(($A$7:$A$28=Q$6)*($C$7:$C$28="매도")*($B$7:$B$28&lt;=$U212),$H$7:$H$28))</f>
        <v>426</v>
      </c>
      <c r="R212" s="3">
        <f t="array" ref="R212">SUM(IF(($A$7:$A$28=R$6)*($C$7:$C$28="매수")*($B$7:$B$28&lt;=$U212),$H$7:$H$28))-SUM(IF(($A$7:$A$28=R$6)*($C$7:$C$28="매도")*($B$7:$B$28&lt;=$U212),$H$7:$H$28))</f>
        <v>0</v>
      </c>
      <c r="S212" s="3">
        <f t="array" ref="S212">SUM(IF(($A$7:$A$28=S$6)*($C$7:$C$28="매수")*($B$7:$B$28&lt;=$U212),$H$7:$H$28))-SUM(IF(($A$7:$A$28=S$6)*($C$7:$C$28="매도")*($B$7:$B$28&lt;=$U212),$H$7:$H$28))</f>
        <v>0</v>
      </c>
      <c r="T212" s="3">
        <f t="array" ref="T212">SUM(IF(($A$7:$A$28=T$6)*($C$7:$C$28="매수")*($B$7:$B$28&lt;=$U212),$H$7:$H$28))-SUM(IF(($A$7:$A$28=T$6)*($C$7:$C$28="매도")*($B$7:$B$28&lt;=$U212),$H$7:$H$28))</f>
        <v>0</v>
      </c>
      <c r="U212" s="11">
        <v>43803.0</v>
      </c>
      <c r="V212" s="12">
        <f t="array" ref="V212">VLOOKUP($U212,'종목주가시세'!$A$1:$J$472,MATCH(V$6,'종목주가시세'!$B$1:$J$1,0)+1)*L212</f>
        <v>0</v>
      </c>
      <c r="W212" s="12">
        <f t="array" ref="W212">VLOOKUP($U212,'종목주가시세'!$A$1:$J$472,MATCH(W$6,'종목주가시세'!$B$1:$J$1,0)+1)*M212</f>
        <v>0</v>
      </c>
      <c r="X212" s="12">
        <f t="array" ref="X212">VLOOKUP($U212,'종목주가시세'!$A$1:$J$472,MATCH(X$6,'종목주가시세'!$B$1:$J$1,0)+1)*N212</f>
        <v>0</v>
      </c>
      <c r="Y212" s="12">
        <f t="array" ref="Y212">VLOOKUP($U212,'종목주가시세'!$A$1:$J$472,MATCH(Y$6,'종목주가시세'!$B$1:$J$1,0)+1)*O212</f>
        <v>29828500</v>
      </c>
      <c r="Z212" s="12">
        <f t="array" ref="Z212">VLOOKUP($U212,'종목주가시세'!$A$1:$J$472,MATCH(Z$6,'종목주가시세'!$B$1:$J$1,0)+1)*P212</f>
        <v>14223400</v>
      </c>
      <c r="AA212" s="12">
        <f t="array" ref="AA212">VLOOKUP($U212,'종목주가시세'!$A$1:$J$472,MATCH(AA$6,'종목주가시세'!$B$1:$J$1,0)+1)*Q212</f>
        <v>15549000</v>
      </c>
      <c r="AB212" s="12">
        <f t="array" ref="AB212">VLOOKUP($U212,'종목주가시세'!$A$1:$J$472,MATCH(AB$6,'종목주가시세'!$B$1:$J$1,0)+1)*R212</f>
        <v>0</v>
      </c>
      <c r="AC212" s="12">
        <f t="array" ref="AC212">VLOOKUP($U212,'종목주가시세'!$A$1:$J$472,MATCH(AC$6,'종목주가시세'!$B$1:$J$1,0)+1)*S212</f>
        <v>0</v>
      </c>
      <c r="AD212" s="12">
        <f t="array" ref="AD212">VLOOKUP($U212,'종목주가시세'!$A$1:$J$472,MATCH(AD$6,'종목주가시세'!$B$1:$J$1,0)+1)*T212</f>
        <v>0</v>
      </c>
      <c r="AE212" s="12">
        <f t="shared" si="3"/>
        <v>59600900</v>
      </c>
      <c r="AF212" s="12">
        <f t="array" ref="AF212">100000000+SUM(IF(($C$7:$C$28="매도")*($B$7:$B$28&lt;=$U212),$I$7:$I$28))-SUM(IF(($C$7:$C$28="매수")*($B$7:$B$28&lt;=$U212),$I$7:$I$28))</f>
        <v>51184270</v>
      </c>
      <c r="AG212" s="12">
        <f t="shared" si="4"/>
        <v>110785170</v>
      </c>
    </row>
    <row r="213" ht="16.5" customHeight="1">
      <c r="B213" s="3"/>
      <c r="C213" s="3"/>
      <c r="D213" s="3"/>
      <c r="E213" s="3"/>
      <c r="F213" s="3"/>
      <c r="G213" s="3"/>
      <c r="H213" s="3"/>
      <c r="I213" s="3"/>
      <c r="L213" s="3">
        <f t="array" ref="L213">SUM(IF(($A$7:$A$28=L$6)*($C$7:$C$28="매수")*($B$7:$B$28&lt;=$U213),$H$7:$H$28))-SUM(IF(($A$7:$A$28=L$6)*($C$7:$C$28="매도")*($B$7:$B$28&lt;=$U213),$H$7:$H$28))</f>
        <v>0</v>
      </c>
      <c r="M213" s="3">
        <f t="array" ref="M213">SUM(IF(($A$7:$A$28=M$6)*($C$7:$C$28="매수")*($B$7:$B$28&lt;=$U213),$H$7:$H$28))-SUM(IF(($A$7:$A$28=M$6)*($C$7:$C$28="매도")*($B$7:$B$28&lt;=$U213),$H$7:$H$28))</f>
        <v>0</v>
      </c>
      <c r="N213" s="3">
        <f t="array" ref="N213">SUM(IF(($A$7:$A$28=N$6)*($C$7:$C$28="매수")*($B$7:$B$28&lt;=$U213),$H$7:$H$28))-SUM(IF(($A$7:$A$28=N$6)*($C$7:$C$28="매도")*($B$7:$B$28&lt;=$U213),$H$7:$H$28))</f>
        <v>0</v>
      </c>
      <c r="O213" s="3">
        <f t="array" ref="O213">SUM(IF(($A$7:$A$28=O$6)*($C$7:$C$28="매수")*($B$7:$B$28&lt;=$U213),$H$7:$H$28))-SUM(IF(($A$7:$A$28=O$6)*($C$7:$C$28="매도")*($B$7:$B$28&lt;=$U213),$H$7:$H$28))</f>
        <v>1690</v>
      </c>
      <c r="P213" s="3">
        <f t="array" ref="P213">SUM(IF(($A$7:$A$28=P$6)*($C$7:$C$28="매수")*($B$7:$B$28&lt;=$U213),$H$7:$H$28))-SUM(IF(($A$7:$A$28=P$6)*($C$7:$C$28="매도")*($B$7:$B$28&lt;=$U213),$H$7:$H$28))</f>
        <v>722</v>
      </c>
      <c r="Q213" s="3">
        <f t="array" ref="Q213">SUM(IF(($A$7:$A$28=Q$6)*($C$7:$C$28="매수")*($B$7:$B$28&lt;=$U213),$H$7:$H$28))-SUM(IF(($A$7:$A$28=Q$6)*($C$7:$C$28="매도")*($B$7:$B$28&lt;=$U213),$H$7:$H$28))</f>
        <v>426</v>
      </c>
      <c r="R213" s="3">
        <f t="array" ref="R213">SUM(IF(($A$7:$A$28=R$6)*($C$7:$C$28="매수")*($B$7:$B$28&lt;=$U213),$H$7:$H$28))-SUM(IF(($A$7:$A$28=R$6)*($C$7:$C$28="매도")*($B$7:$B$28&lt;=$U213),$H$7:$H$28))</f>
        <v>0</v>
      </c>
      <c r="S213" s="3">
        <f t="array" ref="S213">SUM(IF(($A$7:$A$28=S$6)*($C$7:$C$28="매수")*($B$7:$B$28&lt;=$U213),$H$7:$H$28))-SUM(IF(($A$7:$A$28=S$6)*($C$7:$C$28="매도")*($B$7:$B$28&lt;=$U213),$H$7:$H$28))</f>
        <v>0</v>
      </c>
      <c r="T213" s="3">
        <f t="array" ref="T213">SUM(IF(($A$7:$A$28=T$6)*($C$7:$C$28="매수")*($B$7:$B$28&lt;=$U213),$H$7:$H$28))-SUM(IF(($A$7:$A$28=T$6)*($C$7:$C$28="매도")*($B$7:$B$28&lt;=$U213),$H$7:$H$28))</f>
        <v>0</v>
      </c>
      <c r="U213" s="11">
        <v>43804.0</v>
      </c>
      <c r="V213" s="12">
        <f t="array" ref="V213">VLOOKUP($U213,'종목주가시세'!$A$1:$J$472,MATCH(V$6,'종목주가시세'!$B$1:$J$1,0)+1)*L213</f>
        <v>0</v>
      </c>
      <c r="W213" s="12">
        <f t="array" ref="W213">VLOOKUP($U213,'종목주가시세'!$A$1:$J$472,MATCH(W$6,'종목주가시세'!$B$1:$J$1,0)+1)*M213</f>
        <v>0</v>
      </c>
      <c r="X213" s="12">
        <f t="array" ref="X213">VLOOKUP($U213,'종목주가시세'!$A$1:$J$472,MATCH(X$6,'종목주가시세'!$B$1:$J$1,0)+1)*N213</f>
        <v>0</v>
      </c>
      <c r="Y213" s="12">
        <f t="array" ref="Y213">VLOOKUP($U213,'종목주가시세'!$A$1:$J$472,MATCH(Y$6,'종목주가시세'!$B$1:$J$1,0)+1)*O213</f>
        <v>29237000</v>
      </c>
      <c r="Z213" s="12">
        <f t="array" ref="Z213">VLOOKUP($U213,'종목주가시세'!$A$1:$J$472,MATCH(Z$6,'종목주가시세'!$B$1:$J$1,0)+1)*P213</f>
        <v>14079000</v>
      </c>
      <c r="AA213" s="12">
        <f t="array" ref="AA213">VLOOKUP($U213,'종목주가시세'!$A$1:$J$472,MATCH(AA$6,'종목주가시세'!$B$1:$J$1,0)+1)*Q213</f>
        <v>15463800</v>
      </c>
      <c r="AB213" s="12">
        <f t="array" ref="AB213">VLOOKUP($U213,'종목주가시세'!$A$1:$J$472,MATCH(AB$6,'종목주가시세'!$B$1:$J$1,0)+1)*R213</f>
        <v>0</v>
      </c>
      <c r="AC213" s="12">
        <f t="array" ref="AC213">VLOOKUP($U213,'종목주가시세'!$A$1:$J$472,MATCH(AC$6,'종목주가시세'!$B$1:$J$1,0)+1)*S213</f>
        <v>0</v>
      </c>
      <c r="AD213" s="12">
        <f t="array" ref="AD213">VLOOKUP($U213,'종목주가시세'!$A$1:$J$472,MATCH(AD$6,'종목주가시세'!$B$1:$J$1,0)+1)*T213</f>
        <v>0</v>
      </c>
      <c r="AE213" s="12">
        <f t="shared" si="3"/>
        <v>58779800</v>
      </c>
      <c r="AF213" s="12">
        <f t="array" ref="AF213">100000000+SUM(IF(($C$7:$C$28="매도")*($B$7:$B$28&lt;=$U213),$I$7:$I$28))-SUM(IF(($C$7:$C$28="매수")*($B$7:$B$28&lt;=$U213),$I$7:$I$28))</f>
        <v>51184270</v>
      </c>
      <c r="AG213" s="12">
        <f t="shared" si="4"/>
        <v>109964070</v>
      </c>
    </row>
    <row r="214" ht="16.5" customHeight="1">
      <c r="L214" s="3">
        <f t="array" ref="L214">SUM(IF(($A$7:$A$28=L$6)*($C$7:$C$28="매수")*($B$7:$B$28&lt;=$U214),$H$7:$H$28))-SUM(IF(($A$7:$A$28=L$6)*($C$7:$C$28="매도")*($B$7:$B$28&lt;=$U214),$H$7:$H$28))</f>
        <v>0</v>
      </c>
      <c r="M214" s="3">
        <f t="array" ref="M214">SUM(IF(($A$7:$A$28=M$6)*($C$7:$C$28="매수")*($B$7:$B$28&lt;=$U214),$H$7:$H$28))-SUM(IF(($A$7:$A$28=M$6)*($C$7:$C$28="매도")*($B$7:$B$28&lt;=$U214),$H$7:$H$28))</f>
        <v>0</v>
      </c>
      <c r="N214" s="3">
        <f t="array" ref="N214">SUM(IF(($A$7:$A$28=N$6)*($C$7:$C$28="매수")*($B$7:$B$28&lt;=$U214),$H$7:$H$28))-SUM(IF(($A$7:$A$28=N$6)*($C$7:$C$28="매도")*($B$7:$B$28&lt;=$U214),$H$7:$H$28))</f>
        <v>0</v>
      </c>
      <c r="O214" s="3">
        <f t="array" ref="O214">SUM(IF(($A$7:$A$28=O$6)*($C$7:$C$28="매수")*($B$7:$B$28&lt;=$U214),$H$7:$H$28))-SUM(IF(($A$7:$A$28=O$6)*($C$7:$C$28="매도")*($B$7:$B$28&lt;=$U214),$H$7:$H$28))</f>
        <v>1690</v>
      </c>
      <c r="P214" s="3">
        <f t="array" ref="P214">SUM(IF(($A$7:$A$28=P$6)*($C$7:$C$28="매수")*($B$7:$B$28&lt;=$U214),$H$7:$H$28))-SUM(IF(($A$7:$A$28=P$6)*($C$7:$C$28="매도")*($B$7:$B$28&lt;=$U214),$H$7:$H$28))</f>
        <v>722</v>
      </c>
      <c r="Q214" s="3">
        <f t="array" ref="Q214">SUM(IF(($A$7:$A$28=Q$6)*($C$7:$C$28="매수")*($B$7:$B$28&lt;=$U214),$H$7:$H$28))-SUM(IF(($A$7:$A$28=Q$6)*($C$7:$C$28="매도")*($B$7:$B$28&lt;=$U214),$H$7:$H$28))</f>
        <v>426</v>
      </c>
      <c r="R214" s="3">
        <f t="array" ref="R214">SUM(IF(($A$7:$A$28=R$6)*($C$7:$C$28="매수")*($B$7:$B$28&lt;=$U214),$H$7:$H$28))-SUM(IF(($A$7:$A$28=R$6)*($C$7:$C$28="매도")*($B$7:$B$28&lt;=$U214),$H$7:$H$28))</f>
        <v>0</v>
      </c>
      <c r="S214" s="3">
        <f t="array" ref="S214">SUM(IF(($A$7:$A$28=S$6)*($C$7:$C$28="매수")*($B$7:$B$28&lt;=$U214),$H$7:$H$28))-SUM(IF(($A$7:$A$28=S$6)*($C$7:$C$28="매도")*($B$7:$B$28&lt;=$U214),$H$7:$H$28))</f>
        <v>0</v>
      </c>
      <c r="T214" s="3">
        <f t="array" ref="T214">SUM(IF(($A$7:$A$28=T$6)*($C$7:$C$28="매수")*($B$7:$B$28&lt;=$U214),$H$7:$H$28))-SUM(IF(($A$7:$A$28=T$6)*($C$7:$C$28="매도")*($B$7:$B$28&lt;=$U214),$H$7:$H$28))</f>
        <v>0</v>
      </c>
      <c r="U214" s="11">
        <v>43805.0</v>
      </c>
      <c r="V214" s="12">
        <f t="array" ref="V214">VLOOKUP($U214,'종목주가시세'!$A$1:$J$472,MATCH(V$6,'종목주가시세'!$B$1:$J$1,0)+1)*L214</f>
        <v>0</v>
      </c>
      <c r="W214" s="12">
        <f t="array" ref="W214">VLOOKUP($U214,'종목주가시세'!$A$1:$J$472,MATCH(W$6,'종목주가시세'!$B$1:$J$1,0)+1)*M214</f>
        <v>0</v>
      </c>
      <c r="X214" s="12">
        <f t="array" ref="X214">VLOOKUP($U214,'종목주가시세'!$A$1:$J$472,MATCH(X$6,'종목주가시세'!$B$1:$J$1,0)+1)*N214</f>
        <v>0</v>
      </c>
      <c r="Y214" s="12">
        <f t="array" ref="Y214">VLOOKUP($U214,'종목주가시세'!$A$1:$J$472,MATCH(Y$6,'종목주가시세'!$B$1:$J$1,0)+1)*O214</f>
        <v>29237000</v>
      </c>
      <c r="Z214" s="12">
        <f t="array" ref="Z214">VLOOKUP($U214,'종목주가시세'!$A$1:$J$472,MATCH(Z$6,'종목주가시세'!$B$1:$J$1,0)+1)*P214</f>
        <v>13862400</v>
      </c>
      <c r="AA214" s="12">
        <f t="array" ref="AA214">VLOOKUP($U214,'종목주가시세'!$A$1:$J$472,MATCH(AA$6,'종목주가시세'!$B$1:$J$1,0)+1)*Q214</f>
        <v>15655500</v>
      </c>
      <c r="AB214" s="12">
        <f t="array" ref="AB214">VLOOKUP($U214,'종목주가시세'!$A$1:$J$472,MATCH(AB$6,'종목주가시세'!$B$1:$J$1,0)+1)*R214</f>
        <v>0</v>
      </c>
      <c r="AC214" s="12">
        <f t="array" ref="AC214">VLOOKUP($U214,'종목주가시세'!$A$1:$J$472,MATCH(AC$6,'종목주가시세'!$B$1:$J$1,0)+1)*S214</f>
        <v>0</v>
      </c>
      <c r="AD214" s="12">
        <f t="array" ref="AD214">VLOOKUP($U214,'종목주가시세'!$A$1:$J$472,MATCH(AD$6,'종목주가시세'!$B$1:$J$1,0)+1)*T214</f>
        <v>0</v>
      </c>
      <c r="AE214" s="12">
        <f t="shared" si="3"/>
        <v>58754900</v>
      </c>
      <c r="AF214" s="12">
        <f t="array" ref="AF214">100000000+SUM(IF(($C$7:$C$28="매도")*($B$7:$B$28&lt;=$U214),$I$7:$I$28))-SUM(IF(($C$7:$C$28="매수")*($B$7:$B$28&lt;=$U214),$I$7:$I$28))</f>
        <v>51184270</v>
      </c>
      <c r="AG214" s="12">
        <f t="shared" si="4"/>
        <v>109939170</v>
      </c>
    </row>
    <row r="215" ht="16.5" customHeight="1">
      <c r="L215" s="3">
        <f t="array" ref="L215">SUM(IF(($A$7:$A$28=L$6)*($C$7:$C$28="매수")*($B$7:$B$28&lt;=$U215),$H$7:$H$28))-SUM(IF(($A$7:$A$28=L$6)*($C$7:$C$28="매도")*($B$7:$B$28&lt;=$U215),$H$7:$H$28))</f>
        <v>0</v>
      </c>
      <c r="M215" s="3">
        <f t="array" ref="M215">SUM(IF(($A$7:$A$28=M$6)*($C$7:$C$28="매수")*($B$7:$B$28&lt;=$U215),$H$7:$H$28))-SUM(IF(($A$7:$A$28=M$6)*($C$7:$C$28="매도")*($B$7:$B$28&lt;=$U215),$H$7:$H$28))</f>
        <v>0</v>
      </c>
      <c r="N215" s="3">
        <f t="array" ref="N215">SUM(IF(($A$7:$A$28=N$6)*($C$7:$C$28="매수")*($B$7:$B$28&lt;=$U215),$H$7:$H$28))-SUM(IF(($A$7:$A$28=N$6)*($C$7:$C$28="매도")*($B$7:$B$28&lt;=$U215),$H$7:$H$28))</f>
        <v>0</v>
      </c>
      <c r="O215" s="3">
        <f t="array" ref="O215">SUM(IF(($A$7:$A$28=O$6)*($C$7:$C$28="매수")*($B$7:$B$28&lt;=$U215),$H$7:$H$28))-SUM(IF(($A$7:$A$28=O$6)*($C$7:$C$28="매도")*($B$7:$B$28&lt;=$U215),$H$7:$H$28))</f>
        <v>1690</v>
      </c>
      <c r="P215" s="3">
        <f t="array" ref="P215">SUM(IF(($A$7:$A$28=P$6)*($C$7:$C$28="매수")*($B$7:$B$28&lt;=$U215),$H$7:$H$28))-SUM(IF(($A$7:$A$28=P$6)*($C$7:$C$28="매도")*($B$7:$B$28&lt;=$U215),$H$7:$H$28))</f>
        <v>722</v>
      </c>
      <c r="Q215" s="3">
        <f t="array" ref="Q215">SUM(IF(($A$7:$A$28=Q$6)*($C$7:$C$28="매수")*($B$7:$B$28&lt;=$U215),$H$7:$H$28))-SUM(IF(($A$7:$A$28=Q$6)*($C$7:$C$28="매도")*($B$7:$B$28&lt;=$U215),$H$7:$H$28))</f>
        <v>426</v>
      </c>
      <c r="R215" s="3">
        <f t="array" ref="R215">SUM(IF(($A$7:$A$28=R$6)*($C$7:$C$28="매수")*($B$7:$B$28&lt;=$U215),$H$7:$H$28))-SUM(IF(($A$7:$A$28=R$6)*($C$7:$C$28="매도")*($B$7:$B$28&lt;=$U215),$H$7:$H$28))</f>
        <v>0</v>
      </c>
      <c r="S215" s="3">
        <f t="array" ref="S215">SUM(IF(($A$7:$A$28=S$6)*($C$7:$C$28="매수")*($B$7:$B$28&lt;=$U215),$H$7:$H$28))-SUM(IF(($A$7:$A$28=S$6)*($C$7:$C$28="매도")*($B$7:$B$28&lt;=$U215),$H$7:$H$28))</f>
        <v>0</v>
      </c>
      <c r="T215" s="3">
        <f t="array" ref="T215">SUM(IF(($A$7:$A$28=T$6)*($C$7:$C$28="매수")*($B$7:$B$28&lt;=$U215),$H$7:$H$28))-SUM(IF(($A$7:$A$28=T$6)*($C$7:$C$28="매도")*($B$7:$B$28&lt;=$U215),$H$7:$H$28))</f>
        <v>0</v>
      </c>
      <c r="U215" s="11">
        <v>43808.0</v>
      </c>
      <c r="V215" s="12">
        <f t="array" ref="V215">VLOOKUP($U215,'종목주가시세'!$A$1:$J$472,MATCH(V$6,'종목주가시세'!$B$1:$J$1,0)+1)*L215</f>
        <v>0</v>
      </c>
      <c r="W215" s="12">
        <f t="array" ref="W215">VLOOKUP($U215,'종목주가시세'!$A$1:$J$472,MATCH(W$6,'종목주가시세'!$B$1:$J$1,0)+1)*M215</f>
        <v>0</v>
      </c>
      <c r="X215" s="12">
        <f t="array" ref="X215">VLOOKUP($U215,'종목주가시세'!$A$1:$J$472,MATCH(X$6,'종목주가시세'!$B$1:$J$1,0)+1)*N215</f>
        <v>0</v>
      </c>
      <c r="Y215" s="12">
        <f t="array" ref="Y215">VLOOKUP($U215,'종목주가시세'!$A$1:$J$472,MATCH(Y$6,'종목주가시세'!$B$1:$J$1,0)+1)*O215</f>
        <v>28983500</v>
      </c>
      <c r="Z215" s="12">
        <f t="array" ref="Z215">VLOOKUP($U215,'종목주가시세'!$A$1:$J$472,MATCH(Z$6,'종목주가시세'!$B$1:$J$1,0)+1)*P215</f>
        <v>14115100</v>
      </c>
      <c r="AA215" s="12">
        <f t="array" ref="AA215">VLOOKUP($U215,'종목주가시세'!$A$1:$J$472,MATCH(AA$6,'종목주가시세'!$B$1:$J$1,0)+1)*Q215</f>
        <v>15762000</v>
      </c>
      <c r="AB215" s="12">
        <f t="array" ref="AB215">VLOOKUP($U215,'종목주가시세'!$A$1:$J$472,MATCH(AB$6,'종목주가시세'!$B$1:$J$1,0)+1)*R215</f>
        <v>0</v>
      </c>
      <c r="AC215" s="12">
        <f t="array" ref="AC215">VLOOKUP($U215,'종목주가시세'!$A$1:$J$472,MATCH(AC$6,'종목주가시세'!$B$1:$J$1,0)+1)*S215</f>
        <v>0</v>
      </c>
      <c r="AD215" s="12">
        <f t="array" ref="AD215">VLOOKUP($U215,'종목주가시세'!$A$1:$J$472,MATCH(AD$6,'종목주가시세'!$B$1:$J$1,0)+1)*T215</f>
        <v>0</v>
      </c>
      <c r="AE215" s="12">
        <f t="shared" si="3"/>
        <v>58860600</v>
      </c>
      <c r="AF215" s="12">
        <f t="array" ref="AF215">100000000+SUM(IF(($C$7:$C$28="매도")*($B$7:$B$28&lt;=$U215),$I$7:$I$28))-SUM(IF(($C$7:$C$28="매수")*($B$7:$B$28&lt;=$U215),$I$7:$I$28))</f>
        <v>51184270</v>
      </c>
      <c r="AG215" s="12">
        <f t="shared" si="4"/>
        <v>110044870</v>
      </c>
    </row>
    <row r="216" ht="16.5" customHeight="1">
      <c r="L216" s="3">
        <f t="array" ref="L216">SUM(IF(($A$7:$A$28=L$6)*($C$7:$C$28="매수")*($B$7:$B$28&lt;=$U216),$H$7:$H$28))-SUM(IF(($A$7:$A$28=L$6)*($C$7:$C$28="매도")*($B$7:$B$28&lt;=$U216),$H$7:$H$28))</f>
        <v>0</v>
      </c>
      <c r="M216" s="3">
        <f t="array" ref="M216">SUM(IF(($A$7:$A$28=M$6)*($C$7:$C$28="매수")*($B$7:$B$28&lt;=$U216),$H$7:$H$28))-SUM(IF(($A$7:$A$28=M$6)*($C$7:$C$28="매도")*($B$7:$B$28&lt;=$U216),$H$7:$H$28))</f>
        <v>0</v>
      </c>
      <c r="N216" s="3">
        <f t="array" ref="N216">SUM(IF(($A$7:$A$28=N$6)*($C$7:$C$28="매수")*($B$7:$B$28&lt;=$U216),$H$7:$H$28))-SUM(IF(($A$7:$A$28=N$6)*($C$7:$C$28="매도")*($B$7:$B$28&lt;=$U216),$H$7:$H$28))</f>
        <v>0</v>
      </c>
      <c r="O216" s="3">
        <f t="array" ref="O216">SUM(IF(($A$7:$A$28=O$6)*($C$7:$C$28="매수")*($B$7:$B$28&lt;=$U216),$H$7:$H$28))-SUM(IF(($A$7:$A$28=O$6)*($C$7:$C$28="매도")*($B$7:$B$28&lt;=$U216),$H$7:$H$28))</f>
        <v>1690</v>
      </c>
      <c r="P216" s="3">
        <f t="array" ref="P216">SUM(IF(($A$7:$A$28=P$6)*($C$7:$C$28="매수")*($B$7:$B$28&lt;=$U216),$H$7:$H$28))-SUM(IF(($A$7:$A$28=P$6)*($C$7:$C$28="매도")*($B$7:$B$28&lt;=$U216),$H$7:$H$28))</f>
        <v>722</v>
      </c>
      <c r="Q216" s="3">
        <f t="array" ref="Q216">SUM(IF(($A$7:$A$28=Q$6)*($C$7:$C$28="매수")*($B$7:$B$28&lt;=$U216),$H$7:$H$28))-SUM(IF(($A$7:$A$28=Q$6)*($C$7:$C$28="매도")*($B$7:$B$28&lt;=$U216),$H$7:$H$28))</f>
        <v>426</v>
      </c>
      <c r="R216" s="3">
        <f t="array" ref="R216">SUM(IF(($A$7:$A$28=R$6)*($C$7:$C$28="매수")*($B$7:$B$28&lt;=$U216),$H$7:$H$28))-SUM(IF(($A$7:$A$28=R$6)*($C$7:$C$28="매도")*($B$7:$B$28&lt;=$U216),$H$7:$H$28))</f>
        <v>0</v>
      </c>
      <c r="S216" s="3">
        <f t="array" ref="S216">SUM(IF(($A$7:$A$28=S$6)*($C$7:$C$28="매수")*($B$7:$B$28&lt;=$U216),$H$7:$H$28))-SUM(IF(($A$7:$A$28=S$6)*($C$7:$C$28="매도")*($B$7:$B$28&lt;=$U216),$H$7:$H$28))</f>
        <v>0</v>
      </c>
      <c r="T216" s="3">
        <f t="array" ref="T216">SUM(IF(($A$7:$A$28=T$6)*($C$7:$C$28="매수")*($B$7:$B$28&lt;=$U216),$H$7:$H$28))-SUM(IF(($A$7:$A$28=T$6)*($C$7:$C$28="매도")*($B$7:$B$28&lt;=$U216),$H$7:$H$28))</f>
        <v>0</v>
      </c>
      <c r="U216" s="11">
        <v>43809.0</v>
      </c>
      <c r="V216" s="12">
        <f t="array" ref="V216">VLOOKUP($U216,'종목주가시세'!$A$1:$J$472,MATCH(V$6,'종목주가시세'!$B$1:$J$1,0)+1)*L216</f>
        <v>0</v>
      </c>
      <c r="W216" s="12">
        <f t="array" ref="W216">VLOOKUP($U216,'종목주가시세'!$A$1:$J$472,MATCH(W$6,'종목주가시세'!$B$1:$J$1,0)+1)*M216</f>
        <v>0</v>
      </c>
      <c r="X216" s="12">
        <f t="array" ref="X216">VLOOKUP($U216,'종목주가시세'!$A$1:$J$472,MATCH(X$6,'종목주가시세'!$B$1:$J$1,0)+1)*N216</f>
        <v>0</v>
      </c>
      <c r="Y216" s="12">
        <f t="array" ref="Y216">VLOOKUP($U216,'종목주가시세'!$A$1:$J$472,MATCH(Y$6,'종목주가시세'!$B$1:$J$1,0)+1)*O216</f>
        <v>29152500</v>
      </c>
      <c r="Z216" s="12">
        <f t="array" ref="Z216">VLOOKUP($U216,'종목주가시세'!$A$1:$J$472,MATCH(Z$6,'종목주가시세'!$B$1:$J$1,0)+1)*P216</f>
        <v>14115100</v>
      </c>
      <c r="AA216" s="12">
        <f t="array" ref="AA216">VLOOKUP($U216,'종목주가시세'!$A$1:$J$472,MATCH(AA$6,'종목주가시세'!$B$1:$J$1,0)+1)*Q216</f>
        <v>15762000</v>
      </c>
      <c r="AB216" s="12">
        <f t="array" ref="AB216">VLOOKUP($U216,'종목주가시세'!$A$1:$J$472,MATCH(AB$6,'종목주가시세'!$B$1:$J$1,0)+1)*R216</f>
        <v>0</v>
      </c>
      <c r="AC216" s="12">
        <f t="array" ref="AC216">VLOOKUP($U216,'종목주가시세'!$A$1:$J$472,MATCH(AC$6,'종목주가시세'!$B$1:$J$1,0)+1)*S216</f>
        <v>0</v>
      </c>
      <c r="AD216" s="12">
        <f t="array" ref="AD216">VLOOKUP($U216,'종목주가시세'!$A$1:$J$472,MATCH(AD$6,'종목주가시세'!$B$1:$J$1,0)+1)*T216</f>
        <v>0</v>
      </c>
      <c r="AE216" s="12">
        <f t="shared" si="3"/>
        <v>59029600</v>
      </c>
      <c r="AF216" s="12">
        <f t="array" ref="AF216">100000000+SUM(IF(($C$7:$C$28="매도")*($B$7:$B$28&lt;=$U216),$I$7:$I$28))-SUM(IF(($C$7:$C$28="매수")*($B$7:$B$28&lt;=$U216),$I$7:$I$28))</f>
        <v>51184270</v>
      </c>
      <c r="AG216" s="12">
        <f t="shared" si="4"/>
        <v>110213870</v>
      </c>
    </row>
    <row r="217" ht="16.5" customHeight="1">
      <c r="L217" s="3">
        <f t="array" ref="L217">SUM(IF(($A$7:$A$28=L$6)*($C$7:$C$28="매수")*($B$7:$B$28&lt;=$U217),$H$7:$H$28))-SUM(IF(($A$7:$A$28=L$6)*($C$7:$C$28="매도")*($B$7:$B$28&lt;=$U217),$H$7:$H$28))</f>
        <v>0</v>
      </c>
      <c r="M217" s="3">
        <f t="array" ref="M217">SUM(IF(($A$7:$A$28=M$6)*($C$7:$C$28="매수")*($B$7:$B$28&lt;=$U217),$H$7:$H$28))-SUM(IF(($A$7:$A$28=M$6)*($C$7:$C$28="매도")*($B$7:$B$28&lt;=$U217),$H$7:$H$28))</f>
        <v>0</v>
      </c>
      <c r="N217" s="3">
        <f t="array" ref="N217">SUM(IF(($A$7:$A$28=N$6)*($C$7:$C$28="매수")*($B$7:$B$28&lt;=$U217),$H$7:$H$28))-SUM(IF(($A$7:$A$28=N$6)*($C$7:$C$28="매도")*($B$7:$B$28&lt;=$U217),$H$7:$H$28))</f>
        <v>0</v>
      </c>
      <c r="O217" s="3">
        <f t="array" ref="O217">SUM(IF(($A$7:$A$28=O$6)*($C$7:$C$28="매수")*($B$7:$B$28&lt;=$U217),$H$7:$H$28))-SUM(IF(($A$7:$A$28=O$6)*($C$7:$C$28="매도")*($B$7:$B$28&lt;=$U217),$H$7:$H$28))</f>
        <v>1690</v>
      </c>
      <c r="P217" s="3">
        <f t="array" ref="P217">SUM(IF(($A$7:$A$28=P$6)*($C$7:$C$28="매수")*($B$7:$B$28&lt;=$U217),$H$7:$H$28))-SUM(IF(($A$7:$A$28=P$6)*($C$7:$C$28="매도")*($B$7:$B$28&lt;=$U217),$H$7:$H$28))</f>
        <v>722</v>
      </c>
      <c r="Q217" s="3">
        <f t="array" ref="Q217">SUM(IF(($A$7:$A$28=Q$6)*($C$7:$C$28="매수")*($B$7:$B$28&lt;=$U217),$H$7:$H$28))-SUM(IF(($A$7:$A$28=Q$6)*($C$7:$C$28="매도")*($B$7:$B$28&lt;=$U217),$H$7:$H$28))</f>
        <v>426</v>
      </c>
      <c r="R217" s="3">
        <f t="array" ref="R217">SUM(IF(($A$7:$A$28=R$6)*($C$7:$C$28="매수")*($B$7:$B$28&lt;=$U217),$H$7:$H$28))-SUM(IF(($A$7:$A$28=R$6)*($C$7:$C$28="매도")*($B$7:$B$28&lt;=$U217),$H$7:$H$28))</f>
        <v>0</v>
      </c>
      <c r="S217" s="3">
        <f t="array" ref="S217">SUM(IF(($A$7:$A$28=S$6)*($C$7:$C$28="매수")*($B$7:$B$28&lt;=$U217),$H$7:$H$28))-SUM(IF(($A$7:$A$28=S$6)*($C$7:$C$28="매도")*($B$7:$B$28&lt;=$U217),$H$7:$H$28))</f>
        <v>0</v>
      </c>
      <c r="T217" s="3">
        <f t="array" ref="T217">SUM(IF(($A$7:$A$28=T$6)*($C$7:$C$28="매수")*($B$7:$B$28&lt;=$U217),$H$7:$H$28))-SUM(IF(($A$7:$A$28=T$6)*($C$7:$C$28="매도")*($B$7:$B$28&lt;=$U217),$H$7:$H$28))</f>
        <v>0</v>
      </c>
      <c r="U217" s="11">
        <v>43810.0</v>
      </c>
      <c r="V217" s="12">
        <f t="array" ref="V217">VLOOKUP($U217,'종목주가시세'!$A$1:$J$472,MATCH(V$6,'종목주가시세'!$B$1:$J$1,0)+1)*L217</f>
        <v>0</v>
      </c>
      <c r="W217" s="12">
        <f t="array" ref="W217">VLOOKUP($U217,'종목주가시세'!$A$1:$J$472,MATCH(W$6,'종목주가시세'!$B$1:$J$1,0)+1)*M217</f>
        <v>0</v>
      </c>
      <c r="X217" s="12">
        <f t="array" ref="X217">VLOOKUP($U217,'종목주가시세'!$A$1:$J$472,MATCH(X$6,'종목주가시세'!$B$1:$J$1,0)+1)*N217</f>
        <v>0</v>
      </c>
      <c r="Y217" s="12">
        <f t="array" ref="Y217">VLOOKUP($U217,'종목주가시세'!$A$1:$J$472,MATCH(Y$6,'종목주가시세'!$B$1:$J$1,0)+1)*O217</f>
        <v>30251000</v>
      </c>
      <c r="Z217" s="12">
        <f t="array" ref="Z217">VLOOKUP($U217,'종목주가시세'!$A$1:$J$472,MATCH(Z$6,'종목주가시세'!$B$1:$J$1,0)+1)*P217</f>
        <v>14115100</v>
      </c>
      <c r="AA217" s="12">
        <f t="array" ref="AA217">VLOOKUP($U217,'종목주가시세'!$A$1:$J$472,MATCH(AA$6,'종목주가시세'!$B$1:$J$1,0)+1)*Q217</f>
        <v>15889800</v>
      </c>
      <c r="AB217" s="12">
        <f t="array" ref="AB217">VLOOKUP($U217,'종목주가시세'!$A$1:$J$472,MATCH(AB$6,'종목주가시세'!$B$1:$J$1,0)+1)*R217</f>
        <v>0</v>
      </c>
      <c r="AC217" s="12">
        <f t="array" ref="AC217">VLOOKUP($U217,'종목주가시세'!$A$1:$J$472,MATCH(AC$6,'종목주가시세'!$B$1:$J$1,0)+1)*S217</f>
        <v>0</v>
      </c>
      <c r="AD217" s="12">
        <f t="array" ref="AD217">VLOOKUP($U217,'종목주가시세'!$A$1:$J$472,MATCH(AD$6,'종목주가시세'!$B$1:$J$1,0)+1)*T217</f>
        <v>0</v>
      </c>
      <c r="AE217" s="12">
        <f t="shared" si="3"/>
        <v>60255900</v>
      </c>
      <c r="AF217" s="12">
        <f t="array" ref="AF217">100000000+SUM(IF(($C$7:$C$28="매도")*($B$7:$B$28&lt;=$U217),$I$7:$I$28))-SUM(IF(($C$7:$C$28="매수")*($B$7:$B$28&lt;=$U217),$I$7:$I$28))</f>
        <v>51184270</v>
      </c>
      <c r="AG217" s="12">
        <f t="shared" si="4"/>
        <v>111440170</v>
      </c>
    </row>
    <row r="218" ht="16.5" customHeight="1">
      <c r="L218" s="3">
        <f t="array" ref="L218">SUM(IF(($A$7:$A$28=L$6)*($C$7:$C$28="매수")*($B$7:$B$28&lt;=$U218),$H$7:$H$28))-SUM(IF(($A$7:$A$28=L$6)*($C$7:$C$28="매도")*($B$7:$B$28&lt;=$U218),$H$7:$H$28))</f>
        <v>0</v>
      </c>
      <c r="M218" s="3">
        <f t="array" ref="M218">SUM(IF(($A$7:$A$28=M$6)*($C$7:$C$28="매수")*($B$7:$B$28&lt;=$U218),$H$7:$H$28))-SUM(IF(($A$7:$A$28=M$6)*($C$7:$C$28="매도")*($B$7:$B$28&lt;=$U218),$H$7:$H$28))</f>
        <v>0</v>
      </c>
      <c r="N218" s="3">
        <f t="array" ref="N218">SUM(IF(($A$7:$A$28=N$6)*($C$7:$C$28="매수")*($B$7:$B$28&lt;=$U218),$H$7:$H$28))-SUM(IF(($A$7:$A$28=N$6)*($C$7:$C$28="매도")*($B$7:$B$28&lt;=$U218),$H$7:$H$28))</f>
        <v>0</v>
      </c>
      <c r="O218" s="3">
        <f t="array" ref="O218">SUM(IF(($A$7:$A$28=O$6)*($C$7:$C$28="매수")*($B$7:$B$28&lt;=$U218),$H$7:$H$28))-SUM(IF(($A$7:$A$28=O$6)*($C$7:$C$28="매도")*($B$7:$B$28&lt;=$U218),$H$7:$H$28))</f>
        <v>1690</v>
      </c>
      <c r="P218" s="3">
        <f t="array" ref="P218">SUM(IF(($A$7:$A$28=P$6)*($C$7:$C$28="매수")*($B$7:$B$28&lt;=$U218),$H$7:$H$28))-SUM(IF(($A$7:$A$28=P$6)*($C$7:$C$28="매도")*($B$7:$B$28&lt;=$U218),$H$7:$H$28))</f>
        <v>722</v>
      </c>
      <c r="Q218" s="3">
        <f t="array" ref="Q218">SUM(IF(($A$7:$A$28=Q$6)*($C$7:$C$28="매수")*($B$7:$B$28&lt;=$U218),$H$7:$H$28))-SUM(IF(($A$7:$A$28=Q$6)*($C$7:$C$28="매도")*($B$7:$B$28&lt;=$U218),$H$7:$H$28))</f>
        <v>426</v>
      </c>
      <c r="R218" s="3">
        <f t="array" ref="R218">SUM(IF(($A$7:$A$28=R$6)*($C$7:$C$28="매수")*($B$7:$B$28&lt;=$U218),$H$7:$H$28))-SUM(IF(($A$7:$A$28=R$6)*($C$7:$C$28="매도")*($B$7:$B$28&lt;=$U218),$H$7:$H$28))</f>
        <v>0</v>
      </c>
      <c r="S218" s="3">
        <f t="array" ref="S218">SUM(IF(($A$7:$A$28=S$6)*($C$7:$C$28="매수")*($B$7:$B$28&lt;=$U218),$H$7:$H$28))-SUM(IF(($A$7:$A$28=S$6)*($C$7:$C$28="매도")*($B$7:$B$28&lt;=$U218),$H$7:$H$28))</f>
        <v>0</v>
      </c>
      <c r="T218" s="3">
        <f t="array" ref="T218">SUM(IF(($A$7:$A$28=T$6)*($C$7:$C$28="매수")*($B$7:$B$28&lt;=$U218),$H$7:$H$28))-SUM(IF(($A$7:$A$28=T$6)*($C$7:$C$28="매도")*($B$7:$B$28&lt;=$U218),$H$7:$H$28))</f>
        <v>0</v>
      </c>
      <c r="U218" s="11">
        <v>43811.0</v>
      </c>
      <c r="V218" s="12">
        <f t="array" ref="V218">VLOOKUP($U218,'종목주가시세'!$A$1:$J$472,MATCH(V$6,'종목주가시세'!$B$1:$J$1,0)+1)*L218</f>
        <v>0</v>
      </c>
      <c r="W218" s="12">
        <f t="array" ref="W218">VLOOKUP($U218,'종목주가시세'!$A$1:$J$472,MATCH(W$6,'종목주가시세'!$B$1:$J$1,0)+1)*M218</f>
        <v>0</v>
      </c>
      <c r="X218" s="12">
        <f t="array" ref="X218">VLOOKUP($U218,'종목주가시세'!$A$1:$J$472,MATCH(X$6,'종목주가시세'!$B$1:$J$1,0)+1)*N218</f>
        <v>0</v>
      </c>
      <c r="Y218" s="12">
        <f t="array" ref="Y218">VLOOKUP($U218,'종목주가시세'!$A$1:$J$472,MATCH(Y$6,'종목주가시세'!$B$1:$J$1,0)+1)*O218</f>
        <v>30758000</v>
      </c>
      <c r="Z218" s="12">
        <f t="array" ref="Z218">VLOOKUP($U218,'종목주가시세'!$A$1:$J$472,MATCH(Z$6,'종목주가시세'!$B$1:$J$1,0)+1)*P218</f>
        <v>14006800</v>
      </c>
      <c r="AA218" s="12">
        <f t="array" ref="AA218">VLOOKUP($U218,'종목주가시세'!$A$1:$J$472,MATCH(AA$6,'종목주가시세'!$B$1:$J$1,0)+1)*Q218</f>
        <v>16273200</v>
      </c>
      <c r="AB218" s="12">
        <f t="array" ref="AB218">VLOOKUP($U218,'종목주가시세'!$A$1:$J$472,MATCH(AB$6,'종목주가시세'!$B$1:$J$1,0)+1)*R218</f>
        <v>0</v>
      </c>
      <c r="AC218" s="12">
        <f t="array" ref="AC218">VLOOKUP($U218,'종목주가시세'!$A$1:$J$472,MATCH(AC$6,'종목주가시세'!$B$1:$J$1,0)+1)*S218</f>
        <v>0</v>
      </c>
      <c r="AD218" s="12">
        <f t="array" ref="AD218">VLOOKUP($U218,'종목주가시세'!$A$1:$J$472,MATCH(AD$6,'종목주가시세'!$B$1:$J$1,0)+1)*T218</f>
        <v>0</v>
      </c>
      <c r="AE218" s="12">
        <f t="shared" si="3"/>
        <v>61038000</v>
      </c>
      <c r="AF218" s="12">
        <f t="array" ref="AF218">100000000+SUM(IF(($C$7:$C$28="매도")*($B$7:$B$28&lt;=$U218),$I$7:$I$28))-SUM(IF(($C$7:$C$28="매수")*($B$7:$B$28&lt;=$U218),$I$7:$I$28))</f>
        <v>51184270</v>
      </c>
      <c r="AG218" s="12">
        <f t="shared" si="4"/>
        <v>112222270</v>
      </c>
    </row>
    <row r="219" ht="16.5" customHeight="1">
      <c r="L219" s="3">
        <f t="array" ref="L219">SUM(IF(($A$7:$A$28=L$6)*($C$7:$C$28="매수")*($B$7:$B$28&lt;=$U219),$H$7:$H$28))-SUM(IF(($A$7:$A$28=L$6)*($C$7:$C$28="매도")*($B$7:$B$28&lt;=$U219),$H$7:$H$28))</f>
        <v>0</v>
      </c>
      <c r="M219" s="3">
        <f t="array" ref="M219">SUM(IF(($A$7:$A$28=M$6)*($C$7:$C$28="매수")*($B$7:$B$28&lt;=$U219),$H$7:$H$28))-SUM(IF(($A$7:$A$28=M$6)*($C$7:$C$28="매도")*($B$7:$B$28&lt;=$U219),$H$7:$H$28))</f>
        <v>0</v>
      </c>
      <c r="N219" s="3">
        <f t="array" ref="N219">SUM(IF(($A$7:$A$28=N$6)*($C$7:$C$28="매수")*($B$7:$B$28&lt;=$U219),$H$7:$H$28))-SUM(IF(($A$7:$A$28=N$6)*($C$7:$C$28="매도")*($B$7:$B$28&lt;=$U219),$H$7:$H$28))</f>
        <v>0</v>
      </c>
      <c r="O219" s="3">
        <f t="array" ref="O219">SUM(IF(($A$7:$A$28=O$6)*($C$7:$C$28="매수")*($B$7:$B$28&lt;=$U219),$H$7:$H$28))-SUM(IF(($A$7:$A$28=O$6)*($C$7:$C$28="매도")*($B$7:$B$28&lt;=$U219),$H$7:$H$28))</f>
        <v>1690</v>
      </c>
      <c r="P219" s="3">
        <f t="array" ref="P219">SUM(IF(($A$7:$A$28=P$6)*($C$7:$C$28="매수")*($B$7:$B$28&lt;=$U219),$H$7:$H$28))-SUM(IF(($A$7:$A$28=P$6)*($C$7:$C$28="매도")*($B$7:$B$28&lt;=$U219),$H$7:$H$28))</f>
        <v>722</v>
      </c>
      <c r="Q219" s="3">
        <f t="array" ref="Q219">SUM(IF(($A$7:$A$28=Q$6)*($C$7:$C$28="매수")*($B$7:$B$28&lt;=$U219),$H$7:$H$28))-SUM(IF(($A$7:$A$28=Q$6)*($C$7:$C$28="매도")*($B$7:$B$28&lt;=$U219),$H$7:$H$28))</f>
        <v>426</v>
      </c>
      <c r="R219" s="3">
        <f t="array" ref="R219">SUM(IF(($A$7:$A$28=R$6)*($C$7:$C$28="매수")*($B$7:$B$28&lt;=$U219),$H$7:$H$28))-SUM(IF(($A$7:$A$28=R$6)*($C$7:$C$28="매도")*($B$7:$B$28&lt;=$U219),$H$7:$H$28))</f>
        <v>0</v>
      </c>
      <c r="S219" s="3">
        <f t="array" ref="S219">SUM(IF(($A$7:$A$28=S$6)*($C$7:$C$28="매수")*($B$7:$B$28&lt;=$U219),$H$7:$H$28))-SUM(IF(($A$7:$A$28=S$6)*($C$7:$C$28="매도")*($B$7:$B$28&lt;=$U219),$H$7:$H$28))</f>
        <v>0</v>
      </c>
      <c r="T219" s="3">
        <f t="array" ref="T219">SUM(IF(($A$7:$A$28=T$6)*($C$7:$C$28="매수")*($B$7:$B$28&lt;=$U219),$H$7:$H$28))-SUM(IF(($A$7:$A$28=T$6)*($C$7:$C$28="매도")*($B$7:$B$28&lt;=$U219),$H$7:$H$28))</f>
        <v>0</v>
      </c>
      <c r="U219" s="11">
        <v>43812.0</v>
      </c>
      <c r="V219" s="12">
        <f t="array" ref="V219">VLOOKUP($U219,'종목주가시세'!$A$1:$J$472,MATCH(V$6,'종목주가시세'!$B$1:$J$1,0)+1)*L219</f>
        <v>0</v>
      </c>
      <c r="W219" s="12">
        <f t="array" ref="W219">VLOOKUP($U219,'종목주가시세'!$A$1:$J$472,MATCH(W$6,'종목주가시세'!$B$1:$J$1,0)+1)*M219</f>
        <v>0</v>
      </c>
      <c r="X219" s="12">
        <f t="array" ref="X219">VLOOKUP($U219,'종목주가시세'!$A$1:$J$472,MATCH(X$6,'종목주가시세'!$B$1:$J$1,0)+1)*N219</f>
        <v>0</v>
      </c>
      <c r="Y219" s="12">
        <f t="array" ref="Y219">VLOOKUP($U219,'종목주가시세'!$A$1:$J$472,MATCH(Y$6,'종목주가시세'!$B$1:$J$1,0)+1)*O219</f>
        <v>30504500</v>
      </c>
      <c r="Z219" s="12">
        <f t="array" ref="Z219">VLOOKUP($U219,'종목주가시세'!$A$1:$J$472,MATCH(Z$6,'종목주가시세'!$B$1:$J$1,0)+1)*P219</f>
        <v>14187300</v>
      </c>
      <c r="AA219" s="12">
        <f t="array" ref="AA219">VLOOKUP($U219,'종목주가시세'!$A$1:$J$472,MATCH(AA$6,'종목주가시세'!$B$1:$J$1,0)+1)*Q219</f>
        <v>16337100</v>
      </c>
      <c r="AB219" s="12">
        <f t="array" ref="AB219">VLOOKUP($U219,'종목주가시세'!$A$1:$J$472,MATCH(AB$6,'종목주가시세'!$B$1:$J$1,0)+1)*R219</f>
        <v>0</v>
      </c>
      <c r="AC219" s="12">
        <f t="array" ref="AC219">VLOOKUP($U219,'종목주가시세'!$A$1:$J$472,MATCH(AC$6,'종목주가시세'!$B$1:$J$1,0)+1)*S219</f>
        <v>0</v>
      </c>
      <c r="AD219" s="12">
        <f t="array" ref="AD219">VLOOKUP($U219,'종목주가시세'!$A$1:$J$472,MATCH(AD$6,'종목주가시세'!$B$1:$J$1,0)+1)*T219</f>
        <v>0</v>
      </c>
      <c r="AE219" s="12">
        <f t="shared" si="3"/>
        <v>61028900</v>
      </c>
      <c r="AF219" s="12">
        <f t="array" ref="AF219">100000000+SUM(IF(($C$7:$C$28="매도")*($B$7:$B$28&lt;=$U219),$I$7:$I$28))-SUM(IF(($C$7:$C$28="매수")*($B$7:$B$28&lt;=$U219),$I$7:$I$28))</f>
        <v>51184270</v>
      </c>
      <c r="AG219" s="12">
        <f t="shared" si="4"/>
        <v>112213170</v>
      </c>
    </row>
    <row r="220" ht="16.5" customHeight="1">
      <c r="L220" s="3">
        <f t="array" ref="L220">SUM(IF(($A$7:$A$28=L$6)*($C$7:$C$28="매수")*($B$7:$B$28&lt;=$U220),$H$7:$H$28))-SUM(IF(($A$7:$A$28=L$6)*($C$7:$C$28="매도")*($B$7:$B$28&lt;=$U220),$H$7:$H$28))</f>
        <v>0</v>
      </c>
      <c r="M220" s="3">
        <f t="array" ref="M220">SUM(IF(($A$7:$A$28=M$6)*($C$7:$C$28="매수")*($B$7:$B$28&lt;=$U220),$H$7:$H$28))-SUM(IF(($A$7:$A$28=M$6)*($C$7:$C$28="매도")*($B$7:$B$28&lt;=$U220),$H$7:$H$28))</f>
        <v>0</v>
      </c>
      <c r="N220" s="3">
        <f t="array" ref="N220">SUM(IF(($A$7:$A$28=N$6)*($C$7:$C$28="매수")*($B$7:$B$28&lt;=$U220),$H$7:$H$28))-SUM(IF(($A$7:$A$28=N$6)*($C$7:$C$28="매도")*($B$7:$B$28&lt;=$U220),$H$7:$H$28))</f>
        <v>0</v>
      </c>
      <c r="O220" s="3">
        <f t="array" ref="O220">SUM(IF(($A$7:$A$28=O$6)*($C$7:$C$28="매수")*($B$7:$B$28&lt;=$U220),$H$7:$H$28))-SUM(IF(($A$7:$A$28=O$6)*($C$7:$C$28="매도")*($B$7:$B$28&lt;=$U220),$H$7:$H$28))</f>
        <v>1690</v>
      </c>
      <c r="P220" s="3">
        <f t="array" ref="P220">SUM(IF(($A$7:$A$28=P$6)*($C$7:$C$28="매수")*($B$7:$B$28&lt;=$U220),$H$7:$H$28))-SUM(IF(($A$7:$A$28=P$6)*($C$7:$C$28="매도")*($B$7:$B$28&lt;=$U220),$H$7:$H$28))</f>
        <v>722</v>
      </c>
      <c r="Q220" s="3">
        <f t="array" ref="Q220">SUM(IF(($A$7:$A$28=Q$6)*($C$7:$C$28="매수")*($B$7:$B$28&lt;=$U220),$H$7:$H$28))-SUM(IF(($A$7:$A$28=Q$6)*($C$7:$C$28="매도")*($B$7:$B$28&lt;=$U220),$H$7:$H$28))</f>
        <v>426</v>
      </c>
      <c r="R220" s="3">
        <f t="array" ref="R220">SUM(IF(($A$7:$A$28=R$6)*($C$7:$C$28="매수")*($B$7:$B$28&lt;=$U220),$H$7:$H$28))-SUM(IF(($A$7:$A$28=R$6)*($C$7:$C$28="매도")*($B$7:$B$28&lt;=$U220),$H$7:$H$28))</f>
        <v>0</v>
      </c>
      <c r="S220" s="3">
        <f t="array" ref="S220">SUM(IF(($A$7:$A$28=S$6)*($C$7:$C$28="매수")*($B$7:$B$28&lt;=$U220),$H$7:$H$28))-SUM(IF(($A$7:$A$28=S$6)*($C$7:$C$28="매도")*($B$7:$B$28&lt;=$U220),$H$7:$H$28))</f>
        <v>0</v>
      </c>
      <c r="T220" s="3">
        <f t="array" ref="T220">SUM(IF(($A$7:$A$28=T$6)*($C$7:$C$28="매수")*($B$7:$B$28&lt;=$U220),$H$7:$H$28))-SUM(IF(($A$7:$A$28=T$6)*($C$7:$C$28="매도")*($B$7:$B$28&lt;=$U220),$H$7:$H$28))</f>
        <v>0</v>
      </c>
      <c r="U220" s="11">
        <v>43815.0</v>
      </c>
      <c r="V220" s="12">
        <f t="array" ref="V220">VLOOKUP($U220,'종목주가시세'!$A$1:$J$472,MATCH(V$6,'종목주가시세'!$B$1:$J$1,0)+1)*L220</f>
        <v>0</v>
      </c>
      <c r="W220" s="12">
        <f t="array" ref="W220">VLOOKUP($U220,'종목주가시세'!$A$1:$J$472,MATCH(W$6,'종목주가시세'!$B$1:$J$1,0)+1)*M220</f>
        <v>0</v>
      </c>
      <c r="X220" s="12">
        <f t="array" ref="X220">VLOOKUP($U220,'종목주가시세'!$A$1:$J$472,MATCH(X$6,'종목주가시세'!$B$1:$J$1,0)+1)*N220</f>
        <v>0</v>
      </c>
      <c r="Y220" s="12">
        <f t="array" ref="Y220">VLOOKUP($U220,'종목주가시세'!$A$1:$J$472,MATCH(Y$6,'종목주가시세'!$B$1:$J$1,0)+1)*O220</f>
        <v>31265000</v>
      </c>
      <c r="Z220" s="12">
        <f t="array" ref="Z220">VLOOKUP($U220,'종목주가시세'!$A$1:$J$472,MATCH(Z$6,'종목주가시세'!$B$1:$J$1,0)+1)*P220</f>
        <v>14259500</v>
      </c>
      <c r="AA220" s="12">
        <f t="array" ref="AA220">VLOOKUP($U220,'종목주가시세'!$A$1:$J$472,MATCH(AA$6,'종목주가시세'!$B$1:$J$1,0)+1)*Q220</f>
        <v>16273200</v>
      </c>
      <c r="AB220" s="12">
        <f t="array" ref="AB220">VLOOKUP($U220,'종목주가시세'!$A$1:$J$472,MATCH(AB$6,'종목주가시세'!$B$1:$J$1,0)+1)*R220</f>
        <v>0</v>
      </c>
      <c r="AC220" s="12">
        <f t="array" ref="AC220">VLOOKUP($U220,'종목주가시세'!$A$1:$J$472,MATCH(AC$6,'종목주가시세'!$B$1:$J$1,0)+1)*S220</f>
        <v>0</v>
      </c>
      <c r="AD220" s="12">
        <f t="array" ref="AD220">VLOOKUP($U220,'종목주가시세'!$A$1:$J$472,MATCH(AD$6,'종목주가시세'!$B$1:$J$1,0)+1)*T220</f>
        <v>0</v>
      </c>
      <c r="AE220" s="12">
        <f t="shared" si="3"/>
        <v>61797700</v>
      </c>
      <c r="AF220" s="12">
        <f t="array" ref="AF220">100000000+SUM(IF(($C$7:$C$28="매도")*($B$7:$B$28&lt;=$U220),$I$7:$I$28))-SUM(IF(($C$7:$C$28="매수")*($B$7:$B$28&lt;=$U220),$I$7:$I$28))</f>
        <v>51184270</v>
      </c>
      <c r="AG220" s="12">
        <f t="shared" si="4"/>
        <v>112981970</v>
      </c>
    </row>
    <row r="221" ht="16.5" customHeight="1">
      <c r="L221" s="3">
        <f t="array" ref="L221">SUM(IF(($A$7:$A$28=L$6)*($C$7:$C$28="매수")*($B$7:$B$28&lt;=$U221),$H$7:$H$28))-SUM(IF(($A$7:$A$28=L$6)*($C$7:$C$28="매도")*($B$7:$B$28&lt;=$U221),$H$7:$H$28))</f>
        <v>0</v>
      </c>
      <c r="M221" s="3">
        <f t="array" ref="M221">SUM(IF(($A$7:$A$28=M$6)*($C$7:$C$28="매수")*($B$7:$B$28&lt;=$U221),$H$7:$H$28))-SUM(IF(($A$7:$A$28=M$6)*($C$7:$C$28="매도")*($B$7:$B$28&lt;=$U221),$H$7:$H$28))</f>
        <v>0</v>
      </c>
      <c r="N221" s="3">
        <f t="array" ref="N221">SUM(IF(($A$7:$A$28=N$6)*($C$7:$C$28="매수")*($B$7:$B$28&lt;=$U221),$H$7:$H$28))-SUM(IF(($A$7:$A$28=N$6)*($C$7:$C$28="매도")*($B$7:$B$28&lt;=$U221),$H$7:$H$28))</f>
        <v>0</v>
      </c>
      <c r="O221" s="3">
        <f t="array" ref="O221">SUM(IF(($A$7:$A$28=O$6)*($C$7:$C$28="매수")*($B$7:$B$28&lt;=$U221),$H$7:$H$28))-SUM(IF(($A$7:$A$28=O$6)*($C$7:$C$28="매도")*($B$7:$B$28&lt;=$U221),$H$7:$H$28))</f>
        <v>1690</v>
      </c>
      <c r="P221" s="3">
        <f t="array" ref="P221">SUM(IF(($A$7:$A$28=P$6)*($C$7:$C$28="매수")*($B$7:$B$28&lt;=$U221),$H$7:$H$28))-SUM(IF(($A$7:$A$28=P$6)*($C$7:$C$28="매도")*($B$7:$B$28&lt;=$U221),$H$7:$H$28))</f>
        <v>722</v>
      </c>
      <c r="Q221" s="3">
        <f t="array" ref="Q221">SUM(IF(($A$7:$A$28=Q$6)*($C$7:$C$28="매수")*($B$7:$B$28&lt;=$U221),$H$7:$H$28))-SUM(IF(($A$7:$A$28=Q$6)*($C$7:$C$28="매도")*($B$7:$B$28&lt;=$U221),$H$7:$H$28))</f>
        <v>426</v>
      </c>
      <c r="R221" s="3">
        <f t="array" ref="R221">SUM(IF(($A$7:$A$28=R$6)*($C$7:$C$28="매수")*($B$7:$B$28&lt;=$U221),$H$7:$H$28))-SUM(IF(($A$7:$A$28=R$6)*($C$7:$C$28="매도")*($B$7:$B$28&lt;=$U221),$H$7:$H$28))</f>
        <v>0</v>
      </c>
      <c r="S221" s="3">
        <f t="array" ref="S221">SUM(IF(($A$7:$A$28=S$6)*($C$7:$C$28="매수")*($B$7:$B$28&lt;=$U221),$H$7:$H$28))-SUM(IF(($A$7:$A$28=S$6)*($C$7:$C$28="매도")*($B$7:$B$28&lt;=$U221),$H$7:$H$28))</f>
        <v>0</v>
      </c>
      <c r="T221" s="3">
        <f t="array" ref="T221">SUM(IF(($A$7:$A$28=T$6)*($C$7:$C$28="매수")*($B$7:$B$28&lt;=$U221),$H$7:$H$28))-SUM(IF(($A$7:$A$28=T$6)*($C$7:$C$28="매도")*($B$7:$B$28&lt;=$U221),$H$7:$H$28))</f>
        <v>0</v>
      </c>
      <c r="U221" s="11">
        <v>43816.0</v>
      </c>
      <c r="V221" s="12">
        <f t="array" ref="V221">VLOOKUP($U221,'종목주가시세'!$A$1:$J$472,MATCH(V$6,'종목주가시세'!$B$1:$J$1,0)+1)*L221</f>
        <v>0</v>
      </c>
      <c r="W221" s="12">
        <f t="array" ref="W221">VLOOKUP($U221,'종목주가시세'!$A$1:$J$472,MATCH(W$6,'종목주가시세'!$B$1:$J$1,0)+1)*M221</f>
        <v>0</v>
      </c>
      <c r="X221" s="12">
        <f t="array" ref="X221">VLOOKUP($U221,'종목주가시세'!$A$1:$J$472,MATCH(X$6,'종목주가시세'!$B$1:$J$1,0)+1)*N221</f>
        <v>0</v>
      </c>
      <c r="Y221" s="12">
        <f t="array" ref="Y221">VLOOKUP($U221,'종목주가시세'!$A$1:$J$472,MATCH(Y$6,'종목주가시세'!$B$1:$J$1,0)+1)*O221</f>
        <v>30504500</v>
      </c>
      <c r="Z221" s="12">
        <f t="array" ref="Z221">VLOOKUP($U221,'종목주가시세'!$A$1:$J$472,MATCH(Z$6,'종목주가시세'!$B$1:$J$1,0)+1)*P221</f>
        <v>14403900</v>
      </c>
      <c r="AA221" s="12">
        <f t="array" ref="AA221">VLOOKUP($U221,'종목주가시세'!$A$1:$J$472,MATCH(AA$6,'종목주가시세'!$B$1:$J$1,0)+1)*Q221</f>
        <v>15804600</v>
      </c>
      <c r="AB221" s="12">
        <f t="array" ref="AB221">VLOOKUP($U221,'종목주가시세'!$A$1:$J$472,MATCH(AB$6,'종목주가시세'!$B$1:$J$1,0)+1)*R221</f>
        <v>0</v>
      </c>
      <c r="AC221" s="12">
        <f t="array" ref="AC221">VLOOKUP($U221,'종목주가시세'!$A$1:$J$472,MATCH(AC$6,'종목주가시세'!$B$1:$J$1,0)+1)*S221</f>
        <v>0</v>
      </c>
      <c r="AD221" s="12">
        <f t="array" ref="AD221">VLOOKUP($U221,'종목주가시세'!$A$1:$J$472,MATCH(AD$6,'종목주가시세'!$B$1:$J$1,0)+1)*T221</f>
        <v>0</v>
      </c>
      <c r="AE221" s="12">
        <f t="shared" si="3"/>
        <v>60713000</v>
      </c>
      <c r="AF221" s="12">
        <f t="array" ref="AF221">100000000+SUM(IF(($C$7:$C$28="매도")*($B$7:$B$28&lt;=$U221),$I$7:$I$28))-SUM(IF(($C$7:$C$28="매수")*($B$7:$B$28&lt;=$U221),$I$7:$I$28))</f>
        <v>51184270</v>
      </c>
      <c r="AG221" s="12">
        <f t="shared" si="4"/>
        <v>111897270</v>
      </c>
    </row>
    <row r="222" ht="16.5" customHeight="1">
      <c r="L222" s="3">
        <f t="array" ref="L222">SUM(IF(($A$7:$A$28=L$6)*($C$7:$C$28="매수")*($B$7:$B$28&lt;=$U222),$H$7:$H$28))-SUM(IF(($A$7:$A$28=L$6)*($C$7:$C$28="매도")*($B$7:$B$28&lt;=$U222),$H$7:$H$28))</f>
        <v>0</v>
      </c>
      <c r="M222" s="3">
        <f t="array" ref="M222">SUM(IF(($A$7:$A$28=M$6)*($C$7:$C$28="매수")*($B$7:$B$28&lt;=$U222),$H$7:$H$28))-SUM(IF(($A$7:$A$28=M$6)*($C$7:$C$28="매도")*($B$7:$B$28&lt;=$U222),$H$7:$H$28))</f>
        <v>0</v>
      </c>
      <c r="N222" s="3">
        <f t="array" ref="N222">SUM(IF(($A$7:$A$28=N$6)*($C$7:$C$28="매수")*($B$7:$B$28&lt;=$U222),$H$7:$H$28))-SUM(IF(($A$7:$A$28=N$6)*($C$7:$C$28="매도")*($B$7:$B$28&lt;=$U222),$H$7:$H$28))</f>
        <v>0</v>
      </c>
      <c r="O222" s="3">
        <f t="array" ref="O222">SUM(IF(($A$7:$A$28=O$6)*($C$7:$C$28="매수")*($B$7:$B$28&lt;=$U222),$H$7:$H$28))-SUM(IF(($A$7:$A$28=O$6)*($C$7:$C$28="매도")*($B$7:$B$28&lt;=$U222),$H$7:$H$28))</f>
        <v>1690</v>
      </c>
      <c r="P222" s="3">
        <f t="array" ref="P222">SUM(IF(($A$7:$A$28=P$6)*($C$7:$C$28="매수")*($B$7:$B$28&lt;=$U222),$H$7:$H$28))-SUM(IF(($A$7:$A$28=P$6)*($C$7:$C$28="매도")*($B$7:$B$28&lt;=$U222),$H$7:$H$28))</f>
        <v>722</v>
      </c>
      <c r="Q222" s="3">
        <f t="array" ref="Q222">SUM(IF(($A$7:$A$28=Q$6)*($C$7:$C$28="매수")*($B$7:$B$28&lt;=$U222),$H$7:$H$28))-SUM(IF(($A$7:$A$28=Q$6)*($C$7:$C$28="매도")*($B$7:$B$28&lt;=$U222),$H$7:$H$28))</f>
        <v>426</v>
      </c>
      <c r="R222" s="3">
        <f t="array" ref="R222">SUM(IF(($A$7:$A$28=R$6)*($C$7:$C$28="매수")*($B$7:$B$28&lt;=$U222),$H$7:$H$28))-SUM(IF(($A$7:$A$28=R$6)*($C$7:$C$28="매도")*($B$7:$B$28&lt;=$U222),$H$7:$H$28))</f>
        <v>0</v>
      </c>
      <c r="S222" s="3">
        <f t="array" ref="S222">SUM(IF(($A$7:$A$28=S$6)*($C$7:$C$28="매수")*($B$7:$B$28&lt;=$U222),$H$7:$H$28))-SUM(IF(($A$7:$A$28=S$6)*($C$7:$C$28="매도")*($B$7:$B$28&lt;=$U222),$H$7:$H$28))</f>
        <v>0</v>
      </c>
      <c r="T222" s="3">
        <f t="array" ref="T222">SUM(IF(($A$7:$A$28=T$6)*($C$7:$C$28="매수")*($B$7:$B$28&lt;=$U222),$H$7:$H$28))-SUM(IF(($A$7:$A$28=T$6)*($C$7:$C$28="매도")*($B$7:$B$28&lt;=$U222),$H$7:$H$28))</f>
        <v>0</v>
      </c>
      <c r="U222" s="11">
        <v>43817.0</v>
      </c>
      <c r="V222" s="12">
        <f t="array" ref="V222">VLOOKUP($U222,'종목주가시세'!$A$1:$J$472,MATCH(V$6,'종목주가시세'!$B$1:$J$1,0)+1)*L222</f>
        <v>0</v>
      </c>
      <c r="W222" s="12">
        <f t="array" ref="W222">VLOOKUP($U222,'종목주가시세'!$A$1:$J$472,MATCH(W$6,'종목주가시세'!$B$1:$J$1,0)+1)*M222</f>
        <v>0</v>
      </c>
      <c r="X222" s="12">
        <f t="array" ref="X222">VLOOKUP($U222,'종목주가시세'!$A$1:$J$472,MATCH(X$6,'종목주가시세'!$B$1:$J$1,0)+1)*N222</f>
        <v>0</v>
      </c>
      <c r="Y222" s="12">
        <f t="array" ref="Y222">VLOOKUP($U222,'종목주가시세'!$A$1:$J$472,MATCH(Y$6,'종목주가시세'!$B$1:$J$1,0)+1)*O222</f>
        <v>30166500</v>
      </c>
      <c r="Z222" s="12">
        <f t="array" ref="Z222">VLOOKUP($U222,'종목주가시세'!$A$1:$J$472,MATCH(Z$6,'종목주가시세'!$B$1:$J$1,0)+1)*P222</f>
        <v>14548300</v>
      </c>
      <c r="AA222" s="12">
        <f t="array" ref="AA222">VLOOKUP($U222,'종목주가시세'!$A$1:$J$472,MATCH(AA$6,'종목주가시세'!$B$1:$J$1,0)+1)*Q222</f>
        <v>15932400</v>
      </c>
      <c r="AB222" s="12">
        <f t="array" ref="AB222">VLOOKUP($U222,'종목주가시세'!$A$1:$J$472,MATCH(AB$6,'종목주가시세'!$B$1:$J$1,0)+1)*R222</f>
        <v>0</v>
      </c>
      <c r="AC222" s="12">
        <f t="array" ref="AC222">VLOOKUP($U222,'종목주가시세'!$A$1:$J$472,MATCH(AC$6,'종목주가시세'!$B$1:$J$1,0)+1)*S222</f>
        <v>0</v>
      </c>
      <c r="AD222" s="12">
        <f t="array" ref="AD222">VLOOKUP($U222,'종목주가시세'!$A$1:$J$472,MATCH(AD$6,'종목주가시세'!$B$1:$J$1,0)+1)*T222</f>
        <v>0</v>
      </c>
      <c r="AE222" s="12">
        <f t="shared" si="3"/>
        <v>60647200</v>
      </c>
      <c r="AF222" s="12">
        <f t="array" ref="AF222">100000000+SUM(IF(($C$7:$C$28="매도")*($B$7:$B$28&lt;=$U222),$I$7:$I$28))-SUM(IF(($C$7:$C$28="매수")*($B$7:$B$28&lt;=$U222),$I$7:$I$28))</f>
        <v>51184270</v>
      </c>
      <c r="AG222" s="12">
        <f t="shared" si="4"/>
        <v>111831470</v>
      </c>
    </row>
    <row r="223" ht="16.5" customHeight="1">
      <c r="L223" s="3">
        <f t="array" ref="L223">SUM(IF(($A$7:$A$28=L$6)*($C$7:$C$28="매수")*($B$7:$B$28&lt;=$U223),$H$7:$H$28))-SUM(IF(($A$7:$A$28=L$6)*($C$7:$C$28="매도")*($B$7:$B$28&lt;=$U223),$H$7:$H$28))</f>
        <v>0</v>
      </c>
      <c r="M223" s="3">
        <f t="array" ref="M223">SUM(IF(($A$7:$A$28=M$6)*($C$7:$C$28="매수")*($B$7:$B$28&lt;=$U223),$H$7:$H$28))-SUM(IF(($A$7:$A$28=M$6)*($C$7:$C$28="매도")*($B$7:$B$28&lt;=$U223),$H$7:$H$28))</f>
        <v>0</v>
      </c>
      <c r="N223" s="3">
        <f t="array" ref="N223">SUM(IF(($A$7:$A$28=N$6)*($C$7:$C$28="매수")*($B$7:$B$28&lt;=$U223),$H$7:$H$28))-SUM(IF(($A$7:$A$28=N$6)*($C$7:$C$28="매도")*($B$7:$B$28&lt;=$U223),$H$7:$H$28))</f>
        <v>0</v>
      </c>
      <c r="O223" s="3">
        <f t="array" ref="O223">SUM(IF(($A$7:$A$28=O$6)*($C$7:$C$28="매수")*($B$7:$B$28&lt;=$U223),$H$7:$H$28))-SUM(IF(($A$7:$A$28=O$6)*($C$7:$C$28="매도")*($B$7:$B$28&lt;=$U223),$H$7:$H$28))</f>
        <v>1690</v>
      </c>
      <c r="P223" s="3">
        <f t="array" ref="P223">SUM(IF(($A$7:$A$28=P$6)*($C$7:$C$28="매수")*($B$7:$B$28&lt;=$U223),$H$7:$H$28))-SUM(IF(($A$7:$A$28=P$6)*($C$7:$C$28="매도")*($B$7:$B$28&lt;=$U223),$H$7:$H$28))</f>
        <v>722</v>
      </c>
      <c r="Q223" s="3">
        <f t="array" ref="Q223">SUM(IF(($A$7:$A$28=Q$6)*($C$7:$C$28="매수")*($B$7:$B$28&lt;=$U223),$H$7:$H$28))-SUM(IF(($A$7:$A$28=Q$6)*($C$7:$C$28="매도")*($B$7:$B$28&lt;=$U223),$H$7:$H$28))</f>
        <v>426</v>
      </c>
      <c r="R223" s="3">
        <f t="array" ref="R223">SUM(IF(($A$7:$A$28=R$6)*($C$7:$C$28="매수")*($B$7:$B$28&lt;=$U223),$H$7:$H$28))-SUM(IF(($A$7:$A$28=R$6)*($C$7:$C$28="매도")*($B$7:$B$28&lt;=$U223),$H$7:$H$28))</f>
        <v>0</v>
      </c>
      <c r="S223" s="3">
        <f t="array" ref="S223">SUM(IF(($A$7:$A$28=S$6)*($C$7:$C$28="매수")*($B$7:$B$28&lt;=$U223),$H$7:$H$28))-SUM(IF(($A$7:$A$28=S$6)*($C$7:$C$28="매도")*($B$7:$B$28&lt;=$U223),$H$7:$H$28))</f>
        <v>0</v>
      </c>
      <c r="T223" s="3">
        <f t="array" ref="T223">SUM(IF(($A$7:$A$28=T$6)*($C$7:$C$28="매수")*($B$7:$B$28&lt;=$U223),$H$7:$H$28))-SUM(IF(($A$7:$A$28=T$6)*($C$7:$C$28="매도")*($B$7:$B$28&lt;=$U223),$H$7:$H$28))</f>
        <v>0</v>
      </c>
      <c r="U223" s="11">
        <v>43818.0</v>
      </c>
      <c r="V223" s="12">
        <f t="array" ref="V223">VLOOKUP($U223,'종목주가시세'!$A$1:$J$472,MATCH(V$6,'종목주가시세'!$B$1:$J$1,0)+1)*L223</f>
        <v>0</v>
      </c>
      <c r="W223" s="12">
        <f t="array" ref="W223">VLOOKUP($U223,'종목주가시세'!$A$1:$J$472,MATCH(W$6,'종목주가시세'!$B$1:$J$1,0)+1)*M223</f>
        <v>0</v>
      </c>
      <c r="X223" s="12">
        <f t="array" ref="X223">VLOOKUP($U223,'종목주가시세'!$A$1:$J$472,MATCH(X$6,'종목주가시세'!$B$1:$J$1,0)+1)*N223</f>
        <v>0</v>
      </c>
      <c r="Y223" s="12">
        <f t="array" ref="Y223">VLOOKUP($U223,'종목주가시세'!$A$1:$J$472,MATCH(Y$6,'종목주가시세'!$B$1:$J$1,0)+1)*O223</f>
        <v>30758000</v>
      </c>
      <c r="Z223" s="12">
        <f t="array" ref="Z223">VLOOKUP($U223,'종목주가시세'!$A$1:$J$472,MATCH(Z$6,'종목주가시세'!$B$1:$J$1,0)+1)*P223</f>
        <v>14584400</v>
      </c>
      <c r="AA223" s="12">
        <f t="array" ref="AA223">VLOOKUP($U223,'종목주가시세'!$A$1:$J$472,MATCH(AA$6,'종목주가시세'!$B$1:$J$1,0)+1)*Q223</f>
        <v>15932400</v>
      </c>
      <c r="AB223" s="12">
        <f t="array" ref="AB223">VLOOKUP($U223,'종목주가시세'!$A$1:$J$472,MATCH(AB$6,'종목주가시세'!$B$1:$J$1,0)+1)*R223</f>
        <v>0</v>
      </c>
      <c r="AC223" s="12">
        <f t="array" ref="AC223">VLOOKUP($U223,'종목주가시세'!$A$1:$J$472,MATCH(AC$6,'종목주가시세'!$B$1:$J$1,0)+1)*S223</f>
        <v>0</v>
      </c>
      <c r="AD223" s="12">
        <f t="array" ref="AD223">VLOOKUP($U223,'종목주가시세'!$A$1:$J$472,MATCH(AD$6,'종목주가시세'!$B$1:$J$1,0)+1)*T223</f>
        <v>0</v>
      </c>
      <c r="AE223" s="12">
        <f t="shared" si="3"/>
        <v>61274800</v>
      </c>
      <c r="AF223" s="12">
        <f t="array" ref="AF223">100000000+SUM(IF(($C$7:$C$28="매도")*($B$7:$B$28&lt;=$U223),$I$7:$I$28))-SUM(IF(($C$7:$C$28="매수")*($B$7:$B$28&lt;=$U223),$I$7:$I$28))</f>
        <v>51184270</v>
      </c>
      <c r="AG223" s="12">
        <f t="shared" si="4"/>
        <v>112459070</v>
      </c>
    </row>
    <row r="224" ht="16.5" customHeight="1">
      <c r="L224" s="3">
        <f t="array" ref="L224">SUM(IF(($A$7:$A$28=L$6)*($C$7:$C$28="매수")*($B$7:$B$28&lt;=$U224),$H$7:$H$28))-SUM(IF(($A$7:$A$28=L$6)*($C$7:$C$28="매도")*($B$7:$B$28&lt;=$U224),$H$7:$H$28))</f>
        <v>0</v>
      </c>
      <c r="M224" s="3">
        <f t="array" ref="M224">SUM(IF(($A$7:$A$28=M$6)*($C$7:$C$28="매수")*($B$7:$B$28&lt;=$U224),$H$7:$H$28))-SUM(IF(($A$7:$A$28=M$6)*($C$7:$C$28="매도")*($B$7:$B$28&lt;=$U224),$H$7:$H$28))</f>
        <v>0</v>
      </c>
      <c r="N224" s="3">
        <f t="array" ref="N224">SUM(IF(($A$7:$A$28=N$6)*($C$7:$C$28="매수")*($B$7:$B$28&lt;=$U224),$H$7:$H$28))-SUM(IF(($A$7:$A$28=N$6)*($C$7:$C$28="매도")*($B$7:$B$28&lt;=$U224),$H$7:$H$28))</f>
        <v>0</v>
      </c>
      <c r="O224" s="3">
        <f t="array" ref="O224">SUM(IF(($A$7:$A$28=O$6)*($C$7:$C$28="매수")*($B$7:$B$28&lt;=$U224),$H$7:$H$28))-SUM(IF(($A$7:$A$28=O$6)*($C$7:$C$28="매도")*($B$7:$B$28&lt;=$U224),$H$7:$H$28))</f>
        <v>1690</v>
      </c>
      <c r="P224" s="3">
        <f t="array" ref="P224">SUM(IF(($A$7:$A$28=P$6)*($C$7:$C$28="매수")*($B$7:$B$28&lt;=$U224),$H$7:$H$28))-SUM(IF(($A$7:$A$28=P$6)*($C$7:$C$28="매도")*($B$7:$B$28&lt;=$U224),$H$7:$H$28))</f>
        <v>722</v>
      </c>
      <c r="Q224" s="3">
        <f t="array" ref="Q224">SUM(IF(($A$7:$A$28=Q$6)*($C$7:$C$28="매수")*($B$7:$B$28&lt;=$U224),$H$7:$H$28))-SUM(IF(($A$7:$A$28=Q$6)*($C$7:$C$28="매도")*($B$7:$B$28&lt;=$U224),$H$7:$H$28))</f>
        <v>426</v>
      </c>
      <c r="R224" s="3">
        <f t="array" ref="R224">SUM(IF(($A$7:$A$28=R$6)*($C$7:$C$28="매수")*($B$7:$B$28&lt;=$U224),$H$7:$H$28))-SUM(IF(($A$7:$A$28=R$6)*($C$7:$C$28="매도")*($B$7:$B$28&lt;=$U224),$H$7:$H$28))</f>
        <v>0</v>
      </c>
      <c r="S224" s="3">
        <f t="array" ref="S224">SUM(IF(($A$7:$A$28=S$6)*($C$7:$C$28="매수")*($B$7:$B$28&lt;=$U224),$H$7:$H$28))-SUM(IF(($A$7:$A$28=S$6)*($C$7:$C$28="매도")*($B$7:$B$28&lt;=$U224),$H$7:$H$28))</f>
        <v>0</v>
      </c>
      <c r="T224" s="3">
        <f t="array" ref="T224">SUM(IF(($A$7:$A$28=T$6)*($C$7:$C$28="매수")*($B$7:$B$28&lt;=$U224),$H$7:$H$28))-SUM(IF(($A$7:$A$28=T$6)*($C$7:$C$28="매도")*($B$7:$B$28&lt;=$U224),$H$7:$H$28))</f>
        <v>0</v>
      </c>
      <c r="U224" s="11">
        <v>43819.0</v>
      </c>
      <c r="V224" s="12">
        <f t="array" ref="V224">VLOOKUP($U224,'종목주가시세'!$A$1:$J$472,MATCH(V$6,'종목주가시세'!$B$1:$J$1,0)+1)*L224</f>
        <v>0</v>
      </c>
      <c r="W224" s="12">
        <f t="array" ref="W224">VLOOKUP($U224,'종목주가시세'!$A$1:$J$472,MATCH(W$6,'종목주가시세'!$B$1:$J$1,0)+1)*M224</f>
        <v>0</v>
      </c>
      <c r="X224" s="12">
        <f t="array" ref="X224">VLOOKUP($U224,'종목주가시세'!$A$1:$J$472,MATCH(X$6,'종목주가시세'!$B$1:$J$1,0)+1)*N224</f>
        <v>0</v>
      </c>
      <c r="Y224" s="12">
        <f t="array" ref="Y224">VLOOKUP($U224,'종목주가시세'!$A$1:$J$472,MATCH(Y$6,'종목주가시세'!$B$1:$J$1,0)+1)*O224</f>
        <v>30758000</v>
      </c>
      <c r="Z224" s="12">
        <f t="array" ref="Z224">VLOOKUP($U224,'종목주가시세'!$A$1:$J$472,MATCH(Z$6,'종목주가시세'!$B$1:$J$1,0)+1)*P224</f>
        <v>14620500</v>
      </c>
      <c r="AA224" s="12">
        <f t="array" ref="AA224">VLOOKUP($U224,'종목주가시세'!$A$1:$J$472,MATCH(AA$6,'종목주가시세'!$B$1:$J$1,0)+1)*Q224</f>
        <v>16188000</v>
      </c>
      <c r="AB224" s="12">
        <f t="array" ref="AB224">VLOOKUP($U224,'종목주가시세'!$A$1:$J$472,MATCH(AB$6,'종목주가시세'!$B$1:$J$1,0)+1)*R224</f>
        <v>0</v>
      </c>
      <c r="AC224" s="12">
        <f t="array" ref="AC224">VLOOKUP($U224,'종목주가시세'!$A$1:$J$472,MATCH(AC$6,'종목주가시세'!$B$1:$J$1,0)+1)*S224</f>
        <v>0</v>
      </c>
      <c r="AD224" s="12">
        <f t="array" ref="AD224">VLOOKUP($U224,'종목주가시세'!$A$1:$J$472,MATCH(AD$6,'종목주가시세'!$B$1:$J$1,0)+1)*T224</f>
        <v>0</v>
      </c>
      <c r="AE224" s="12">
        <f t="shared" si="3"/>
        <v>61566500</v>
      </c>
      <c r="AF224" s="12">
        <f t="array" ref="AF224">100000000+SUM(IF(($C$7:$C$28="매도")*($B$7:$B$28&lt;=$U224),$I$7:$I$28))-SUM(IF(($C$7:$C$28="매수")*($B$7:$B$28&lt;=$U224),$I$7:$I$28))</f>
        <v>51184270</v>
      </c>
      <c r="AG224" s="12">
        <f t="shared" si="4"/>
        <v>112750770</v>
      </c>
    </row>
    <row r="225" ht="16.5" customHeight="1">
      <c r="L225" s="3">
        <f t="array" ref="L225">SUM(IF(($A$7:$A$28=L$6)*($C$7:$C$28="매수")*($B$7:$B$28&lt;=$U225),$H$7:$H$28))-SUM(IF(($A$7:$A$28=L$6)*($C$7:$C$28="매도")*($B$7:$B$28&lt;=$U225),$H$7:$H$28))</f>
        <v>0</v>
      </c>
      <c r="M225" s="3">
        <f t="array" ref="M225">SUM(IF(($A$7:$A$28=M$6)*($C$7:$C$28="매수")*($B$7:$B$28&lt;=$U225),$H$7:$H$28))-SUM(IF(($A$7:$A$28=M$6)*($C$7:$C$28="매도")*($B$7:$B$28&lt;=$U225),$H$7:$H$28))</f>
        <v>0</v>
      </c>
      <c r="N225" s="3">
        <f t="array" ref="N225">SUM(IF(($A$7:$A$28=N$6)*($C$7:$C$28="매수")*($B$7:$B$28&lt;=$U225),$H$7:$H$28))-SUM(IF(($A$7:$A$28=N$6)*($C$7:$C$28="매도")*($B$7:$B$28&lt;=$U225),$H$7:$H$28))</f>
        <v>0</v>
      </c>
      <c r="O225" s="3">
        <f t="array" ref="O225">SUM(IF(($A$7:$A$28=O$6)*($C$7:$C$28="매수")*($B$7:$B$28&lt;=$U225),$H$7:$H$28))-SUM(IF(($A$7:$A$28=O$6)*($C$7:$C$28="매도")*($B$7:$B$28&lt;=$U225),$H$7:$H$28))</f>
        <v>1690</v>
      </c>
      <c r="P225" s="3">
        <f t="array" ref="P225">SUM(IF(($A$7:$A$28=P$6)*($C$7:$C$28="매수")*($B$7:$B$28&lt;=$U225),$H$7:$H$28))-SUM(IF(($A$7:$A$28=P$6)*($C$7:$C$28="매도")*($B$7:$B$28&lt;=$U225),$H$7:$H$28))</f>
        <v>722</v>
      </c>
      <c r="Q225" s="3">
        <f t="array" ref="Q225">SUM(IF(($A$7:$A$28=Q$6)*($C$7:$C$28="매수")*($B$7:$B$28&lt;=$U225),$H$7:$H$28))-SUM(IF(($A$7:$A$28=Q$6)*($C$7:$C$28="매도")*($B$7:$B$28&lt;=$U225),$H$7:$H$28))</f>
        <v>426</v>
      </c>
      <c r="R225" s="3">
        <f t="array" ref="R225">SUM(IF(($A$7:$A$28=R$6)*($C$7:$C$28="매수")*($B$7:$B$28&lt;=$U225),$H$7:$H$28))-SUM(IF(($A$7:$A$28=R$6)*($C$7:$C$28="매도")*($B$7:$B$28&lt;=$U225),$H$7:$H$28))</f>
        <v>0</v>
      </c>
      <c r="S225" s="3">
        <f t="array" ref="S225">SUM(IF(($A$7:$A$28=S$6)*($C$7:$C$28="매수")*($B$7:$B$28&lt;=$U225),$H$7:$H$28))-SUM(IF(($A$7:$A$28=S$6)*($C$7:$C$28="매도")*($B$7:$B$28&lt;=$U225),$H$7:$H$28))</f>
        <v>0</v>
      </c>
      <c r="T225" s="3">
        <f t="array" ref="T225">SUM(IF(($A$7:$A$28=T$6)*($C$7:$C$28="매수")*($B$7:$B$28&lt;=$U225),$H$7:$H$28))-SUM(IF(($A$7:$A$28=T$6)*($C$7:$C$28="매도")*($B$7:$B$28&lt;=$U225),$H$7:$H$28))</f>
        <v>0</v>
      </c>
      <c r="U225" s="11">
        <v>43822.0</v>
      </c>
      <c r="V225" s="12">
        <f t="array" ref="V225">VLOOKUP($U225,'종목주가시세'!$A$1:$J$472,MATCH(V$6,'종목주가시세'!$B$1:$J$1,0)+1)*L225</f>
        <v>0</v>
      </c>
      <c r="W225" s="12">
        <f t="array" ref="W225">VLOOKUP($U225,'종목주가시세'!$A$1:$J$472,MATCH(W$6,'종목주가시세'!$B$1:$J$1,0)+1)*M225</f>
        <v>0</v>
      </c>
      <c r="X225" s="12">
        <f t="array" ref="X225">VLOOKUP($U225,'종목주가시세'!$A$1:$J$472,MATCH(X$6,'종목주가시세'!$B$1:$J$1,0)+1)*N225</f>
        <v>0</v>
      </c>
      <c r="Y225" s="12">
        <f t="array" ref="Y225">VLOOKUP($U225,'종목주가시세'!$A$1:$J$472,MATCH(Y$6,'종목주가시세'!$B$1:$J$1,0)+1)*O225</f>
        <v>30673500</v>
      </c>
      <c r="Z225" s="12">
        <f t="array" ref="Z225">VLOOKUP($U225,'종목주가시세'!$A$1:$J$472,MATCH(Z$6,'종목주가시세'!$B$1:$J$1,0)+1)*P225</f>
        <v>14620500</v>
      </c>
      <c r="AA225" s="12">
        <f t="array" ref="AA225">VLOOKUP($U225,'종목주가시세'!$A$1:$J$472,MATCH(AA$6,'종목주가시세'!$B$1:$J$1,0)+1)*Q225</f>
        <v>15996300</v>
      </c>
      <c r="AB225" s="12">
        <f t="array" ref="AB225">VLOOKUP($U225,'종목주가시세'!$A$1:$J$472,MATCH(AB$6,'종목주가시세'!$B$1:$J$1,0)+1)*R225</f>
        <v>0</v>
      </c>
      <c r="AC225" s="12">
        <f t="array" ref="AC225">VLOOKUP($U225,'종목주가시세'!$A$1:$J$472,MATCH(AC$6,'종목주가시세'!$B$1:$J$1,0)+1)*S225</f>
        <v>0</v>
      </c>
      <c r="AD225" s="12">
        <f t="array" ref="AD225">VLOOKUP($U225,'종목주가시세'!$A$1:$J$472,MATCH(AD$6,'종목주가시세'!$B$1:$J$1,0)+1)*T225</f>
        <v>0</v>
      </c>
      <c r="AE225" s="12">
        <f t="shared" si="3"/>
        <v>61290300</v>
      </c>
      <c r="AF225" s="12">
        <f t="array" ref="AF225">100000000+SUM(IF(($C$7:$C$28="매도")*($B$7:$B$28&lt;=$U225),$I$7:$I$28))-SUM(IF(($C$7:$C$28="매수")*($B$7:$B$28&lt;=$U225),$I$7:$I$28))</f>
        <v>51184270</v>
      </c>
      <c r="AG225" s="12">
        <f t="shared" si="4"/>
        <v>112474570</v>
      </c>
    </row>
    <row r="226" ht="16.5" customHeight="1">
      <c r="L226" s="3">
        <f t="array" ref="L226">SUM(IF(($A$7:$A$28=L$6)*($C$7:$C$28="매수")*($B$7:$B$28&lt;=$U226),$H$7:$H$28))-SUM(IF(($A$7:$A$28=L$6)*($C$7:$C$28="매도")*($B$7:$B$28&lt;=$U226),$H$7:$H$28))</f>
        <v>0</v>
      </c>
      <c r="M226" s="3">
        <f t="array" ref="M226">SUM(IF(($A$7:$A$28=M$6)*($C$7:$C$28="매수")*($B$7:$B$28&lt;=$U226),$H$7:$H$28))-SUM(IF(($A$7:$A$28=M$6)*($C$7:$C$28="매도")*($B$7:$B$28&lt;=$U226),$H$7:$H$28))</f>
        <v>0</v>
      </c>
      <c r="N226" s="3">
        <f t="array" ref="N226">SUM(IF(($A$7:$A$28=N$6)*($C$7:$C$28="매수")*($B$7:$B$28&lt;=$U226),$H$7:$H$28))-SUM(IF(($A$7:$A$28=N$6)*($C$7:$C$28="매도")*($B$7:$B$28&lt;=$U226),$H$7:$H$28))</f>
        <v>0</v>
      </c>
      <c r="O226" s="3">
        <f t="array" ref="O226">SUM(IF(($A$7:$A$28=O$6)*($C$7:$C$28="매수")*($B$7:$B$28&lt;=$U226),$H$7:$H$28))-SUM(IF(($A$7:$A$28=O$6)*($C$7:$C$28="매도")*($B$7:$B$28&lt;=$U226),$H$7:$H$28))</f>
        <v>1690</v>
      </c>
      <c r="P226" s="3">
        <f t="array" ref="P226">SUM(IF(($A$7:$A$28=P$6)*($C$7:$C$28="매수")*($B$7:$B$28&lt;=$U226),$H$7:$H$28))-SUM(IF(($A$7:$A$28=P$6)*($C$7:$C$28="매도")*($B$7:$B$28&lt;=$U226),$H$7:$H$28))</f>
        <v>722</v>
      </c>
      <c r="Q226" s="3">
        <f t="array" ref="Q226">SUM(IF(($A$7:$A$28=Q$6)*($C$7:$C$28="매수")*($B$7:$B$28&lt;=$U226),$H$7:$H$28))-SUM(IF(($A$7:$A$28=Q$6)*($C$7:$C$28="매도")*($B$7:$B$28&lt;=$U226),$H$7:$H$28))</f>
        <v>426</v>
      </c>
      <c r="R226" s="3">
        <f t="array" ref="R226">SUM(IF(($A$7:$A$28=R$6)*($C$7:$C$28="매수")*($B$7:$B$28&lt;=$U226),$H$7:$H$28))-SUM(IF(($A$7:$A$28=R$6)*($C$7:$C$28="매도")*($B$7:$B$28&lt;=$U226),$H$7:$H$28))</f>
        <v>0</v>
      </c>
      <c r="S226" s="3">
        <f t="array" ref="S226">SUM(IF(($A$7:$A$28=S$6)*($C$7:$C$28="매수")*($B$7:$B$28&lt;=$U226),$H$7:$H$28))-SUM(IF(($A$7:$A$28=S$6)*($C$7:$C$28="매도")*($B$7:$B$28&lt;=$U226),$H$7:$H$28))</f>
        <v>0</v>
      </c>
      <c r="T226" s="3">
        <f t="array" ref="T226">SUM(IF(($A$7:$A$28=T$6)*($C$7:$C$28="매수")*($B$7:$B$28&lt;=$U226),$H$7:$H$28))-SUM(IF(($A$7:$A$28=T$6)*($C$7:$C$28="매도")*($B$7:$B$28&lt;=$U226),$H$7:$H$28))</f>
        <v>0</v>
      </c>
      <c r="U226" s="11">
        <v>43823.0</v>
      </c>
      <c r="V226" s="12">
        <f t="array" ref="V226">VLOOKUP($U226,'종목주가시세'!$A$1:$J$472,MATCH(V$6,'종목주가시세'!$B$1:$J$1,0)+1)*L226</f>
        <v>0</v>
      </c>
      <c r="W226" s="12">
        <f t="array" ref="W226">VLOOKUP($U226,'종목주가시세'!$A$1:$J$472,MATCH(W$6,'종목주가시세'!$B$1:$J$1,0)+1)*M226</f>
        <v>0</v>
      </c>
      <c r="X226" s="12">
        <f t="array" ref="X226">VLOOKUP($U226,'종목주가시세'!$A$1:$J$472,MATCH(X$6,'종목주가시세'!$B$1:$J$1,0)+1)*N226</f>
        <v>0</v>
      </c>
      <c r="Y226" s="12">
        <f t="array" ref="Y226">VLOOKUP($U226,'종목주가시세'!$A$1:$J$472,MATCH(Y$6,'종목주가시세'!$B$1:$J$1,0)+1)*O226</f>
        <v>31096000</v>
      </c>
      <c r="Z226" s="12">
        <f t="array" ref="Z226">VLOOKUP($U226,'종목주가시세'!$A$1:$J$472,MATCH(Z$6,'종목주가시세'!$B$1:$J$1,0)+1)*P226</f>
        <v>14548300</v>
      </c>
      <c r="AA226" s="12">
        <f t="array" ref="AA226">VLOOKUP($U226,'종목주가시세'!$A$1:$J$472,MATCH(AA$6,'종목주가시세'!$B$1:$J$1,0)+1)*Q226</f>
        <v>16081500</v>
      </c>
      <c r="AB226" s="12">
        <f t="array" ref="AB226">VLOOKUP($U226,'종목주가시세'!$A$1:$J$472,MATCH(AB$6,'종목주가시세'!$B$1:$J$1,0)+1)*R226</f>
        <v>0</v>
      </c>
      <c r="AC226" s="12">
        <f t="array" ref="AC226">VLOOKUP($U226,'종목주가시세'!$A$1:$J$472,MATCH(AC$6,'종목주가시세'!$B$1:$J$1,0)+1)*S226</f>
        <v>0</v>
      </c>
      <c r="AD226" s="12">
        <f t="array" ref="AD226">VLOOKUP($U226,'종목주가시세'!$A$1:$J$472,MATCH(AD$6,'종목주가시세'!$B$1:$J$1,0)+1)*T226</f>
        <v>0</v>
      </c>
      <c r="AE226" s="12">
        <f t="shared" si="3"/>
        <v>61725800</v>
      </c>
      <c r="AF226" s="12">
        <f t="array" ref="AF226">100000000+SUM(IF(($C$7:$C$28="매도")*($B$7:$B$28&lt;=$U226),$I$7:$I$28))-SUM(IF(($C$7:$C$28="매수")*($B$7:$B$28&lt;=$U226),$I$7:$I$28))</f>
        <v>51184270</v>
      </c>
      <c r="AG226" s="12">
        <f t="shared" si="4"/>
        <v>112910070</v>
      </c>
    </row>
    <row r="227" ht="16.5" customHeight="1">
      <c r="L227" s="3">
        <f t="array" ref="L227">SUM(IF(($A$7:$A$28=L$6)*($C$7:$C$28="매수")*($B$7:$B$28&lt;=$U227),$H$7:$H$28))-SUM(IF(($A$7:$A$28=L$6)*($C$7:$C$28="매도")*($B$7:$B$28&lt;=$U227),$H$7:$H$28))</f>
        <v>0</v>
      </c>
      <c r="M227" s="3">
        <f t="array" ref="M227">SUM(IF(($A$7:$A$28=M$6)*($C$7:$C$28="매수")*($B$7:$B$28&lt;=$U227),$H$7:$H$28))-SUM(IF(($A$7:$A$28=M$6)*($C$7:$C$28="매도")*($B$7:$B$28&lt;=$U227),$H$7:$H$28))</f>
        <v>0</v>
      </c>
      <c r="N227" s="3">
        <f t="array" ref="N227">SUM(IF(($A$7:$A$28=N$6)*($C$7:$C$28="매수")*($B$7:$B$28&lt;=$U227),$H$7:$H$28))-SUM(IF(($A$7:$A$28=N$6)*($C$7:$C$28="매도")*($B$7:$B$28&lt;=$U227),$H$7:$H$28))</f>
        <v>0</v>
      </c>
      <c r="O227" s="3">
        <f t="array" ref="O227">SUM(IF(($A$7:$A$28=O$6)*($C$7:$C$28="매수")*($B$7:$B$28&lt;=$U227),$H$7:$H$28))-SUM(IF(($A$7:$A$28=O$6)*($C$7:$C$28="매도")*($B$7:$B$28&lt;=$U227),$H$7:$H$28))</f>
        <v>1690</v>
      </c>
      <c r="P227" s="3">
        <f t="array" ref="P227">SUM(IF(($A$7:$A$28=P$6)*($C$7:$C$28="매수")*($B$7:$B$28&lt;=$U227),$H$7:$H$28))-SUM(IF(($A$7:$A$28=P$6)*($C$7:$C$28="매도")*($B$7:$B$28&lt;=$U227),$H$7:$H$28))</f>
        <v>722</v>
      </c>
      <c r="Q227" s="3">
        <f t="array" ref="Q227">SUM(IF(($A$7:$A$28=Q$6)*($C$7:$C$28="매수")*($B$7:$B$28&lt;=$U227),$H$7:$H$28))-SUM(IF(($A$7:$A$28=Q$6)*($C$7:$C$28="매도")*($B$7:$B$28&lt;=$U227),$H$7:$H$28))</f>
        <v>426</v>
      </c>
      <c r="R227" s="3">
        <f t="array" ref="R227">SUM(IF(($A$7:$A$28=R$6)*($C$7:$C$28="매수")*($B$7:$B$28&lt;=$U227),$H$7:$H$28))-SUM(IF(($A$7:$A$28=R$6)*($C$7:$C$28="매도")*($B$7:$B$28&lt;=$U227),$H$7:$H$28))</f>
        <v>0</v>
      </c>
      <c r="S227" s="3">
        <f t="array" ref="S227">SUM(IF(($A$7:$A$28=S$6)*($C$7:$C$28="매수")*($B$7:$B$28&lt;=$U227),$H$7:$H$28))-SUM(IF(($A$7:$A$28=S$6)*($C$7:$C$28="매도")*($B$7:$B$28&lt;=$U227),$H$7:$H$28))</f>
        <v>0</v>
      </c>
      <c r="T227" s="3">
        <f t="array" ref="T227">SUM(IF(($A$7:$A$28=T$6)*($C$7:$C$28="매수")*($B$7:$B$28&lt;=$U227),$H$7:$H$28))-SUM(IF(($A$7:$A$28=T$6)*($C$7:$C$28="매도")*($B$7:$B$28&lt;=$U227),$H$7:$H$28))</f>
        <v>0</v>
      </c>
      <c r="U227" s="11">
        <v>43825.0</v>
      </c>
      <c r="V227" s="12">
        <f t="array" ref="V227">VLOOKUP($U227,'종목주가시세'!$A$1:$J$472,MATCH(V$6,'종목주가시세'!$B$1:$J$1,0)+1)*L227</f>
        <v>0</v>
      </c>
      <c r="W227" s="12">
        <f t="array" ref="W227">VLOOKUP($U227,'종목주가시세'!$A$1:$J$472,MATCH(W$6,'종목주가시세'!$B$1:$J$1,0)+1)*M227</f>
        <v>0</v>
      </c>
      <c r="X227" s="12">
        <f t="array" ref="X227">VLOOKUP($U227,'종목주가시세'!$A$1:$J$472,MATCH(X$6,'종목주가시세'!$B$1:$J$1,0)+1)*N227</f>
        <v>0</v>
      </c>
      <c r="Y227" s="12">
        <f t="array" ref="Y227">VLOOKUP($U227,'종목주가시세'!$A$1:$J$472,MATCH(Y$6,'종목주가시세'!$B$1:$J$1,0)+1)*O227</f>
        <v>31518500</v>
      </c>
      <c r="Z227" s="12">
        <f t="array" ref="Z227">VLOOKUP($U227,'종목주가시세'!$A$1:$J$472,MATCH(Z$6,'종목주가시세'!$B$1:$J$1,0)+1)*P227</f>
        <v>14764900</v>
      </c>
      <c r="AA227" s="12">
        <f t="array" ref="AA227">VLOOKUP($U227,'종목주가시세'!$A$1:$J$472,MATCH(AA$6,'종목주가시세'!$B$1:$J$1,0)+1)*Q227</f>
        <v>16273200</v>
      </c>
      <c r="AB227" s="12">
        <f t="array" ref="AB227">VLOOKUP($U227,'종목주가시세'!$A$1:$J$472,MATCH(AB$6,'종목주가시세'!$B$1:$J$1,0)+1)*R227</f>
        <v>0</v>
      </c>
      <c r="AC227" s="12">
        <f t="array" ref="AC227">VLOOKUP($U227,'종목주가시세'!$A$1:$J$472,MATCH(AC$6,'종목주가시세'!$B$1:$J$1,0)+1)*S227</f>
        <v>0</v>
      </c>
      <c r="AD227" s="12">
        <f t="array" ref="AD227">VLOOKUP($U227,'종목주가시세'!$A$1:$J$472,MATCH(AD$6,'종목주가시세'!$B$1:$J$1,0)+1)*T227</f>
        <v>0</v>
      </c>
      <c r="AE227" s="12">
        <f t="shared" si="3"/>
        <v>62556600</v>
      </c>
      <c r="AF227" s="12">
        <f t="array" ref="AF227">100000000+SUM(IF(($C$7:$C$28="매도")*($B$7:$B$28&lt;=$U227),$I$7:$I$28))-SUM(IF(($C$7:$C$28="매수")*($B$7:$B$28&lt;=$U227),$I$7:$I$28))</f>
        <v>51184270</v>
      </c>
      <c r="AG227" s="12">
        <f t="shared" si="4"/>
        <v>113740870</v>
      </c>
    </row>
    <row r="228" ht="16.5" customHeight="1">
      <c r="L228" s="3">
        <f t="array" ref="L228">SUM(IF(($A$7:$A$28=L$6)*($C$7:$C$28="매수")*($B$7:$B$28&lt;=$U228),$H$7:$H$28))-SUM(IF(($A$7:$A$28=L$6)*($C$7:$C$28="매도")*($B$7:$B$28&lt;=$U228),$H$7:$H$28))</f>
        <v>0</v>
      </c>
      <c r="M228" s="3">
        <f t="array" ref="M228">SUM(IF(($A$7:$A$28=M$6)*($C$7:$C$28="매수")*($B$7:$B$28&lt;=$U228),$H$7:$H$28))-SUM(IF(($A$7:$A$28=M$6)*($C$7:$C$28="매도")*($B$7:$B$28&lt;=$U228),$H$7:$H$28))</f>
        <v>0</v>
      </c>
      <c r="N228" s="3">
        <f t="array" ref="N228">SUM(IF(($A$7:$A$28=N$6)*($C$7:$C$28="매수")*($B$7:$B$28&lt;=$U228),$H$7:$H$28))-SUM(IF(($A$7:$A$28=N$6)*($C$7:$C$28="매도")*($B$7:$B$28&lt;=$U228),$H$7:$H$28))</f>
        <v>0</v>
      </c>
      <c r="O228" s="3">
        <f t="array" ref="O228">SUM(IF(($A$7:$A$28=O$6)*($C$7:$C$28="매수")*($B$7:$B$28&lt;=$U228),$H$7:$H$28))-SUM(IF(($A$7:$A$28=O$6)*($C$7:$C$28="매도")*($B$7:$B$28&lt;=$U228),$H$7:$H$28))</f>
        <v>1690</v>
      </c>
      <c r="P228" s="3">
        <f t="array" ref="P228">SUM(IF(($A$7:$A$28=P$6)*($C$7:$C$28="매수")*($B$7:$B$28&lt;=$U228),$H$7:$H$28))-SUM(IF(($A$7:$A$28=P$6)*($C$7:$C$28="매도")*($B$7:$B$28&lt;=$U228),$H$7:$H$28))</f>
        <v>722</v>
      </c>
      <c r="Q228" s="3">
        <f t="array" ref="Q228">SUM(IF(($A$7:$A$28=Q$6)*($C$7:$C$28="매수")*($B$7:$B$28&lt;=$U228),$H$7:$H$28))-SUM(IF(($A$7:$A$28=Q$6)*($C$7:$C$28="매도")*($B$7:$B$28&lt;=$U228),$H$7:$H$28))</f>
        <v>426</v>
      </c>
      <c r="R228" s="3">
        <f t="array" ref="R228">SUM(IF(($A$7:$A$28=R$6)*($C$7:$C$28="매수")*($B$7:$B$28&lt;=$U228),$H$7:$H$28))-SUM(IF(($A$7:$A$28=R$6)*($C$7:$C$28="매도")*($B$7:$B$28&lt;=$U228),$H$7:$H$28))</f>
        <v>0</v>
      </c>
      <c r="S228" s="3">
        <f t="array" ref="S228">SUM(IF(($A$7:$A$28=S$6)*($C$7:$C$28="매수")*($B$7:$B$28&lt;=$U228),$H$7:$H$28))-SUM(IF(($A$7:$A$28=S$6)*($C$7:$C$28="매도")*($B$7:$B$28&lt;=$U228),$H$7:$H$28))</f>
        <v>0</v>
      </c>
      <c r="T228" s="3">
        <f t="array" ref="T228">SUM(IF(($A$7:$A$28=T$6)*($C$7:$C$28="매수")*($B$7:$B$28&lt;=$U228),$H$7:$H$28))-SUM(IF(($A$7:$A$28=T$6)*($C$7:$C$28="매도")*($B$7:$B$28&lt;=$U228),$H$7:$H$28))</f>
        <v>0</v>
      </c>
      <c r="U228" s="11">
        <v>43826.0</v>
      </c>
      <c r="V228" s="12">
        <f t="array" ref="V228">VLOOKUP($U228,'종목주가시세'!$A$1:$J$472,MATCH(V$6,'종목주가시세'!$B$1:$J$1,0)+1)*L228</f>
        <v>0</v>
      </c>
      <c r="W228" s="12">
        <f t="array" ref="W228">VLOOKUP($U228,'종목주가시세'!$A$1:$J$472,MATCH(W$6,'종목주가시세'!$B$1:$J$1,0)+1)*M228</f>
        <v>0</v>
      </c>
      <c r="X228" s="12">
        <f t="array" ref="X228">VLOOKUP($U228,'종목주가시세'!$A$1:$J$472,MATCH(X$6,'종목주가시세'!$B$1:$J$1,0)+1)*N228</f>
        <v>0</v>
      </c>
      <c r="Y228" s="12">
        <f t="array" ref="Y228">VLOOKUP($U228,'종목주가시세'!$A$1:$J$472,MATCH(Y$6,'종목주가시세'!$B$1:$J$1,0)+1)*O228</f>
        <v>30758000</v>
      </c>
      <c r="Z228" s="12">
        <f t="array" ref="Z228">VLOOKUP($U228,'종목주가시세'!$A$1:$J$472,MATCH(Z$6,'종목주가시세'!$B$1:$J$1,0)+1)*P228</f>
        <v>14728800</v>
      </c>
      <c r="AA228" s="12">
        <f t="array" ref="AA228">VLOOKUP($U228,'종목주가시세'!$A$1:$J$472,MATCH(AA$6,'종목주가시세'!$B$1:$J$1,0)+1)*Q228</f>
        <v>15804600</v>
      </c>
      <c r="AB228" s="12">
        <f t="array" ref="AB228">VLOOKUP($U228,'종목주가시세'!$A$1:$J$472,MATCH(AB$6,'종목주가시세'!$B$1:$J$1,0)+1)*R228</f>
        <v>0</v>
      </c>
      <c r="AC228" s="12">
        <f t="array" ref="AC228">VLOOKUP($U228,'종목주가시세'!$A$1:$J$472,MATCH(AC$6,'종목주가시세'!$B$1:$J$1,0)+1)*S228</f>
        <v>0</v>
      </c>
      <c r="AD228" s="12">
        <f t="array" ref="AD228">VLOOKUP($U228,'종목주가시세'!$A$1:$J$472,MATCH(AD$6,'종목주가시세'!$B$1:$J$1,0)+1)*T228</f>
        <v>0</v>
      </c>
      <c r="AE228" s="12">
        <f t="shared" si="3"/>
        <v>61291400</v>
      </c>
      <c r="AF228" s="12">
        <f t="array" ref="AF228">100000000+SUM(IF(($C$7:$C$28="매도")*($B$7:$B$28&lt;=$U228),$I$7:$I$28))-SUM(IF(($C$7:$C$28="매수")*($B$7:$B$28&lt;=$U228),$I$7:$I$28))</f>
        <v>51184270</v>
      </c>
      <c r="AG228" s="12">
        <f t="shared" si="4"/>
        <v>112475670</v>
      </c>
    </row>
    <row r="229" ht="16.5" customHeight="1">
      <c r="L229" s="3">
        <f t="array" ref="L229">SUM(IF(($A$7:$A$28=L$6)*($C$7:$C$28="매수")*($B$7:$B$28&lt;=$U229),$H$7:$H$28))-SUM(IF(($A$7:$A$28=L$6)*($C$7:$C$28="매도")*($B$7:$B$28&lt;=$U229),$H$7:$H$28))</f>
        <v>0</v>
      </c>
      <c r="M229" s="3">
        <f t="array" ref="M229">SUM(IF(($A$7:$A$28=M$6)*($C$7:$C$28="매수")*($B$7:$B$28&lt;=$U229),$H$7:$H$28))-SUM(IF(($A$7:$A$28=M$6)*($C$7:$C$28="매도")*($B$7:$B$28&lt;=$U229),$H$7:$H$28))</f>
        <v>0</v>
      </c>
      <c r="N229" s="3">
        <f t="array" ref="N229">SUM(IF(($A$7:$A$28=N$6)*($C$7:$C$28="매수")*($B$7:$B$28&lt;=$U229),$H$7:$H$28))-SUM(IF(($A$7:$A$28=N$6)*($C$7:$C$28="매도")*($B$7:$B$28&lt;=$U229),$H$7:$H$28))</f>
        <v>0</v>
      </c>
      <c r="O229" s="3">
        <f t="array" ref="O229">SUM(IF(($A$7:$A$28=O$6)*($C$7:$C$28="매수")*($B$7:$B$28&lt;=$U229),$H$7:$H$28))-SUM(IF(($A$7:$A$28=O$6)*($C$7:$C$28="매도")*($B$7:$B$28&lt;=$U229),$H$7:$H$28))</f>
        <v>1690</v>
      </c>
      <c r="P229" s="3">
        <f t="array" ref="P229">SUM(IF(($A$7:$A$28=P$6)*($C$7:$C$28="매수")*($B$7:$B$28&lt;=$U229),$H$7:$H$28))-SUM(IF(($A$7:$A$28=P$6)*($C$7:$C$28="매도")*($B$7:$B$28&lt;=$U229),$H$7:$H$28))</f>
        <v>722</v>
      </c>
      <c r="Q229" s="3">
        <f t="array" ref="Q229">SUM(IF(($A$7:$A$28=Q$6)*($C$7:$C$28="매수")*($B$7:$B$28&lt;=$U229),$H$7:$H$28))-SUM(IF(($A$7:$A$28=Q$6)*($C$7:$C$28="매도")*($B$7:$B$28&lt;=$U229),$H$7:$H$28))</f>
        <v>426</v>
      </c>
      <c r="R229" s="3">
        <f t="array" ref="R229">SUM(IF(($A$7:$A$28=R$6)*($C$7:$C$28="매수")*($B$7:$B$28&lt;=$U229),$H$7:$H$28))-SUM(IF(($A$7:$A$28=R$6)*($C$7:$C$28="매도")*($B$7:$B$28&lt;=$U229),$H$7:$H$28))</f>
        <v>0</v>
      </c>
      <c r="S229" s="3">
        <f t="array" ref="S229">SUM(IF(($A$7:$A$28=S$6)*($C$7:$C$28="매수")*($B$7:$B$28&lt;=$U229),$H$7:$H$28))-SUM(IF(($A$7:$A$28=S$6)*($C$7:$C$28="매도")*($B$7:$B$28&lt;=$U229),$H$7:$H$28))</f>
        <v>0</v>
      </c>
      <c r="T229" s="3">
        <f t="array" ref="T229">SUM(IF(($A$7:$A$28=T$6)*($C$7:$C$28="매수")*($B$7:$B$28&lt;=$U229),$H$7:$H$28))-SUM(IF(($A$7:$A$28=T$6)*($C$7:$C$28="매도")*($B$7:$B$28&lt;=$U229),$H$7:$H$28))</f>
        <v>0</v>
      </c>
      <c r="U229" s="11">
        <v>43829.0</v>
      </c>
      <c r="V229" s="12">
        <f t="array" ref="V229">VLOOKUP($U229,'종목주가시세'!$A$1:$J$472,MATCH(V$6,'종목주가시세'!$B$1:$J$1,0)+1)*L229</f>
        <v>0</v>
      </c>
      <c r="W229" s="12">
        <f t="array" ref="W229">VLOOKUP($U229,'종목주가시세'!$A$1:$J$472,MATCH(W$6,'종목주가시세'!$B$1:$J$1,0)+1)*M229</f>
        <v>0</v>
      </c>
      <c r="X229" s="12">
        <f t="array" ref="X229">VLOOKUP($U229,'종목주가시세'!$A$1:$J$472,MATCH(X$6,'종목주가시세'!$B$1:$J$1,0)+1)*N229</f>
        <v>0</v>
      </c>
      <c r="Y229" s="12">
        <f t="array" ref="Y229">VLOOKUP($U229,'종목주가시세'!$A$1:$J$472,MATCH(Y$6,'종목주가시세'!$B$1:$J$1,0)+1)*O229</f>
        <v>31265000</v>
      </c>
      <c r="Z229" s="12">
        <f t="array" ref="Z229">VLOOKUP($U229,'종목주가시세'!$A$1:$J$472,MATCH(Z$6,'종목주가시세'!$B$1:$J$1,0)+1)*P229</f>
        <v>14692700</v>
      </c>
      <c r="AA229" s="12">
        <f t="array" ref="AA229">VLOOKUP($U229,'종목주가시세'!$A$1:$J$472,MATCH(AA$6,'종목주가시세'!$B$1:$J$1,0)+1)*Q229</f>
        <v>15719400</v>
      </c>
      <c r="AB229" s="12">
        <f t="array" ref="AB229">VLOOKUP($U229,'종목주가시세'!$A$1:$J$472,MATCH(AB$6,'종목주가시세'!$B$1:$J$1,0)+1)*R229</f>
        <v>0</v>
      </c>
      <c r="AC229" s="12">
        <f t="array" ref="AC229">VLOOKUP($U229,'종목주가시세'!$A$1:$J$472,MATCH(AC$6,'종목주가시세'!$B$1:$J$1,0)+1)*S229</f>
        <v>0</v>
      </c>
      <c r="AD229" s="12">
        <f t="array" ref="AD229">VLOOKUP($U229,'종목주가시세'!$A$1:$J$472,MATCH(AD$6,'종목주가시세'!$B$1:$J$1,0)+1)*T229</f>
        <v>0</v>
      </c>
      <c r="AE229" s="12">
        <f t="shared" si="3"/>
        <v>61677100</v>
      </c>
      <c r="AF229" s="12">
        <f t="array" ref="AF229">100000000+SUM(IF(($C$7:$C$28="매도")*($B$7:$B$28&lt;=$U229),$I$7:$I$28))-SUM(IF(($C$7:$C$28="매수")*($B$7:$B$28&lt;=$U229),$I$7:$I$28))</f>
        <v>51184270</v>
      </c>
      <c r="AG229" s="12">
        <f t="shared" si="4"/>
        <v>112861370</v>
      </c>
    </row>
    <row r="230" ht="16.5" customHeight="1">
      <c r="L230" s="3">
        <f t="array" ref="L230">SUM(IF(($A$7:$A$28=L$6)*($C$7:$C$28="매수")*($B$7:$B$28&lt;=$U230),$H$7:$H$28))-SUM(IF(($A$7:$A$28=L$6)*($C$7:$C$28="매도")*($B$7:$B$28&lt;=$U230),$H$7:$H$28))</f>
        <v>0</v>
      </c>
      <c r="M230" s="3">
        <f t="array" ref="M230">SUM(IF(($A$7:$A$28=M$6)*($C$7:$C$28="매수")*($B$7:$B$28&lt;=$U230),$H$7:$H$28))-SUM(IF(($A$7:$A$28=M$6)*($C$7:$C$28="매도")*($B$7:$B$28&lt;=$U230),$H$7:$H$28))</f>
        <v>0</v>
      </c>
      <c r="N230" s="3">
        <f t="array" ref="N230">SUM(IF(($A$7:$A$28=N$6)*($C$7:$C$28="매수")*($B$7:$B$28&lt;=$U230),$H$7:$H$28))-SUM(IF(($A$7:$A$28=N$6)*($C$7:$C$28="매도")*($B$7:$B$28&lt;=$U230),$H$7:$H$28))</f>
        <v>0</v>
      </c>
      <c r="O230" s="3">
        <f t="array" ref="O230">SUM(IF(($A$7:$A$28=O$6)*($C$7:$C$28="매수")*($B$7:$B$28&lt;=$U230),$H$7:$H$28))-SUM(IF(($A$7:$A$28=O$6)*($C$7:$C$28="매도")*($B$7:$B$28&lt;=$U230),$H$7:$H$28))</f>
        <v>1690</v>
      </c>
      <c r="P230" s="3">
        <f t="array" ref="P230">SUM(IF(($A$7:$A$28=P$6)*($C$7:$C$28="매수")*($B$7:$B$28&lt;=$U230),$H$7:$H$28))-SUM(IF(($A$7:$A$28=P$6)*($C$7:$C$28="매도")*($B$7:$B$28&lt;=$U230),$H$7:$H$28))</f>
        <v>722</v>
      </c>
      <c r="Q230" s="3">
        <f t="array" ref="Q230">SUM(IF(($A$7:$A$28=Q$6)*($C$7:$C$28="매수")*($B$7:$B$28&lt;=$U230),$H$7:$H$28))-SUM(IF(($A$7:$A$28=Q$6)*($C$7:$C$28="매도")*($B$7:$B$28&lt;=$U230),$H$7:$H$28))</f>
        <v>426</v>
      </c>
      <c r="R230" s="3">
        <f t="array" ref="R230">SUM(IF(($A$7:$A$28=R$6)*($C$7:$C$28="매수")*($B$7:$B$28&lt;=$U230),$H$7:$H$28))-SUM(IF(($A$7:$A$28=R$6)*($C$7:$C$28="매도")*($B$7:$B$28&lt;=$U230),$H$7:$H$28))</f>
        <v>0</v>
      </c>
      <c r="S230" s="3">
        <f t="array" ref="S230">SUM(IF(($A$7:$A$28=S$6)*($C$7:$C$28="매수")*($B$7:$B$28&lt;=$U230),$H$7:$H$28))-SUM(IF(($A$7:$A$28=S$6)*($C$7:$C$28="매도")*($B$7:$B$28&lt;=$U230),$H$7:$H$28))</f>
        <v>0</v>
      </c>
      <c r="T230" s="3">
        <f t="array" ref="T230">SUM(IF(($A$7:$A$28=T$6)*($C$7:$C$28="매수")*($B$7:$B$28&lt;=$U230),$H$7:$H$28))-SUM(IF(($A$7:$A$28=T$6)*($C$7:$C$28="매도")*($B$7:$B$28&lt;=$U230),$H$7:$H$28))</f>
        <v>0</v>
      </c>
      <c r="U230" s="11">
        <v>43832.0</v>
      </c>
      <c r="V230" s="12">
        <f t="array" ref="V230">VLOOKUP($U230,'종목주가시세'!$A$1:$J$472,MATCH(V$6,'종목주가시세'!$B$1:$J$1,0)+1)*L230</f>
        <v>0</v>
      </c>
      <c r="W230" s="12">
        <f t="array" ref="W230">VLOOKUP($U230,'종목주가시세'!$A$1:$J$472,MATCH(W$6,'종목주가시세'!$B$1:$J$1,0)+1)*M230</f>
        <v>0</v>
      </c>
      <c r="X230" s="12">
        <f t="array" ref="X230">VLOOKUP($U230,'종목주가시세'!$A$1:$J$472,MATCH(X$6,'종목주가시세'!$B$1:$J$1,0)+1)*N230</f>
        <v>0</v>
      </c>
      <c r="Y230" s="12">
        <f t="array" ref="Y230">VLOOKUP($U230,'종목주가시세'!$A$1:$J$472,MATCH(Y$6,'종목주가시세'!$B$1:$J$1,0)+1)*O230</f>
        <v>30082000</v>
      </c>
      <c r="Z230" s="12">
        <f t="array" ref="Z230">VLOOKUP($U230,'종목주가시세'!$A$1:$J$472,MATCH(Z$6,'종목주가시세'!$B$1:$J$1,0)+1)*P230</f>
        <v>14801000</v>
      </c>
      <c r="AA230" s="12">
        <f t="array" ref="AA230">VLOOKUP($U230,'종목주가시세'!$A$1:$J$472,MATCH(AA$6,'종목주가시세'!$B$1:$J$1,0)+1)*Q230</f>
        <v>15591600</v>
      </c>
      <c r="AB230" s="12">
        <f t="array" ref="AB230">VLOOKUP($U230,'종목주가시세'!$A$1:$J$472,MATCH(AB$6,'종목주가시세'!$B$1:$J$1,0)+1)*R230</f>
        <v>0</v>
      </c>
      <c r="AC230" s="12">
        <f t="array" ref="AC230">VLOOKUP($U230,'종목주가시세'!$A$1:$J$472,MATCH(AC$6,'종목주가시세'!$B$1:$J$1,0)+1)*S230</f>
        <v>0</v>
      </c>
      <c r="AD230" s="12">
        <f t="array" ref="AD230">VLOOKUP($U230,'종목주가시세'!$A$1:$J$472,MATCH(AD$6,'종목주가시세'!$B$1:$J$1,0)+1)*T230</f>
        <v>0</v>
      </c>
      <c r="AE230" s="12">
        <f t="shared" si="3"/>
        <v>60474600</v>
      </c>
      <c r="AF230" s="12">
        <f t="array" ref="AF230">100000000+SUM(IF(($C$7:$C$28="매도")*($B$7:$B$28&lt;=$U230),$I$7:$I$28))-SUM(IF(($C$7:$C$28="매수")*($B$7:$B$28&lt;=$U230),$I$7:$I$28))</f>
        <v>51184270</v>
      </c>
      <c r="AG230" s="12">
        <f t="shared" si="4"/>
        <v>111658870</v>
      </c>
    </row>
    <row r="231" ht="16.5" customHeight="1">
      <c r="L231" s="3">
        <f t="array" ref="L231">SUM(IF(($A$7:$A$28=L$6)*($C$7:$C$28="매수")*($B$7:$B$28&lt;=$U231),$H$7:$H$28))-SUM(IF(($A$7:$A$28=L$6)*($C$7:$C$28="매도")*($B$7:$B$28&lt;=$U231),$H$7:$H$28))</f>
        <v>0</v>
      </c>
      <c r="M231" s="3">
        <f t="array" ref="M231">SUM(IF(($A$7:$A$28=M$6)*($C$7:$C$28="매수")*($B$7:$B$28&lt;=$U231),$H$7:$H$28))-SUM(IF(($A$7:$A$28=M$6)*($C$7:$C$28="매도")*($B$7:$B$28&lt;=$U231),$H$7:$H$28))</f>
        <v>0</v>
      </c>
      <c r="N231" s="3">
        <f t="array" ref="N231">SUM(IF(($A$7:$A$28=N$6)*($C$7:$C$28="매수")*($B$7:$B$28&lt;=$U231),$H$7:$H$28))-SUM(IF(($A$7:$A$28=N$6)*($C$7:$C$28="매도")*($B$7:$B$28&lt;=$U231),$H$7:$H$28))</f>
        <v>0</v>
      </c>
      <c r="O231" s="3">
        <f t="array" ref="O231">SUM(IF(($A$7:$A$28=O$6)*($C$7:$C$28="매수")*($B$7:$B$28&lt;=$U231),$H$7:$H$28))-SUM(IF(($A$7:$A$28=O$6)*($C$7:$C$28="매도")*($B$7:$B$28&lt;=$U231),$H$7:$H$28))</f>
        <v>1690</v>
      </c>
      <c r="P231" s="3">
        <f t="array" ref="P231">SUM(IF(($A$7:$A$28=P$6)*($C$7:$C$28="매수")*($B$7:$B$28&lt;=$U231),$H$7:$H$28))-SUM(IF(($A$7:$A$28=P$6)*($C$7:$C$28="매도")*($B$7:$B$28&lt;=$U231),$H$7:$H$28))</f>
        <v>722</v>
      </c>
      <c r="Q231" s="3">
        <f t="array" ref="Q231">SUM(IF(($A$7:$A$28=Q$6)*($C$7:$C$28="매수")*($B$7:$B$28&lt;=$U231),$H$7:$H$28))-SUM(IF(($A$7:$A$28=Q$6)*($C$7:$C$28="매도")*($B$7:$B$28&lt;=$U231),$H$7:$H$28))</f>
        <v>426</v>
      </c>
      <c r="R231" s="3">
        <f t="array" ref="R231">SUM(IF(($A$7:$A$28=R$6)*($C$7:$C$28="매수")*($B$7:$B$28&lt;=$U231),$H$7:$H$28))-SUM(IF(($A$7:$A$28=R$6)*($C$7:$C$28="매도")*($B$7:$B$28&lt;=$U231),$H$7:$H$28))</f>
        <v>0</v>
      </c>
      <c r="S231" s="3">
        <f t="array" ref="S231">SUM(IF(($A$7:$A$28=S$6)*($C$7:$C$28="매수")*($B$7:$B$28&lt;=$U231),$H$7:$H$28))-SUM(IF(($A$7:$A$28=S$6)*($C$7:$C$28="매도")*($B$7:$B$28&lt;=$U231),$H$7:$H$28))</f>
        <v>0</v>
      </c>
      <c r="T231" s="3">
        <f t="array" ref="T231">SUM(IF(($A$7:$A$28=T$6)*($C$7:$C$28="매수")*($B$7:$B$28&lt;=$U231),$H$7:$H$28))-SUM(IF(($A$7:$A$28=T$6)*($C$7:$C$28="매도")*($B$7:$B$28&lt;=$U231),$H$7:$H$28))</f>
        <v>0</v>
      </c>
      <c r="U231" s="11">
        <v>43833.0</v>
      </c>
      <c r="V231" s="12">
        <f t="array" ref="V231">VLOOKUP($U231,'종목주가시세'!$A$1:$J$472,MATCH(V$6,'종목주가시세'!$B$1:$J$1,0)+1)*L231</f>
        <v>0</v>
      </c>
      <c r="W231" s="12">
        <f t="array" ref="W231">VLOOKUP($U231,'종목주가시세'!$A$1:$J$472,MATCH(W$6,'종목주가시세'!$B$1:$J$1,0)+1)*M231</f>
        <v>0</v>
      </c>
      <c r="X231" s="12">
        <f t="array" ref="X231">VLOOKUP($U231,'종목주가시세'!$A$1:$J$472,MATCH(X$6,'종목주가시세'!$B$1:$J$1,0)+1)*N231</f>
        <v>0</v>
      </c>
      <c r="Y231" s="12">
        <f t="array" ref="Y231">VLOOKUP($U231,'종목주가시세'!$A$1:$J$472,MATCH(Y$6,'종목주가시세'!$B$1:$J$1,0)+1)*O231</f>
        <v>30504500</v>
      </c>
      <c r="Z231" s="12">
        <f t="array" ref="Z231">VLOOKUP($U231,'종목주가시세'!$A$1:$J$472,MATCH(Z$6,'종목주가시세'!$B$1:$J$1,0)+1)*P231</f>
        <v>14909300</v>
      </c>
      <c r="AA231" s="12">
        <f t="array" ref="AA231">VLOOKUP($U231,'종목주가시세'!$A$1:$J$472,MATCH(AA$6,'종목주가시세'!$B$1:$J$1,0)+1)*Q231</f>
        <v>15740700</v>
      </c>
      <c r="AB231" s="12">
        <f t="array" ref="AB231">VLOOKUP($U231,'종목주가시세'!$A$1:$J$472,MATCH(AB$6,'종목주가시세'!$B$1:$J$1,0)+1)*R231</f>
        <v>0</v>
      </c>
      <c r="AC231" s="12">
        <f t="array" ref="AC231">VLOOKUP($U231,'종목주가시세'!$A$1:$J$472,MATCH(AC$6,'종목주가시세'!$B$1:$J$1,0)+1)*S231</f>
        <v>0</v>
      </c>
      <c r="AD231" s="12">
        <f t="array" ref="AD231">VLOOKUP($U231,'종목주가시세'!$A$1:$J$472,MATCH(AD$6,'종목주가시세'!$B$1:$J$1,0)+1)*T231</f>
        <v>0</v>
      </c>
      <c r="AE231" s="12">
        <f t="shared" si="3"/>
        <v>61154500</v>
      </c>
      <c r="AF231" s="12">
        <f t="array" ref="AF231">100000000+SUM(IF(($C$7:$C$28="매도")*($B$7:$B$28&lt;=$U231),$I$7:$I$28))-SUM(IF(($C$7:$C$28="매수")*($B$7:$B$28&lt;=$U231),$I$7:$I$28))</f>
        <v>51184270</v>
      </c>
      <c r="AG231" s="12">
        <f t="shared" si="4"/>
        <v>112338770</v>
      </c>
    </row>
    <row r="232" ht="16.5" customHeight="1">
      <c r="L232" s="3">
        <f t="array" ref="L232">SUM(IF(($A$7:$A$28=L$6)*($C$7:$C$28="매수")*($B$7:$B$28&lt;=$U232),$H$7:$H$28))-SUM(IF(($A$7:$A$28=L$6)*($C$7:$C$28="매도")*($B$7:$B$28&lt;=$U232),$H$7:$H$28))</f>
        <v>0</v>
      </c>
      <c r="M232" s="3">
        <f t="array" ref="M232">SUM(IF(($A$7:$A$28=M$6)*($C$7:$C$28="매수")*($B$7:$B$28&lt;=$U232),$H$7:$H$28))-SUM(IF(($A$7:$A$28=M$6)*($C$7:$C$28="매도")*($B$7:$B$28&lt;=$U232),$H$7:$H$28))</f>
        <v>0</v>
      </c>
      <c r="N232" s="3">
        <f t="array" ref="N232">SUM(IF(($A$7:$A$28=N$6)*($C$7:$C$28="매수")*($B$7:$B$28&lt;=$U232),$H$7:$H$28))-SUM(IF(($A$7:$A$28=N$6)*($C$7:$C$28="매도")*($B$7:$B$28&lt;=$U232),$H$7:$H$28))</f>
        <v>0</v>
      </c>
      <c r="O232" s="3">
        <f t="array" ref="O232">SUM(IF(($A$7:$A$28=O$6)*($C$7:$C$28="매수")*($B$7:$B$28&lt;=$U232),$H$7:$H$28))-SUM(IF(($A$7:$A$28=O$6)*($C$7:$C$28="매도")*($B$7:$B$28&lt;=$U232),$H$7:$H$28))</f>
        <v>1690</v>
      </c>
      <c r="P232" s="3">
        <f t="array" ref="P232">SUM(IF(($A$7:$A$28=P$6)*($C$7:$C$28="매수")*($B$7:$B$28&lt;=$U232),$H$7:$H$28))-SUM(IF(($A$7:$A$28=P$6)*($C$7:$C$28="매도")*($B$7:$B$28&lt;=$U232),$H$7:$H$28))</f>
        <v>0</v>
      </c>
      <c r="Q232" s="3">
        <f t="array" ref="Q232">SUM(IF(($A$7:$A$28=Q$6)*($C$7:$C$28="매수")*($B$7:$B$28&lt;=$U232),$H$7:$H$28))-SUM(IF(($A$7:$A$28=Q$6)*($C$7:$C$28="매도")*($B$7:$B$28&lt;=$U232),$H$7:$H$28))</f>
        <v>426</v>
      </c>
      <c r="R232" s="3">
        <f t="array" ref="R232">SUM(IF(($A$7:$A$28=R$6)*($C$7:$C$28="매수")*($B$7:$B$28&lt;=$U232),$H$7:$H$28))-SUM(IF(($A$7:$A$28=R$6)*($C$7:$C$28="매도")*($B$7:$B$28&lt;=$U232),$H$7:$H$28))</f>
        <v>0</v>
      </c>
      <c r="S232" s="3">
        <f t="array" ref="S232">SUM(IF(($A$7:$A$28=S$6)*($C$7:$C$28="매수")*($B$7:$B$28&lt;=$U232),$H$7:$H$28))-SUM(IF(($A$7:$A$28=S$6)*($C$7:$C$28="매도")*($B$7:$B$28&lt;=$U232),$H$7:$H$28))</f>
        <v>0</v>
      </c>
      <c r="T232" s="3">
        <f t="array" ref="T232">SUM(IF(($A$7:$A$28=T$6)*($C$7:$C$28="매수")*($B$7:$B$28&lt;=$U232),$H$7:$H$28))-SUM(IF(($A$7:$A$28=T$6)*($C$7:$C$28="매도")*($B$7:$B$28&lt;=$U232),$H$7:$H$28))</f>
        <v>0</v>
      </c>
      <c r="U232" s="11">
        <v>43836.0</v>
      </c>
      <c r="V232" s="12">
        <f t="array" ref="V232">VLOOKUP($U232,'종목주가시세'!$A$1:$J$472,MATCH(V$6,'종목주가시세'!$B$1:$J$1,0)+1)*L232</f>
        <v>0</v>
      </c>
      <c r="W232" s="12">
        <f t="array" ref="W232">VLOOKUP($U232,'종목주가시세'!$A$1:$J$472,MATCH(W$6,'종목주가시세'!$B$1:$J$1,0)+1)*M232</f>
        <v>0</v>
      </c>
      <c r="X232" s="12">
        <f t="array" ref="X232">VLOOKUP($U232,'종목주가시세'!$A$1:$J$472,MATCH(X$6,'종목주가시세'!$B$1:$J$1,0)+1)*N232</f>
        <v>0</v>
      </c>
      <c r="Y232" s="12">
        <f t="array" ref="Y232">VLOOKUP($U232,'종목주가시세'!$A$1:$J$472,MATCH(Y$6,'종목주가시세'!$B$1:$J$1,0)+1)*O232</f>
        <v>29575000</v>
      </c>
      <c r="Z232" s="12">
        <f t="array" ref="Z232">VLOOKUP($U232,'종목주가시세'!$A$1:$J$472,MATCH(Z$6,'종목주가시세'!$B$1:$J$1,0)+1)*P232</f>
        <v>0</v>
      </c>
      <c r="AA232" s="12">
        <f t="array" ref="AA232">VLOOKUP($U232,'종목주가시세'!$A$1:$J$472,MATCH(AA$6,'종목주가시세'!$B$1:$J$1,0)+1)*Q232</f>
        <v>15293400</v>
      </c>
      <c r="AB232" s="12">
        <f t="array" ref="AB232">VLOOKUP($U232,'종목주가시세'!$A$1:$J$472,MATCH(AB$6,'종목주가시세'!$B$1:$J$1,0)+1)*R232</f>
        <v>0</v>
      </c>
      <c r="AC232" s="12">
        <f t="array" ref="AC232">VLOOKUP($U232,'종목주가시세'!$A$1:$J$472,MATCH(AC$6,'종목주가시세'!$B$1:$J$1,0)+1)*S232</f>
        <v>0</v>
      </c>
      <c r="AD232" s="12">
        <f t="array" ref="AD232">VLOOKUP($U232,'종목주가시세'!$A$1:$J$472,MATCH(AD$6,'종목주가시세'!$B$1:$J$1,0)+1)*T232</f>
        <v>0</v>
      </c>
      <c r="AE232" s="12">
        <f t="shared" si="3"/>
        <v>44868400</v>
      </c>
      <c r="AF232" s="12">
        <f t="array" ref="AF232">100000000+SUM(IF(($C$7:$C$28="매도")*($B$7:$B$28&lt;=$U232),$I$7:$I$28))-SUM(IF(($C$7:$C$28="매수")*($B$7:$B$28&lt;=$U232),$I$7:$I$28))</f>
        <v>66057470</v>
      </c>
      <c r="AG232" s="12">
        <f t="shared" si="4"/>
        <v>110925870</v>
      </c>
    </row>
    <row r="233" ht="16.5" customHeight="1">
      <c r="L233" s="3">
        <f t="array" ref="L233">SUM(IF(($A$7:$A$28=L$6)*($C$7:$C$28="매수")*($B$7:$B$28&lt;=$U233),$H$7:$H$28))-SUM(IF(($A$7:$A$28=L$6)*($C$7:$C$28="매도")*($B$7:$B$28&lt;=$U233),$H$7:$H$28))</f>
        <v>0</v>
      </c>
      <c r="M233" s="3">
        <f t="array" ref="M233">SUM(IF(($A$7:$A$28=M$6)*($C$7:$C$28="매수")*($B$7:$B$28&lt;=$U233),$H$7:$H$28))-SUM(IF(($A$7:$A$28=M$6)*($C$7:$C$28="매도")*($B$7:$B$28&lt;=$U233),$H$7:$H$28))</f>
        <v>0</v>
      </c>
      <c r="N233" s="3">
        <f t="array" ref="N233">SUM(IF(($A$7:$A$28=N$6)*($C$7:$C$28="매수")*($B$7:$B$28&lt;=$U233),$H$7:$H$28))-SUM(IF(($A$7:$A$28=N$6)*($C$7:$C$28="매도")*($B$7:$B$28&lt;=$U233),$H$7:$H$28))</f>
        <v>0</v>
      </c>
      <c r="O233" s="3">
        <f t="array" ref="O233">SUM(IF(($A$7:$A$28=O$6)*($C$7:$C$28="매수")*($B$7:$B$28&lt;=$U233),$H$7:$H$28))-SUM(IF(($A$7:$A$28=O$6)*($C$7:$C$28="매도")*($B$7:$B$28&lt;=$U233),$H$7:$H$28))</f>
        <v>1690</v>
      </c>
      <c r="P233" s="3">
        <f t="array" ref="P233">SUM(IF(($A$7:$A$28=P$6)*($C$7:$C$28="매수")*($B$7:$B$28&lt;=$U233),$H$7:$H$28))-SUM(IF(($A$7:$A$28=P$6)*($C$7:$C$28="매도")*($B$7:$B$28&lt;=$U233),$H$7:$H$28))</f>
        <v>0</v>
      </c>
      <c r="Q233" s="3">
        <f t="array" ref="Q233">SUM(IF(($A$7:$A$28=Q$6)*($C$7:$C$28="매수")*($B$7:$B$28&lt;=$U233),$H$7:$H$28))-SUM(IF(($A$7:$A$28=Q$6)*($C$7:$C$28="매도")*($B$7:$B$28&lt;=$U233),$H$7:$H$28))</f>
        <v>426</v>
      </c>
      <c r="R233" s="3">
        <f t="array" ref="R233">SUM(IF(($A$7:$A$28=R$6)*($C$7:$C$28="매수")*($B$7:$B$28&lt;=$U233),$H$7:$H$28))-SUM(IF(($A$7:$A$28=R$6)*($C$7:$C$28="매도")*($B$7:$B$28&lt;=$U233),$H$7:$H$28))</f>
        <v>0</v>
      </c>
      <c r="S233" s="3">
        <f t="array" ref="S233">SUM(IF(($A$7:$A$28=S$6)*($C$7:$C$28="매수")*($B$7:$B$28&lt;=$U233),$H$7:$H$28))-SUM(IF(($A$7:$A$28=S$6)*($C$7:$C$28="매도")*($B$7:$B$28&lt;=$U233),$H$7:$H$28))</f>
        <v>0</v>
      </c>
      <c r="T233" s="3">
        <f t="array" ref="T233">SUM(IF(($A$7:$A$28=T$6)*($C$7:$C$28="매수")*($B$7:$B$28&lt;=$U233),$H$7:$H$28))-SUM(IF(($A$7:$A$28=T$6)*($C$7:$C$28="매도")*($B$7:$B$28&lt;=$U233),$H$7:$H$28))</f>
        <v>0</v>
      </c>
      <c r="U233" s="11">
        <v>43837.0</v>
      </c>
      <c r="V233" s="12">
        <f t="array" ref="V233">VLOOKUP($U233,'종목주가시세'!$A$1:$J$472,MATCH(V$6,'종목주가시세'!$B$1:$J$1,0)+1)*L233</f>
        <v>0</v>
      </c>
      <c r="W233" s="12">
        <f t="array" ref="W233">VLOOKUP($U233,'종목주가시세'!$A$1:$J$472,MATCH(W$6,'종목주가시세'!$B$1:$J$1,0)+1)*M233</f>
        <v>0</v>
      </c>
      <c r="X233" s="12">
        <f t="array" ref="X233">VLOOKUP($U233,'종목주가시세'!$A$1:$J$472,MATCH(X$6,'종목주가시세'!$B$1:$J$1,0)+1)*N233</f>
        <v>0</v>
      </c>
      <c r="Y233" s="12">
        <f t="array" ref="Y233">VLOOKUP($U233,'종목주가시세'!$A$1:$J$472,MATCH(Y$6,'종목주가시세'!$B$1:$J$1,0)+1)*O233</f>
        <v>29406000</v>
      </c>
      <c r="Z233" s="12">
        <f t="array" ref="Z233">VLOOKUP($U233,'종목주가시세'!$A$1:$J$472,MATCH(Z$6,'종목주가시세'!$B$1:$J$1,0)+1)*P233</f>
        <v>0</v>
      </c>
      <c r="AA233" s="12">
        <f t="array" ref="AA233">VLOOKUP($U233,'종목주가시세'!$A$1:$J$472,MATCH(AA$6,'종목주가시세'!$B$1:$J$1,0)+1)*Q233</f>
        <v>15101700</v>
      </c>
      <c r="AB233" s="12">
        <f t="array" ref="AB233">VLOOKUP($U233,'종목주가시세'!$A$1:$J$472,MATCH(AB$6,'종목주가시세'!$B$1:$J$1,0)+1)*R233</f>
        <v>0</v>
      </c>
      <c r="AC233" s="12">
        <f t="array" ref="AC233">VLOOKUP($U233,'종목주가시세'!$A$1:$J$472,MATCH(AC$6,'종목주가시세'!$B$1:$J$1,0)+1)*S233</f>
        <v>0</v>
      </c>
      <c r="AD233" s="12">
        <f t="array" ref="AD233">VLOOKUP($U233,'종목주가시세'!$A$1:$J$472,MATCH(AD$6,'종목주가시세'!$B$1:$J$1,0)+1)*T233</f>
        <v>0</v>
      </c>
      <c r="AE233" s="12">
        <f t="shared" si="3"/>
        <v>44507700</v>
      </c>
      <c r="AF233" s="12">
        <f t="array" ref="AF233">100000000+SUM(IF(($C$7:$C$28="매도")*($B$7:$B$28&lt;=$U233),$I$7:$I$28))-SUM(IF(($C$7:$C$28="매수")*($B$7:$B$28&lt;=$U233),$I$7:$I$28))</f>
        <v>66057470</v>
      </c>
      <c r="AG233" s="12">
        <f t="shared" si="4"/>
        <v>110565170</v>
      </c>
    </row>
    <row r="234" ht="16.5" customHeight="1">
      <c r="L234" s="3">
        <f t="array" ref="L234">SUM(IF(($A$7:$A$28=L$6)*($C$7:$C$28="매수")*($B$7:$B$28&lt;=$U234),$H$7:$H$28))-SUM(IF(($A$7:$A$28=L$6)*($C$7:$C$28="매도")*($B$7:$B$28&lt;=$U234),$H$7:$H$28))</f>
        <v>0</v>
      </c>
      <c r="M234" s="3">
        <f t="array" ref="M234">SUM(IF(($A$7:$A$28=M$6)*($C$7:$C$28="매수")*($B$7:$B$28&lt;=$U234),$H$7:$H$28))-SUM(IF(($A$7:$A$28=M$6)*($C$7:$C$28="매도")*($B$7:$B$28&lt;=$U234),$H$7:$H$28))</f>
        <v>0</v>
      </c>
      <c r="N234" s="3">
        <f t="array" ref="N234">SUM(IF(($A$7:$A$28=N$6)*($C$7:$C$28="매수")*($B$7:$B$28&lt;=$U234),$H$7:$H$28))-SUM(IF(($A$7:$A$28=N$6)*($C$7:$C$28="매도")*($B$7:$B$28&lt;=$U234),$H$7:$H$28))</f>
        <v>0</v>
      </c>
      <c r="O234" s="3">
        <f t="array" ref="O234">SUM(IF(($A$7:$A$28=O$6)*($C$7:$C$28="매수")*($B$7:$B$28&lt;=$U234),$H$7:$H$28))-SUM(IF(($A$7:$A$28=O$6)*($C$7:$C$28="매도")*($B$7:$B$28&lt;=$U234),$H$7:$H$28))</f>
        <v>1690</v>
      </c>
      <c r="P234" s="3">
        <f t="array" ref="P234">SUM(IF(($A$7:$A$28=P$6)*($C$7:$C$28="매수")*($B$7:$B$28&lt;=$U234),$H$7:$H$28))-SUM(IF(($A$7:$A$28=P$6)*($C$7:$C$28="매도")*($B$7:$B$28&lt;=$U234),$H$7:$H$28))</f>
        <v>0</v>
      </c>
      <c r="Q234" s="3">
        <f t="array" ref="Q234">SUM(IF(($A$7:$A$28=Q$6)*($C$7:$C$28="매수")*($B$7:$B$28&lt;=$U234),$H$7:$H$28))-SUM(IF(($A$7:$A$28=Q$6)*($C$7:$C$28="매도")*($B$7:$B$28&lt;=$U234),$H$7:$H$28))</f>
        <v>426</v>
      </c>
      <c r="R234" s="3">
        <f t="array" ref="R234">SUM(IF(($A$7:$A$28=R$6)*($C$7:$C$28="매수")*($B$7:$B$28&lt;=$U234),$H$7:$H$28))-SUM(IF(($A$7:$A$28=R$6)*($C$7:$C$28="매도")*($B$7:$B$28&lt;=$U234),$H$7:$H$28))</f>
        <v>0</v>
      </c>
      <c r="S234" s="3">
        <f t="array" ref="S234">SUM(IF(($A$7:$A$28=S$6)*($C$7:$C$28="매수")*($B$7:$B$28&lt;=$U234),$H$7:$H$28))-SUM(IF(($A$7:$A$28=S$6)*($C$7:$C$28="매도")*($B$7:$B$28&lt;=$U234),$H$7:$H$28))</f>
        <v>0</v>
      </c>
      <c r="T234" s="3">
        <f t="array" ref="T234">SUM(IF(($A$7:$A$28=T$6)*($C$7:$C$28="매수")*($B$7:$B$28&lt;=$U234),$H$7:$H$28))-SUM(IF(($A$7:$A$28=T$6)*($C$7:$C$28="매도")*($B$7:$B$28&lt;=$U234),$H$7:$H$28))</f>
        <v>0</v>
      </c>
      <c r="U234" s="11">
        <v>43838.0</v>
      </c>
      <c r="V234" s="12">
        <f t="array" ref="V234">VLOOKUP($U234,'종목주가시세'!$A$1:$J$472,MATCH(V$6,'종목주가시세'!$B$1:$J$1,0)+1)*L234</f>
        <v>0</v>
      </c>
      <c r="W234" s="12">
        <f t="array" ref="W234">VLOOKUP($U234,'종목주가시세'!$A$1:$J$472,MATCH(W$6,'종목주가시세'!$B$1:$J$1,0)+1)*M234</f>
        <v>0</v>
      </c>
      <c r="X234" s="12">
        <f t="array" ref="X234">VLOOKUP($U234,'종목주가시세'!$A$1:$J$472,MATCH(X$6,'종목주가시세'!$B$1:$J$1,0)+1)*N234</f>
        <v>0</v>
      </c>
      <c r="Y234" s="12">
        <f t="array" ref="Y234">VLOOKUP($U234,'종목주가시세'!$A$1:$J$472,MATCH(Y$6,'종목주가시세'!$B$1:$J$1,0)+1)*O234</f>
        <v>28392000</v>
      </c>
      <c r="Z234" s="12">
        <f t="array" ref="Z234">VLOOKUP($U234,'종목주가시세'!$A$1:$J$472,MATCH(Z$6,'종목주가시세'!$B$1:$J$1,0)+1)*P234</f>
        <v>0</v>
      </c>
      <c r="AA234" s="12">
        <f t="array" ref="AA234">VLOOKUP($U234,'종목주가시세'!$A$1:$J$472,MATCH(AA$6,'종목주가시세'!$B$1:$J$1,0)+1)*Q234</f>
        <v>14846100</v>
      </c>
      <c r="AB234" s="12">
        <f t="array" ref="AB234">VLOOKUP($U234,'종목주가시세'!$A$1:$J$472,MATCH(AB$6,'종목주가시세'!$B$1:$J$1,0)+1)*R234</f>
        <v>0</v>
      </c>
      <c r="AC234" s="12">
        <f t="array" ref="AC234">VLOOKUP($U234,'종목주가시세'!$A$1:$J$472,MATCH(AC$6,'종목주가시세'!$B$1:$J$1,0)+1)*S234</f>
        <v>0</v>
      </c>
      <c r="AD234" s="12">
        <f t="array" ref="AD234">VLOOKUP($U234,'종목주가시세'!$A$1:$J$472,MATCH(AD$6,'종목주가시세'!$B$1:$J$1,0)+1)*T234</f>
        <v>0</v>
      </c>
      <c r="AE234" s="12">
        <f t="shared" si="3"/>
        <v>43238100</v>
      </c>
      <c r="AF234" s="12">
        <f t="array" ref="AF234">100000000+SUM(IF(($C$7:$C$28="매도")*($B$7:$B$28&lt;=$U234),$I$7:$I$28))-SUM(IF(($C$7:$C$28="매수")*($B$7:$B$28&lt;=$U234),$I$7:$I$28))</f>
        <v>66057470</v>
      </c>
      <c r="AG234" s="12">
        <f t="shared" si="4"/>
        <v>109295570</v>
      </c>
    </row>
    <row r="235" ht="16.5" customHeight="1">
      <c r="L235" s="3">
        <f t="array" ref="L235">SUM(IF(($A$7:$A$28=L$6)*($C$7:$C$28="매수")*($B$7:$B$28&lt;=$U235),$H$7:$H$28))-SUM(IF(($A$7:$A$28=L$6)*($C$7:$C$28="매도")*($B$7:$B$28&lt;=$U235),$H$7:$H$28))</f>
        <v>0</v>
      </c>
      <c r="M235" s="3">
        <f t="array" ref="M235">SUM(IF(($A$7:$A$28=M$6)*($C$7:$C$28="매수")*($B$7:$B$28&lt;=$U235),$H$7:$H$28))-SUM(IF(($A$7:$A$28=M$6)*($C$7:$C$28="매도")*($B$7:$B$28&lt;=$U235),$H$7:$H$28))</f>
        <v>0</v>
      </c>
      <c r="N235" s="3">
        <f t="array" ref="N235">SUM(IF(($A$7:$A$28=N$6)*($C$7:$C$28="매수")*($B$7:$B$28&lt;=$U235),$H$7:$H$28))-SUM(IF(($A$7:$A$28=N$6)*($C$7:$C$28="매도")*($B$7:$B$28&lt;=$U235),$H$7:$H$28))</f>
        <v>0</v>
      </c>
      <c r="O235" s="3">
        <f t="array" ref="O235">SUM(IF(($A$7:$A$28=O$6)*($C$7:$C$28="매수")*($B$7:$B$28&lt;=$U235),$H$7:$H$28))-SUM(IF(($A$7:$A$28=O$6)*($C$7:$C$28="매도")*($B$7:$B$28&lt;=$U235),$H$7:$H$28))</f>
        <v>1690</v>
      </c>
      <c r="P235" s="3">
        <f t="array" ref="P235">SUM(IF(($A$7:$A$28=P$6)*($C$7:$C$28="매수")*($B$7:$B$28&lt;=$U235),$H$7:$H$28))-SUM(IF(($A$7:$A$28=P$6)*($C$7:$C$28="매도")*($B$7:$B$28&lt;=$U235),$H$7:$H$28))</f>
        <v>0</v>
      </c>
      <c r="Q235" s="3">
        <f t="array" ref="Q235">SUM(IF(($A$7:$A$28=Q$6)*($C$7:$C$28="매수")*($B$7:$B$28&lt;=$U235),$H$7:$H$28))-SUM(IF(($A$7:$A$28=Q$6)*($C$7:$C$28="매도")*($B$7:$B$28&lt;=$U235),$H$7:$H$28))</f>
        <v>426</v>
      </c>
      <c r="R235" s="3">
        <f t="array" ref="R235">SUM(IF(($A$7:$A$28=R$6)*($C$7:$C$28="매수")*($B$7:$B$28&lt;=$U235),$H$7:$H$28))-SUM(IF(($A$7:$A$28=R$6)*($C$7:$C$28="매도")*($B$7:$B$28&lt;=$U235),$H$7:$H$28))</f>
        <v>0</v>
      </c>
      <c r="S235" s="3">
        <f t="array" ref="S235">SUM(IF(($A$7:$A$28=S$6)*($C$7:$C$28="매수")*($B$7:$B$28&lt;=$U235),$H$7:$H$28))-SUM(IF(($A$7:$A$28=S$6)*($C$7:$C$28="매도")*($B$7:$B$28&lt;=$U235),$H$7:$H$28))</f>
        <v>0</v>
      </c>
      <c r="T235" s="3">
        <f t="array" ref="T235">SUM(IF(($A$7:$A$28=T$6)*($C$7:$C$28="매수")*($B$7:$B$28&lt;=$U235),$H$7:$H$28))-SUM(IF(($A$7:$A$28=T$6)*($C$7:$C$28="매도")*($B$7:$B$28&lt;=$U235),$H$7:$H$28))</f>
        <v>0</v>
      </c>
      <c r="U235" s="11">
        <v>43839.0</v>
      </c>
      <c r="V235" s="12">
        <f t="array" ref="V235">VLOOKUP($U235,'종목주가시세'!$A$1:$J$472,MATCH(V$6,'종목주가시세'!$B$1:$J$1,0)+1)*L235</f>
        <v>0</v>
      </c>
      <c r="W235" s="12">
        <f t="array" ref="W235">VLOOKUP($U235,'종목주가시세'!$A$1:$J$472,MATCH(W$6,'종목주가시세'!$B$1:$J$1,0)+1)*M235</f>
        <v>0</v>
      </c>
      <c r="X235" s="12">
        <f t="array" ref="X235">VLOOKUP($U235,'종목주가시세'!$A$1:$J$472,MATCH(X$6,'종목주가시세'!$B$1:$J$1,0)+1)*N235</f>
        <v>0</v>
      </c>
      <c r="Y235" s="12">
        <f t="array" ref="Y235">VLOOKUP($U235,'종목주가시세'!$A$1:$J$472,MATCH(Y$6,'종목주가시세'!$B$1:$J$1,0)+1)*O235</f>
        <v>28476500</v>
      </c>
      <c r="Z235" s="12">
        <f t="array" ref="Z235">VLOOKUP($U235,'종목주가시세'!$A$1:$J$472,MATCH(Z$6,'종목주가시세'!$B$1:$J$1,0)+1)*P235</f>
        <v>0</v>
      </c>
      <c r="AA235" s="12">
        <f t="array" ref="AA235">VLOOKUP($U235,'종목주가시세'!$A$1:$J$472,MATCH(AA$6,'종목주가시세'!$B$1:$J$1,0)+1)*Q235</f>
        <v>14760900</v>
      </c>
      <c r="AB235" s="12">
        <f t="array" ref="AB235">VLOOKUP($U235,'종목주가시세'!$A$1:$J$472,MATCH(AB$6,'종목주가시세'!$B$1:$J$1,0)+1)*R235</f>
        <v>0</v>
      </c>
      <c r="AC235" s="12">
        <f t="array" ref="AC235">VLOOKUP($U235,'종목주가시세'!$A$1:$J$472,MATCH(AC$6,'종목주가시세'!$B$1:$J$1,0)+1)*S235</f>
        <v>0</v>
      </c>
      <c r="AD235" s="12">
        <f t="array" ref="AD235">VLOOKUP($U235,'종목주가시세'!$A$1:$J$472,MATCH(AD$6,'종목주가시세'!$B$1:$J$1,0)+1)*T235</f>
        <v>0</v>
      </c>
      <c r="AE235" s="12">
        <f t="shared" si="3"/>
        <v>43237400</v>
      </c>
      <c r="AF235" s="12">
        <f t="array" ref="AF235">100000000+SUM(IF(($C$7:$C$28="매도")*($B$7:$B$28&lt;=$U235),$I$7:$I$28))-SUM(IF(($C$7:$C$28="매수")*($B$7:$B$28&lt;=$U235),$I$7:$I$28))</f>
        <v>66057470</v>
      </c>
      <c r="AG235" s="12">
        <f t="shared" si="4"/>
        <v>109294870</v>
      </c>
    </row>
    <row r="236" ht="16.5" customHeight="1">
      <c r="L236" s="3">
        <f t="array" ref="L236">SUM(IF(($A$7:$A$28=L$6)*($C$7:$C$28="매수")*($B$7:$B$28&lt;=$U236),$H$7:$H$28))-SUM(IF(($A$7:$A$28=L$6)*($C$7:$C$28="매도")*($B$7:$B$28&lt;=$U236),$H$7:$H$28))</f>
        <v>0</v>
      </c>
      <c r="M236" s="3">
        <f t="array" ref="M236">SUM(IF(($A$7:$A$28=M$6)*($C$7:$C$28="매수")*($B$7:$B$28&lt;=$U236),$H$7:$H$28))-SUM(IF(($A$7:$A$28=M$6)*($C$7:$C$28="매도")*($B$7:$B$28&lt;=$U236),$H$7:$H$28))</f>
        <v>0</v>
      </c>
      <c r="N236" s="3">
        <f t="array" ref="N236">SUM(IF(($A$7:$A$28=N$6)*($C$7:$C$28="매수")*($B$7:$B$28&lt;=$U236),$H$7:$H$28))-SUM(IF(($A$7:$A$28=N$6)*($C$7:$C$28="매도")*($B$7:$B$28&lt;=$U236),$H$7:$H$28))</f>
        <v>0</v>
      </c>
      <c r="O236" s="3">
        <f t="array" ref="O236">SUM(IF(($A$7:$A$28=O$6)*($C$7:$C$28="매수")*($B$7:$B$28&lt;=$U236),$H$7:$H$28))-SUM(IF(($A$7:$A$28=O$6)*($C$7:$C$28="매도")*($B$7:$B$28&lt;=$U236),$H$7:$H$28))</f>
        <v>1690</v>
      </c>
      <c r="P236" s="3">
        <f t="array" ref="P236">SUM(IF(($A$7:$A$28=P$6)*($C$7:$C$28="매수")*($B$7:$B$28&lt;=$U236),$H$7:$H$28))-SUM(IF(($A$7:$A$28=P$6)*($C$7:$C$28="매도")*($B$7:$B$28&lt;=$U236),$H$7:$H$28))</f>
        <v>0</v>
      </c>
      <c r="Q236" s="3">
        <f t="array" ref="Q236">SUM(IF(($A$7:$A$28=Q$6)*($C$7:$C$28="매수")*($B$7:$B$28&lt;=$U236),$H$7:$H$28))-SUM(IF(($A$7:$A$28=Q$6)*($C$7:$C$28="매도")*($B$7:$B$28&lt;=$U236),$H$7:$H$28))</f>
        <v>426</v>
      </c>
      <c r="R236" s="3">
        <f t="array" ref="R236">SUM(IF(($A$7:$A$28=R$6)*($C$7:$C$28="매수")*($B$7:$B$28&lt;=$U236),$H$7:$H$28))-SUM(IF(($A$7:$A$28=R$6)*($C$7:$C$28="매도")*($B$7:$B$28&lt;=$U236),$H$7:$H$28))</f>
        <v>0</v>
      </c>
      <c r="S236" s="3">
        <f t="array" ref="S236">SUM(IF(($A$7:$A$28=S$6)*($C$7:$C$28="매수")*($B$7:$B$28&lt;=$U236),$H$7:$H$28))-SUM(IF(($A$7:$A$28=S$6)*($C$7:$C$28="매도")*($B$7:$B$28&lt;=$U236),$H$7:$H$28))</f>
        <v>0</v>
      </c>
      <c r="T236" s="3">
        <f t="array" ref="T236">SUM(IF(($A$7:$A$28=T$6)*($C$7:$C$28="매수")*($B$7:$B$28&lt;=$U236),$H$7:$H$28))-SUM(IF(($A$7:$A$28=T$6)*($C$7:$C$28="매도")*($B$7:$B$28&lt;=$U236),$H$7:$H$28))</f>
        <v>0</v>
      </c>
      <c r="U236" s="11">
        <v>43840.0</v>
      </c>
      <c r="V236" s="12">
        <f t="array" ref="V236">VLOOKUP($U236,'종목주가시세'!$A$1:$J$472,MATCH(V$6,'종목주가시세'!$B$1:$J$1,0)+1)*L236</f>
        <v>0</v>
      </c>
      <c r="W236" s="12">
        <f t="array" ref="W236">VLOOKUP($U236,'종목주가시세'!$A$1:$J$472,MATCH(W$6,'종목주가시세'!$B$1:$J$1,0)+1)*M236</f>
        <v>0</v>
      </c>
      <c r="X236" s="12">
        <f t="array" ref="X236">VLOOKUP($U236,'종목주가시세'!$A$1:$J$472,MATCH(X$6,'종목주가시세'!$B$1:$J$1,0)+1)*N236</f>
        <v>0</v>
      </c>
      <c r="Y236" s="12">
        <f t="array" ref="Y236">VLOOKUP($U236,'종목주가시세'!$A$1:$J$472,MATCH(Y$6,'종목주가시세'!$B$1:$J$1,0)+1)*O236</f>
        <v>27969500</v>
      </c>
      <c r="Z236" s="12">
        <f t="array" ref="Z236">VLOOKUP($U236,'종목주가시세'!$A$1:$J$472,MATCH(Z$6,'종목주가시세'!$B$1:$J$1,0)+1)*P236</f>
        <v>0</v>
      </c>
      <c r="AA236" s="12">
        <f t="array" ref="AA236">VLOOKUP($U236,'종목주가시세'!$A$1:$J$472,MATCH(AA$6,'종목주가시세'!$B$1:$J$1,0)+1)*Q236</f>
        <v>14888700</v>
      </c>
      <c r="AB236" s="12">
        <f t="array" ref="AB236">VLOOKUP($U236,'종목주가시세'!$A$1:$J$472,MATCH(AB$6,'종목주가시세'!$B$1:$J$1,0)+1)*R236</f>
        <v>0</v>
      </c>
      <c r="AC236" s="12">
        <f t="array" ref="AC236">VLOOKUP($U236,'종목주가시세'!$A$1:$J$472,MATCH(AC$6,'종목주가시세'!$B$1:$J$1,0)+1)*S236</f>
        <v>0</v>
      </c>
      <c r="AD236" s="12">
        <f t="array" ref="AD236">VLOOKUP($U236,'종목주가시세'!$A$1:$J$472,MATCH(AD$6,'종목주가시세'!$B$1:$J$1,0)+1)*T236</f>
        <v>0</v>
      </c>
      <c r="AE236" s="12">
        <f t="shared" si="3"/>
        <v>42858200</v>
      </c>
      <c r="AF236" s="12">
        <f t="array" ref="AF236">100000000+SUM(IF(($C$7:$C$28="매도")*($B$7:$B$28&lt;=$U236),$I$7:$I$28))-SUM(IF(($C$7:$C$28="매수")*($B$7:$B$28&lt;=$U236),$I$7:$I$28))</f>
        <v>66057470</v>
      </c>
      <c r="AG236" s="12">
        <f t="shared" si="4"/>
        <v>108915670</v>
      </c>
    </row>
    <row r="237" ht="16.5" customHeight="1">
      <c r="L237" s="3">
        <f t="array" ref="L237">SUM(IF(($A$7:$A$28=L$6)*($C$7:$C$28="매수")*($B$7:$B$28&lt;=$U237),$H$7:$H$28))-SUM(IF(($A$7:$A$28=L$6)*($C$7:$C$28="매도")*($B$7:$B$28&lt;=$U237),$H$7:$H$28))</f>
        <v>0</v>
      </c>
      <c r="M237" s="3">
        <f t="array" ref="M237">SUM(IF(($A$7:$A$28=M$6)*($C$7:$C$28="매수")*($B$7:$B$28&lt;=$U237),$H$7:$H$28))-SUM(IF(($A$7:$A$28=M$6)*($C$7:$C$28="매도")*($B$7:$B$28&lt;=$U237),$H$7:$H$28))</f>
        <v>0</v>
      </c>
      <c r="N237" s="3">
        <f t="array" ref="N237">SUM(IF(($A$7:$A$28=N$6)*($C$7:$C$28="매수")*($B$7:$B$28&lt;=$U237),$H$7:$H$28))-SUM(IF(($A$7:$A$28=N$6)*($C$7:$C$28="매도")*($B$7:$B$28&lt;=$U237),$H$7:$H$28))</f>
        <v>0</v>
      </c>
      <c r="O237" s="3">
        <f t="array" ref="O237">SUM(IF(($A$7:$A$28=O$6)*($C$7:$C$28="매수")*($B$7:$B$28&lt;=$U237),$H$7:$H$28))-SUM(IF(($A$7:$A$28=O$6)*($C$7:$C$28="매도")*($B$7:$B$28&lt;=$U237),$H$7:$H$28))</f>
        <v>1690</v>
      </c>
      <c r="P237" s="3">
        <f t="array" ref="P237">SUM(IF(($A$7:$A$28=P$6)*($C$7:$C$28="매수")*($B$7:$B$28&lt;=$U237),$H$7:$H$28))-SUM(IF(($A$7:$A$28=P$6)*($C$7:$C$28="매도")*($B$7:$B$28&lt;=$U237),$H$7:$H$28))</f>
        <v>0</v>
      </c>
      <c r="Q237" s="3">
        <f t="array" ref="Q237">SUM(IF(($A$7:$A$28=Q$6)*($C$7:$C$28="매수")*($B$7:$B$28&lt;=$U237),$H$7:$H$28))-SUM(IF(($A$7:$A$28=Q$6)*($C$7:$C$28="매도")*($B$7:$B$28&lt;=$U237),$H$7:$H$28))</f>
        <v>426</v>
      </c>
      <c r="R237" s="3">
        <f t="array" ref="R237">SUM(IF(($A$7:$A$28=R$6)*($C$7:$C$28="매수")*($B$7:$B$28&lt;=$U237),$H$7:$H$28))-SUM(IF(($A$7:$A$28=R$6)*($C$7:$C$28="매도")*($B$7:$B$28&lt;=$U237),$H$7:$H$28))</f>
        <v>0</v>
      </c>
      <c r="S237" s="3">
        <f t="array" ref="S237">SUM(IF(($A$7:$A$28=S$6)*($C$7:$C$28="매수")*($B$7:$B$28&lt;=$U237),$H$7:$H$28))-SUM(IF(($A$7:$A$28=S$6)*($C$7:$C$28="매도")*($B$7:$B$28&lt;=$U237),$H$7:$H$28))</f>
        <v>0</v>
      </c>
      <c r="T237" s="3">
        <f t="array" ref="T237">SUM(IF(($A$7:$A$28=T$6)*($C$7:$C$28="매수")*($B$7:$B$28&lt;=$U237),$H$7:$H$28))-SUM(IF(($A$7:$A$28=T$6)*($C$7:$C$28="매도")*($B$7:$B$28&lt;=$U237),$H$7:$H$28))</f>
        <v>0</v>
      </c>
      <c r="U237" s="11">
        <v>43843.0</v>
      </c>
      <c r="V237" s="12">
        <f t="array" ref="V237">VLOOKUP($U237,'종목주가시세'!$A$1:$J$472,MATCH(V$6,'종목주가시세'!$B$1:$J$1,0)+1)*L237</f>
        <v>0</v>
      </c>
      <c r="W237" s="12">
        <f t="array" ref="W237">VLOOKUP($U237,'종목주가시세'!$A$1:$J$472,MATCH(W$6,'종목주가시세'!$B$1:$J$1,0)+1)*M237</f>
        <v>0</v>
      </c>
      <c r="X237" s="12">
        <f t="array" ref="X237">VLOOKUP($U237,'종목주가시세'!$A$1:$J$472,MATCH(X$6,'종목주가시세'!$B$1:$J$1,0)+1)*N237</f>
        <v>0</v>
      </c>
      <c r="Y237" s="12">
        <f t="array" ref="Y237">VLOOKUP($U237,'종목주가시세'!$A$1:$J$472,MATCH(Y$6,'종목주가시세'!$B$1:$J$1,0)+1)*O237</f>
        <v>28054000</v>
      </c>
      <c r="Z237" s="12">
        <f t="array" ref="Z237">VLOOKUP($U237,'종목주가시세'!$A$1:$J$472,MATCH(Z$6,'종목주가시세'!$B$1:$J$1,0)+1)*P237</f>
        <v>0</v>
      </c>
      <c r="AA237" s="12">
        <f t="array" ref="AA237">VLOOKUP($U237,'종목주가시세'!$A$1:$J$472,MATCH(AA$6,'종목주가시세'!$B$1:$J$1,0)+1)*Q237</f>
        <v>15016500</v>
      </c>
      <c r="AB237" s="12">
        <f t="array" ref="AB237">VLOOKUP($U237,'종목주가시세'!$A$1:$J$472,MATCH(AB$6,'종목주가시세'!$B$1:$J$1,0)+1)*R237</f>
        <v>0</v>
      </c>
      <c r="AC237" s="12">
        <f t="array" ref="AC237">VLOOKUP($U237,'종목주가시세'!$A$1:$J$472,MATCH(AC$6,'종목주가시세'!$B$1:$J$1,0)+1)*S237</f>
        <v>0</v>
      </c>
      <c r="AD237" s="12">
        <f t="array" ref="AD237">VLOOKUP($U237,'종목주가시세'!$A$1:$J$472,MATCH(AD$6,'종목주가시세'!$B$1:$J$1,0)+1)*T237</f>
        <v>0</v>
      </c>
      <c r="AE237" s="12">
        <f t="shared" si="3"/>
        <v>43070500</v>
      </c>
      <c r="AF237" s="12">
        <f t="array" ref="AF237">100000000+SUM(IF(($C$7:$C$28="매도")*($B$7:$B$28&lt;=$U237),$I$7:$I$28))-SUM(IF(($C$7:$C$28="매수")*($B$7:$B$28&lt;=$U237),$I$7:$I$28))</f>
        <v>66057470</v>
      </c>
      <c r="AG237" s="12">
        <f t="shared" si="4"/>
        <v>109127970</v>
      </c>
    </row>
    <row r="238" ht="16.5" customHeight="1">
      <c r="L238" s="3">
        <f t="array" ref="L238">SUM(IF(($A$7:$A$28=L$6)*($C$7:$C$28="매수")*($B$7:$B$28&lt;=$U238),$H$7:$H$28))-SUM(IF(($A$7:$A$28=L$6)*($C$7:$C$28="매도")*($B$7:$B$28&lt;=$U238),$H$7:$H$28))</f>
        <v>0</v>
      </c>
      <c r="M238" s="3">
        <f t="array" ref="M238">SUM(IF(($A$7:$A$28=M$6)*($C$7:$C$28="매수")*($B$7:$B$28&lt;=$U238),$H$7:$H$28))-SUM(IF(($A$7:$A$28=M$6)*($C$7:$C$28="매도")*($B$7:$B$28&lt;=$U238),$H$7:$H$28))</f>
        <v>0</v>
      </c>
      <c r="N238" s="3">
        <f t="array" ref="N238">SUM(IF(($A$7:$A$28=N$6)*($C$7:$C$28="매수")*($B$7:$B$28&lt;=$U238),$H$7:$H$28))-SUM(IF(($A$7:$A$28=N$6)*($C$7:$C$28="매도")*($B$7:$B$28&lt;=$U238),$H$7:$H$28))</f>
        <v>0</v>
      </c>
      <c r="O238" s="3">
        <f t="array" ref="O238">SUM(IF(($A$7:$A$28=O$6)*($C$7:$C$28="매수")*($B$7:$B$28&lt;=$U238),$H$7:$H$28))-SUM(IF(($A$7:$A$28=O$6)*($C$7:$C$28="매도")*($B$7:$B$28&lt;=$U238),$H$7:$H$28))</f>
        <v>1690</v>
      </c>
      <c r="P238" s="3">
        <f t="array" ref="P238">SUM(IF(($A$7:$A$28=P$6)*($C$7:$C$28="매수")*($B$7:$B$28&lt;=$U238),$H$7:$H$28))-SUM(IF(($A$7:$A$28=P$6)*($C$7:$C$28="매도")*($B$7:$B$28&lt;=$U238),$H$7:$H$28))</f>
        <v>0</v>
      </c>
      <c r="Q238" s="3">
        <f t="array" ref="Q238">SUM(IF(($A$7:$A$28=Q$6)*($C$7:$C$28="매수")*($B$7:$B$28&lt;=$U238),$H$7:$H$28))-SUM(IF(($A$7:$A$28=Q$6)*($C$7:$C$28="매도")*($B$7:$B$28&lt;=$U238),$H$7:$H$28))</f>
        <v>426</v>
      </c>
      <c r="R238" s="3">
        <f t="array" ref="R238">SUM(IF(($A$7:$A$28=R$6)*($C$7:$C$28="매수")*($B$7:$B$28&lt;=$U238),$H$7:$H$28))-SUM(IF(($A$7:$A$28=R$6)*($C$7:$C$28="매도")*($B$7:$B$28&lt;=$U238),$H$7:$H$28))</f>
        <v>0</v>
      </c>
      <c r="S238" s="3">
        <f t="array" ref="S238">SUM(IF(($A$7:$A$28=S$6)*($C$7:$C$28="매수")*($B$7:$B$28&lt;=$U238),$H$7:$H$28))-SUM(IF(($A$7:$A$28=S$6)*($C$7:$C$28="매도")*($B$7:$B$28&lt;=$U238),$H$7:$H$28))</f>
        <v>0</v>
      </c>
      <c r="T238" s="3">
        <f t="array" ref="T238">SUM(IF(($A$7:$A$28=T$6)*($C$7:$C$28="매수")*($B$7:$B$28&lt;=$U238),$H$7:$H$28))-SUM(IF(($A$7:$A$28=T$6)*($C$7:$C$28="매도")*($B$7:$B$28&lt;=$U238),$H$7:$H$28))</f>
        <v>0</v>
      </c>
      <c r="U238" s="11">
        <v>43844.0</v>
      </c>
      <c r="V238" s="12">
        <f t="array" ref="V238">VLOOKUP($U238,'종목주가시세'!$A$1:$J$472,MATCH(V$6,'종목주가시세'!$B$1:$J$1,0)+1)*L238</f>
        <v>0</v>
      </c>
      <c r="W238" s="12">
        <f t="array" ref="W238">VLOOKUP($U238,'종목주가시세'!$A$1:$J$472,MATCH(W$6,'종목주가시세'!$B$1:$J$1,0)+1)*M238</f>
        <v>0</v>
      </c>
      <c r="X238" s="12">
        <f t="array" ref="X238">VLOOKUP($U238,'종목주가시세'!$A$1:$J$472,MATCH(X$6,'종목주가시세'!$B$1:$J$1,0)+1)*N238</f>
        <v>0</v>
      </c>
      <c r="Y238" s="12">
        <f t="array" ref="Y238">VLOOKUP($U238,'종목주가시세'!$A$1:$J$472,MATCH(Y$6,'종목주가시세'!$B$1:$J$1,0)+1)*O238</f>
        <v>28476500</v>
      </c>
      <c r="Z238" s="12">
        <f t="array" ref="Z238">VLOOKUP($U238,'종목주가시세'!$A$1:$J$472,MATCH(Z$6,'종목주가시세'!$B$1:$J$1,0)+1)*P238</f>
        <v>0</v>
      </c>
      <c r="AA238" s="12">
        <f t="array" ref="AA238">VLOOKUP($U238,'종목주가시세'!$A$1:$J$472,MATCH(AA$6,'종목주가시세'!$B$1:$J$1,0)+1)*Q238</f>
        <v>15080400</v>
      </c>
      <c r="AB238" s="12">
        <f t="array" ref="AB238">VLOOKUP($U238,'종목주가시세'!$A$1:$J$472,MATCH(AB$6,'종목주가시세'!$B$1:$J$1,0)+1)*R238</f>
        <v>0</v>
      </c>
      <c r="AC238" s="12">
        <f t="array" ref="AC238">VLOOKUP($U238,'종목주가시세'!$A$1:$J$472,MATCH(AC$6,'종목주가시세'!$B$1:$J$1,0)+1)*S238</f>
        <v>0</v>
      </c>
      <c r="AD238" s="12">
        <f t="array" ref="AD238">VLOOKUP($U238,'종목주가시세'!$A$1:$J$472,MATCH(AD$6,'종목주가시세'!$B$1:$J$1,0)+1)*T238</f>
        <v>0</v>
      </c>
      <c r="AE238" s="12">
        <f t="shared" si="3"/>
        <v>43556900</v>
      </c>
      <c r="AF238" s="12">
        <f t="array" ref="AF238">100000000+SUM(IF(($C$7:$C$28="매도")*($B$7:$B$28&lt;=$U238),$I$7:$I$28))-SUM(IF(($C$7:$C$28="매수")*($B$7:$B$28&lt;=$U238),$I$7:$I$28))</f>
        <v>66057470</v>
      </c>
      <c r="AG238" s="12">
        <f t="shared" si="4"/>
        <v>109614370</v>
      </c>
    </row>
    <row r="239" ht="16.5" customHeight="1">
      <c r="L239" s="3">
        <f t="array" ref="L239">SUM(IF(($A$7:$A$28=L$6)*($C$7:$C$28="매수")*($B$7:$B$28&lt;=$U239),$H$7:$H$28))-SUM(IF(($A$7:$A$28=L$6)*($C$7:$C$28="매도")*($B$7:$B$28&lt;=$U239),$H$7:$H$28))</f>
        <v>0</v>
      </c>
      <c r="M239" s="3">
        <f t="array" ref="M239">SUM(IF(($A$7:$A$28=M$6)*($C$7:$C$28="매수")*($B$7:$B$28&lt;=$U239),$H$7:$H$28))-SUM(IF(($A$7:$A$28=M$6)*($C$7:$C$28="매도")*($B$7:$B$28&lt;=$U239),$H$7:$H$28))</f>
        <v>0</v>
      </c>
      <c r="N239" s="3">
        <f t="array" ref="N239">SUM(IF(($A$7:$A$28=N$6)*($C$7:$C$28="매수")*($B$7:$B$28&lt;=$U239),$H$7:$H$28))-SUM(IF(($A$7:$A$28=N$6)*($C$7:$C$28="매도")*($B$7:$B$28&lt;=$U239),$H$7:$H$28))</f>
        <v>0</v>
      </c>
      <c r="O239" s="3">
        <f t="array" ref="O239">SUM(IF(($A$7:$A$28=O$6)*($C$7:$C$28="매수")*($B$7:$B$28&lt;=$U239),$H$7:$H$28))-SUM(IF(($A$7:$A$28=O$6)*($C$7:$C$28="매도")*($B$7:$B$28&lt;=$U239),$H$7:$H$28))</f>
        <v>1690</v>
      </c>
      <c r="P239" s="3">
        <f t="array" ref="P239">SUM(IF(($A$7:$A$28=P$6)*($C$7:$C$28="매수")*($B$7:$B$28&lt;=$U239),$H$7:$H$28))-SUM(IF(($A$7:$A$28=P$6)*($C$7:$C$28="매도")*($B$7:$B$28&lt;=$U239),$H$7:$H$28))</f>
        <v>0</v>
      </c>
      <c r="Q239" s="3">
        <f t="array" ref="Q239">SUM(IF(($A$7:$A$28=Q$6)*($C$7:$C$28="매수")*($B$7:$B$28&lt;=$U239),$H$7:$H$28))-SUM(IF(($A$7:$A$28=Q$6)*($C$7:$C$28="매도")*($B$7:$B$28&lt;=$U239),$H$7:$H$28))</f>
        <v>426</v>
      </c>
      <c r="R239" s="3">
        <f t="array" ref="R239">SUM(IF(($A$7:$A$28=R$6)*($C$7:$C$28="매수")*($B$7:$B$28&lt;=$U239),$H$7:$H$28))-SUM(IF(($A$7:$A$28=R$6)*($C$7:$C$28="매도")*($B$7:$B$28&lt;=$U239),$H$7:$H$28))</f>
        <v>0</v>
      </c>
      <c r="S239" s="3">
        <f t="array" ref="S239">SUM(IF(($A$7:$A$28=S$6)*($C$7:$C$28="매수")*($B$7:$B$28&lt;=$U239),$H$7:$H$28))-SUM(IF(($A$7:$A$28=S$6)*($C$7:$C$28="매도")*($B$7:$B$28&lt;=$U239),$H$7:$H$28))</f>
        <v>0</v>
      </c>
      <c r="T239" s="3">
        <f t="array" ref="T239">SUM(IF(($A$7:$A$28=T$6)*($C$7:$C$28="매수")*($B$7:$B$28&lt;=$U239),$H$7:$H$28))-SUM(IF(($A$7:$A$28=T$6)*($C$7:$C$28="매도")*($B$7:$B$28&lt;=$U239),$H$7:$H$28))</f>
        <v>0</v>
      </c>
      <c r="U239" s="11">
        <v>43845.0</v>
      </c>
      <c r="V239" s="12">
        <f t="array" ref="V239">VLOOKUP($U239,'종목주가시세'!$A$1:$J$472,MATCH(V$6,'종목주가시세'!$B$1:$J$1,0)+1)*L239</f>
        <v>0</v>
      </c>
      <c r="W239" s="12">
        <f t="array" ref="W239">VLOOKUP($U239,'종목주가시세'!$A$1:$J$472,MATCH(W$6,'종목주가시세'!$B$1:$J$1,0)+1)*M239</f>
        <v>0</v>
      </c>
      <c r="X239" s="12">
        <f t="array" ref="X239">VLOOKUP($U239,'종목주가시세'!$A$1:$J$472,MATCH(X$6,'종목주가시세'!$B$1:$J$1,0)+1)*N239</f>
        <v>0</v>
      </c>
      <c r="Y239" s="12">
        <f t="array" ref="Y239">VLOOKUP($U239,'종목주가시세'!$A$1:$J$472,MATCH(Y$6,'종목주가시세'!$B$1:$J$1,0)+1)*O239</f>
        <v>28392000</v>
      </c>
      <c r="Z239" s="12">
        <f t="array" ref="Z239">VLOOKUP($U239,'종목주가시세'!$A$1:$J$472,MATCH(Z$6,'종목주가시세'!$B$1:$J$1,0)+1)*P239</f>
        <v>0</v>
      </c>
      <c r="AA239" s="12">
        <f t="array" ref="AA239">VLOOKUP($U239,'종목주가시세'!$A$1:$J$472,MATCH(AA$6,'종목주가시세'!$B$1:$J$1,0)+1)*Q239</f>
        <v>15080400</v>
      </c>
      <c r="AB239" s="12">
        <f t="array" ref="AB239">VLOOKUP($U239,'종목주가시세'!$A$1:$J$472,MATCH(AB$6,'종목주가시세'!$B$1:$J$1,0)+1)*R239</f>
        <v>0</v>
      </c>
      <c r="AC239" s="12">
        <f t="array" ref="AC239">VLOOKUP($U239,'종목주가시세'!$A$1:$J$472,MATCH(AC$6,'종목주가시세'!$B$1:$J$1,0)+1)*S239</f>
        <v>0</v>
      </c>
      <c r="AD239" s="12">
        <f t="array" ref="AD239">VLOOKUP($U239,'종목주가시세'!$A$1:$J$472,MATCH(AD$6,'종목주가시세'!$B$1:$J$1,0)+1)*T239</f>
        <v>0</v>
      </c>
      <c r="AE239" s="12">
        <f t="shared" si="3"/>
        <v>43472400</v>
      </c>
      <c r="AF239" s="12">
        <f t="array" ref="AF239">100000000+SUM(IF(($C$7:$C$28="매도")*($B$7:$B$28&lt;=$U239),$I$7:$I$28))-SUM(IF(($C$7:$C$28="매수")*($B$7:$B$28&lt;=$U239),$I$7:$I$28))</f>
        <v>66057470</v>
      </c>
      <c r="AG239" s="12">
        <f t="shared" si="4"/>
        <v>109529870</v>
      </c>
    </row>
    <row r="240" ht="16.5" customHeight="1">
      <c r="L240" s="3">
        <f t="array" ref="L240">SUM(IF(($A$7:$A$28=L$6)*($C$7:$C$28="매수")*($B$7:$B$28&lt;=$U240),$H$7:$H$28))-SUM(IF(($A$7:$A$28=L$6)*($C$7:$C$28="매도")*($B$7:$B$28&lt;=$U240),$H$7:$H$28))</f>
        <v>0</v>
      </c>
      <c r="M240" s="3">
        <f t="array" ref="M240">SUM(IF(($A$7:$A$28=M$6)*($C$7:$C$28="매수")*($B$7:$B$28&lt;=$U240),$H$7:$H$28))-SUM(IF(($A$7:$A$28=M$6)*($C$7:$C$28="매도")*($B$7:$B$28&lt;=$U240),$H$7:$H$28))</f>
        <v>0</v>
      </c>
      <c r="N240" s="3">
        <f t="array" ref="N240">SUM(IF(($A$7:$A$28=N$6)*($C$7:$C$28="매수")*($B$7:$B$28&lt;=$U240),$H$7:$H$28))-SUM(IF(($A$7:$A$28=N$6)*($C$7:$C$28="매도")*($B$7:$B$28&lt;=$U240),$H$7:$H$28))</f>
        <v>0</v>
      </c>
      <c r="O240" s="3">
        <f t="array" ref="O240">SUM(IF(($A$7:$A$28=O$6)*($C$7:$C$28="매수")*($B$7:$B$28&lt;=$U240),$H$7:$H$28))-SUM(IF(($A$7:$A$28=O$6)*($C$7:$C$28="매도")*($B$7:$B$28&lt;=$U240),$H$7:$H$28))</f>
        <v>1690</v>
      </c>
      <c r="P240" s="3">
        <f t="array" ref="P240">SUM(IF(($A$7:$A$28=P$6)*($C$7:$C$28="매수")*($B$7:$B$28&lt;=$U240),$H$7:$H$28))-SUM(IF(($A$7:$A$28=P$6)*($C$7:$C$28="매도")*($B$7:$B$28&lt;=$U240),$H$7:$H$28))</f>
        <v>0</v>
      </c>
      <c r="Q240" s="3">
        <f t="array" ref="Q240">SUM(IF(($A$7:$A$28=Q$6)*($C$7:$C$28="매수")*($B$7:$B$28&lt;=$U240),$H$7:$H$28))-SUM(IF(($A$7:$A$28=Q$6)*($C$7:$C$28="매도")*($B$7:$B$28&lt;=$U240),$H$7:$H$28))</f>
        <v>426</v>
      </c>
      <c r="R240" s="3">
        <f t="array" ref="R240">SUM(IF(($A$7:$A$28=R$6)*($C$7:$C$28="매수")*($B$7:$B$28&lt;=$U240),$H$7:$H$28))-SUM(IF(($A$7:$A$28=R$6)*($C$7:$C$28="매도")*($B$7:$B$28&lt;=$U240),$H$7:$H$28))</f>
        <v>0</v>
      </c>
      <c r="S240" s="3">
        <f t="array" ref="S240">SUM(IF(($A$7:$A$28=S$6)*($C$7:$C$28="매수")*($B$7:$B$28&lt;=$U240),$H$7:$H$28))-SUM(IF(($A$7:$A$28=S$6)*($C$7:$C$28="매도")*($B$7:$B$28&lt;=$U240),$H$7:$H$28))</f>
        <v>0</v>
      </c>
      <c r="T240" s="3">
        <f t="array" ref="T240">SUM(IF(($A$7:$A$28=T$6)*($C$7:$C$28="매수")*($B$7:$B$28&lt;=$U240),$H$7:$H$28))-SUM(IF(($A$7:$A$28=T$6)*($C$7:$C$28="매도")*($B$7:$B$28&lt;=$U240),$H$7:$H$28))</f>
        <v>0</v>
      </c>
      <c r="U240" s="11">
        <v>43846.0</v>
      </c>
      <c r="V240" s="12">
        <f t="array" ref="V240">VLOOKUP($U240,'종목주가시세'!$A$1:$J$472,MATCH(V$6,'종목주가시세'!$B$1:$J$1,0)+1)*L240</f>
        <v>0</v>
      </c>
      <c r="W240" s="12">
        <f t="array" ref="W240">VLOOKUP($U240,'종목주가시세'!$A$1:$J$472,MATCH(W$6,'종목주가시세'!$B$1:$J$1,0)+1)*M240</f>
        <v>0</v>
      </c>
      <c r="X240" s="12">
        <f t="array" ref="X240">VLOOKUP($U240,'종목주가시세'!$A$1:$J$472,MATCH(X$6,'종목주가시세'!$B$1:$J$1,0)+1)*N240</f>
        <v>0</v>
      </c>
      <c r="Y240" s="12">
        <f t="array" ref="Y240">VLOOKUP($U240,'종목주가시세'!$A$1:$J$472,MATCH(Y$6,'종목주가시세'!$B$1:$J$1,0)+1)*O240</f>
        <v>28138500</v>
      </c>
      <c r="Z240" s="12">
        <f t="array" ref="Z240">VLOOKUP($U240,'종목주가시세'!$A$1:$J$472,MATCH(Z$6,'종목주가시세'!$B$1:$J$1,0)+1)*P240</f>
        <v>0</v>
      </c>
      <c r="AA240" s="12">
        <f t="array" ref="AA240">VLOOKUP($U240,'종목주가시세'!$A$1:$J$472,MATCH(AA$6,'종목주가시세'!$B$1:$J$1,0)+1)*Q240</f>
        <v>14973900</v>
      </c>
      <c r="AB240" s="12">
        <f t="array" ref="AB240">VLOOKUP($U240,'종목주가시세'!$A$1:$J$472,MATCH(AB$6,'종목주가시세'!$B$1:$J$1,0)+1)*R240</f>
        <v>0</v>
      </c>
      <c r="AC240" s="12">
        <f t="array" ref="AC240">VLOOKUP($U240,'종목주가시세'!$A$1:$J$472,MATCH(AC$6,'종목주가시세'!$B$1:$J$1,0)+1)*S240</f>
        <v>0</v>
      </c>
      <c r="AD240" s="12">
        <f t="array" ref="AD240">VLOOKUP($U240,'종목주가시세'!$A$1:$J$472,MATCH(AD$6,'종목주가시세'!$B$1:$J$1,0)+1)*T240</f>
        <v>0</v>
      </c>
      <c r="AE240" s="12">
        <f t="shared" si="3"/>
        <v>43112400</v>
      </c>
      <c r="AF240" s="12">
        <f t="array" ref="AF240">100000000+SUM(IF(($C$7:$C$28="매도")*($B$7:$B$28&lt;=$U240),$I$7:$I$28))-SUM(IF(($C$7:$C$28="매수")*($B$7:$B$28&lt;=$U240),$I$7:$I$28))</f>
        <v>66057470</v>
      </c>
      <c r="AG240" s="12">
        <f t="shared" si="4"/>
        <v>109169870</v>
      </c>
    </row>
    <row r="241" ht="16.5" customHeight="1">
      <c r="L241" s="3">
        <f t="array" ref="L241">SUM(IF(($A$7:$A$28=L$6)*($C$7:$C$28="매수")*($B$7:$B$28&lt;=$U241),$H$7:$H$28))-SUM(IF(($A$7:$A$28=L$6)*($C$7:$C$28="매도")*($B$7:$B$28&lt;=$U241),$H$7:$H$28))</f>
        <v>0</v>
      </c>
      <c r="M241" s="3">
        <f t="array" ref="M241">SUM(IF(($A$7:$A$28=M$6)*($C$7:$C$28="매수")*($B$7:$B$28&lt;=$U241),$H$7:$H$28))-SUM(IF(($A$7:$A$28=M$6)*($C$7:$C$28="매도")*($B$7:$B$28&lt;=$U241),$H$7:$H$28))</f>
        <v>0</v>
      </c>
      <c r="N241" s="3">
        <f t="array" ref="N241">SUM(IF(($A$7:$A$28=N$6)*($C$7:$C$28="매수")*($B$7:$B$28&lt;=$U241),$H$7:$H$28))-SUM(IF(($A$7:$A$28=N$6)*($C$7:$C$28="매도")*($B$7:$B$28&lt;=$U241),$H$7:$H$28))</f>
        <v>0</v>
      </c>
      <c r="O241" s="3">
        <f t="array" ref="O241">SUM(IF(($A$7:$A$28=O$6)*($C$7:$C$28="매수")*($B$7:$B$28&lt;=$U241),$H$7:$H$28))-SUM(IF(($A$7:$A$28=O$6)*($C$7:$C$28="매도")*($B$7:$B$28&lt;=$U241),$H$7:$H$28))</f>
        <v>1690</v>
      </c>
      <c r="P241" s="3">
        <f t="array" ref="P241">SUM(IF(($A$7:$A$28=P$6)*($C$7:$C$28="매수")*($B$7:$B$28&lt;=$U241),$H$7:$H$28))-SUM(IF(($A$7:$A$28=P$6)*($C$7:$C$28="매도")*($B$7:$B$28&lt;=$U241),$H$7:$H$28))</f>
        <v>0</v>
      </c>
      <c r="Q241" s="3">
        <f t="array" ref="Q241">SUM(IF(($A$7:$A$28=Q$6)*($C$7:$C$28="매수")*($B$7:$B$28&lt;=$U241),$H$7:$H$28))-SUM(IF(($A$7:$A$28=Q$6)*($C$7:$C$28="매도")*($B$7:$B$28&lt;=$U241),$H$7:$H$28))</f>
        <v>426</v>
      </c>
      <c r="R241" s="3">
        <f t="array" ref="R241">SUM(IF(($A$7:$A$28=R$6)*($C$7:$C$28="매수")*($B$7:$B$28&lt;=$U241),$H$7:$H$28))-SUM(IF(($A$7:$A$28=R$6)*($C$7:$C$28="매도")*($B$7:$B$28&lt;=$U241),$H$7:$H$28))</f>
        <v>0</v>
      </c>
      <c r="S241" s="3">
        <f t="array" ref="S241">SUM(IF(($A$7:$A$28=S$6)*($C$7:$C$28="매수")*($B$7:$B$28&lt;=$U241),$H$7:$H$28))-SUM(IF(($A$7:$A$28=S$6)*($C$7:$C$28="매도")*($B$7:$B$28&lt;=$U241),$H$7:$H$28))</f>
        <v>0</v>
      </c>
      <c r="T241" s="3">
        <f t="array" ref="T241">SUM(IF(($A$7:$A$28=T$6)*($C$7:$C$28="매수")*($B$7:$B$28&lt;=$U241),$H$7:$H$28))-SUM(IF(($A$7:$A$28=T$6)*($C$7:$C$28="매도")*($B$7:$B$28&lt;=$U241),$H$7:$H$28))</f>
        <v>0</v>
      </c>
      <c r="U241" s="11">
        <v>43847.0</v>
      </c>
      <c r="V241" s="12">
        <f t="array" ref="V241">VLOOKUP($U241,'종목주가시세'!$A$1:$J$472,MATCH(V$6,'종목주가시세'!$B$1:$J$1,0)+1)*L241</f>
        <v>0</v>
      </c>
      <c r="W241" s="12">
        <f t="array" ref="W241">VLOOKUP($U241,'종목주가시세'!$A$1:$J$472,MATCH(W$6,'종목주가시세'!$B$1:$J$1,0)+1)*M241</f>
        <v>0</v>
      </c>
      <c r="X241" s="12">
        <f t="array" ref="X241">VLOOKUP($U241,'종목주가시세'!$A$1:$J$472,MATCH(X$6,'종목주가시세'!$B$1:$J$1,0)+1)*N241</f>
        <v>0</v>
      </c>
      <c r="Y241" s="12">
        <f t="array" ref="Y241">VLOOKUP($U241,'종목주가시세'!$A$1:$J$472,MATCH(Y$6,'종목주가시세'!$B$1:$J$1,0)+1)*O241</f>
        <v>28054000</v>
      </c>
      <c r="Z241" s="12">
        <f t="array" ref="Z241">VLOOKUP($U241,'종목주가시세'!$A$1:$J$472,MATCH(Z$6,'종목주가시세'!$B$1:$J$1,0)+1)*P241</f>
        <v>0</v>
      </c>
      <c r="AA241" s="12">
        <f t="array" ref="AA241">VLOOKUP($U241,'종목주가시세'!$A$1:$J$472,MATCH(AA$6,'종목주가시세'!$B$1:$J$1,0)+1)*Q241</f>
        <v>14952600</v>
      </c>
      <c r="AB241" s="12">
        <f t="array" ref="AB241">VLOOKUP($U241,'종목주가시세'!$A$1:$J$472,MATCH(AB$6,'종목주가시세'!$B$1:$J$1,0)+1)*R241</f>
        <v>0</v>
      </c>
      <c r="AC241" s="12">
        <f t="array" ref="AC241">VLOOKUP($U241,'종목주가시세'!$A$1:$J$472,MATCH(AC$6,'종목주가시세'!$B$1:$J$1,0)+1)*S241</f>
        <v>0</v>
      </c>
      <c r="AD241" s="12">
        <f t="array" ref="AD241">VLOOKUP($U241,'종목주가시세'!$A$1:$J$472,MATCH(AD$6,'종목주가시세'!$B$1:$J$1,0)+1)*T241</f>
        <v>0</v>
      </c>
      <c r="AE241" s="12">
        <f t="shared" si="3"/>
        <v>43006600</v>
      </c>
      <c r="AF241" s="12">
        <f t="array" ref="AF241">100000000+SUM(IF(($C$7:$C$28="매도")*($B$7:$B$28&lt;=$U241),$I$7:$I$28))-SUM(IF(($C$7:$C$28="매수")*($B$7:$B$28&lt;=$U241),$I$7:$I$28))</f>
        <v>66057470</v>
      </c>
      <c r="AG241" s="12">
        <f t="shared" si="4"/>
        <v>109064070</v>
      </c>
    </row>
    <row r="242" ht="16.5" customHeight="1">
      <c r="L242" s="3">
        <f t="array" ref="L242">SUM(IF(($A$7:$A$28=L$6)*($C$7:$C$28="매수")*($B$7:$B$28&lt;=$U242),$H$7:$H$28))-SUM(IF(($A$7:$A$28=L$6)*($C$7:$C$28="매도")*($B$7:$B$28&lt;=$U242),$H$7:$H$28))</f>
        <v>0</v>
      </c>
      <c r="M242" s="3">
        <f t="array" ref="M242">SUM(IF(($A$7:$A$28=M$6)*($C$7:$C$28="매수")*($B$7:$B$28&lt;=$U242),$H$7:$H$28))-SUM(IF(($A$7:$A$28=M$6)*($C$7:$C$28="매도")*($B$7:$B$28&lt;=$U242),$H$7:$H$28))</f>
        <v>0</v>
      </c>
      <c r="N242" s="3">
        <f t="array" ref="N242">SUM(IF(($A$7:$A$28=N$6)*($C$7:$C$28="매수")*($B$7:$B$28&lt;=$U242),$H$7:$H$28))-SUM(IF(($A$7:$A$28=N$6)*($C$7:$C$28="매도")*($B$7:$B$28&lt;=$U242),$H$7:$H$28))</f>
        <v>0</v>
      </c>
      <c r="O242" s="3">
        <f t="array" ref="O242">SUM(IF(($A$7:$A$28=O$6)*($C$7:$C$28="매수")*($B$7:$B$28&lt;=$U242),$H$7:$H$28))-SUM(IF(($A$7:$A$28=O$6)*($C$7:$C$28="매도")*($B$7:$B$28&lt;=$U242),$H$7:$H$28))</f>
        <v>1690</v>
      </c>
      <c r="P242" s="3">
        <f t="array" ref="P242">SUM(IF(($A$7:$A$28=P$6)*($C$7:$C$28="매수")*($B$7:$B$28&lt;=$U242),$H$7:$H$28))-SUM(IF(($A$7:$A$28=P$6)*($C$7:$C$28="매도")*($B$7:$B$28&lt;=$U242),$H$7:$H$28))</f>
        <v>0</v>
      </c>
      <c r="Q242" s="3">
        <f t="array" ref="Q242">SUM(IF(($A$7:$A$28=Q$6)*($C$7:$C$28="매수")*($B$7:$B$28&lt;=$U242),$H$7:$H$28))-SUM(IF(($A$7:$A$28=Q$6)*($C$7:$C$28="매도")*($B$7:$B$28&lt;=$U242),$H$7:$H$28))</f>
        <v>426</v>
      </c>
      <c r="R242" s="3">
        <f t="array" ref="R242">SUM(IF(($A$7:$A$28=R$6)*($C$7:$C$28="매수")*($B$7:$B$28&lt;=$U242),$H$7:$H$28))-SUM(IF(($A$7:$A$28=R$6)*($C$7:$C$28="매도")*($B$7:$B$28&lt;=$U242),$H$7:$H$28))</f>
        <v>0</v>
      </c>
      <c r="S242" s="3">
        <f t="array" ref="S242">SUM(IF(($A$7:$A$28=S$6)*($C$7:$C$28="매수")*($B$7:$B$28&lt;=$U242),$H$7:$H$28))-SUM(IF(($A$7:$A$28=S$6)*($C$7:$C$28="매도")*($B$7:$B$28&lt;=$U242),$H$7:$H$28))</f>
        <v>0</v>
      </c>
      <c r="T242" s="3">
        <f t="array" ref="T242">SUM(IF(($A$7:$A$28=T$6)*($C$7:$C$28="매수")*($B$7:$B$28&lt;=$U242),$H$7:$H$28))-SUM(IF(($A$7:$A$28=T$6)*($C$7:$C$28="매도")*($B$7:$B$28&lt;=$U242),$H$7:$H$28))</f>
        <v>0</v>
      </c>
      <c r="U242" s="11">
        <v>43850.0</v>
      </c>
      <c r="V242" s="12">
        <f t="array" ref="V242">VLOOKUP($U242,'종목주가시세'!$A$1:$J$472,MATCH(V$6,'종목주가시세'!$B$1:$J$1,0)+1)*L242</f>
        <v>0</v>
      </c>
      <c r="W242" s="12">
        <f t="array" ref="W242">VLOOKUP($U242,'종목주가시세'!$A$1:$J$472,MATCH(W$6,'종목주가시세'!$B$1:$J$1,0)+1)*M242</f>
        <v>0</v>
      </c>
      <c r="X242" s="12">
        <f t="array" ref="X242">VLOOKUP($U242,'종목주가시세'!$A$1:$J$472,MATCH(X$6,'종목주가시세'!$B$1:$J$1,0)+1)*N242</f>
        <v>0</v>
      </c>
      <c r="Y242" s="12">
        <f t="array" ref="Y242">VLOOKUP($U242,'종목주가시세'!$A$1:$J$472,MATCH(Y$6,'종목주가시세'!$B$1:$J$1,0)+1)*O242</f>
        <v>28054000</v>
      </c>
      <c r="Z242" s="12">
        <f t="array" ref="Z242">VLOOKUP($U242,'종목주가시세'!$A$1:$J$472,MATCH(Z$6,'종목주가시세'!$B$1:$J$1,0)+1)*P242</f>
        <v>0</v>
      </c>
      <c r="AA242" s="12">
        <f t="array" ref="AA242">VLOOKUP($U242,'종목주가시세'!$A$1:$J$472,MATCH(AA$6,'종목주가시세'!$B$1:$J$1,0)+1)*Q242</f>
        <v>15442500</v>
      </c>
      <c r="AB242" s="12">
        <f t="array" ref="AB242">VLOOKUP($U242,'종목주가시세'!$A$1:$J$472,MATCH(AB$6,'종목주가시세'!$B$1:$J$1,0)+1)*R242</f>
        <v>0</v>
      </c>
      <c r="AC242" s="12">
        <f t="array" ref="AC242">VLOOKUP($U242,'종목주가시세'!$A$1:$J$472,MATCH(AC$6,'종목주가시세'!$B$1:$J$1,0)+1)*S242</f>
        <v>0</v>
      </c>
      <c r="AD242" s="12">
        <f t="array" ref="AD242">VLOOKUP($U242,'종목주가시세'!$A$1:$J$472,MATCH(AD$6,'종목주가시세'!$B$1:$J$1,0)+1)*T242</f>
        <v>0</v>
      </c>
      <c r="AE242" s="12">
        <f t="shared" si="3"/>
        <v>43496500</v>
      </c>
      <c r="AF242" s="12">
        <f t="array" ref="AF242">100000000+SUM(IF(($C$7:$C$28="매도")*($B$7:$B$28&lt;=$U242),$I$7:$I$28))-SUM(IF(($C$7:$C$28="매수")*($B$7:$B$28&lt;=$U242),$I$7:$I$28))</f>
        <v>66057470</v>
      </c>
      <c r="AG242" s="12">
        <f t="shared" si="4"/>
        <v>109553970</v>
      </c>
    </row>
    <row r="243" ht="16.5" customHeight="1">
      <c r="L243" s="3">
        <f t="array" ref="L243">SUM(IF(($A$7:$A$28=L$6)*($C$7:$C$28="매수")*($B$7:$B$28&lt;=$U243),$H$7:$H$28))-SUM(IF(($A$7:$A$28=L$6)*($C$7:$C$28="매도")*($B$7:$B$28&lt;=$U243),$H$7:$H$28))</f>
        <v>0</v>
      </c>
      <c r="M243" s="3">
        <f t="array" ref="M243">SUM(IF(($A$7:$A$28=M$6)*($C$7:$C$28="매수")*($B$7:$B$28&lt;=$U243),$H$7:$H$28))-SUM(IF(($A$7:$A$28=M$6)*($C$7:$C$28="매도")*($B$7:$B$28&lt;=$U243),$H$7:$H$28))</f>
        <v>0</v>
      </c>
      <c r="N243" s="3">
        <f t="array" ref="N243">SUM(IF(($A$7:$A$28=N$6)*($C$7:$C$28="매수")*($B$7:$B$28&lt;=$U243),$H$7:$H$28))-SUM(IF(($A$7:$A$28=N$6)*($C$7:$C$28="매도")*($B$7:$B$28&lt;=$U243),$H$7:$H$28))</f>
        <v>0</v>
      </c>
      <c r="O243" s="3">
        <f t="array" ref="O243">SUM(IF(($A$7:$A$28=O$6)*($C$7:$C$28="매수")*($B$7:$B$28&lt;=$U243),$H$7:$H$28))-SUM(IF(($A$7:$A$28=O$6)*($C$7:$C$28="매도")*($B$7:$B$28&lt;=$U243),$H$7:$H$28))</f>
        <v>1690</v>
      </c>
      <c r="P243" s="3">
        <f t="array" ref="P243">SUM(IF(($A$7:$A$28=P$6)*($C$7:$C$28="매수")*($B$7:$B$28&lt;=$U243),$H$7:$H$28))-SUM(IF(($A$7:$A$28=P$6)*($C$7:$C$28="매도")*($B$7:$B$28&lt;=$U243),$H$7:$H$28))</f>
        <v>0</v>
      </c>
      <c r="Q243" s="3">
        <f t="array" ref="Q243">SUM(IF(($A$7:$A$28=Q$6)*($C$7:$C$28="매수")*($B$7:$B$28&lt;=$U243),$H$7:$H$28))-SUM(IF(($A$7:$A$28=Q$6)*($C$7:$C$28="매도")*($B$7:$B$28&lt;=$U243),$H$7:$H$28))</f>
        <v>426</v>
      </c>
      <c r="R243" s="3">
        <f t="array" ref="R243">SUM(IF(($A$7:$A$28=R$6)*($C$7:$C$28="매수")*($B$7:$B$28&lt;=$U243),$H$7:$H$28))-SUM(IF(($A$7:$A$28=R$6)*($C$7:$C$28="매도")*($B$7:$B$28&lt;=$U243),$H$7:$H$28))</f>
        <v>0</v>
      </c>
      <c r="S243" s="3">
        <f t="array" ref="S243">SUM(IF(($A$7:$A$28=S$6)*($C$7:$C$28="매수")*($B$7:$B$28&lt;=$U243),$H$7:$H$28))-SUM(IF(($A$7:$A$28=S$6)*($C$7:$C$28="매도")*($B$7:$B$28&lt;=$U243),$H$7:$H$28))</f>
        <v>0</v>
      </c>
      <c r="T243" s="3">
        <f t="array" ref="T243">SUM(IF(($A$7:$A$28=T$6)*($C$7:$C$28="매수")*($B$7:$B$28&lt;=$U243),$H$7:$H$28))-SUM(IF(($A$7:$A$28=T$6)*($C$7:$C$28="매도")*($B$7:$B$28&lt;=$U243),$H$7:$H$28))</f>
        <v>0</v>
      </c>
      <c r="U243" s="11">
        <v>43851.0</v>
      </c>
      <c r="V243" s="12">
        <f t="array" ref="V243">VLOOKUP($U243,'종목주가시세'!$A$1:$J$472,MATCH(V$6,'종목주가시세'!$B$1:$J$1,0)+1)*L243</f>
        <v>0</v>
      </c>
      <c r="W243" s="12">
        <f t="array" ref="W243">VLOOKUP($U243,'종목주가시세'!$A$1:$J$472,MATCH(W$6,'종목주가시세'!$B$1:$J$1,0)+1)*M243</f>
        <v>0</v>
      </c>
      <c r="X243" s="12">
        <f t="array" ref="X243">VLOOKUP($U243,'종목주가시세'!$A$1:$J$472,MATCH(X$6,'종목주가시세'!$B$1:$J$1,0)+1)*N243</f>
        <v>0</v>
      </c>
      <c r="Y243" s="12">
        <f t="array" ref="Y243">VLOOKUP($U243,'종목주가시세'!$A$1:$J$472,MATCH(Y$6,'종목주가시세'!$B$1:$J$1,0)+1)*O243</f>
        <v>28392000</v>
      </c>
      <c r="Z243" s="12">
        <f t="array" ref="Z243">VLOOKUP($U243,'종목주가시세'!$A$1:$J$472,MATCH(Z$6,'종목주가시세'!$B$1:$J$1,0)+1)*P243</f>
        <v>0</v>
      </c>
      <c r="AA243" s="12">
        <f t="array" ref="AA243">VLOOKUP($U243,'종목주가시세'!$A$1:$J$472,MATCH(AA$6,'종목주가시세'!$B$1:$J$1,0)+1)*Q243</f>
        <v>15421200</v>
      </c>
      <c r="AB243" s="12">
        <f t="array" ref="AB243">VLOOKUP($U243,'종목주가시세'!$A$1:$J$472,MATCH(AB$6,'종목주가시세'!$B$1:$J$1,0)+1)*R243</f>
        <v>0</v>
      </c>
      <c r="AC243" s="12">
        <f t="array" ref="AC243">VLOOKUP($U243,'종목주가시세'!$A$1:$J$472,MATCH(AC$6,'종목주가시세'!$B$1:$J$1,0)+1)*S243</f>
        <v>0</v>
      </c>
      <c r="AD243" s="12">
        <f t="array" ref="AD243">VLOOKUP($U243,'종목주가시세'!$A$1:$J$472,MATCH(AD$6,'종목주가시세'!$B$1:$J$1,0)+1)*T243</f>
        <v>0</v>
      </c>
      <c r="AE243" s="12">
        <f t="shared" si="3"/>
        <v>43813200</v>
      </c>
      <c r="AF243" s="12">
        <f t="array" ref="AF243">100000000+SUM(IF(($C$7:$C$28="매도")*($B$7:$B$28&lt;=$U243),$I$7:$I$28))-SUM(IF(($C$7:$C$28="매수")*($B$7:$B$28&lt;=$U243),$I$7:$I$28))</f>
        <v>66057470</v>
      </c>
      <c r="AG243" s="12">
        <f t="shared" si="4"/>
        <v>109870670</v>
      </c>
    </row>
    <row r="244" ht="16.5" customHeight="1">
      <c r="L244" s="3">
        <f t="array" ref="L244">SUM(IF(($A$7:$A$28=L$6)*($C$7:$C$28="매수")*($B$7:$B$28&lt;=$U244),$H$7:$H$28))-SUM(IF(($A$7:$A$28=L$6)*($C$7:$C$28="매도")*($B$7:$B$28&lt;=$U244),$H$7:$H$28))</f>
        <v>0</v>
      </c>
      <c r="M244" s="3">
        <f t="array" ref="M244">SUM(IF(($A$7:$A$28=M$6)*($C$7:$C$28="매수")*($B$7:$B$28&lt;=$U244),$H$7:$H$28))-SUM(IF(($A$7:$A$28=M$6)*($C$7:$C$28="매도")*($B$7:$B$28&lt;=$U244),$H$7:$H$28))</f>
        <v>0</v>
      </c>
      <c r="N244" s="3">
        <f t="array" ref="N244">SUM(IF(($A$7:$A$28=N$6)*($C$7:$C$28="매수")*($B$7:$B$28&lt;=$U244),$H$7:$H$28))-SUM(IF(($A$7:$A$28=N$6)*($C$7:$C$28="매도")*($B$7:$B$28&lt;=$U244),$H$7:$H$28))</f>
        <v>0</v>
      </c>
      <c r="O244" s="3">
        <f t="array" ref="O244">SUM(IF(($A$7:$A$28=O$6)*($C$7:$C$28="매수")*($B$7:$B$28&lt;=$U244),$H$7:$H$28))-SUM(IF(($A$7:$A$28=O$6)*($C$7:$C$28="매도")*($B$7:$B$28&lt;=$U244),$H$7:$H$28))</f>
        <v>1690</v>
      </c>
      <c r="P244" s="3">
        <f t="array" ref="P244">SUM(IF(($A$7:$A$28=P$6)*($C$7:$C$28="매수")*($B$7:$B$28&lt;=$U244),$H$7:$H$28))-SUM(IF(($A$7:$A$28=P$6)*($C$7:$C$28="매도")*($B$7:$B$28&lt;=$U244),$H$7:$H$28))</f>
        <v>0</v>
      </c>
      <c r="Q244" s="3">
        <f t="array" ref="Q244">SUM(IF(($A$7:$A$28=Q$6)*($C$7:$C$28="매수")*($B$7:$B$28&lt;=$U244),$H$7:$H$28))-SUM(IF(($A$7:$A$28=Q$6)*($C$7:$C$28="매도")*($B$7:$B$28&lt;=$U244),$H$7:$H$28))</f>
        <v>426</v>
      </c>
      <c r="R244" s="3">
        <f t="array" ref="R244">SUM(IF(($A$7:$A$28=R$6)*($C$7:$C$28="매수")*($B$7:$B$28&lt;=$U244),$H$7:$H$28))-SUM(IF(($A$7:$A$28=R$6)*($C$7:$C$28="매도")*($B$7:$B$28&lt;=$U244),$H$7:$H$28))</f>
        <v>0</v>
      </c>
      <c r="S244" s="3">
        <f t="array" ref="S244">SUM(IF(($A$7:$A$28=S$6)*($C$7:$C$28="매수")*($B$7:$B$28&lt;=$U244),$H$7:$H$28))-SUM(IF(($A$7:$A$28=S$6)*($C$7:$C$28="매도")*($B$7:$B$28&lt;=$U244),$H$7:$H$28))</f>
        <v>0</v>
      </c>
      <c r="T244" s="3">
        <f t="array" ref="T244">SUM(IF(($A$7:$A$28=T$6)*($C$7:$C$28="매수")*($B$7:$B$28&lt;=$U244),$H$7:$H$28))-SUM(IF(($A$7:$A$28=T$6)*($C$7:$C$28="매도")*($B$7:$B$28&lt;=$U244),$H$7:$H$28))</f>
        <v>0</v>
      </c>
      <c r="U244" s="11">
        <v>43852.0</v>
      </c>
      <c r="V244" s="12">
        <f t="array" ref="V244">VLOOKUP($U244,'종목주가시세'!$A$1:$J$472,MATCH(V$6,'종목주가시세'!$B$1:$J$1,0)+1)*L244</f>
        <v>0</v>
      </c>
      <c r="W244" s="12">
        <f t="array" ref="W244">VLOOKUP($U244,'종목주가시세'!$A$1:$J$472,MATCH(W$6,'종목주가시세'!$B$1:$J$1,0)+1)*M244</f>
        <v>0</v>
      </c>
      <c r="X244" s="12">
        <f t="array" ref="X244">VLOOKUP($U244,'종목주가시세'!$A$1:$J$472,MATCH(X$6,'종목주가시세'!$B$1:$J$1,0)+1)*N244</f>
        <v>0</v>
      </c>
      <c r="Y244" s="12">
        <f t="array" ref="Y244">VLOOKUP($U244,'종목주가시세'!$A$1:$J$472,MATCH(Y$6,'종목주가시세'!$B$1:$J$1,0)+1)*O244</f>
        <v>28138500</v>
      </c>
      <c r="Z244" s="12">
        <f t="array" ref="Z244">VLOOKUP($U244,'종목주가시세'!$A$1:$J$472,MATCH(Z$6,'종목주가시세'!$B$1:$J$1,0)+1)*P244</f>
        <v>0</v>
      </c>
      <c r="AA244" s="12">
        <f t="array" ref="AA244">VLOOKUP($U244,'종목주가시세'!$A$1:$J$472,MATCH(AA$6,'종목주가시세'!$B$1:$J$1,0)+1)*Q244</f>
        <v>15037800</v>
      </c>
      <c r="AB244" s="12">
        <f t="array" ref="AB244">VLOOKUP($U244,'종목주가시세'!$A$1:$J$472,MATCH(AB$6,'종목주가시세'!$B$1:$J$1,0)+1)*R244</f>
        <v>0</v>
      </c>
      <c r="AC244" s="12">
        <f t="array" ref="AC244">VLOOKUP($U244,'종목주가시세'!$A$1:$J$472,MATCH(AC$6,'종목주가시세'!$B$1:$J$1,0)+1)*S244</f>
        <v>0</v>
      </c>
      <c r="AD244" s="12">
        <f t="array" ref="AD244">VLOOKUP($U244,'종목주가시세'!$A$1:$J$472,MATCH(AD$6,'종목주가시세'!$B$1:$J$1,0)+1)*T244</f>
        <v>0</v>
      </c>
      <c r="AE244" s="12">
        <f t="shared" si="3"/>
        <v>43176300</v>
      </c>
      <c r="AF244" s="12">
        <f t="array" ref="AF244">100000000+SUM(IF(($C$7:$C$28="매도")*($B$7:$B$28&lt;=$U244),$I$7:$I$28))-SUM(IF(($C$7:$C$28="매수")*($B$7:$B$28&lt;=$U244),$I$7:$I$28))</f>
        <v>66057470</v>
      </c>
      <c r="AG244" s="12">
        <f t="shared" si="4"/>
        <v>109233770</v>
      </c>
    </row>
    <row r="245" ht="16.5" customHeight="1">
      <c r="L245" s="3">
        <f t="array" ref="L245">SUM(IF(($A$7:$A$28=L$6)*($C$7:$C$28="매수")*($B$7:$B$28&lt;=$U245),$H$7:$H$28))-SUM(IF(($A$7:$A$28=L$6)*($C$7:$C$28="매도")*($B$7:$B$28&lt;=$U245),$H$7:$H$28))</f>
        <v>0</v>
      </c>
      <c r="M245" s="3">
        <f t="array" ref="M245">SUM(IF(($A$7:$A$28=M$6)*($C$7:$C$28="매수")*($B$7:$B$28&lt;=$U245),$H$7:$H$28))-SUM(IF(($A$7:$A$28=M$6)*($C$7:$C$28="매도")*($B$7:$B$28&lt;=$U245),$H$7:$H$28))</f>
        <v>0</v>
      </c>
      <c r="N245" s="3">
        <f t="array" ref="N245">SUM(IF(($A$7:$A$28=N$6)*($C$7:$C$28="매수")*($B$7:$B$28&lt;=$U245),$H$7:$H$28))-SUM(IF(($A$7:$A$28=N$6)*($C$7:$C$28="매도")*($B$7:$B$28&lt;=$U245),$H$7:$H$28))</f>
        <v>0</v>
      </c>
      <c r="O245" s="3">
        <f t="array" ref="O245">SUM(IF(($A$7:$A$28=O$6)*($C$7:$C$28="매수")*($B$7:$B$28&lt;=$U245),$H$7:$H$28))-SUM(IF(($A$7:$A$28=O$6)*($C$7:$C$28="매도")*($B$7:$B$28&lt;=$U245),$H$7:$H$28))</f>
        <v>1690</v>
      </c>
      <c r="P245" s="3">
        <f t="array" ref="P245">SUM(IF(($A$7:$A$28=P$6)*($C$7:$C$28="매수")*($B$7:$B$28&lt;=$U245),$H$7:$H$28))-SUM(IF(($A$7:$A$28=P$6)*($C$7:$C$28="매도")*($B$7:$B$28&lt;=$U245),$H$7:$H$28))</f>
        <v>0</v>
      </c>
      <c r="Q245" s="3">
        <f t="array" ref="Q245">SUM(IF(($A$7:$A$28=Q$6)*($C$7:$C$28="매수")*($B$7:$B$28&lt;=$U245),$H$7:$H$28))-SUM(IF(($A$7:$A$28=Q$6)*($C$7:$C$28="매도")*($B$7:$B$28&lt;=$U245),$H$7:$H$28))</f>
        <v>426</v>
      </c>
      <c r="R245" s="3">
        <f t="array" ref="R245">SUM(IF(($A$7:$A$28=R$6)*($C$7:$C$28="매수")*($B$7:$B$28&lt;=$U245),$H$7:$H$28))-SUM(IF(($A$7:$A$28=R$6)*($C$7:$C$28="매도")*($B$7:$B$28&lt;=$U245),$H$7:$H$28))</f>
        <v>0</v>
      </c>
      <c r="S245" s="3">
        <f t="array" ref="S245">SUM(IF(($A$7:$A$28=S$6)*($C$7:$C$28="매수")*($B$7:$B$28&lt;=$U245),$H$7:$H$28))-SUM(IF(($A$7:$A$28=S$6)*($C$7:$C$28="매도")*($B$7:$B$28&lt;=$U245),$H$7:$H$28))</f>
        <v>0</v>
      </c>
      <c r="T245" s="3">
        <f t="array" ref="T245">SUM(IF(($A$7:$A$28=T$6)*($C$7:$C$28="매수")*($B$7:$B$28&lt;=$U245),$H$7:$H$28))-SUM(IF(($A$7:$A$28=T$6)*($C$7:$C$28="매도")*($B$7:$B$28&lt;=$U245),$H$7:$H$28))</f>
        <v>0</v>
      </c>
      <c r="U245" s="11">
        <v>43853.0</v>
      </c>
      <c r="V245" s="12">
        <f t="array" ref="V245">VLOOKUP($U245,'종목주가시세'!$A$1:$J$472,MATCH(V$6,'종목주가시세'!$B$1:$J$1,0)+1)*L245</f>
        <v>0</v>
      </c>
      <c r="W245" s="12">
        <f t="array" ref="W245">VLOOKUP($U245,'종목주가시세'!$A$1:$J$472,MATCH(W$6,'종목주가시세'!$B$1:$J$1,0)+1)*M245</f>
        <v>0</v>
      </c>
      <c r="X245" s="12">
        <f t="array" ref="X245">VLOOKUP($U245,'종목주가시세'!$A$1:$J$472,MATCH(X$6,'종목주가시세'!$B$1:$J$1,0)+1)*N245</f>
        <v>0</v>
      </c>
      <c r="Y245" s="12">
        <f t="array" ref="Y245">VLOOKUP($U245,'종목주가시세'!$A$1:$J$472,MATCH(Y$6,'종목주가시세'!$B$1:$J$1,0)+1)*O245</f>
        <v>27969500</v>
      </c>
      <c r="Z245" s="12">
        <f t="array" ref="Z245">VLOOKUP($U245,'종목주가시세'!$A$1:$J$472,MATCH(Z$6,'종목주가시세'!$B$1:$J$1,0)+1)*P245</f>
        <v>0</v>
      </c>
      <c r="AA245" s="12">
        <f t="array" ref="AA245">VLOOKUP($U245,'종목주가시세'!$A$1:$J$472,MATCH(AA$6,'종목주가시세'!$B$1:$J$1,0)+1)*Q245</f>
        <v>14931300</v>
      </c>
      <c r="AB245" s="12">
        <f t="array" ref="AB245">VLOOKUP($U245,'종목주가시세'!$A$1:$J$472,MATCH(AB$6,'종목주가시세'!$B$1:$J$1,0)+1)*R245</f>
        <v>0</v>
      </c>
      <c r="AC245" s="12">
        <f t="array" ref="AC245">VLOOKUP($U245,'종목주가시세'!$A$1:$J$472,MATCH(AC$6,'종목주가시세'!$B$1:$J$1,0)+1)*S245</f>
        <v>0</v>
      </c>
      <c r="AD245" s="12">
        <f t="array" ref="AD245">VLOOKUP($U245,'종목주가시세'!$A$1:$J$472,MATCH(AD$6,'종목주가시세'!$B$1:$J$1,0)+1)*T245</f>
        <v>0</v>
      </c>
      <c r="AE245" s="12">
        <f t="shared" si="3"/>
        <v>42900800</v>
      </c>
      <c r="AF245" s="12">
        <f t="array" ref="AF245">100000000+SUM(IF(($C$7:$C$28="매도")*($B$7:$B$28&lt;=$U245),$I$7:$I$28))-SUM(IF(($C$7:$C$28="매수")*($B$7:$B$28&lt;=$U245),$I$7:$I$28))</f>
        <v>66057470</v>
      </c>
      <c r="AG245" s="12">
        <f t="shared" si="4"/>
        <v>108958270</v>
      </c>
    </row>
    <row r="246" ht="16.5" customHeight="1">
      <c r="L246" s="3">
        <f t="array" ref="L246">SUM(IF(($A$7:$A$28=L$6)*($C$7:$C$28="매수")*($B$7:$B$28&lt;=$U246),$H$7:$H$28))-SUM(IF(($A$7:$A$28=L$6)*($C$7:$C$28="매도")*($B$7:$B$28&lt;=$U246),$H$7:$H$28))</f>
        <v>0</v>
      </c>
      <c r="M246" s="3">
        <f t="array" ref="M246">SUM(IF(($A$7:$A$28=M$6)*($C$7:$C$28="매수")*($B$7:$B$28&lt;=$U246),$H$7:$H$28))-SUM(IF(($A$7:$A$28=M$6)*($C$7:$C$28="매도")*($B$7:$B$28&lt;=$U246),$H$7:$H$28))</f>
        <v>0</v>
      </c>
      <c r="N246" s="3">
        <f t="array" ref="N246">SUM(IF(($A$7:$A$28=N$6)*($C$7:$C$28="매수")*($B$7:$B$28&lt;=$U246),$H$7:$H$28))-SUM(IF(($A$7:$A$28=N$6)*($C$7:$C$28="매도")*($B$7:$B$28&lt;=$U246),$H$7:$H$28))</f>
        <v>0</v>
      </c>
      <c r="O246" s="3">
        <f t="array" ref="O246">SUM(IF(($A$7:$A$28=O$6)*($C$7:$C$28="매수")*($B$7:$B$28&lt;=$U246),$H$7:$H$28))-SUM(IF(($A$7:$A$28=O$6)*($C$7:$C$28="매도")*($B$7:$B$28&lt;=$U246),$H$7:$H$28))</f>
        <v>1690</v>
      </c>
      <c r="P246" s="3">
        <f t="array" ref="P246">SUM(IF(($A$7:$A$28=P$6)*($C$7:$C$28="매수")*($B$7:$B$28&lt;=$U246),$H$7:$H$28))-SUM(IF(($A$7:$A$28=P$6)*($C$7:$C$28="매도")*($B$7:$B$28&lt;=$U246),$H$7:$H$28))</f>
        <v>0</v>
      </c>
      <c r="Q246" s="3">
        <f t="array" ref="Q246">SUM(IF(($A$7:$A$28=Q$6)*($C$7:$C$28="매수")*($B$7:$B$28&lt;=$U246),$H$7:$H$28))-SUM(IF(($A$7:$A$28=Q$6)*($C$7:$C$28="매도")*($B$7:$B$28&lt;=$U246),$H$7:$H$28))</f>
        <v>426</v>
      </c>
      <c r="R246" s="3">
        <f t="array" ref="R246">SUM(IF(($A$7:$A$28=R$6)*($C$7:$C$28="매수")*($B$7:$B$28&lt;=$U246),$H$7:$H$28))-SUM(IF(($A$7:$A$28=R$6)*($C$7:$C$28="매도")*($B$7:$B$28&lt;=$U246),$H$7:$H$28))</f>
        <v>0</v>
      </c>
      <c r="S246" s="3">
        <f t="array" ref="S246">SUM(IF(($A$7:$A$28=S$6)*($C$7:$C$28="매수")*($B$7:$B$28&lt;=$U246),$H$7:$H$28))-SUM(IF(($A$7:$A$28=S$6)*($C$7:$C$28="매도")*($B$7:$B$28&lt;=$U246),$H$7:$H$28))</f>
        <v>0</v>
      </c>
      <c r="T246" s="3">
        <f t="array" ref="T246">SUM(IF(($A$7:$A$28=T$6)*($C$7:$C$28="매수")*($B$7:$B$28&lt;=$U246),$H$7:$H$28))-SUM(IF(($A$7:$A$28=T$6)*($C$7:$C$28="매도")*($B$7:$B$28&lt;=$U246),$H$7:$H$28))</f>
        <v>0</v>
      </c>
      <c r="U246" s="11">
        <v>43858.0</v>
      </c>
      <c r="V246" s="12">
        <f t="array" ref="V246">VLOOKUP($U246,'종목주가시세'!$A$1:$J$472,MATCH(V$6,'종목주가시세'!$B$1:$J$1,0)+1)*L246</f>
        <v>0</v>
      </c>
      <c r="W246" s="12">
        <f t="array" ref="W246">VLOOKUP($U246,'종목주가시세'!$A$1:$J$472,MATCH(W$6,'종목주가시세'!$B$1:$J$1,0)+1)*M246</f>
        <v>0</v>
      </c>
      <c r="X246" s="12">
        <f t="array" ref="X246">VLOOKUP($U246,'종목주가시세'!$A$1:$J$472,MATCH(X$6,'종목주가시세'!$B$1:$J$1,0)+1)*N246</f>
        <v>0</v>
      </c>
      <c r="Y246" s="12">
        <f t="array" ref="Y246">VLOOKUP($U246,'종목주가시세'!$A$1:$J$472,MATCH(Y$6,'종목주가시세'!$B$1:$J$1,0)+1)*O246</f>
        <v>26702000</v>
      </c>
      <c r="Z246" s="12">
        <f t="array" ref="Z246">VLOOKUP($U246,'종목주가시세'!$A$1:$J$472,MATCH(Z$6,'종목주가시세'!$B$1:$J$1,0)+1)*P246</f>
        <v>0</v>
      </c>
      <c r="AA246" s="12">
        <f t="array" ref="AA246">VLOOKUP($U246,'종목주가시세'!$A$1:$J$472,MATCH(AA$6,'종목주가시세'!$B$1:$J$1,0)+1)*Q246</f>
        <v>14654400</v>
      </c>
      <c r="AB246" s="12">
        <f t="array" ref="AB246">VLOOKUP($U246,'종목주가시세'!$A$1:$J$472,MATCH(AB$6,'종목주가시세'!$B$1:$J$1,0)+1)*R246</f>
        <v>0</v>
      </c>
      <c r="AC246" s="12">
        <f t="array" ref="AC246">VLOOKUP($U246,'종목주가시세'!$A$1:$J$472,MATCH(AC$6,'종목주가시세'!$B$1:$J$1,0)+1)*S246</f>
        <v>0</v>
      </c>
      <c r="AD246" s="12">
        <f t="array" ref="AD246">VLOOKUP($U246,'종목주가시세'!$A$1:$J$472,MATCH(AD$6,'종목주가시세'!$B$1:$J$1,0)+1)*T246</f>
        <v>0</v>
      </c>
      <c r="AE246" s="12">
        <f t="shared" si="3"/>
        <v>41356400</v>
      </c>
      <c r="AF246" s="12">
        <f t="array" ref="AF246">100000000+SUM(IF(($C$7:$C$28="매도")*($B$7:$B$28&lt;=$U246),$I$7:$I$28))-SUM(IF(($C$7:$C$28="매수")*($B$7:$B$28&lt;=$U246),$I$7:$I$28))</f>
        <v>66057470</v>
      </c>
      <c r="AG246" s="12">
        <f t="shared" si="4"/>
        <v>107413870</v>
      </c>
    </row>
    <row r="247" ht="16.5" customHeight="1">
      <c r="L247" s="3">
        <f t="array" ref="L247">SUM(IF(($A$7:$A$28=L$6)*($C$7:$C$28="매수")*($B$7:$B$28&lt;=$U247),$H$7:$H$28))-SUM(IF(($A$7:$A$28=L$6)*($C$7:$C$28="매도")*($B$7:$B$28&lt;=$U247),$H$7:$H$28))</f>
        <v>0</v>
      </c>
      <c r="M247" s="3">
        <f t="array" ref="M247">SUM(IF(($A$7:$A$28=M$6)*($C$7:$C$28="매수")*($B$7:$B$28&lt;=$U247),$H$7:$H$28))-SUM(IF(($A$7:$A$28=M$6)*($C$7:$C$28="매도")*($B$7:$B$28&lt;=$U247),$H$7:$H$28))</f>
        <v>0</v>
      </c>
      <c r="N247" s="3">
        <f t="array" ref="N247">SUM(IF(($A$7:$A$28=N$6)*($C$7:$C$28="매수")*($B$7:$B$28&lt;=$U247),$H$7:$H$28))-SUM(IF(($A$7:$A$28=N$6)*($C$7:$C$28="매도")*($B$7:$B$28&lt;=$U247),$H$7:$H$28))</f>
        <v>0</v>
      </c>
      <c r="O247" s="3">
        <f t="array" ref="O247">SUM(IF(($A$7:$A$28=O$6)*($C$7:$C$28="매수")*($B$7:$B$28&lt;=$U247),$H$7:$H$28))-SUM(IF(($A$7:$A$28=O$6)*($C$7:$C$28="매도")*($B$7:$B$28&lt;=$U247),$H$7:$H$28))</f>
        <v>1690</v>
      </c>
      <c r="P247" s="3">
        <f t="array" ref="P247">SUM(IF(($A$7:$A$28=P$6)*($C$7:$C$28="매수")*($B$7:$B$28&lt;=$U247),$H$7:$H$28))-SUM(IF(($A$7:$A$28=P$6)*($C$7:$C$28="매도")*($B$7:$B$28&lt;=$U247),$H$7:$H$28))</f>
        <v>0</v>
      </c>
      <c r="Q247" s="3">
        <f t="array" ref="Q247">SUM(IF(($A$7:$A$28=Q$6)*($C$7:$C$28="매수")*($B$7:$B$28&lt;=$U247),$H$7:$H$28))-SUM(IF(($A$7:$A$28=Q$6)*($C$7:$C$28="매도")*($B$7:$B$28&lt;=$U247),$H$7:$H$28))</f>
        <v>426</v>
      </c>
      <c r="R247" s="3">
        <f t="array" ref="R247">SUM(IF(($A$7:$A$28=R$6)*($C$7:$C$28="매수")*($B$7:$B$28&lt;=$U247),$H$7:$H$28))-SUM(IF(($A$7:$A$28=R$6)*($C$7:$C$28="매도")*($B$7:$B$28&lt;=$U247),$H$7:$H$28))</f>
        <v>0</v>
      </c>
      <c r="S247" s="3">
        <f t="array" ref="S247">SUM(IF(($A$7:$A$28=S$6)*($C$7:$C$28="매수")*($B$7:$B$28&lt;=$U247),$H$7:$H$28))-SUM(IF(($A$7:$A$28=S$6)*($C$7:$C$28="매도")*($B$7:$B$28&lt;=$U247),$H$7:$H$28))</f>
        <v>0</v>
      </c>
      <c r="T247" s="3">
        <f t="array" ref="T247">SUM(IF(($A$7:$A$28=T$6)*($C$7:$C$28="매수")*($B$7:$B$28&lt;=$U247),$H$7:$H$28))-SUM(IF(($A$7:$A$28=T$6)*($C$7:$C$28="매도")*($B$7:$B$28&lt;=$U247),$H$7:$H$28))</f>
        <v>0</v>
      </c>
      <c r="U247" s="11">
        <v>43859.0</v>
      </c>
      <c r="V247" s="12">
        <f t="array" ref="V247">VLOOKUP($U247,'종목주가시세'!$A$1:$J$472,MATCH(V$6,'종목주가시세'!$B$1:$J$1,0)+1)*L247</f>
        <v>0</v>
      </c>
      <c r="W247" s="12">
        <f t="array" ref="W247">VLOOKUP($U247,'종목주가시세'!$A$1:$J$472,MATCH(W$6,'종목주가시세'!$B$1:$J$1,0)+1)*M247</f>
        <v>0</v>
      </c>
      <c r="X247" s="12">
        <f t="array" ref="X247">VLOOKUP($U247,'종목주가시세'!$A$1:$J$472,MATCH(X$6,'종목주가시세'!$B$1:$J$1,0)+1)*N247</f>
        <v>0</v>
      </c>
      <c r="Y247" s="12">
        <f t="array" ref="Y247">VLOOKUP($U247,'종목주가시세'!$A$1:$J$472,MATCH(Y$6,'종목주가시세'!$B$1:$J$1,0)+1)*O247</f>
        <v>26617500</v>
      </c>
      <c r="Z247" s="12">
        <f t="array" ref="Z247">VLOOKUP($U247,'종목주가시세'!$A$1:$J$472,MATCH(Z$6,'종목주가시세'!$B$1:$J$1,0)+1)*P247</f>
        <v>0</v>
      </c>
      <c r="AA247" s="12">
        <f t="array" ref="AA247">VLOOKUP($U247,'종목주가시세'!$A$1:$J$472,MATCH(AA$6,'종목주가시세'!$B$1:$J$1,0)+1)*Q247</f>
        <v>14697000</v>
      </c>
      <c r="AB247" s="12">
        <f t="array" ref="AB247">VLOOKUP($U247,'종목주가시세'!$A$1:$J$472,MATCH(AB$6,'종목주가시세'!$B$1:$J$1,0)+1)*R247</f>
        <v>0</v>
      </c>
      <c r="AC247" s="12">
        <f t="array" ref="AC247">VLOOKUP($U247,'종목주가시세'!$A$1:$J$472,MATCH(AC$6,'종목주가시세'!$B$1:$J$1,0)+1)*S247</f>
        <v>0</v>
      </c>
      <c r="AD247" s="12">
        <f t="array" ref="AD247">VLOOKUP($U247,'종목주가시세'!$A$1:$J$472,MATCH(AD$6,'종목주가시세'!$B$1:$J$1,0)+1)*T247</f>
        <v>0</v>
      </c>
      <c r="AE247" s="12">
        <f t="shared" si="3"/>
        <v>41314500</v>
      </c>
      <c r="AF247" s="12">
        <f t="array" ref="AF247">100000000+SUM(IF(($C$7:$C$28="매도")*($B$7:$B$28&lt;=$U247),$I$7:$I$28))-SUM(IF(($C$7:$C$28="매수")*($B$7:$B$28&lt;=$U247),$I$7:$I$28))</f>
        <v>66057470</v>
      </c>
      <c r="AG247" s="12">
        <f t="shared" si="4"/>
        <v>107371970</v>
      </c>
    </row>
    <row r="248" ht="16.5" customHeight="1">
      <c r="L248" s="3">
        <f t="array" ref="L248">SUM(IF(($A$7:$A$28=L$6)*($C$7:$C$28="매수")*($B$7:$B$28&lt;=$U248),$H$7:$H$28))-SUM(IF(($A$7:$A$28=L$6)*($C$7:$C$28="매도")*($B$7:$B$28&lt;=$U248),$H$7:$H$28))</f>
        <v>0</v>
      </c>
      <c r="M248" s="3">
        <f t="array" ref="M248">SUM(IF(($A$7:$A$28=M$6)*($C$7:$C$28="매수")*($B$7:$B$28&lt;=$U248),$H$7:$H$28))-SUM(IF(($A$7:$A$28=M$6)*($C$7:$C$28="매도")*($B$7:$B$28&lt;=$U248),$H$7:$H$28))</f>
        <v>0</v>
      </c>
      <c r="N248" s="3">
        <f t="array" ref="N248">SUM(IF(($A$7:$A$28=N$6)*($C$7:$C$28="매수")*($B$7:$B$28&lt;=$U248),$H$7:$H$28))-SUM(IF(($A$7:$A$28=N$6)*($C$7:$C$28="매도")*($B$7:$B$28&lt;=$U248),$H$7:$H$28))</f>
        <v>0</v>
      </c>
      <c r="O248" s="3">
        <f t="array" ref="O248">SUM(IF(($A$7:$A$28=O$6)*($C$7:$C$28="매수")*($B$7:$B$28&lt;=$U248),$H$7:$H$28))-SUM(IF(($A$7:$A$28=O$6)*($C$7:$C$28="매도")*($B$7:$B$28&lt;=$U248),$H$7:$H$28))</f>
        <v>1690</v>
      </c>
      <c r="P248" s="3">
        <f t="array" ref="P248">SUM(IF(($A$7:$A$28=P$6)*($C$7:$C$28="매수")*($B$7:$B$28&lt;=$U248),$H$7:$H$28))-SUM(IF(($A$7:$A$28=P$6)*($C$7:$C$28="매도")*($B$7:$B$28&lt;=$U248),$H$7:$H$28))</f>
        <v>0</v>
      </c>
      <c r="Q248" s="3">
        <f t="array" ref="Q248">SUM(IF(($A$7:$A$28=Q$6)*($C$7:$C$28="매수")*($B$7:$B$28&lt;=$U248),$H$7:$H$28))-SUM(IF(($A$7:$A$28=Q$6)*($C$7:$C$28="매도")*($B$7:$B$28&lt;=$U248),$H$7:$H$28))</f>
        <v>426</v>
      </c>
      <c r="R248" s="3">
        <f t="array" ref="R248">SUM(IF(($A$7:$A$28=R$6)*($C$7:$C$28="매수")*($B$7:$B$28&lt;=$U248),$H$7:$H$28))-SUM(IF(($A$7:$A$28=R$6)*($C$7:$C$28="매도")*($B$7:$B$28&lt;=$U248),$H$7:$H$28))</f>
        <v>0</v>
      </c>
      <c r="S248" s="3">
        <f t="array" ref="S248">SUM(IF(($A$7:$A$28=S$6)*($C$7:$C$28="매수")*($B$7:$B$28&lt;=$U248),$H$7:$H$28))-SUM(IF(($A$7:$A$28=S$6)*($C$7:$C$28="매도")*($B$7:$B$28&lt;=$U248),$H$7:$H$28))</f>
        <v>0</v>
      </c>
      <c r="T248" s="3">
        <f t="array" ref="T248">SUM(IF(($A$7:$A$28=T$6)*($C$7:$C$28="매수")*($B$7:$B$28&lt;=$U248),$H$7:$H$28))-SUM(IF(($A$7:$A$28=T$6)*($C$7:$C$28="매도")*($B$7:$B$28&lt;=$U248),$H$7:$H$28))</f>
        <v>0</v>
      </c>
      <c r="U248" s="11">
        <v>43860.0</v>
      </c>
      <c r="V248" s="12">
        <f t="array" ref="V248">VLOOKUP($U248,'종목주가시세'!$A$1:$J$472,MATCH(V$6,'종목주가시세'!$B$1:$J$1,0)+1)*L248</f>
        <v>0</v>
      </c>
      <c r="W248" s="12">
        <f t="array" ref="W248">VLOOKUP($U248,'종목주가시세'!$A$1:$J$472,MATCH(W$6,'종목주가시세'!$B$1:$J$1,0)+1)*M248</f>
        <v>0</v>
      </c>
      <c r="X248" s="12">
        <f t="array" ref="X248">VLOOKUP($U248,'종목주가시세'!$A$1:$J$472,MATCH(X$6,'종목주가시세'!$B$1:$J$1,0)+1)*N248</f>
        <v>0</v>
      </c>
      <c r="Y248" s="12">
        <f t="array" ref="Y248">VLOOKUP($U248,'종목주가시세'!$A$1:$J$472,MATCH(Y$6,'종목주가시세'!$B$1:$J$1,0)+1)*O248</f>
        <v>26448500</v>
      </c>
      <c r="Z248" s="12">
        <f t="array" ref="Z248">VLOOKUP($U248,'종목주가시세'!$A$1:$J$472,MATCH(Z$6,'종목주가시세'!$B$1:$J$1,0)+1)*P248</f>
        <v>0</v>
      </c>
      <c r="AA248" s="12">
        <f t="array" ref="AA248">VLOOKUP($U248,'종목주가시세'!$A$1:$J$472,MATCH(AA$6,'종목주가시세'!$B$1:$J$1,0)+1)*Q248</f>
        <v>14547900</v>
      </c>
      <c r="AB248" s="12">
        <f t="array" ref="AB248">VLOOKUP($U248,'종목주가시세'!$A$1:$J$472,MATCH(AB$6,'종목주가시세'!$B$1:$J$1,0)+1)*R248</f>
        <v>0</v>
      </c>
      <c r="AC248" s="12">
        <f t="array" ref="AC248">VLOOKUP($U248,'종목주가시세'!$A$1:$J$472,MATCH(AC$6,'종목주가시세'!$B$1:$J$1,0)+1)*S248</f>
        <v>0</v>
      </c>
      <c r="AD248" s="12">
        <f t="array" ref="AD248">VLOOKUP($U248,'종목주가시세'!$A$1:$J$472,MATCH(AD$6,'종목주가시세'!$B$1:$J$1,0)+1)*T248</f>
        <v>0</v>
      </c>
      <c r="AE248" s="12">
        <f t="shared" si="3"/>
        <v>40996400</v>
      </c>
      <c r="AF248" s="12">
        <f t="array" ref="AF248">100000000+SUM(IF(($C$7:$C$28="매도")*($B$7:$B$28&lt;=$U248),$I$7:$I$28))-SUM(IF(($C$7:$C$28="매수")*($B$7:$B$28&lt;=$U248),$I$7:$I$28))</f>
        <v>66057470</v>
      </c>
      <c r="AG248" s="12">
        <f t="shared" si="4"/>
        <v>107053870</v>
      </c>
    </row>
    <row r="249" ht="16.5" customHeight="1">
      <c r="L249" s="3">
        <f t="array" ref="L249">SUM(IF(($A$7:$A$28=L$6)*($C$7:$C$28="매수")*($B$7:$B$28&lt;=$U249),$H$7:$H$28))-SUM(IF(($A$7:$A$28=L$6)*($C$7:$C$28="매도")*($B$7:$B$28&lt;=$U249),$H$7:$H$28))</f>
        <v>0</v>
      </c>
      <c r="M249" s="3">
        <f t="array" ref="M249">SUM(IF(($A$7:$A$28=M$6)*($C$7:$C$28="매수")*($B$7:$B$28&lt;=$U249),$H$7:$H$28))-SUM(IF(($A$7:$A$28=M$6)*($C$7:$C$28="매도")*($B$7:$B$28&lt;=$U249),$H$7:$H$28))</f>
        <v>0</v>
      </c>
      <c r="N249" s="3">
        <f t="array" ref="N249">SUM(IF(($A$7:$A$28=N$6)*($C$7:$C$28="매수")*($B$7:$B$28&lt;=$U249),$H$7:$H$28))-SUM(IF(($A$7:$A$28=N$6)*($C$7:$C$28="매도")*($B$7:$B$28&lt;=$U249),$H$7:$H$28))</f>
        <v>0</v>
      </c>
      <c r="O249" s="3">
        <f t="array" ref="O249">SUM(IF(($A$7:$A$28=O$6)*($C$7:$C$28="매수")*($B$7:$B$28&lt;=$U249),$H$7:$H$28))-SUM(IF(($A$7:$A$28=O$6)*($C$7:$C$28="매도")*($B$7:$B$28&lt;=$U249),$H$7:$H$28))</f>
        <v>1690</v>
      </c>
      <c r="P249" s="3">
        <f t="array" ref="P249">SUM(IF(($A$7:$A$28=P$6)*($C$7:$C$28="매수")*($B$7:$B$28&lt;=$U249),$H$7:$H$28))-SUM(IF(($A$7:$A$28=P$6)*($C$7:$C$28="매도")*($B$7:$B$28&lt;=$U249),$H$7:$H$28))</f>
        <v>0</v>
      </c>
      <c r="Q249" s="3">
        <f t="array" ref="Q249">SUM(IF(($A$7:$A$28=Q$6)*($C$7:$C$28="매수")*($B$7:$B$28&lt;=$U249),$H$7:$H$28))-SUM(IF(($A$7:$A$28=Q$6)*($C$7:$C$28="매도")*($B$7:$B$28&lt;=$U249),$H$7:$H$28))</f>
        <v>426</v>
      </c>
      <c r="R249" s="3">
        <f t="array" ref="R249">SUM(IF(($A$7:$A$28=R$6)*($C$7:$C$28="매수")*($B$7:$B$28&lt;=$U249),$H$7:$H$28))-SUM(IF(($A$7:$A$28=R$6)*($C$7:$C$28="매도")*($B$7:$B$28&lt;=$U249),$H$7:$H$28))</f>
        <v>0</v>
      </c>
      <c r="S249" s="3">
        <f t="array" ref="S249">SUM(IF(($A$7:$A$28=S$6)*($C$7:$C$28="매수")*($B$7:$B$28&lt;=$U249),$H$7:$H$28))-SUM(IF(($A$7:$A$28=S$6)*($C$7:$C$28="매도")*($B$7:$B$28&lt;=$U249),$H$7:$H$28))</f>
        <v>0</v>
      </c>
      <c r="T249" s="3">
        <f t="array" ref="T249">SUM(IF(($A$7:$A$28=T$6)*($C$7:$C$28="매수")*($B$7:$B$28&lt;=$U249),$H$7:$H$28))-SUM(IF(($A$7:$A$28=T$6)*($C$7:$C$28="매도")*($B$7:$B$28&lt;=$U249),$H$7:$H$28))</f>
        <v>0</v>
      </c>
      <c r="U249" s="11">
        <v>43861.0</v>
      </c>
      <c r="V249" s="12">
        <f t="array" ref="V249">VLOOKUP($U249,'종목주가시세'!$A$1:$J$472,MATCH(V$6,'종목주가시세'!$B$1:$J$1,0)+1)*L249</f>
        <v>0</v>
      </c>
      <c r="W249" s="12">
        <f t="array" ref="W249">VLOOKUP($U249,'종목주가시세'!$A$1:$J$472,MATCH(W$6,'종목주가시세'!$B$1:$J$1,0)+1)*M249</f>
        <v>0</v>
      </c>
      <c r="X249" s="12">
        <f t="array" ref="X249">VLOOKUP($U249,'종목주가시세'!$A$1:$J$472,MATCH(X$6,'종목주가시세'!$B$1:$J$1,0)+1)*N249</f>
        <v>0</v>
      </c>
      <c r="Y249" s="12">
        <f t="array" ref="Y249">VLOOKUP($U249,'종목주가시세'!$A$1:$J$472,MATCH(Y$6,'종목주가시세'!$B$1:$J$1,0)+1)*O249</f>
        <v>25434500</v>
      </c>
      <c r="Z249" s="12">
        <f t="array" ref="Z249">VLOOKUP($U249,'종목주가시세'!$A$1:$J$472,MATCH(Z$6,'종목주가시세'!$B$1:$J$1,0)+1)*P249</f>
        <v>0</v>
      </c>
      <c r="AA249" s="12">
        <f t="array" ref="AA249">VLOOKUP($U249,'종목주가시세'!$A$1:$J$472,MATCH(AA$6,'종목주가시세'!$B$1:$J$1,0)+1)*Q249</f>
        <v>14484000</v>
      </c>
      <c r="AB249" s="12">
        <f t="array" ref="AB249">VLOOKUP($U249,'종목주가시세'!$A$1:$J$472,MATCH(AB$6,'종목주가시세'!$B$1:$J$1,0)+1)*R249</f>
        <v>0</v>
      </c>
      <c r="AC249" s="12">
        <f t="array" ref="AC249">VLOOKUP($U249,'종목주가시세'!$A$1:$J$472,MATCH(AC$6,'종목주가시세'!$B$1:$J$1,0)+1)*S249</f>
        <v>0</v>
      </c>
      <c r="AD249" s="12">
        <f t="array" ref="AD249">VLOOKUP($U249,'종목주가시세'!$A$1:$J$472,MATCH(AD$6,'종목주가시세'!$B$1:$J$1,0)+1)*T249</f>
        <v>0</v>
      </c>
      <c r="AE249" s="12">
        <f t="shared" si="3"/>
        <v>39918500</v>
      </c>
      <c r="AF249" s="12">
        <f t="array" ref="AF249">100000000+SUM(IF(($C$7:$C$28="매도")*($B$7:$B$28&lt;=$U249),$I$7:$I$28))-SUM(IF(($C$7:$C$28="매수")*($B$7:$B$28&lt;=$U249),$I$7:$I$28))</f>
        <v>66057470</v>
      </c>
      <c r="AG249" s="12">
        <f t="shared" si="4"/>
        <v>105975970</v>
      </c>
    </row>
    <row r="250" ht="16.5" customHeight="1">
      <c r="L250" s="3">
        <f t="array" ref="L250">SUM(IF(($A$7:$A$28=L$6)*($C$7:$C$28="매수")*($B$7:$B$28&lt;=$U250),$H$7:$H$28))-SUM(IF(($A$7:$A$28=L$6)*($C$7:$C$28="매도")*($B$7:$B$28&lt;=$U250),$H$7:$H$28))</f>
        <v>0</v>
      </c>
      <c r="M250" s="3">
        <f t="array" ref="M250">SUM(IF(($A$7:$A$28=M$6)*($C$7:$C$28="매수")*($B$7:$B$28&lt;=$U250),$H$7:$H$28))-SUM(IF(($A$7:$A$28=M$6)*($C$7:$C$28="매도")*($B$7:$B$28&lt;=$U250),$H$7:$H$28))</f>
        <v>0</v>
      </c>
      <c r="N250" s="3">
        <f t="array" ref="N250">SUM(IF(($A$7:$A$28=N$6)*($C$7:$C$28="매수")*($B$7:$B$28&lt;=$U250),$H$7:$H$28))-SUM(IF(($A$7:$A$28=N$6)*($C$7:$C$28="매도")*($B$7:$B$28&lt;=$U250),$H$7:$H$28))</f>
        <v>0</v>
      </c>
      <c r="O250" s="3">
        <f t="array" ref="O250">SUM(IF(($A$7:$A$28=O$6)*($C$7:$C$28="매수")*($B$7:$B$28&lt;=$U250),$H$7:$H$28))-SUM(IF(($A$7:$A$28=O$6)*($C$7:$C$28="매도")*($B$7:$B$28&lt;=$U250),$H$7:$H$28))</f>
        <v>1690</v>
      </c>
      <c r="P250" s="3">
        <f t="array" ref="P250">SUM(IF(($A$7:$A$28=P$6)*($C$7:$C$28="매수")*($B$7:$B$28&lt;=$U250),$H$7:$H$28))-SUM(IF(($A$7:$A$28=P$6)*($C$7:$C$28="매도")*($B$7:$B$28&lt;=$U250),$H$7:$H$28))</f>
        <v>0</v>
      </c>
      <c r="Q250" s="3">
        <f t="array" ref="Q250">SUM(IF(($A$7:$A$28=Q$6)*($C$7:$C$28="매수")*($B$7:$B$28&lt;=$U250),$H$7:$H$28))-SUM(IF(($A$7:$A$28=Q$6)*($C$7:$C$28="매도")*($B$7:$B$28&lt;=$U250),$H$7:$H$28))</f>
        <v>426</v>
      </c>
      <c r="R250" s="3">
        <f t="array" ref="R250">SUM(IF(($A$7:$A$28=R$6)*($C$7:$C$28="매수")*($B$7:$B$28&lt;=$U250),$H$7:$H$28))-SUM(IF(($A$7:$A$28=R$6)*($C$7:$C$28="매도")*($B$7:$B$28&lt;=$U250),$H$7:$H$28))</f>
        <v>0</v>
      </c>
      <c r="S250" s="3">
        <f t="array" ref="S250">SUM(IF(($A$7:$A$28=S$6)*($C$7:$C$28="매수")*($B$7:$B$28&lt;=$U250),$H$7:$H$28))-SUM(IF(($A$7:$A$28=S$6)*($C$7:$C$28="매도")*($B$7:$B$28&lt;=$U250),$H$7:$H$28))</f>
        <v>0</v>
      </c>
      <c r="T250" s="3">
        <f t="array" ref="T250">SUM(IF(($A$7:$A$28=T$6)*($C$7:$C$28="매수")*($B$7:$B$28&lt;=$U250),$H$7:$H$28))-SUM(IF(($A$7:$A$28=T$6)*($C$7:$C$28="매도")*($B$7:$B$28&lt;=$U250),$H$7:$H$28))</f>
        <v>0</v>
      </c>
      <c r="U250" s="11">
        <v>43864.0</v>
      </c>
      <c r="V250" s="12">
        <f t="array" ref="V250">VLOOKUP($U250,'종목주가시세'!$A$1:$J$472,MATCH(V$6,'종목주가시세'!$B$1:$J$1,0)+1)*L250</f>
        <v>0</v>
      </c>
      <c r="W250" s="12">
        <f t="array" ref="W250">VLOOKUP($U250,'종목주가시세'!$A$1:$J$472,MATCH(W$6,'종목주가시세'!$B$1:$J$1,0)+1)*M250</f>
        <v>0</v>
      </c>
      <c r="X250" s="12">
        <f t="array" ref="X250">VLOOKUP($U250,'종목주가시세'!$A$1:$J$472,MATCH(X$6,'종목주가시세'!$B$1:$J$1,0)+1)*N250</f>
        <v>0</v>
      </c>
      <c r="Y250" s="12">
        <f t="array" ref="Y250">VLOOKUP($U250,'종목주가시세'!$A$1:$J$472,MATCH(Y$6,'종목주가시세'!$B$1:$J$1,0)+1)*O250</f>
        <v>24758500</v>
      </c>
      <c r="Z250" s="12">
        <f t="array" ref="Z250">VLOOKUP($U250,'종목주가시세'!$A$1:$J$472,MATCH(Z$6,'종목주가시세'!$B$1:$J$1,0)+1)*P250</f>
        <v>0</v>
      </c>
      <c r="AA250" s="12">
        <f t="array" ref="AA250">VLOOKUP($U250,'종목주가시세'!$A$1:$J$472,MATCH(AA$6,'종목주가시세'!$B$1:$J$1,0)+1)*Q250</f>
        <v>14271000</v>
      </c>
      <c r="AB250" s="12">
        <f t="array" ref="AB250">VLOOKUP($U250,'종목주가시세'!$A$1:$J$472,MATCH(AB$6,'종목주가시세'!$B$1:$J$1,0)+1)*R250</f>
        <v>0</v>
      </c>
      <c r="AC250" s="12">
        <f t="array" ref="AC250">VLOOKUP($U250,'종목주가시세'!$A$1:$J$472,MATCH(AC$6,'종목주가시세'!$B$1:$J$1,0)+1)*S250</f>
        <v>0</v>
      </c>
      <c r="AD250" s="12">
        <f t="array" ref="AD250">VLOOKUP($U250,'종목주가시세'!$A$1:$J$472,MATCH(AD$6,'종목주가시세'!$B$1:$J$1,0)+1)*T250</f>
        <v>0</v>
      </c>
      <c r="AE250" s="12">
        <f t="shared" si="3"/>
        <v>39029500</v>
      </c>
      <c r="AF250" s="12">
        <f t="array" ref="AF250">100000000+SUM(IF(($C$7:$C$28="매도")*($B$7:$B$28&lt;=$U250),$I$7:$I$28))-SUM(IF(($C$7:$C$28="매수")*($B$7:$B$28&lt;=$U250),$I$7:$I$28))</f>
        <v>66057470</v>
      </c>
      <c r="AG250" s="12">
        <f t="shared" si="4"/>
        <v>105086970</v>
      </c>
    </row>
    <row r="251" ht="16.5" customHeight="1">
      <c r="L251" s="3">
        <f t="array" ref="L251">SUM(IF(($A$7:$A$28=L$6)*($C$7:$C$28="매수")*($B$7:$B$28&lt;=$U251),$H$7:$H$28))-SUM(IF(($A$7:$A$28=L$6)*($C$7:$C$28="매도")*($B$7:$B$28&lt;=$U251),$H$7:$H$28))</f>
        <v>0</v>
      </c>
      <c r="M251" s="3">
        <f t="array" ref="M251">SUM(IF(($A$7:$A$28=M$6)*($C$7:$C$28="매수")*($B$7:$B$28&lt;=$U251),$H$7:$H$28))-SUM(IF(($A$7:$A$28=M$6)*($C$7:$C$28="매도")*($B$7:$B$28&lt;=$U251),$H$7:$H$28))</f>
        <v>0</v>
      </c>
      <c r="N251" s="3">
        <f t="array" ref="N251">SUM(IF(($A$7:$A$28=N$6)*($C$7:$C$28="매수")*($B$7:$B$28&lt;=$U251),$H$7:$H$28))-SUM(IF(($A$7:$A$28=N$6)*($C$7:$C$28="매도")*($B$7:$B$28&lt;=$U251),$H$7:$H$28))</f>
        <v>0</v>
      </c>
      <c r="O251" s="3">
        <f t="array" ref="O251">SUM(IF(($A$7:$A$28=O$6)*($C$7:$C$28="매수")*($B$7:$B$28&lt;=$U251),$H$7:$H$28))-SUM(IF(($A$7:$A$28=O$6)*($C$7:$C$28="매도")*($B$7:$B$28&lt;=$U251),$H$7:$H$28))</f>
        <v>1690</v>
      </c>
      <c r="P251" s="3">
        <f t="array" ref="P251">SUM(IF(($A$7:$A$28=P$6)*($C$7:$C$28="매수")*($B$7:$B$28&lt;=$U251),$H$7:$H$28))-SUM(IF(($A$7:$A$28=P$6)*($C$7:$C$28="매도")*($B$7:$B$28&lt;=$U251),$H$7:$H$28))</f>
        <v>0</v>
      </c>
      <c r="Q251" s="3">
        <f t="array" ref="Q251">SUM(IF(($A$7:$A$28=Q$6)*($C$7:$C$28="매수")*($B$7:$B$28&lt;=$U251),$H$7:$H$28))-SUM(IF(($A$7:$A$28=Q$6)*($C$7:$C$28="매도")*($B$7:$B$28&lt;=$U251),$H$7:$H$28))</f>
        <v>426</v>
      </c>
      <c r="R251" s="3">
        <f t="array" ref="R251">SUM(IF(($A$7:$A$28=R$6)*($C$7:$C$28="매수")*($B$7:$B$28&lt;=$U251),$H$7:$H$28))-SUM(IF(($A$7:$A$28=R$6)*($C$7:$C$28="매도")*($B$7:$B$28&lt;=$U251),$H$7:$H$28))</f>
        <v>0</v>
      </c>
      <c r="S251" s="3">
        <f t="array" ref="S251">SUM(IF(($A$7:$A$28=S$6)*($C$7:$C$28="매수")*($B$7:$B$28&lt;=$U251),$H$7:$H$28))-SUM(IF(($A$7:$A$28=S$6)*($C$7:$C$28="매도")*($B$7:$B$28&lt;=$U251),$H$7:$H$28))</f>
        <v>0</v>
      </c>
      <c r="T251" s="3">
        <f t="array" ref="T251">SUM(IF(($A$7:$A$28=T$6)*($C$7:$C$28="매수")*($B$7:$B$28&lt;=$U251),$H$7:$H$28))-SUM(IF(($A$7:$A$28=T$6)*($C$7:$C$28="매도")*($B$7:$B$28&lt;=$U251),$H$7:$H$28))</f>
        <v>0</v>
      </c>
      <c r="U251" s="11">
        <v>43865.0</v>
      </c>
      <c r="V251" s="12">
        <f t="array" ref="V251">VLOOKUP($U251,'종목주가시세'!$A$1:$J$472,MATCH(V$6,'종목주가시세'!$B$1:$J$1,0)+1)*L251</f>
        <v>0</v>
      </c>
      <c r="W251" s="12">
        <f t="array" ref="W251">VLOOKUP($U251,'종목주가시세'!$A$1:$J$472,MATCH(W$6,'종목주가시세'!$B$1:$J$1,0)+1)*M251</f>
        <v>0</v>
      </c>
      <c r="X251" s="12">
        <f t="array" ref="X251">VLOOKUP($U251,'종목주가시세'!$A$1:$J$472,MATCH(X$6,'종목주가시세'!$B$1:$J$1,0)+1)*N251</f>
        <v>0</v>
      </c>
      <c r="Y251" s="12">
        <f t="array" ref="Y251">VLOOKUP($U251,'종목주가시세'!$A$1:$J$472,MATCH(Y$6,'종목주가시세'!$B$1:$J$1,0)+1)*O251</f>
        <v>24843000</v>
      </c>
      <c r="Z251" s="12">
        <f t="array" ref="Z251">VLOOKUP($U251,'종목주가시세'!$A$1:$J$472,MATCH(Z$6,'종목주가시세'!$B$1:$J$1,0)+1)*P251</f>
        <v>0</v>
      </c>
      <c r="AA251" s="12">
        <f t="array" ref="AA251">VLOOKUP($U251,'종목주가시세'!$A$1:$J$472,MATCH(AA$6,'종목주가시세'!$B$1:$J$1,0)+1)*Q251</f>
        <v>13994100</v>
      </c>
      <c r="AB251" s="12">
        <f t="array" ref="AB251">VLOOKUP($U251,'종목주가시세'!$A$1:$J$472,MATCH(AB$6,'종목주가시세'!$B$1:$J$1,0)+1)*R251</f>
        <v>0</v>
      </c>
      <c r="AC251" s="12">
        <f t="array" ref="AC251">VLOOKUP($U251,'종목주가시세'!$A$1:$J$472,MATCH(AC$6,'종목주가시세'!$B$1:$J$1,0)+1)*S251</f>
        <v>0</v>
      </c>
      <c r="AD251" s="12">
        <f t="array" ref="AD251">VLOOKUP($U251,'종목주가시세'!$A$1:$J$472,MATCH(AD$6,'종목주가시세'!$B$1:$J$1,0)+1)*T251</f>
        <v>0</v>
      </c>
      <c r="AE251" s="12">
        <f t="shared" si="3"/>
        <v>38837100</v>
      </c>
      <c r="AF251" s="12">
        <f t="array" ref="AF251">100000000+SUM(IF(($C$7:$C$28="매도")*($B$7:$B$28&lt;=$U251),$I$7:$I$28))-SUM(IF(($C$7:$C$28="매수")*($B$7:$B$28&lt;=$U251),$I$7:$I$28))</f>
        <v>66057470</v>
      </c>
      <c r="AG251" s="12">
        <f t="shared" si="4"/>
        <v>104894570</v>
      </c>
    </row>
    <row r="252" ht="16.5" customHeight="1">
      <c r="L252" s="3">
        <f t="array" ref="L252">SUM(IF(($A$7:$A$28=L$6)*($C$7:$C$28="매수")*($B$7:$B$28&lt;=$U252),$H$7:$H$28))-SUM(IF(($A$7:$A$28=L$6)*($C$7:$C$28="매도")*($B$7:$B$28&lt;=$U252),$H$7:$H$28))</f>
        <v>0</v>
      </c>
      <c r="M252" s="3">
        <f t="array" ref="M252">SUM(IF(($A$7:$A$28=M$6)*($C$7:$C$28="매수")*($B$7:$B$28&lt;=$U252),$H$7:$H$28))-SUM(IF(($A$7:$A$28=M$6)*($C$7:$C$28="매도")*($B$7:$B$28&lt;=$U252),$H$7:$H$28))</f>
        <v>0</v>
      </c>
      <c r="N252" s="3">
        <f t="array" ref="N252">SUM(IF(($A$7:$A$28=N$6)*($C$7:$C$28="매수")*($B$7:$B$28&lt;=$U252),$H$7:$H$28))-SUM(IF(($A$7:$A$28=N$6)*($C$7:$C$28="매도")*($B$7:$B$28&lt;=$U252),$H$7:$H$28))</f>
        <v>0</v>
      </c>
      <c r="O252" s="3">
        <f t="array" ref="O252">SUM(IF(($A$7:$A$28=O$6)*($C$7:$C$28="매수")*($B$7:$B$28&lt;=$U252),$H$7:$H$28))-SUM(IF(($A$7:$A$28=O$6)*($C$7:$C$28="매도")*($B$7:$B$28&lt;=$U252),$H$7:$H$28))</f>
        <v>1690</v>
      </c>
      <c r="P252" s="3">
        <f t="array" ref="P252">SUM(IF(($A$7:$A$28=P$6)*($C$7:$C$28="매수")*($B$7:$B$28&lt;=$U252),$H$7:$H$28))-SUM(IF(($A$7:$A$28=P$6)*($C$7:$C$28="매도")*($B$7:$B$28&lt;=$U252),$H$7:$H$28))</f>
        <v>0</v>
      </c>
      <c r="Q252" s="3">
        <f t="array" ref="Q252">SUM(IF(($A$7:$A$28=Q$6)*($C$7:$C$28="매수")*($B$7:$B$28&lt;=$U252),$H$7:$H$28))-SUM(IF(($A$7:$A$28=Q$6)*($C$7:$C$28="매도")*($B$7:$B$28&lt;=$U252),$H$7:$H$28))</f>
        <v>426</v>
      </c>
      <c r="R252" s="3">
        <f t="array" ref="R252">SUM(IF(($A$7:$A$28=R$6)*($C$7:$C$28="매수")*($B$7:$B$28&lt;=$U252),$H$7:$H$28))-SUM(IF(($A$7:$A$28=R$6)*($C$7:$C$28="매도")*($B$7:$B$28&lt;=$U252),$H$7:$H$28))</f>
        <v>0</v>
      </c>
      <c r="S252" s="3">
        <f t="array" ref="S252">SUM(IF(($A$7:$A$28=S$6)*($C$7:$C$28="매수")*($B$7:$B$28&lt;=$U252),$H$7:$H$28))-SUM(IF(($A$7:$A$28=S$6)*($C$7:$C$28="매도")*($B$7:$B$28&lt;=$U252),$H$7:$H$28))</f>
        <v>0</v>
      </c>
      <c r="T252" s="3">
        <f t="array" ref="T252">SUM(IF(($A$7:$A$28=T$6)*($C$7:$C$28="매수")*($B$7:$B$28&lt;=$U252),$H$7:$H$28))-SUM(IF(($A$7:$A$28=T$6)*($C$7:$C$28="매도")*($B$7:$B$28&lt;=$U252),$H$7:$H$28))</f>
        <v>0</v>
      </c>
      <c r="U252" s="11">
        <v>43866.0</v>
      </c>
      <c r="V252" s="12">
        <f t="array" ref="V252">VLOOKUP($U252,'종목주가시세'!$A$1:$J$472,MATCH(V$6,'종목주가시세'!$B$1:$J$1,0)+1)*L252</f>
        <v>0</v>
      </c>
      <c r="W252" s="12">
        <f t="array" ref="W252">VLOOKUP($U252,'종목주가시세'!$A$1:$J$472,MATCH(W$6,'종목주가시세'!$B$1:$J$1,0)+1)*M252</f>
        <v>0</v>
      </c>
      <c r="X252" s="12">
        <f t="array" ref="X252">VLOOKUP($U252,'종목주가시세'!$A$1:$J$472,MATCH(X$6,'종목주가시세'!$B$1:$J$1,0)+1)*N252</f>
        <v>0</v>
      </c>
      <c r="Y252" s="12">
        <f t="array" ref="Y252">VLOOKUP($U252,'종목주가시세'!$A$1:$J$472,MATCH(Y$6,'종목주가시세'!$B$1:$J$1,0)+1)*O252</f>
        <v>24758500</v>
      </c>
      <c r="Z252" s="12">
        <f t="array" ref="Z252">VLOOKUP($U252,'종목주가시세'!$A$1:$J$472,MATCH(Z$6,'종목주가시세'!$B$1:$J$1,0)+1)*P252</f>
        <v>0</v>
      </c>
      <c r="AA252" s="12">
        <f t="array" ref="AA252">VLOOKUP($U252,'종목주가시세'!$A$1:$J$472,MATCH(AA$6,'종목주가시세'!$B$1:$J$1,0)+1)*Q252</f>
        <v>13759800</v>
      </c>
      <c r="AB252" s="12">
        <f t="array" ref="AB252">VLOOKUP($U252,'종목주가시세'!$A$1:$J$472,MATCH(AB$6,'종목주가시세'!$B$1:$J$1,0)+1)*R252</f>
        <v>0</v>
      </c>
      <c r="AC252" s="12">
        <f t="array" ref="AC252">VLOOKUP($U252,'종목주가시세'!$A$1:$J$472,MATCH(AC$6,'종목주가시세'!$B$1:$J$1,0)+1)*S252</f>
        <v>0</v>
      </c>
      <c r="AD252" s="12">
        <f t="array" ref="AD252">VLOOKUP($U252,'종목주가시세'!$A$1:$J$472,MATCH(AD$6,'종목주가시세'!$B$1:$J$1,0)+1)*T252</f>
        <v>0</v>
      </c>
      <c r="AE252" s="12">
        <f t="shared" si="3"/>
        <v>38518300</v>
      </c>
      <c r="AF252" s="12">
        <f t="array" ref="AF252">100000000+SUM(IF(($C$7:$C$28="매도")*($B$7:$B$28&lt;=$U252),$I$7:$I$28))-SUM(IF(($C$7:$C$28="매수")*($B$7:$B$28&lt;=$U252),$I$7:$I$28))</f>
        <v>66057470</v>
      </c>
      <c r="AG252" s="12">
        <f t="shared" si="4"/>
        <v>104575770</v>
      </c>
    </row>
    <row r="253" ht="16.5" customHeight="1">
      <c r="L253" s="3">
        <f t="array" ref="L253">SUM(IF(($A$7:$A$28=L$6)*($C$7:$C$28="매수")*($B$7:$B$28&lt;=$U253),$H$7:$H$28))-SUM(IF(($A$7:$A$28=L$6)*($C$7:$C$28="매도")*($B$7:$B$28&lt;=$U253),$H$7:$H$28))</f>
        <v>0</v>
      </c>
      <c r="M253" s="3">
        <f t="array" ref="M253">SUM(IF(($A$7:$A$28=M$6)*($C$7:$C$28="매수")*($B$7:$B$28&lt;=$U253),$H$7:$H$28))-SUM(IF(($A$7:$A$28=M$6)*($C$7:$C$28="매도")*($B$7:$B$28&lt;=$U253),$H$7:$H$28))</f>
        <v>0</v>
      </c>
      <c r="N253" s="3">
        <f t="array" ref="N253">SUM(IF(($A$7:$A$28=N$6)*($C$7:$C$28="매수")*($B$7:$B$28&lt;=$U253),$H$7:$H$28))-SUM(IF(($A$7:$A$28=N$6)*($C$7:$C$28="매도")*($B$7:$B$28&lt;=$U253),$H$7:$H$28))</f>
        <v>0</v>
      </c>
      <c r="O253" s="3">
        <f t="array" ref="O253">SUM(IF(($A$7:$A$28=O$6)*($C$7:$C$28="매수")*($B$7:$B$28&lt;=$U253),$H$7:$H$28))-SUM(IF(($A$7:$A$28=O$6)*($C$7:$C$28="매도")*($B$7:$B$28&lt;=$U253),$H$7:$H$28))</f>
        <v>1690</v>
      </c>
      <c r="P253" s="3">
        <f t="array" ref="P253">SUM(IF(($A$7:$A$28=P$6)*($C$7:$C$28="매수")*($B$7:$B$28&lt;=$U253),$H$7:$H$28))-SUM(IF(($A$7:$A$28=P$6)*($C$7:$C$28="매도")*($B$7:$B$28&lt;=$U253),$H$7:$H$28))</f>
        <v>0</v>
      </c>
      <c r="Q253" s="3">
        <f t="array" ref="Q253">SUM(IF(($A$7:$A$28=Q$6)*($C$7:$C$28="매수")*($B$7:$B$28&lt;=$U253),$H$7:$H$28))-SUM(IF(($A$7:$A$28=Q$6)*($C$7:$C$28="매도")*($B$7:$B$28&lt;=$U253),$H$7:$H$28))</f>
        <v>426</v>
      </c>
      <c r="R253" s="3">
        <f t="array" ref="R253">SUM(IF(($A$7:$A$28=R$6)*($C$7:$C$28="매수")*($B$7:$B$28&lt;=$U253),$H$7:$H$28))-SUM(IF(($A$7:$A$28=R$6)*($C$7:$C$28="매도")*($B$7:$B$28&lt;=$U253),$H$7:$H$28))</f>
        <v>0</v>
      </c>
      <c r="S253" s="3">
        <f t="array" ref="S253">SUM(IF(($A$7:$A$28=S$6)*($C$7:$C$28="매수")*($B$7:$B$28&lt;=$U253),$H$7:$H$28))-SUM(IF(($A$7:$A$28=S$6)*($C$7:$C$28="매도")*($B$7:$B$28&lt;=$U253),$H$7:$H$28))</f>
        <v>0</v>
      </c>
      <c r="T253" s="3">
        <f t="array" ref="T253">SUM(IF(($A$7:$A$28=T$6)*($C$7:$C$28="매수")*($B$7:$B$28&lt;=$U253),$H$7:$H$28))-SUM(IF(($A$7:$A$28=T$6)*($C$7:$C$28="매도")*($B$7:$B$28&lt;=$U253),$H$7:$H$28))</f>
        <v>0</v>
      </c>
      <c r="U253" s="11">
        <v>43867.0</v>
      </c>
      <c r="V253" s="12">
        <f t="array" ref="V253">VLOOKUP($U253,'종목주가시세'!$A$1:$J$472,MATCH(V$6,'종목주가시세'!$B$1:$J$1,0)+1)*L253</f>
        <v>0</v>
      </c>
      <c r="W253" s="12">
        <f t="array" ref="W253">VLOOKUP($U253,'종목주가시세'!$A$1:$J$472,MATCH(W$6,'종목주가시세'!$B$1:$J$1,0)+1)*M253</f>
        <v>0</v>
      </c>
      <c r="X253" s="12">
        <f t="array" ref="X253">VLOOKUP($U253,'종목주가시세'!$A$1:$J$472,MATCH(X$6,'종목주가시세'!$B$1:$J$1,0)+1)*N253</f>
        <v>0</v>
      </c>
      <c r="Y253" s="12">
        <f t="array" ref="Y253">VLOOKUP($U253,'종목주가시세'!$A$1:$J$472,MATCH(Y$6,'종목주가시세'!$B$1:$J$1,0)+1)*O253</f>
        <v>25181000</v>
      </c>
      <c r="Z253" s="12">
        <f t="array" ref="Z253">VLOOKUP($U253,'종목주가시세'!$A$1:$J$472,MATCH(Z$6,'종목주가시세'!$B$1:$J$1,0)+1)*P253</f>
        <v>0</v>
      </c>
      <c r="AA253" s="12">
        <f t="array" ref="AA253">VLOOKUP($U253,'종목주가시세'!$A$1:$J$472,MATCH(AA$6,'종목주가시세'!$B$1:$J$1,0)+1)*Q253</f>
        <v>13845000</v>
      </c>
      <c r="AB253" s="12">
        <f t="array" ref="AB253">VLOOKUP($U253,'종목주가시세'!$A$1:$J$472,MATCH(AB$6,'종목주가시세'!$B$1:$J$1,0)+1)*R253</f>
        <v>0</v>
      </c>
      <c r="AC253" s="12">
        <f t="array" ref="AC253">VLOOKUP($U253,'종목주가시세'!$A$1:$J$472,MATCH(AC$6,'종목주가시세'!$B$1:$J$1,0)+1)*S253</f>
        <v>0</v>
      </c>
      <c r="AD253" s="12">
        <f t="array" ref="AD253">VLOOKUP($U253,'종목주가시세'!$A$1:$J$472,MATCH(AD$6,'종목주가시세'!$B$1:$J$1,0)+1)*T253</f>
        <v>0</v>
      </c>
      <c r="AE253" s="12">
        <f t="shared" si="3"/>
        <v>39026000</v>
      </c>
      <c r="AF253" s="12">
        <f t="array" ref="AF253">100000000+SUM(IF(($C$7:$C$28="매도")*($B$7:$B$28&lt;=$U253),$I$7:$I$28))-SUM(IF(($C$7:$C$28="매수")*($B$7:$B$28&lt;=$U253),$I$7:$I$28))</f>
        <v>66057470</v>
      </c>
      <c r="AG253" s="12">
        <f t="shared" si="4"/>
        <v>105083470</v>
      </c>
    </row>
    <row r="254" ht="16.5" customHeight="1">
      <c r="L254" s="3">
        <f t="array" ref="L254">SUM(IF(($A$7:$A$28=L$6)*($C$7:$C$28="매수")*($B$7:$B$28&lt;=$U254),$H$7:$H$28))-SUM(IF(($A$7:$A$28=L$6)*($C$7:$C$28="매도")*($B$7:$B$28&lt;=$U254),$H$7:$H$28))</f>
        <v>0</v>
      </c>
      <c r="M254" s="3">
        <f t="array" ref="M254">SUM(IF(($A$7:$A$28=M$6)*($C$7:$C$28="매수")*($B$7:$B$28&lt;=$U254),$H$7:$H$28))-SUM(IF(($A$7:$A$28=M$6)*($C$7:$C$28="매도")*($B$7:$B$28&lt;=$U254),$H$7:$H$28))</f>
        <v>0</v>
      </c>
      <c r="N254" s="3">
        <f t="array" ref="N254">SUM(IF(($A$7:$A$28=N$6)*($C$7:$C$28="매수")*($B$7:$B$28&lt;=$U254),$H$7:$H$28))-SUM(IF(($A$7:$A$28=N$6)*($C$7:$C$28="매도")*($B$7:$B$28&lt;=$U254),$H$7:$H$28))</f>
        <v>0</v>
      </c>
      <c r="O254" s="3">
        <f t="array" ref="O254">SUM(IF(($A$7:$A$28=O$6)*($C$7:$C$28="매수")*($B$7:$B$28&lt;=$U254),$H$7:$H$28))-SUM(IF(($A$7:$A$28=O$6)*($C$7:$C$28="매도")*($B$7:$B$28&lt;=$U254),$H$7:$H$28))</f>
        <v>1690</v>
      </c>
      <c r="P254" s="3">
        <f t="array" ref="P254">SUM(IF(($A$7:$A$28=P$6)*($C$7:$C$28="매수")*($B$7:$B$28&lt;=$U254),$H$7:$H$28))-SUM(IF(($A$7:$A$28=P$6)*($C$7:$C$28="매도")*($B$7:$B$28&lt;=$U254),$H$7:$H$28))</f>
        <v>0</v>
      </c>
      <c r="Q254" s="3">
        <f t="array" ref="Q254">SUM(IF(($A$7:$A$28=Q$6)*($C$7:$C$28="매수")*($B$7:$B$28&lt;=$U254),$H$7:$H$28))-SUM(IF(($A$7:$A$28=Q$6)*($C$7:$C$28="매도")*($B$7:$B$28&lt;=$U254),$H$7:$H$28))</f>
        <v>426</v>
      </c>
      <c r="R254" s="3">
        <f t="array" ref="R254">SUM(IF(($A$7:$A$28=R$6)*($C$7:$C$28="매수")*($B$7:$B$28&lt;=$U254),$H$7:$H$28))-SUM(IF(($A$7:$A$28=R$6)*($C$7:$C$28="매도")*($B$7:$B$28&lt;=$U254),$H$7:$H$28))</f>
        <v>0</v>
      </c>
      <c r="S254" s="3">
        <f t="array" ref="S254">SUM(IF(($A$7:$A$28=S$6)*($C$7:$C$28="매수")*($B$7:$B$28&lt;=$U254),$H$7:$H$28))-SUM(IF(($A$7:$A$28=S$6)*($C$7:$C$28="매도")*($B$7:$B$28&lt;=$U254),$H$7:$H$28))</f>
        <v>0</v>
      </c>
      <c r="T254" s="3">
        <f t="array" ref="T254">SUM(IF(($A$7:$A$28=T$6)*($C$7:$C$28="매수")*($B$7:$B$28&lt;=$U254),$H$7:$H$28))-SUM(IF(($A$7:$A$28=T$6)*($C$7:$C$28="매도")*($B$7:$B$28&lt;=$U254),$H$7:$H$28))</f>
        <v>0</v>
      </c>
      <c r="U254" s="11">
        <v>43868.0</v>
      </c>
      <c r="V254" s="12">
        <f t="array" ref="V254">VLOOKUP($U254,'종목주가시세'!$A$1:$J$472,MATCH(V$6,'종목주가시세'!$B$1:$J$1,0)+1)*L254</f>
        <v>0</v>
      </c>
      <c r="W254" s="12">
        <f t="array" ref="W254">VLOOKUP($U254,'종목주가시세'!$A$1:$J$472,MATCH(W$6,'종목주가시세'!$B$1:$J$1,0)+1)*M254</f>
        <v>0</v>
      </c>
      <c r="X254" s="12">
        <f t="array" ref="X254">VLOOKUP($U254,'종목주가시세'!$A$1:$J$472,MATCH(X$6,'종목주가시세'!$B$1:$J$1,0)+1)*N254</f>
        <v>0</v>
      </c>
      <c r="Y254" s="12">
        <f t="array" ref="Y254">VLOOKUP($U254,'종목주가시세'!$A$1:$J$472,MATCH(Y$6,'종목주가시세'!$B$1:$J$1,0)+1)*O254</f>
        <v>24758500</v>
      </c>
      <c r="Z254" s="12">
        <f t="array" ref="Z254">VLOOKUP($U254,'종목주가시세'!$A$1:$J$472,MATCH(Z$6,'종목주가시세'!$B$1:$J$1,0)+1)*P254</f>
        <v>0</v>
      </c>
      <c r="AA254" s="12">
        <f t="array" ref="AA254">VLOOKUP($U254,'종목주가시세'!$A$1:$J$472,MATCH(AA$6,'종목주가시세'!$B$1:$J$1,0)+1)*Q254</f>
        <v>13845000</v>
      </c>
      <c r="AB254" s="12">
        <f t="array" ref="AB254">VLOOKUP($U254,'종목주가시세'!$A$1:$J$472,MATCH(AB$6,'종목주가시세'!$B$1:$J$1,0)+1)*R254</f>
        <v>0</v>
      </c>
      <c r="AC254" s="12">
        <f t="array" ref="AC254">VLOOKUP($U254,'종목주가시세'!$A$1:$J$472,MATCH(AC$6,'종목주가시세'!$B$1:$J$1,0)+1)*S254</f>
        <v>0</v>
      </c>
      <c r="AD254" s="12">
        <f t="array" ref="AD254">VLOOKUP($U254,'종목주가시세'!$A$1:$J$472,MATCH(AD$6,'종목주가시세'!$B$1:$J$1,0)+1)*T254</f>
        <v>0</v>
      </c>
      <c r="AE254" s="12">
        <f t="shared" si="3"/>
        <v>38603500</v>
      </c>
      <c r="AF254" s="12">
        <f t="array" ref="AF254">100000000+SUM(IF(($C$7:$C$28="매도")*($B$7:$B$28&lt;=$U254),$I$7:$I$28))-SUM(IF(($C$7:$C$28="매수")*($B$7:$B$28&lt;=$U254),$I$7:$I$28))</f>
        <v>66057470</v>
      </c>
      <c r="AG254" s="12">
        <f t="shared" si="4"/>
        <v>104660970</v>
      </c>
    </row>
    <row r="255" ht="16.5" customHeight="1">
      <c r="L255" s="3">
        <f t="array" ref="L255">SUM(IF(($A$7:$A$28=L$6)*($C$7:$C$28="매수")*($B$7:$B$28&lt;=$U255),$H$7:$H$28))-SUM(IF(($A$7:$A$28=L$6)*($C$7:$C$28="매도")*($B$7:$B$28&lt;=$U255),$H$7:$H$28))</f>
        <v>0</v>
      </c>
      <c r="M255" s="3">
        <f t="array" ref="M255">SUM(IF(($A$7:$A$28=M$6)*($C$7:$C$28="매수")*($B$7:$B$28&lt;=$U255),$H$7:$H$28))-SUM(IF(($A$7:$A$28=M$6)*($C$7:$C$28="매도")*($B$7:$B$28&lt;=$U255),$H$7:$H$28))</f>
        <v>0</v>
      </c>
      <c r="N255" s="3">
        <f t="array" ref="N255">SUM(IF(($A$7:$A$28=N$6)*($C$7:$C$28="매수")*($B$7:$B$28&lt;=$U255),$H$7:$H$28))-SUM(IF(($A$7:$A$28=N$6)*($C$7:$C$28="매도")*($B$7:$B$28&lt;=$U255),$H$7:$H$28))</f>
        <v>0</v>
      </c>
      <c r="O255" s="3">
        <f t="array" ref="O255">SUM(IF(($A$7:$A$28=O$6)*($C$7:$C$28="매수")*($B$7:$B$28&lt;=$U255),$H$7:$H$28))-SUM(IF(($A$7:$A$28=O$6)*($C$7:$C$28="매도")*($B$7:$B$28&lt;=$U255),$H$7:$H$28))</f>
        <v>1690</v>
      </c>
      <c r="P255" s="3">
        <f t="array" ref="P255">SUM(IF(($A$7:$A$28=P$6)*($C$7:$C$28="매수")*($B$7:$B$28&lt;=$U255),$H$7:$H$28))-SUM(IF(($A$7:$A$28=P$6)*($C$7:$C$28="매도")*($B$7:$B$28&lt;=$U255),$H$7:$H$28))</f>
        <v>0</v>
      </c>
      <c r="Q255" s="3">
        <f t="array" ref="Q255">SUM(IF(($A$7:$A$28=Q$6)*($C$7:$C$28="매수")*($B$7:$B$28&lt;=$U255),$H$7:$H$28))-SUM(IF(($A$7:$A$28=Q$6)*($C$7:$C$28="매도")*($B$7:$B$28&lt;=$U255),$H$7:$H$28))</f>
        <v>426</v>
      </c>
      <c r="R255" s="3">
        <f t="array" ref="R255">SUM(IF(($A$7:$A$28=R$6)*($C$7:$C$28="매수")*($B$7:$B$28&lt;=$U255),$H$7:$H$28))-SUM(IF(($A$7:$A$28=R$6)*($C$7:$C$28="매도")*($B$7:$B$28&lt;=$U255),$H$7:$H$28))</f>
        <v>0</v>
      </c>
      <c r="S255" s="3">
        <f t="array" ref="S255">SUM(IF(($A$7:$A$28=S$6)*($C$7:$C$28="매수")*($B$7:$B$28&lt;=$U255),$H$7:$H$28))-SUM(IF(($A$7:$A$28=S$6)*($C$7:$C$28="매도")*($B$7:$B$28&lt;=$U255),$H$7:$H$28))</f>
        <v>0</v>
      </c>
      <c r="T255" s="3">
        <f t="array" ref="T255">SUM(IF(($A$7:$A$28=T$6)*($C$7:$C$28="매수")*($B$7:$B$28&lt;=$U255),$H$7:$H$28))-SUM(IF(($A$7:$A$28=T$6)*($C$7:$C$28="매도")*($B$7:$B$28&lt;=$U255),$H$7:$H$28))</f>
        <v>0</v>
      </c>
      <c r="U255" s="11">
        <v>43871.0</v>
      </c>
      <c r="V255" s="12">
        <f t="array" ref="V255">VLOOKUP($U255,'종목주가시세'!$A$1:$J$472,MATCH(V$6,'종목주가시세'!$B$1:$J$1,0)+1)*L255</f>
        <v>0</v>
      </c>
      <c r="W255" s="12">
        <f t="array" ref="W255">VLOOKUP($U255,'종목주가시세'!$A$1:$J$472,MATCH(W$6,'종목주가시세'!$B$1:$J$1,0)+1)*M255</f>
        <v>0</v>
      </c>
      <c r="X255" s="12">
        <f t="array" ref="X255">VLOOKUP($U255,'종목주가시세'!$A$1:$J$472,MATCH(X$6,'종목주가시세'!$B$1:$J$1,0)+1)*N255</f>
        <v>0</v>
      </c>
      <c r="Y255" s="12">
        <f t="array" ref="Y255">VLOOKUP($U255,'종목주가시세'!$A$1:$J$472,MATCH(Y$6,'종목주가시세'!$B$1:$J$1,0)+1)*O255</f>
        <v>24589500</v>
      </c>
      <c r="Z255" s="12">
        <f t="array" ref="Z255">VLOOKUP($U255,'종목주가시세'!$A$1:$J$472,MATCH(Z$6,'종목주가시세'!$B$1:$J$1,0)+1)*P255</f>
        <v>0</v>
      </c>
      <c r="AA255" s="12">
        <f t="array" ref="AA255">VLOOKUP($U255,'종목주가시세'!$A$1:$J$472,MATCH(AA$6,'종목주가시세'!$B$1:$J$1,0)+1)*Q255</f>
        <v>13908900</v>
      </c>
      <c r="AB255" s="12">
        <f t="array" ref="AB255">VLOOKUP($U255,'종목주가시세'!$A$1:$J$472,MATCH(AB$6,'종목주가시세'!$B$1:$J$1,0)+1)*R255</f>
        <v>0</v>
      </c>
      <c r="AC255" s="12">
        <f t="array" ref="AC255">VLOOKUP($U255,'종목주가시세'!$A$1:$J$472,MATCH(AC$6,'종목주가시세'!$B$1:$J$1,0)+1)*S255</f>
        <v>0</v>
      </c>
      <c r="AD255" s="12">
        <f t="array" ref="AD255">VLOOKUP($U255,'종목주가시세'!$A$1:$J$472,MATCH(AD$6,'종목주가시세'!$B$1:$J$1,0)+1)*T255</f>
        <v>0</v>
      </c>
      <c r="AE255" s="12">
        <f t="shared" si="3"/>
        <v>38498400</v>
      </c>
      <c r="AF255" s="12">
        <f t="array" ref="AF255">100000000+SUM(IF(($C$7:$C$28="매도")*($B$7:$B$28&lt;=$U255),$I$7:$I$28))-SUM(IF(($C$7:$C$28="매수")*($B$7:$B$28&lt;=$U255),$I$7:$I$28))</f>
        <v>66057470</v>
      </c>
      <c r="AG255" s="12">
        <f t="shared" si="4"/>
        <v>104555870</v>
      </c>
    </row>
    <row r="256" ht="16.5" customHeight="1">
      <c r="L256" s="3">
        <f t="array" ref="L256">SUM(IF(($A$7:$A$28=L$6)*($C$7:$C$28="매수")*($B$7:$B$28&lt;=$U256),$H$7:$H$28))-SUM(IF(($A$7:$A$28=L$6)*($C$7:$C$28="매도")*($B$7:$B$28&lt;=$U256),$H$7:$H$28))</f>
        <v>0</v>
      </c>
      <c r="M256" s="3">
        <f t="array" ref="M256">SUM(IF(($A$7:$A$28=M$6)*($C$7:$C$28="매수")*($B$7:$B$28&lt;=$U256),$H$7:$H$28))-SUM(IF(($A$7:$A$28=M$6)*($C$7:$C$28="매도")*($B$7:$B$28&lt;=$U256),$H$7:$H$28))</f>
        <v>0</v>
      </c>
      <c r="N256" s="3">
        <f t="array" ref="N256">SUM(IF(($A$7:$A$28=N$6)*($C$7:$C$28="매수")*($B$7:$B$28&lt;=$U256),$H$7:$H$28))-SUM(IF(($A$7:$A$28=N$6)*($C$7:$C$28="매도")*($B$7:$B$28&lt;=$U256),$H$7:$H$28))</f>
        <v>0</v>
      </c>
      <c r="O256" s="3">
        <f t="array" ref="O256">SUM(IF(($A$7:$A$28=O$6)*($C$7:$C$28="매수")*($B$7:$B$28&lt;=$U256),$H$7:$H$28))-SUM(IF(($A$7:$A$28=O$6)*($C$7:$C$28="매도")*($B$7:$B$28&lt;=$U256),$H$7:$H$28))</f>
        <v>1690</v>
      </c>
      <c r="P256" s="3">
        <f t="array" ref="P256">SUM(IF(($A$7:$A$28=P$6)*($C$7:$C$28="매수")*($B$7:$B$28&lt;=$U256),$H$7:$H$28))-SUM(IF(($A$7:$A$28=P$6)*($C$7:$C$28="매도")*($B$7:$B$28&lt;=$U256),$H$7:$H$28))</f>
        <v>0</v>
      </c>
      <c r="Q256" s="3">
        <f t="array" ref="Q256">SUM(IF(($A$7:$A$28=Q$6)*($C$7:$C$28="매수")*($B$7:$B$28&lt;=$U256),$H$7:$H$28))-SUM(IF(($A$7:$A$28=Q$6)*($C$7:$C$28="매도")*($B$7:$B$28&lt;=$U256),$H$7:$H$28))</f>
        <v>426</v>
      </c>
      <c r="R256" s="3">
        <f t="array" ref="R256">SUM(IF(($A$7:$A$28=R$6)*($C$7:$C$28="매수")*($B$7:$B$28&lt;=$U256),$H$7:$H$28))-SUM(IF(($A$7:$A$28=R$6)*($C$7:$C$28="매도")*($B$7:$B$28&lt;=$U256),$H$7:$H$28))</f>
        <v>0</v>
      </c>
      <c r="S256" s="3">
        <f t="array" ref="S256">SUM(IF(($A$7:$A$28=S$6)*($C$7:$C$28="매수")*($B$7:$B$28&lt;=$U256),$H$7:$H$28))-SUM(IF(($A$7:$A$28=S$6)*($C$7:$C$28="매도")*($B$7:$B$28&lt;=$U256),$H$7:$H$28))</f>
        <v>0</v>
      </c>
      <c r="T256" s="3">
        <f t="array" ref="T256">SUM(IF(($A$7:$A$28=T$6)*($C$7:$C$28="매수")*($B$7:$B$28&lt;=$U256),$H$7:$H$28))-SUM(IF(($A$7:$A$28=T$6)*($C$7:$C$28="매도")*($B$7:$B$28&lt;=$U256),$H$7:$H$28))</f>
        <v>0</v>
      </c>
      <c r="U256" s="11">
        <v>43872.0</v>
      </c>
      <c r="V256" s="12">
        <f t="array" ref="V256">VLOOKUP($U256,'종목주가시세'!$A$1:$J$472,MATCH(V$6,'종목주가시세'!$B$1:$J$1,0)+1)*L256</f>
        <v>0</v>
      </c>
      <c r="W256" s="12">
        <f t="array" ref="W256">VLOOKUP($U256,'종목주가시세'!$A$1:$J$472,MATCH(W$6,'종목주가시세'!$B$1:$J$1,0)+1)*M256</f>
        <v>0</v>
      </c>
      <c r="X256" s="12">
        <f t="array" ref="X256">VLOOKUP($U256,'종목주가시세'!$A$1:$J$472,MATCH(X$6,'종목주가시세'!$B$1:$J$1,0)+1)*N256</f>
        <v>0</v>
      </c>
      <c r="Y256" s="12">
        <f t="array" ref="Y256">VLOOKUP($U256,'종목주가시세'!$A$1:$J$472,MATCH(Y$6,'종목주가시세'!$B$1:$J$1,0)+1)*O256</f>
        <v>25265500</v>
      </c>
      <c r="Z256" s="12">
        <f t="array" ref="Z256">VLOOKUP($U256,'종목주가시세'!$A$1:$J$472,MATCH(Z$6,'종목주가시세'!$B$1:$J$1,0)+1)*P256</f>
        <v>0</v>
      </c>
      <c r="AA256" s="12">
        <f t="array" ref="AA256">VLOOKUP($U256,'종목주가시세'!$A$1:$J$472,MATCH(AA$6,'종목주가시세'!$B$1:$J$1,0)+1)*Q256</f>
        <v>14143200</v>
      </c>
      <c r="AB256" s="12">
        <f t="array" ref="AB256">VLOOKUP($U256,'종목주가시세'!$A$1:$J$472,MATCH(AB$6,'종목주가시세'!$B$1:$J$1,0)+1)*R256</f>
        <v>0</v>
      </c>
      <c r="AC256" s="12">
        <f t="array" ref="AC256">VLOOKUP($U256,'종목주가시세'!$A$1:$J$472,MATCH(AC$6,'종목주가시세'!$B$1:$J$1,0)+1)*S256</f>
        <v>0</v>
      </c>
      <c r="AD256" s="12">
        <f t="array" ref="AD256">VLOOKUP($U256,'종목주가시세'!$A$1:$J$472,MATCH(AD$6,'종목주가시세'!$B$1:$J$1,0)+1)*T256</f>
        <v>0</v>
      </c>
      <c r="AE256" s="12">
        <f t="shared" si="3"/>
        <v>39408700</v>
      </c>
      <c r="AF256" s="12">
        <f t="array" ref="AF256">100000000+SUM(IF(($C$7:$C$28="매도")*($B$7:$B$28&lt;=$U256),$I$7:$I$28))-SUM(IF(($C$7:$C$28="매수")*($B$7:$B$28&lt;=$U256),$I$7:$I$28))</f>
        <v>66057470</v>
      </c>
      <c r="AG256" s="12">
        <f t="shared" si="4"/>
        <v>105466170</v>
      </c>
    </row>
    <row r="257" ht="16.5" customHeight="1">
      <c r="L257" s="3">
        <f t="array" ref="L257">SUM(IF(($A$7:$A$28=L$6)*($C$7:$C$28="매수")*($B$7:$B$28&lt;=$U257),$H$7:$H$28))-SUM(IF(($A$7:$A$28=L$6)*($C$7:$C$28="매도")*($B$7:$B$28&lt;=$U257),$H$7:$H$28))</f>
        <v>0</v>
      </c>
      <c r="M257" s="3">
        <f t="array" ref="M257">SUM(IF(($A$7:$A$28=M$6)*($C$7:$C$28="매수")*($B$7:$B$28&lt;=$U257),$H$7:$H$28))-SUM(IF(($A$7:$A$28=M$6)*($C$7:$C$28="매도")*($B$7:$B$28&lt;=$U257),$H$7:$H$28))</f>
        <v>0</v>
      </c>
      <c r="N257" s="3">
        <f t="array" ref="N257">SUM(IF(($A$7:$A$28=N$6)*($C$7:$C$28="매수")*($B$7:$B$28&lt;=$U257),$H$7:$H$28))-SUM(IF(($A$7:$A$28=N$6)*($C$7:$C$28="매도")*($B$7:$B$28&lt;=$U257),$H$7:$H$28))</f>
        <v>0</v>
      </c>
      <c r="O257" s="3">
        <f t="array" ref="O257">SUM(IF(($A$7:$A$28=O$6)*($C$7:$C$28="매수")*($B$7:$B$28&lt;=$U257),$H$7:$H$28))-SUM(IF(($A$7:$A$28=O$6)*($C$7:$C$28="매도")*($B$7:$B$28&lt;=$U257),$H$7:$H$28))</f>
        <v>1690</v>
      </c>
      <c r="P257" s="3">
        <f t="array" ref="P257">SUM(IF(($A$7:$A$28=P$6)*($C$7:$C$28="매수")*($B$7:$B$28&lt;=$U257),$H$7:$H$28))-SUM(IF(($A$7:$A$28=P$6)*($C$7:$C$28="매도")*($B$7:$B$28&lt;=$U257),$H$7:$H$28))</f>
        <v>0</v>
      </c>
      <c r="Q257" s="3">
        <f t="array" ref="Q257">SUM(IF(($A$7:$A$28=Q$6)*($C$7:$C$28="매수")*($B$7:$B$28&lt;=$U257),$H$7:$H$28))-SUM(IF(($A$7:$A$28=Q$6)*($C$7:$C$28="매도")*($B$7:$B$28&lt;=$U257),$H$7:$H$28))</f>
        <v>426</v>
      </c>
      <c r="R257" s="3">
        <f t="array" ref="R257">SUM(IF(($A$7:$A$28=R$6)*($C$7:$C$28="매수")*($B$7:$B$28&lt;=$U257),$H$7:$H$28))-SUM(IF(($A$7:$A$28=R$6)*($C$7:$C$28="매도")*($B$7:$B$28&lt;=$U257),$H$7:$H$28))</f>
        <v>0</v>
      </c>
      <c r="S257" s="3">
        <f t="array" ref="S257">SUM(IF(($A$7:$A$28=S$6)*($C$7:$C$28="매수")*($B$7:$B$28&lt;=$U257),$H$7:$H$28))-SUM(IF(($A$7:$A$28=S$6)*($C$7:$C$28="매도")*($B$7:$B$28&lt;=$U257),$H$7:$H$28))</f>
        <v>0</v>
      </c>
      <c r="T257" s="3">
        <f t="array" ref="T257">SUM(IF(($A$7:$A$28=T$6)*($C$7:$C$28="매수")*($B$7:$B$28&lt;=$U257),$H$7:$H$28))-SUM(IF(($A$7:$A$28=T$6)*($C$7:$C$28="매도")*($B$7:$B$28&lt;=$U257),$H$7:$H$28))</f>
        <v>0</v>
      </c>
      <c r="U257" s="11">
        <v>43873.0</v>
      </c>
      <c r="V257" s="12">
        <f t="array" ref="V257">VLOOKUP($U257,'종목주가시세'!$A$1:$J$472,MATCH(V$6,'종목주가시세'!$B$1:$J$1,0)+1)*L257</f>
        <v>0</v>
      </c>
      <c r="W257" s="12">
        <f t="array" ref="W257">VLOOKUP($U257,'종목주가시세'!$A$1:$J$472,MATCH(W$6,'종목주가시세'!$B$1:$J$1,0)+1)*M257</f>
        <v>0</v>
      </c>
      <c r="X257" s="12">
        <f t="array" ref="X257">VLOOKUP($U257,'종목주가시세'!$A$1:$J$472,MATCH(X$6,'종목주가시세'!$B$1:$J$1,0)+1)*N257</f>
        <v>0</v>
      </c>
      <c r="Y257" s="12">
        <f t="array" ref="Y257">VLOOKUP($U257,'종목주가시세'!$A$1:$J$472,MATCH(Y$6,'종목주가시세'!$B$1:$J$1,0)+1)*O257</f>
        <v>25265500</v>
      </c>
      <c r="Z257" s="12">
        <f t="array" ref="Z257">VLOOKUP($U257,'종목주가시세'!$A$1:$J$472,MATCH(Z$6,'종목주가시세'!$B$1:$J$1,0)+1)*P257</f>
        <v>0</v>
      </c>
      <c r="AA257" s="12">
        <f t="array" ref="AA257">VLOOKUP($U257,'종목주가시세'!$A$1:$J$472,MATCH(AA$6,'종목주가시세'!$B$1:$J$1,0)+1)*Q257</f>
        <v>14313600</v>
      </c>
      <c r="AB257" s="12">
        <f t="array" ref="AB257">VLOOKUP($U257,'종목주가시세'!$A$1:$J$472,MATCH(AB$6,'종목주가시세'!$B$1:$J$1,0)+1)*R257</f>
        <v>0</v>
      </c>
      <c r="AC257" s="12">
        <f t="array" ref="AC257">VLOOKUP($U257,'종목주가시세'!$A$1:$J$472,MATCH(AC$6,'종목주가시세'!$B$1:$J$1,0)+1)*S257</f>
        <v>0</v>
      </c>
      <c r="AD257" s="12">
        <f t="array" ref="AD257">VLOOKUP($U257,'종목주가시세'!$A$1:$J$472,MATCH(AD$6,'종목주가시세'!$B$1:$J$1,0)+1)*T257</f>
        <v>0</v>
      </c>
      <c r="AE257" s="12">
        <f t="shared" si="3"/>
        <v>39579100</v>
      </c>
      <c r="AF257" s="12">
        <f t="array" ref="AF257">100000000+SUM(IF(($C$7:$C$28="매도")*($B$7:$B$28&lt;=$U257),$I$7:$I$28))-SUM(IF(($C$7:$C$28="매수")*($B$7:$B$28&lt;=$U257),$I$7:$I$28))</f>
        <v>66057470</v>
      </c>
      <c r="AG257" s="12">
        <f t="shared" si="4"/>
        <v>105636570</v>
      </c>
    </row>
    <row r="258" ht="16.5" customHeight="1">
      <c r="L258" s="3">
        <f t="array" ref="L258">SUM(IF(($A$7:$A$28=L$6)*($C$7:$C$28="매수")*($B$7:$B$28&lt;=$U258),$H$7:$H$28))-SUM(IF(($A$7:$A$28=L$6)*($C$7:$C$28="매도")*($B$7:$B$28&lt;=$U258),$H$7:$H$28))</f>
        <v>0</v>
      </c>
      <c r="M258" s="3">
        <f t="array" ref="M258">SUM(IF(($A$7:$A$28=M$6)*($C$7:$C$28="매수")*($B$7:$B$28&lt;=$U258),$H$7:$H$28))-SUM(IF(($A$7:$A$28=M$6)*($C$7:$C$28="매도")*($B$7:$B$28&lt;=$U258),$H$7:$H$28))</f>
        <v>0</v>
      </c>
      <c r="N258" s="3">
        <f t="array" ref="N258">SUM(IF(($A$7:$A$28=N$6)*($C$7:$C$28="매수")*($B$7:$B$28&lt;=$U258),$H$7:$H$28))-SUM(IF(($A$7:$A$28=N$6)*($C$7:$C$28="매도")*($B$7:$B$28&lt;=$U258),$H$7:$H$28))</f>
        <v>0</v>
      </c>
      <c r="O258" s="3">
        <f t="array" ref="O258">SUM(IF(($A$7:$A$28=O$6)*($C$7:$C$28="매수")*($B$7:$B$28&lt;=$U258),$H$7:$H$28))-SUM(IF(($A$7:$A$28=O$6)*($C$7:$C$28="매도")*($B$7:$B$28&lt;=$U258),$H$7:$H$28))</f>
        <v>1690</v>
      </c>
      <c r="P258" s="3">
        <f t="array" ref="P258">SUM(IF(($A$7:$A$28=P$6)*($C$7:$C$28="매수")*($B$7:$B$28&lt;=$U258),$H$7:$H$28))-SUM(IF(($A$7:$A$28=P$6)*($C$7:$C$28="매도")*($B$7:$B$28&lt;=$U258),$H$7:$H$28))</f>
        <v>0</v>
      </c>
      <c r="Q258" s="3">
        <f t="array" ref="Q258">SUM(IF(($A$7:$A$28=Q$6)*($C$7:$C$28="매수")*($B$7:$B$28&lt;=$U258),$H$7:$H$28))-SUM(IF(($A$7:$A$28=Q$6)*($C$7:$C$28="매도")*($B$7:$B$28&lt;=$U258),$H$7:$H$28))</f>
        <v>426</v>
      </c>
      <c r="R258" s="3">
        <f t="array" ref="R258">SUM(IF(($A$7:$A$28=R$6)*($C$7:$C$28="매수")*($B$7:$B$28&lt;=$U258),$H$7:$H$28))-SUM(IF(($A$7:$A$28=R$6)*($C$7:$C$28="매도")*($B$7:$B$28&lt;=$U258),$H$7:$H$28))</f>
        <v>0</v>
      </c>
      <c r="S258" s="3">
        <f t="array" ref="S258">SUM(IF(($A$7:$A$28=S$6)*($C$7:$C$28="매수")*($B$7:$B$28&lt;=$U258),$H$7:$H$28))-SUM(IF(($A$7:$A$28=S$6)*($C$7:$C$28="매도")*($B$7:$B$28&lt;=$U258),$H$7:$H$28))</f>
        <v>0</v>
      </c>
      <c r="T258" s="3">
        <f t="array" ref="T258">SUM(IF(($A$7:$A$28=T$6)*($C$7:$C$28="매수")*($B$7:$B$28&lt;=$U258),$H$7:$H$28))-SUM(IF(($A$7:$A$28=T$6)*($C$7:$C$28="매도")*($B$7:$B$28&lt;=$U258),$H$7:$H$28))</f>
        <v>0</v>
      </c>
      <c r="U258" s="11">
        <v>43874.0</v>
      </c>
      <c r="V258" s="12">
        <f t="array" ref="V258">VLOOKUP($U258,'종목주가시세'!$A$1:$J$472,MATCH(V$6,'종목주가시세'!$B$1:$J$1,0)+1)*L258</f>
        <v>0</v>
      </c>
      <c r="W258" s="12">
        <f t="array" ref="W258">VLOOKUP($U258,'종목주가시세'!$A$1:$J$472,MATCH(W$6,'종목주가시세'!$B$1:$J$1,0)+1)*M258</f>
        <v>0</v>
      </c>
      <c r="X258" s="12">
        <f t="array" ref="X258">VLOOKUP($U258,'종목주가시세'!$A$1:$J$472,MATCH(X$6,'종목주가시세'!$B$1:$J$1,0)+1)*N258</f>
        <v>0</v>
      </c>
      <c r="Y258" s="12">
        <f t="array" ref="Y258">VLOOKUP($U258,'종목주가시세'!$A$1:$J$472,MATCH(Y$6,'종목주가시세'!$B$1:$J$1,0)+1)*O258</f>
        <v>25434500</v>
      </c>
      <c r="Z258" s="12">
        <f t="array" ref="Z258">VLOOKUP($U258,'종목주가시세'!$A$1:$J$472,MATCH(Z$6,'종목주가시세'!$B$1:$J$1,0)+1)*P258</f>
        <v>0</v>
      </c>
      <c r="AA258" s="12">
        <f t="array" ref="AA258">VLOOKUP($U258,'종목주가시세'!$A$1:$J$472,MATCH(AA$6,'종목주가시세'!$B$1:$J$1,0)+1)*Q258</f>
        <v>14462700</v>
      </c>
      <c r="AB258" s="12">
        <f t="array" ref="AB258">VLOOKUP($U258,'종목주가시세'!$A$1:$J$472,MATCH(AB$6,'종목주가시세'!$B$1:$J$1,0)+1)*R258</f>
        <v>0</v>
      </c>
      <c r="AC258" s="12">
        <f t="array" ref="AC258">VLOOKUP($U258,'종목주가시세'!$A$1:$J$472,MATCH(AC$6,'종목주가시세'!$B$1:$J$1,0)+1)*S258</f>
        <v>0</v>
      </c>
      <c r="AD258" s="12">
        <f t="array" ref="AD258">VLOOKUP($U258,'종목주가시세'!$A$1:$J$472,MATCH(AD$6,'종목주가시세'!$B$1:$J$1,0)+1)*T258</f>
        <v>0</v>
      </c>
      <c r="AE258" s="12">
        <f t="shared" si="3"/>
        <v>39897200</v>
      </c>
      <c r="AF258" s="12">
        <f t="array" ref="AF258">100000000+SUM(IF(($C$7:$C$28="매도")*($B$7:$B$28&lt;=$U258),$I$7:$I$28))-SUM(IF(($C$7:$C$28="매수")*($B$7:$B$28&lt;=$U258),$I$7:$I$28))</f>
        <v>66057470</v>
      </c>
      <c r="AG258" s="12">
        <f t="shared" si="4"/>
        <v>105954670</v>
      </c>
    </row>
    <row r="259" ht="16.5" customHeight="1">
      <c r="L259" s="3">
        <f t="array" ref="L259">SUM(IF(($A$7:$A$28=L$6)*($C$7:$C$28="매수")*($B$7:$B$28&lt;=$U259),$H$7:$H$28))-SUM(IF(($A$7:$A$28=L$6)*($C$7:$C$28="매도")*($B$7:$B$28&lt;=$U259),$H$7:$H$28))</f>
        <v>0</v>
      </c>
      <c r="M259" s="3">
        <f t="array" ref="M259">SUM(IF(($A$7:$A$28=M$6)*($C$7:$C$28="매수")*($B$7:$B$28&lt;=$U259),$H$7:$H$28))-SUM(IF(($A$7:$A$28=M$6)*($C$7:$C$28="매도")*($B$7:$B$28&lt;=$U259),$H$7:$H$28))</f>
        <v>0</v>
      </c>
      <c r="N259" s="3">
        <f t="array" ref="N259">SUM(IF(($A$7:$A$28=N$6)*($C$7:$C$28="매수")*($B$7:$B$28&lt;=$U259),$H$7:$H$28))-SUM(IF(($A$7:$A$28=N$6)*($C$7:$C$28="매도")*($B$7:$B$28&lt;=$U259),$H$7:$H$28))</f>
        <v>0</v>
      </c>
      <c r="O259" s="3">
        <f t="array" ref="O259">SUM(IF(($A$7:$A$28=O$6)*($C$7:$C$28="매수")*($B$7:$B$28&lt;=$U259),$H$7:$H$28))-SUM(IF(($A$7:$A$28=O$6)*($C$7:$C$28="매도")*($B$7:$B$28&lt;=$U259),$H$7:$H$28))</f>
        <v>1690</v>
      </c>
      <c r="P259" s="3">
        <f t="array" ref="P259">SUM(IF(($A$7:$A$28=P$6)*($C$7:$C$28="매수")*($B$7:$B$28&lt;=$U259),$H$7:$H$28))-SUM(IF(($A$7:$A$28=P$6)*($C$7:$C$28="매도")*($B$7:$B$28&lt;=$U259),$H$7:$H$28))</f>
        <v>0</v>
      </c>
      <c r="Q259" s="3">
        <f t="array" ref="Q259">SUM(IF(($A$7:$A$28=Q$6)*($C$7:$C$28="매수")*($B$7:$B$28&lt;=$U259),$H$7:$H$28))-SUM(IF(($A$7:$A$28=Q$6)*($C$7:$C$28="매도")*($B$7:$B$28&lt;=$U259),$H$7:$H$28))</f>
        <v>426</v>
      </c>
      <c r="R259" s="3">
        <f t="array" ref="R259">SUM(IF(($A$7:$A$28=R$6)*($C$7:$C$28="매수")*($B$7:$B$28&lt;=$U259),$H$7:$H$28))-SUM(IF(($A$7:$A$28=R$6)*($C$7:$C$28="매도")*($B$7:$B$28&lt;=$U259),$H$7:$H$28))</f>
        <v>0</v>
      </c>
      <c r="S259" s="3">
        <f t="array" ref="S259">SUM(IF(($A$7:$A$28=S$6)*($C$7:$C$28="매수")*($B$7:$B$28&lt;=$U259),$H$7:$H$28))-SUM(IF(($A$7:$A$28=S$6)*($C$7:$C$28="매도")*($B$7:$B$28&lt;=$U259),$H$7:$H$28))</f>
        <v>0</v>
      </c>
      <c r="T259" s="3">
        <f t="array" ref="T259">SUM(IF(($A$7:$A$28=T$6)*($C$7:$C$28="매수")*($B$7:$B$28&lt;=$U259),$H$7:$H$28))-SUM(IF(($A$7:$A$28=T$6)*($C$7:$C$28="매도")*($B$7:$B$28&lt;=$U259),$H$7:$H$28))</f>
        <v>0</v>
      </c>
      <c r="U259" s="11">
        <v>43875.0</v>
      </c>
      <c r="V259" s="12">
        <f t="array" ref="V259">VLOOKUP($U259,'종목주가시세'!$A$1:$J$472,MATCH(V$6,'종목주가시세'!$B$1:$J$1,0)+1)*L259</f>
        <v>0</v>
      </c>
      <c r="W259" s="12">
        <f t="array" ref="W259">VLOOKUP($U259,'종목주가시세'!$A$1:$J$472,MATCH(W$6,'종목주가시세'!$B$1:$J$1,0)+1)*M259</f>
        <v>0</v>
      </c>
      <c r="X259" s="12">
        <f t="array" ref="X259">VLOOKUP($U259,'종목주가시세'!$A$1:$J$472,MATCH(X$6,'종목주가시세'!$B$1:$J$1,0)+1)*N259</f>
        <v>0</v>
      </c>
      <c r="Y259" s="12">
        <f t="array" ref="Y259">VLOOKUP($U259,'종목주가시세'!$A$1:$J$472,MATCH(Y$6,'종목주가시세'!$B$1:$J$1,0)+1)*O259</f>
        <v>24758500</v>
      </c>
      <c r="Z259" s="12">
        <f t="array" ref="Z259">VLOOKUP($U259,'종목주가시세'!$A$1:$J$472,MATCH(Z$6,'종목주가시세'!$B$1:$J$1,0)+1)*P259</f>
        <v>0</v>
      </c>
      <c r="AA259" s="12">
        <f t="array" ref="AA259">VLOOKUP($U259,'종목주가시세'!$A$1:$J$472,MATCH(AA$6,'종목주가시세'!$B$1:$J$1,0)+1)*Q259</f>
        <v>14207100</v>
      </c>
      <c r="AB259" s="12">
        <f t="array" ref="AB259">VLOOKUP($U259,'종목주가시세'!$A$1:$J$472,MATCH(AB$6,'종목주가시세'!$B$1:$J$1,0)+1)*R259</f>
        <v>0</v>
      </c>
      <c r="AC259" s="12">
        <f t="array" ref="AC259">VLOOKUP($U259,'종목주가시세'!$A$1:$J$472,MATCH(AC$6,'종목주가시세'!$B$1:$J$1,0)+1)*S259</f>
        <v>0</v>
      </c>
      <c r="AD259" s="12">
        <f t="array" ref="AD259">VLOOKUP($U259,'종목주가시세'!$A$1:$J$472,MATCH(AD$6,'종목주가시세'!$B$1:$J$1,0)+1)*T259</f>
        <v>0</v>
      </c>
      <c r="AE259" s="12">
        <f t="shared" si="3"/>
        <v>38965600</v>
      </c>
      <c r="AF259" s="12">
        <f t="array" ref="AF259">100000000+SUM(IF(($C$7:$C$28="매도")*($B$7:$B$28&lt;=$U259),$I$7:$I$28))-SUM(IF(($C$7:$C$28="매수")*($B$7:$B$28&lt;=$U259),$I$7:$I$28))</f>
        <v>66057470</v>
      </c>
      <c r="AG259" s="12">
        <f t="shared" si="4"/>
        <v>105023070</v>
      </c>
    </row>
    <row r="260" ht="16.5" customHeight="1">
      <c r="L260" s="3">
        <f t="array" ref="L260">SUM(IF(($A$7:$A$28=L$6)*($C$7:$C$28="매수")*($B$7:$B$28&lt;=$U260),$H$7:$H$28))-SUM(IF(($A$7:$A$28=L$6)*($C$7:$C$28="매도")*($B$7:$B$28&lt;=$U260),$H$7:$H$28))</f>
        <v>0</v>
      </c>
      <c r="M260" s="3">
        <f t="array" ref="M260">SUM(IF(($A$7:$A$28=M$6)*($C$7:$C$28="매수")*($B$7:$B$28&lt;=$U260),$H$7:$H$28))-SUM(IF(($A$7:$A$28=M$6)*($C$7:$C$28="매도")*($B$7:$B$28&lt;=$U260),$H$7:$H$28))</f>
        <v>0</v>
      </c>
      <c r="N260" s="3">
        <f t="array" ref="N260">SUM(IF(($A$7:$A$28=N$6)*($C$7:$C$28="매수")*($B$7:$B$28&lt;=$U260),$H$7:$H$28))-SUM(IF(($A$7:$A$28=N$6)*($C$7:$C$28="매도")*($B$7:$B$28&lt;=$U260),$H$7:$H$28))</f>
        <v>0</v>
      </c>
      <c r="O260" s="3">
        <f t="array" ref="O260">SUM(IF(($A$7:$A$28=O$6)*($C$7:$C$28="매수")*($B$7:$B$28&lt;=$U260),$H$7:$H$28))-SUM(IF(($A$7:$A$28=O$6)*($C$7:$C$28="매도")*($B$7:$B$28&lt;=$U260),$H$7:$H$28))</f>
        <v>1690</v>
      </c>
      <c r="P260" s="3">
        <f t="array" ref="P260">SUM(IF(($A$7:$A$28=P$6)*($C$7:$C$28="매수")*($B$7:$B$28&lt;=$U260),$H$7:$H$28))-SUM(IF(($A$7:$A$28=P$6)*($C$7:$C$28="매도")*($B$7:$B$28&lt;=$U260),$H$7:$H$28))</f>
        <v>0</v>
      </c>
      <c r="Q260" s="3">
        <f t="array" ref="Q260">SUM(IF(($A$7:$A$28=Q$6)*($C$7:$C$28="매수")*($B$7:$B$28&lt;=$U260),$H$7:$H$28))-SUM(IF(($A$7:$A$28=Q$6)*($C$7:$C$28="매도")*($B$7:$B$28&lt;=$U260),$H$7:$H$28))</f>
        <v>426</v>
      </c>
      <c r="R260" s="3">
        <f t="array" ref="R260">SUM(IF(($A$7:$A$28=R$6)*($C$7:$C$28="매수")*($B$7:$B$28&lt;=$U260),$H$7:$H$28))-SUM(IF(($A$7:$A$28=R$6)*($C$7:$C$28="매도")*($B$7:$B$28&lt;=$U260),$H$7:$H$28))</f>
        <v>0</v>
      </c>
      <c r="S260" s="3">
        <f t="array" ref="S260">SUM(IF(($A$7:$A$28=S$6)*($C$7:$C$28="매수")*($B$7:$B$28&lt;=$U260),$H$7:$H$28))-SUM(IF(($A$7:$A$28=S$6)*($C$7:$C$28="매도")*($B$7:$B$28&lt;=$U260),$H$7:$H$28))</f>
        <v>0</v>
      </c>
      <c r="T260" s="3">
        <f t="array" ref="T260">SUM(IF(($A$7:$A$28=T$6)*($C$7:$C$28="매수")*($B$7:$B$28&lt;=$U260),$H$7:$H$28))-SUM(IF(($A$7:$A$28=T$6)*($C$7:$C$28="매도")*($B$7:$B$28&lt;=$U260),$H$7:$H$28))</f>
        <v>0</v>
      </c>
      <c r="U260" s="11">
        <v>43878.0</v>
      </c>
      <c r="V260" s="12">
        <f t="array" ref="V260">VLOOKUP($U260,'종목주가시세'!$A$1:$J$472,MATCH(V$6,'종목주가시세'!$B$1:$J$1,0)+1)*L260</f>
        <v>0</v>
      </c>
      <c r="W260" s="12">
        <f t="array" ref="W260">VLOOKUP($U260,'종목주가시세'!$A$1:$J$472,MATCH(W$6,'종목주가시세'!$B$1:$J$1,0)+1)*M260</f>
        <v>0</v>
      </c>
      <c r="X260" s="12">
        <f t="array" ref="X260">VLOOKUP($U260,'종목주가시세'!$A$1:$J$472,MATCH(X$6,'종목주가시세'!$B$1:$J$1,0)+1)*N260</f>
        <v>0</v>
      </c>
      <c r="Y260" s="12">
        <f t="array" ref="Y260">VLOOKUP($U260,'종목주가시세'!$A$1:$J$472,MATCH(Y$6,'종목주가시세'!$B$1:$J$1,0)+1)*O260</f>
        <v>24420500</v>
      </c>
      <c r="Z260" s="12">
        <f t="array" ref="Z260">VLOOKUP($U260,'종목주가시세'!$A$1:$J$472,MATCH(Z$6,'종목주가시세'!$B$1:$J$1,0)+1)*P260</f>
        <v>0</v>
      </c>
      <c r="AA260" s="12">
        <f t="array" ref="AA260">VLOOKUP($U260,'종목주가시세'!$A$1:$J$472,MATCH(AA$6,'종목주가시세'!$B$1:$J$1,0)+1)*Q260</f>
        <v>14292300</v>
      </c>
      <c r="AB260" s="12">
        <f t="array" ref="AB260">VLOOKUP($U260,'종목주가시세'!$A$1:$J$472,MATCH(AB$6,'종목주가시세'!$B$1:$J$1,0)+1)*R260</f>
        <v>0</v>
      </c>
      <c r="AC260" s="12">
        <f t="array" ref="AC260">VLOOKUP($U260,'종목주가시세'!$A$1:$J$472,MATCH(AC$6,'종목주가시세'!$B$1:$J$1,0)+1)*S260</f>
        <v>0</v>
      </c>
      <c r="AD260" s="12">
        <f t="array" ref="AD260">VLOOKUP($U260,'종목주가시세'!$A$1:$J$472,MATCH(AD$6,'종목주가시세'!$B$1:$J$1,0)+1)*T260</f>
        <v>0</v>
      </c>
      <c r="AE260" s="12">
        <f t="shared" si="3"/>
        <v>38712800</v>
      </c>
      <c r="AF260" s="12">
        <f t="array" ref="AF260">100000000+SUM(IF(($C$7:$C$28="매도")*($B$7:$B$28&lt;=$U260),$I$7:$I$28))-SUM(IF(($C$7:$C$28="매수")*($B$7:$B$28&lt;=$U260),$I$7:$I$28))</f>
        <v>66057470</v>
      </c>
      <c r="AG260" s="12">
        <f t="shared" si="4"/>
        <v>104770270</v>
      </c>
    </row>
    <row r="261" ht="16.5" customHeight="1">
      <c r="L261" s="3">
        <f t="array" ref="L261">SUM(IF(($A$7:$A$28=L$6)*($C$7:$C$28="매수")*($B$7:$B$28&lt;=$U261),$H$7:$H$28))-SUM(IF(($A$7:$A$28=L$6)*($C$7:$C$28="매도")*($B$7:$B$28&lt;=$U261),$H$7:$H$28))</f>
        <v>0</v>
      </c>
      <c r="M261" s="3">
        <f t="array" ref="M261">SUM(IF(($A$7:$A$28=M$6)*($C$7:$C$28="매수")*($B$7:$B$28&lt;=$U261),$H$7:$H$28))-SUM(IF(($A$7:$A$28=M$6)*($C$7:$C$28="매도")*($B$7:$B$28&lt;=$U261),$H$7:$H$28))</f>
        <v>0</v>
      </c>
      <c r="N261" s="3">
        <f t="array" ref="N261">SUM(IF(($A$7:$A$28=N$6)*($C$7:$C$28="매수")*($B$7:$B$28&lt;=$U261),$H$7:$H$28))-SUM(IF(($A$7:$A$28=N$6)*($C$7:$C$28="매도")*($B$7:$B$28&lt;=$U261),$H$7:$H$28))</f>
        <v>0</v>
      </c>
      <c r="O261" s="3">
        <f t="array" ref="O261">SUM(IF(($A$7:$A$28=O$6)*($C$7:$C$28="매수")*($B$7:$B$28&lt;=$U261),$H$7:$H$28))-SUM(IF(($A$7:$A$28=O$6)*($C$7:$C$28="매도")*($B$7:$B$28&lt;=$U261),$H$7:$H$28))</f>
        <v>1690</v>
      </c>
      <c r="P261" s="3">
        <f t="array" ref="P261">SUM(IF(($A$7:$A$28=P$6)*($C$7:$C$28="매수")*($B$7:$B$28&lt;=$U261),$H$7:$H$28))-SUM(IF(($A$7:$A$28=P$6)*($C$7:$C$28="매도")*($B$7:$B$28&lt;=$U261),$H$7:$H$28))</f>
        <v>0</v>
      </c>
      <c r="Q261" s="3">
        <f t="array" ref="Q261">SUM(IF(($A$7:$A$28=Q$6)*($C$7:$C$28="매수")*($B$7:$B$28&lt;=$U261),$H$7:$H$28))-SUM(IF(($A$7:$A$28=Q$6)*($C$7:$C$28="매도")*($B$7:$B$28&lt;=$U261),$H$7:$H$28))</f>
        <v>426</v>
      </c>
      <c r="R261" s="3">
        <f t="array" ref="R261">SUM(IF(($A$7:$A$28=R$6)*($C$7:$C$28="매수")*($B$7:$B$28&lt;=$U261),$H$7:$H$28))-SUM(IF(($A$7:$A$28=R$6)*($C$7:$C$28="매도")*($B$7:$B$28&lt;=$U261),$H$7:$H$28))</f>
        <v>0</v>
      </c>
      <c r="S261" s="3">
        <f t="array" ref="S261">SUM(IF(($A$7:$A$28=S$6)*($C$7:$C$28="매수")*($B$7:$B$28&lt;=$U261),$H$7:$H$28))-SUM(IF(($A$7:$A$28=S$6)*($C$7:$C$28="매도")*($B$7:$B$28&lt;=$U261),$H$7:$H$28))</f>
        <v>0</v>
      </c>
      <c r="T261" s="3">
        <f t="array" ref="T261">SUM(IF(($A$7:$A$28=T$6)*($C$7:$C$28="매수")*($B$7:$B$28&lt;=$U261),$H$7:$H$28))-SUM(IF(($A$7:$A$28=T$6)*($C$7:$C$28="매도")*($B$7:$B$28&lt;=$U261),$H$7:$H$28))</f>
        <v>0</v>
      </c>
      <c r="U261" s="11">
        <v>43879.0</v>
      </c>
      <c r="V261" s="12">
        <f t="array" ref="V261">VLOOKUP($U261,'종목주가시세'!$A$1:$J$472,MATCH(V$6,'종목주가시세'!$B$1:$J$1,0)+1)*L261</f>
        <v>0</v>
      </c>
      <c r="W261" s="12">
        <f t="array" ref="W261">VLOOKUP($U261,'종목주가시세'!$A$1:$J$472,MATCH(W$6,'종목주가시세'!$B$1:$J$1,0)+1)*M261</f>
        <v>0</v>
      </c>
      <c r="X261" s="12">
        <f t="array" ref="X261">VLOOKUP($U261,'종목주가시세'!$A$1:$J$472,MATCH(X$6,'종목주가시세'!$B$1:$J$1,0)+1)*N261</f>
        <v>0</v>
      </c>
      <c r="Y261" s="12">
        <f t="array" ref="Y261">VLOOKUP($U261,'종목주가시세'!$A$1:$J$472,MATCH(Y$6,'종목주가시세'!$B$1:$J$1,0)+1)*O261</f>
        <v>24420500</v>
      </c>
      <c r="Z261" s="12">
        <f t="array" ref="Z261">VLOOKUP($U261,'종목주가시세'!$A$1:$J$472,MATCH(Z$6,'종목주가시세'!$B$1:$J$1,0)+1)*P261</f>
        <v>0</v>
      </c>
      <c r="AA261" s="12">
        <f t="array" ref="AA261">VLOOKUP($U261,'종목주가시세'!$A$1:$J$472,MATCH(AA$6,'종목주가시세'!$B$1:$J$1,0)+1)*Q261</f>
        <v>14334900</v>
      </c>
      <c r="AB261" s="12">
        <f t="array" ref="AB261">VLOOKUP($U261,'종목주가시세'!$A$1:$J$472,MATCH(AB$6,'종목주가시세'!$B$1:$J$1,0)+1)*R261</f>
        <v>0</v>
      </c>
      <c r="AC261" s="12">
        <f t="array" ref="AC261">VLOOKUP($U261,'종목주가시세'!$A$1:$J$472,MATCH(AC$6,'종목주가시세'!$B$1:$J$1,0)+1)*S261</f>
        <v>0</v>
      </c>
      <c r="AD261" s="12">
        <f t="array" ref="AD261">VLOOKUP($U261,'종목주가시세'!$A$1:$J$472,MATCH(AD$6,'종목주가시세'!$B$1:$J$1,0)+1)*T261</f>
        <v>0</v>
      </c>
      <c r="AE261" s="12">
        <f t="shared" si="3"/>
        <v>38755400</v>
      </c>
      <c r="AF261" s="12">
        <f t="array" ref="AF261">100000000+SUM(IF(($C$7:$C$28="매도")*($B$7:$B$28&lt;=$U261),$I$7:$I$28))-SUM(IF(($C$7:$C$28="매수")*($B$7:$B$28&lt;=$U261),$I$7:$I$28))</f>
        <v>66057470</v>
      </c>
      <c r="AG261" s="12">
        <f t="shared" si="4"/>
        <v>104812870</v>
      </c>
    </row>
    <row r="262" ht="16.5" customHeight="1">
      <c r="L262" s="3">
        <f t="array" ref="L262">SUM(IF(($A$7:$A$28=L$6)*($C$7:$C$28="매수")*($B$7:$B$28&lt;=$U262),$H$7:$H$28))-SUM(IF(($A$7:$A$28=L$6)*($C$7:$C$28="매도")*($B$7:$B$28&lt;=$U262),$H$7:$H$28))</f>
        <v>0</v>
      </c>
      <c r="M262" s="3">
        <f t="array" ref="M262">SUM(IF(($A$7:$A$28=M$6)*($C$7:$C$28="매수")*($B$7:$B$28&lt;=$U262),$H$7:$H$28))-SUM(IF(($A$7:$A$28=M$6)*($C$7:$C$28="매도")*($B$7:$B$28&lt;=$U262),$H$7:$H$28))</f>
        <v>0</v>
      </c>
      <c r="N262" s="3">
        <f t="array" ref="N262">SUM(IF(($A$7:$A$28=N$6)*($C$7:$C$28="매수")*($B$7:$B$28&lt;=$U262),$H$7:$H$28))-SUM(IF(($A$7:$A$28=N$6)*($C$7:$C$28="매도")*($B$7:$B$28&lt;=$U262),$H$7:$H$28))</f>
        <v>0</v>
      </c>
      <c r="O262" s="3">
        <f t="array" ref="O262">SUM(IF(($A$7:$A$28=O$6)*($C$7:$C$28="매수")*($B$7:$B$28&lt;=$U262),$H$7:$H$28))-SUM(IF(($A$7:$A$28=O$6)*($C$7:$C$28="매도")*($B$7:$B$28&lt;=$U262),$H$7:$H$28))</f>
        <v>1690</v>
      </c>
      <c r="P262" s="3">
        <f t="array" ref="P262">SUM(IF(($A$7:$A$28=P$6)*($C$7:$C$28="매수")*($B$7:$B$28&lt;=$U262),$H$7:$H$28))-SUM(IF(($A$7:$A$28=P$6)*($C$7:$C$28="매도")*($B$7:$B$28&lt;=$U262),$H$7:$H$28))</f>
        <v>0</v>
      </c>
      <c r="Q262" s="3">
        <f t="array" ref="Q262">SUM(IF(($A$7:$A$28=Q$6)*($C$7:$C$28="매수")*($B$7:$B$28&lt;=$U262),$H$7:$H$28))-SUM(IF(($A$7:$A$28=Q$6)*($C$7:$C$28="매도")*($B$7:$B$28&lt;=$U262),$H$7:$H$28))</f>
        <v>426</v>
      </c>
      <c r="R262" s="3">
        <f t="array" ref="R262">SUM(IF(($A$7:$A$28=R$6)*($C$7:$C$28="매수")*($B$7:$B$28&lt;=$U262),$H$7:$H$28))-SUM(IF(($A$7:$A$28=R$6)*($C$7:$C$28="매도")*($B$7:$B$28&lt;=$U262),$H$7:$H$28))</f>
        <v>0</v>
      </c>
      <c r="S262" s="3">
        <f t="array" ref="S262">SUM(IF(($A$7:$A$28=S$6)*($C$7:$C$28="매수")*($B$7:$B$28&lt;=$U262),$H$7:$H$28))-SUM(IF(($A$7:$A$28=S$6)*($C$7:$C$28="매도")*($B$7:$B$28&lt;=$U262),$H$7:$H$28))</f>
        <v>0</v>
      </c>
      <c r="T262" s="3">
        <f t="array" ref="T262">SUM(IF(($A$7:$A$28=T$6)*($C$7:$C$28="매수")*($B$7:$B$28&lt;=$U262),$H$7:$H$28))-SUM(IF(($A$7:$A$28=T$6)*($C$7:$C$28="매도")*($B$7:$B$28&lt;=$U262),$H$7:$H$28))</f>
        <v>0</v>
      </c>
      <c r="U262" s="11">
        <v>43880.0</v>
      </c>
      <c r="V262" s="12">
        <f t="array" ref="V262">VLOOKUP($U262,'종목주가시세'!$A$1:$J$472,MATCH(V$6,'종목주가시세'!$B$1:$J$1,0)+1)*L262</f>
        <v>0</v>
      </c>
      <c r="W262" s="12">
        <f t="array" ref="W262">VLOOKUP($U262,'종목주가시세'!$A$1:$J$472,MATCH(W$6,'종목주가시세'!$B$1:$J$1,0)+1)*M262</f>
        <v>0</v>
      </c>
      <c r="X262" s="12">
        <f t="array" ref="X262">VLOOKUP($U262,'종목주가시세'!$A$1:$J$472,MATCH(X$6,'종목주가시세'!$B$1:$J$1,0)+1)*N262</f>
        <v>0</v>
      </c>
      <c r="Y262" s="12">
        <f t="array" ref="Y262">VLOOKUP($U262,'종목주가시세'!$A$1:$J$472,MATCH(Y$6,'종목주가시세'!$B$1:$J$1,0)+1)*O262</f>
        <v>23660000</v>
      </c>
      <c r="Z262" s="12">
        <f t="array" ref="Z262">VLOOKUP($U262,'종목주가시세'!$A$1:$J$472,MATCH(Z$6,'종목주가시세'!$B$1:$J$1,0)+1)*P262</f>
        <v>0</v>
      </c>
      <c r="AA262" s="12">
        <f t="array" ref="AA262">VLOOKUP($U262,'종목주가시세'!$A$1:$J$472,MATCH(AA$6,'종목주가시세'!$B$1:$J$1,0)+1)*Q262</f>
        <v>14100600</v>
      </c>
      <c r="AB262" s="12">
        <f t="array" ref="AB262">VLOOKUP($U262,'종목주가시세'!$A$1:$J$472,MATCH(AB$6,'종목주가시세'!$B$1:$J$1,0)+1)*R262</f>
        <v>0</v>
      </c>
      <c r="AC262" s="12">
        <f t="array" ref="AC262">VLOOKUP($U262,'종목주가시세'!$A$1:$J$472,MATCH(AC$6,'종목주가시세'!$B$1:$J$1,0)+1)*S262</f>
        <v>0</v>
      </c>
      <c r="AD262" s="12">
        <f t="array" ref="AD262">VLOOKUP($U262,'종목주가시세'!$A$1:$J$472,MATCH(AD$6,'종목주가시세'!$B$1:$J$1,0)+1)*T262</f>
        <v>0</v>
      </c>
      <c r="AE262" s="12">
        <f t="shared" si="3"/>
        <v>37760600</v>
      </c>
      <c r="AF262" s="12">
        <f t="array" ref="AF262">100000000+SUM(IF(($C$7:$C$28="매도")*($B$7:$B$28&lt;=$U262),$I$7:$I$28))-SUM(IF(($C$7:$C$28="매수")*($B$7:$B$28&lt;=$U262),$I$7:$I$28))</f>
        <v>66057470</v>
      </c>
      <c r="AG262" s="12">
        <f t="shared" si="4"/>
        <v>103818070</v>
      </c>
    </row>
    <row r="263" ht="16.5" customHeight="1">
      <c r="L263" s="3">
        <f t="array" ref="L263">SUM(IF(($A$7:$A$28=L$6)*($C$7:$C$28="매수")*($B$7:$B$28&lt;=$U263),$H$7:$H$28))-SUM(IF(($A$7:$A$28=L$6)*($C$7:$C$28="매도")*($B$7:$B$28&lt;=$U263),$H$7:$H$28))</f>
        <v>0</v>
      </c>
      <c r="M263" s="3">
        <f t="array" ref="M263">SUM(IF(($A$7:$A$28=M$6)*($C$7:$C$28="매수")*($B$7:$B$28&lt;=$U263),$H$7:$H$28))-SUM(IF(($A$7:$A$28=M$6)*($C$7:$C$28="매도")*($B$7:$B$28&lt;=$U263),$H$7:$H$28))</f>
        <v>0</v>
      </c>
      <c r="N263" s="3">
        <f t="array" ref="N263">SUM(IF(($A$7:$A$28=N$6)*($C$7:$C$28="매수")*($B$7:$B$28&lt;=$U263),$H$7:$H$28))-SUM(IF(($A$7:$A$28=N$6)*($C$7:$C$28="매도")*($B$7:$B$28&lt;=$U263),$H$7:$H$28))</f>
        <v>0</v>
      </c>
      <c r="O263" s="3">
        <f t="array" ref="O263">SUM(IF(($A$7:$A$28=O$6)*($C$7:$C$28="매수")*($B$7:$B$28&lt;=$U263),$H$7:$H$28))-SUM(IF(($A$7:$A$28=O$6)*($C$7:$C$28="매도")*($B$7:$B$28&lt;=$U263),$H$7:$H$28))</f>
        <v>1690</v>
      </c>
      <c r="P263" s="3">
        <f t="array" ref="P263">SUM(IF(($A$7:$A$28=P$6)*($C$7:$C$28="매수")*($B$7:$B$28&lt;=$U263),$H$7:$H$28))-SUM(IF(($A$7:$A$28=P$6)*($C$7:$C$28="매도")*($B$7:$B$28&lt;=$U263),$H$7:$H$28))</f>
        <v>0</v>
      </c>
      <c r="Q263" s="3">
        <f t="array" ref="Q263">SUM(IF(($A$7:$A$28=Q$6)*($C$7:$C$28="매수")*($B$7:$B$28&lt;=$U263),$H$7:$H$28))-SUM(IF(($A$7:$A$28=Q$6)*($C$7:$C$28="매도")*($B$7:$B$28&lt;=$U263),$H$7:$H$28))</f>
        <v>426</v>
      </c>
      <c r="R263" s="3">
        <f t="array" ref="R263">SUM(IF(($A$7:$A$28=R$6)*($C$7:$C$28="매수")*($B$7:$B$28&lt;=$U263),$H$7:$H$28))-SUM(IF(($A$7:$A$28=R$6)*($C$7:$C$28="매도")*($B$7:$B$28&lt;=$U263),$H$7:$H$28))</f>
        <v>0</v>
      </c>
      <c r="S263" s="3">
        <f t="array" ref="S263">SUM(IF(($A$7:$A$28=S$6)*($C$7:$C$28="매수")*($B$7:$B$28&lt;=$U263),$H$7:$H$28))-SUM(IF(($A$7:$A$28=S$6)*($C$7:$C$28="매도")*($B$7:$B$28&lt;=$U263),$H$7:$H$28))</f>
        <v>0</v>
      </c>
      <c r="T263" s="3">
        <f t="array" ref="T263">SUM(IF(($A$7:$A$28=T$6)*($C$7:$C$28="매수")*($B$7:$B$28&lt;=$U263),$H$7:$H$28))-SUM(IF(($A$7:$A$28=T$6)*($C$7:$C$28="매도")*($B$7:$B$28&lt;=$U263),$H$7:$H$28))</f>
        <v>0</v>
      </c>
      <c r="U263" s="11">
        <v>43881.0</v>
      </c>
      <c r="V263" s="12">
        <f t="array" ref="V263">VLOOKUP($U263,'종목주가시세'!$A$1:$J$472,MATCH(V$6,'종목주가시세'!$B$1:$J$1,0)+1)*L263</f>
        <v>0</v>
      </c>
      <c r="W263" s="12">
        <f t="array" ref="W263">VLOOKUP($U263,'종목주가시세'!$A$1:$J$472,MATCH(W$6,'종목주가시세'!$B$1:$J$1,0)+1)*M263</f>
        <v>0</v>
      </c>
      <c r="X263" s="12">
        <f t="array" ref="X263">VLOOKUP($U263,'종목주가시세'!$A$1:$J$472,MATCH(X$6,'종목주가시세'!$B$1:$J$1,0)+1)*N263</f>
        <v>0</v>
      </c>
      <c r="Y263" s="12">
        <f t="array" ref="Y263">VLOOKUP($U263,'종목주가시세'!$A$1:$J$472,MATCH(Y$6,'종목주가시세'!$B$1:$J$1,0)+1)*O263</f>
        <v>23153000</v>
      </c>
      <c r="Z263" s="12">
        <f t="array" ref="Z263">VLOOKUP($U263,'종목주가시세'!$A$1:$J$472,MATCH(Z$6,'종목주가시세'!$B$1:$J$1,0)+1)*P263</f>
        <v>0</v>
      </c>
      <c r="AA263" s="12">
        <f t="array" ref="AA263">VLOOKUP($U263,'종목주가시세'!$A$1:$J$472,MATCH(AA$6,'종목주가시세'!$B$1:$J$1,0)+1)*Q263</f>
        <v>13972800</v>
      </c>
      <c r="AB263" s="12">
        <f t="array" ref="AB263">VLOOKUP($U263,'종목주가시세'!$A$1:$J$472,MATCH(AB$6,'종목주가시세'!$B$1:$J$1,0)+1)*R263</f>
        <v>0</v>
      </c>
      <c r="AC263" s="12">
        <f t="array" ref="AC263">VLOOKUP($U263,'종목주가시세'!$A$1:$J$472,MATCH(AC$6,'종목주가시세'!$B$1:$J$1,0)+1)*S263</f>
        <v>0</v>
      </c>
      <c r="AD263" s="12">
        <f t="array" ref="AD263">VLOOKUP($U263,'종목주가시세'!$A$1:$J$472,MATCH(AD$6,'종목주가시세'!$B$1:$J$1,0)+1)*T263</f>
        <v>0</v>
      </c>
      <c r="AE263" s="12">
        <f t="shared" si="3"/>
        <v>37125800</v>
      </c>
      <c r="AF263" s="12">
        <f t="array" ref="AF263">100000000+SUM(IF(($C$7:$C$28="매도")*($B$7:$B$28&lt;=$U263),$I$7:$I$28))-SUM(IF(($C$7:$C$28="매수")*($B$7:$B$28&lt;=$U263),$I$7:$I$28))</f>
        <v>66057470</v>
      </c>
      <c r="AG263" s="12">
        <f t="shared" si="4"/>
        <v>103183270</v>
      </c>
    </row>
    <row r="264" ht="16.5" customHeight="1">
      <c r="L264" s="3">
        <f t="array" ref="L264">SUM(IF(($A$7:$A$28=L$6)*($C$7:$C$28="매수")*($B$7:$B$28&lt;=$U264),$H$7:$H$28))-SUM(IF(($A$7:$A$28=L$6)*($C$7:$C$28="매도")*($B$7:$B$28&lt;=$U264),$H$7:$H$28))</f>
        <v>0</v>
      </c>
      <c r="M264" s="3">
        <f t="array" ref="M264">SUM(IF(($A$7:$A$28=M$6)*($C$7:$C$28="매수")*($B$7:$B$28&lt;=$U264),$H$7:$H$28))-SUM(IF(($A$7:$A$28=M$6)*($C$7:$C$28="매도")*($B$7:$B$28&lt;=$U264),$H$7:$H$28))</f>
        <v>0</v>
      </c>
      <c r="N264" s="3">
        <f t="array" ref="N264">SUM(IF(($A$7:$A$28=N$6)*($C$7:$C$28="매수")*($B$7:$B$28&lt;=$U264),$H$7:$H$28))-SUM(IF(($A$7:$A$28=N$6)*($C$7:$C$28="매도")*($B$7:$B$28&lt;=$U264),$H$7:$H$28))</f>
        <v>0</v>
      </c>
      <c r="O264" s="3">
        <f t="array" ref="O264">SUM(IF(($A$7:$A$28=O$6)*($C$7:$C$28="매수")*($B$7:$B$28&lt;=$U264),$H$7:$H$28))-SUM(IF(($A$7:$A$28=O$6)*($C$7:$C$28="매도")*($B$7:$B$28&lt;=$U264),$H$7:$H$28))</f>
        <v>1690</v>
      </c>
      <c r="P264" s="3">
        <f t="array" ref="P264">SUM(IF(($A$7:$A$28=P$6)*($C$7:$C$28="매수")*($B$7:$B$28&lt;=$U264),$H$7:$H$28))-SUM(IF(($A$7:$A$28=P$6)*($C$7:$C$28="매도")*($B$7:$B$28&lt;=$U264),$H$7:$H$28))</f>
        <v>0</v>
      </c>
      <c r="Q264" s="3">
        <f t="array" ref="Q264">SUM(IF(($A$7:$A$28=Q$6)*($C$7:$C$28="매수")*($B$7:$B$28&lt;=$U264),$H$7:$H$28))-SUM(IF(($A$7:$A$28=Q$6)*($C$7:$C$28="매도")*($B$7:$B$28&lt;=$U264),$H$7:$H$28))</f>
        <v>426</v>
      </c>
      <c r="R264" s="3">
        <f t="array" ref="R264">SUM(IF(($A$7:$A$28=R$6)*($C$7:$C$28="매수")*($B$7:$B$28&lt;=$U264),$H$7:$H$28))-SUM(IF(($A$7:$A$28=R$6)*($C$7:$C$28="매도")*($B$7:$B$28&lt;=$U264),$H$7:$H$28))</f>
        <v>0</v>
      </c>
      <c r="S264" s="3">
        <f t="array" ref="S264">SUM(IF(($A$7:$A$28=S$6)*($C$7:$C$28="매수")*($B$7:$B$28&lt;=$U264),$H$7:$H$28))-SUM(IF(($A$7:$A$28=S$6)*($C$7:$C$28="매도")*($B$7:$B$28&lt;=$U264),$H$7:$H$28))</f>
        <v>0</v>
      </c>
      <c r="T264" s="3">
        <f t="array" ref="T264">SUM(IF(($A$7:$A$28=T$6)*($C$7:$C$28="매수")*($B$7:$B$28&lt;=$U264),$H$7:$H$28))-SUM(IF(($A$7:$A$28=T$6)*($C$7:$C$28="매도")*($B$7:$B$28&lt;=$U264),$H$7:$H$28))</f>
        <v>0</v>
      </c>
      <c r="U264" s="11">
        <v>43882.0</v>
      </c>
      <c r="V264" s="12">
        <f t="array" ref="V264">VLOOKUP($U264,'종목주가시세'!$A$1:$J$472,MATCH(V$6,'종목주가시세'!$B$1:$J$1,0)+1)*L264</f>
        <v>0</v>
      </c>
      <c r="W264" s="12">
        <f t="array" ref="W264">VLOOKUP($U264,'종목주가시세'!$A$1:$J$472,MATCH(W$6,'종목주가시세'!$B$1:$J$1,0)+1)*M264</f>
        <v>0</v>
      </c>
      <c r="X264" s="12">
        <f t="array" ref="X264">VLOOKUP($U264,'종목주가시세'!$A$1:$J$472,MATCH(X$6,'종목주가시세'!$B$1:$J$1,0)+1)*N264</f>
        <v>0</v>
      </c>
      <c r="Y264" s="12">
        <f t="array" ref="Y264">VLOOKUP($U264,'종목주가시세'!$A$1:$J$472,MATCH(Y$6,'종목주가시세'!$B$1:$J$1,0)+1)*O264</f>
        <v>23322000</v>
      </c>
      <c r="Z264" s="12">
        <f t="array" ref="Z264">VLOOKUP($U264,'종목주가시세'!$A$1:$J$472,MATCH(Z$6,'종목주가시세'!$B$1:$J$1,0)+1)*P264</f>
        <v>0</v>
      </c>
      <c r="AA264" s="12">
        <f t="array" ref="AA264">VLOOKUP($U264,'종목주가시세'!$A$1:$J$472,MATCH(AA$6,'종목주가시세'!$B$1:$J$1,0)+1)*Q264</f>
        <v>13930200</v>
      </c>
      <c r="AB264" s="12">
        <f t="array" ref="AB264">VLOOKUP($U264,'종목주가시세'!$A$1:$J$472,MATCH(AB$6,'종목주가시세'!$B$1:$J$1,0)+1)*R264</f>
        <v>0</v>
      </c>
      <c r="AC264" s="12">
        <f t="array" ref="AC264">VLOOKUP($U264,'종목주가시세'!$A$1:$J$472,MATCH(AC$6,'종목주가시세'!$B$1:$J$1,0)+1)*S264</f>
        <v>0</v>
      </c>
      <c r="AD264" s="12">
        <f t="array" ref="AD264">VLOOKUP($U264,'종목주가시세'!$A$1:$J$472,MATCH(AD$6,'종목주가시세'!$B$1:$J$1,0)+1)*T264</f>
        <v>0</v>
      </c>
      <c r="AE264" s="12">
        <f t="shared" si="3"/>
        <v>37252200</v>
      </c>
      <c r="AF264" s="12">
        <f t="array" ref="AF264">100000000+SUM(IF(($C$7:$C$28="매도")*($B$7:$B$28&lt;=$U264),$I$7:$I$28))-SUM(IF(($C$7:$C$28="매수")*($B$7:$B$28&lt;=$U264),$I$7:$I$28))</f>
        <v>66057470</v>
      </c>
      <c r="AG264" s="12">
        <f t="shared" si="4"/>
        <v>103309670</v>
      </c>
    </row>
    <row r="265" ht="16.5" customHeight="1">
      <c r="L265" s="3">
        <f t="array" ref="L265">SUM(IF(($A$7:$A$28=L$6)*($C$7:$C$28="매수")*($B$7:$B$28&lt;=$U265),$H$7:$H$28))-SUM(IF(($A$7:$A$28=L$6)*($C$7:$C$28="매도")*($B$7:$B$28&lt;=$U265),$H$7:$H$28))</f>
        <v>0</v>
      </c>
      <c r="M265" s="3">
        <f t="array" ref="M265">SUM(IF(($A$7:$A$28=M$6)*($C$7:$C$28="매수")*($B$7:$B$28&lt;=$U265),$H$7:$H$28))-SUM(IF(($A$7:$A$28=M$6)*($C$7:$C$28="매도")*($B$7:$B$28&lt;=$U265),$H$7:$H$28))</f>
        <v>0</v>
      </c>
      <c r="N265" s="3">
        <f t="array" ref="N265">SUM(IF(($A$7:$A$28=N$6)*($C$7:$C$28="매수")*($B$7:$B$28&lt;=$U265),$H$7:$H$28))-SUM(IF(($A$7:$A$28=N$6)*($C$7:$C$28="매도")*($B$7:$B$28&lt;=$U265),$H$7:$H$28))</f>
        <v>0</v>
      </c>
      <c r="O265" s="3">
        <f t="array" ref="O265">SUM(IF(($A$7:$A$28=O$6)*($C$7:$C$28="매수")*($B$7:$B$28&lt;=$U265),$H$7:$H$28))-SUM(IF(($A$7:$A$28=O$6)*($C$7:$C$28="매도")*($B$7:$B$28&lt;=$U265),$H$7:$H$28))</f>
        <v>1690</v>
      </c>
      <c r="P265" s="3">
        <f t="array" ref="P265">SUM(IF(($A$7:$A$28=P$6)*($C$7:$C$28="매수")*($B$7:$B$28&lt;=$U265),$H$7:$H$28))-SUM(IF(($A$7:$A$28=P$6)*($C$7:$C$28="매도")*($B$7:$B$28&lt;=$U265),$H$7:$H$28))</f>
        <v>0</v>
      </c>
      <c r="Q265" s="3">
        <f t="array" ref="Q265">SUM(IF(($A$7:$A$28=Q$6)*($C$7:$C$28="매수")*($B$7:$B$28&lt;=$U265),$H$7:$H$28))-SUM(IF(($A$7:$A$28=Q$6)*($C$7:$C$28="매도")*($B$7:$B$28&lt;=$U265),$H$7:$H$28))</f>
        <v>426</v>
      </c>
      <c r="R265" s="3">
        <f t="array" ref="R265">SUM(IF(($A$7:$A$28=R$6)*($C$7:$C$28="매수")*($B$7:$B$28&lt;=$U265),$H$7:$H$28))-SUM(IF(($A$7:$A$28=R$6)*($C$7:$C$28="매도")*($B$7:$B$28&lt;=$U265),$H$7:$H$28))</f>
        <v>0</v>
      </c>
      <c r="S265" s="3">
        <f t="array" ref="S265">SUM(IF(($A$7:$A$28=S$6)*($C$7:$C$28="매수")*($B$7:$B$28&lt;=$U265),$H$7:$H$28))-SUM(IF(($A$7:$A$28=S$6)*($C$7:$C$28="매도")*($B$7:$B$28&lt;=$U265),$H$7:$H$28))</f>
        <v>0</v>
      </c>
      <c r="T265" s="3">
        <f t="array" ref="T265">SUM(IF(($A$7:$A$28=T$6)*($C$7:$C$28="매수")*($B$7:$B$28&lt;=$U265),$H$7:$H$28))-SUM(IF(($A$7:$A$28=T$6)*($C$7:$C$28="매도")*($B$7:$B$28&lt;=$U265),$H$7:$H$28))</f>
        <v>0</v>
      </c>
      <c r="U265" s="11">
        <v>43885.0</v>
      </c>
      <c r="V265" s="12">
        <f t="array" ref="V265">VLOOKUP($U265,'종목주가시세'!$A$1:$J$472,MATCH(V$6,'종목주가시세'!$B$1:$J$1,0)+1)*L265</f>
        <v>0</v>
      </c>
      <c r="W265" s="12">
        <f t="array" ref="W265">VLOOKUP($U265,'종목주가시세'!$A$1:$J$472,MATCH(W$6,'종목주가시세'!$B$1:$J$1,0)+1)*M265</f>
        <v>0</v>
      </c>
      <c r="X265" s="12">
        <f t="array" ref="X265">VLOOKUP($U265,'종목주가시세'!$A$1:$J$472,MATCH(X$6,'종목주가시세'!$B$1:$J$1,0)+1)*N265</f>
        <v>0</v>
      </c>
      <c r="Y265" s="12">
        <f t="array" ref="Y265">VLOOKUP($U265,'종목주가시세'!$A$1:$J$472,MATCH(Y$6,'종목주가시세'!$B$1:$J$1,0)+1)*O265</f>
        <v>22392500</v>
      </c>
      <c r="Z265" s="12">
        <f t="array" ref="Z265">VLOOKUP($U265,'종목주가시세'!$A$1:$J$472,MATCH(Z$6,'종목주가시세'!$B$1:$J$1,0)+1)*P265</f>
        <v>0</v>
      </c>
      <c r="AA265" s="12">
        <f t="array" ref="AA265">VLOOKUP($U265,'종목주가시세'!$A$1:$J$472,MATCH(AA$6,'종목주가시세'!$B$1:$J$1,0)+1)*Q265</f>
        <v>13248600</v>
      </c>
      <c r="AB265" s="12">
        <f t="array" ref="AB265">VLOOKUP($U265,'종목주가시세'!$A$1:$J$472,MATCH(AB$6,'종목주가시세'!$B$1:$J$1,0)+1)*R265</f>
        <v>0</v>
      </c>
      <c r="AC265" s="12">
        <f t="array" ref="AC265">VLOOKUP($U265,'종목주가시세'!$A$1:$J$472,MATCH(AC$6,'종목주가시세'!$B$1:$J$1,0)+1)*S265</f>
        <v>0</v>
      </c>
      <c r="AD265" s="12">
        <f t="array" ref="AD265">VLOOKUP($U265,'종목주가시세'!$A$1:$J$472,MATCH(AD$6,'종목주가시세'!$B$1:$J$1,0)+1)*T265</f>
        <v>0</v>
      </c>
      <c r="AE265" s="12">
        <f t="shared" si="3"/>
        <v>35641100</v>
      </c>
      <c r="AF265" s="12">
        <f t="array" ref="AF265">100000000+SUM(IF(($C$7:$C$28="매도")*($B$7:$B$28&lt;=$U265),$I$7:$I$28))-SUM(IF(($C$7:$C$28="매수")*($B$7:$B$28&lt;=$U265),$I$7:$I$28))</f>
        <v>66057470</v>
      </c>
      <c r="AG265" s="12">
        <f t="shared" si="4"/>
        <v>101698570</v>
      </c>
    </row>
    <row r="266" ht="16.5" customHeight="1">
      <c r="L266" s="3">
        <f t="array" ref="L266">SUM(IF(($A$7:$A$28=L$6)*($C$7:$C$28="매수")*($B$7:$B$28&lt;=$U266),$H$7:$H$28))-SUM(IF(($A$7:$A$28=L$6)*($C$7:$C$28="매도")*($B$7:$B$28&lt;=$U266),$H$7:$H$28))</f>
        <v>0</v>
      </c>
      <c r="M266" s="3">
        <f t="array" ref="M266">SUM(IF(($A$7:$A$28=M$6)*($C$7:$C$28="매수")*($B$7:$B$28&lt;=$U266),$H$7:$H$28))-SUM(IF(($A$7:$A$28=M$6)*($C$7:$C$28="매도")*($B$7:$B$28&lt;=$U266),$H$7:$H$28))</f>
        <v>0</v>
      </c>
      <c r="N266" s="3">
        <f t="array" ref="N266">SUM(IF(($A$7:$A$28=N$6)*($C$7:$C$28="매수")*($B$7:$B$28&lt;=$U266),$H$7:$H$28))-SUM(IF(($A$7:$A$28=N$6)*($C$7:$C$28="매도")*($B$7:$B$28&lt;=$U266),$H$7:$H$28))</f>
        <v>0</v>
      </c>
      <c r="O266" s="3">
        <f t="array" ref="O266">SUM(IF(($A$7:$A$28=O$6)*($C$7:$C$28="매수")*($B$7:$B$28&lt;=$U266),$H$7:$H$28))-SUM(IF(($A$7:$A$28=O$6)*($C$7:$C$28="매도")*($B$7:$B$28&lt;=$U266),$H$7:$H$28))</f>
        <v>1690</v>
      </c>
      <c r="P266" s="3">
        <f t="array" ref="P266">SUM(IF(($A$7:$A$28=P$6)*($C$7:$C$28="매수")*($B$7:$B$28&lt;=$U266),$H$7:$H$28))-SUM(IF(($A$7:$A$28=P$6)*($C$7:$C$28="매도")*($B$7:$B$28&lt;=$U266),$H$7:$H$28))</f>
        <v>0</v>
      </c>
      <c r="Q266" s="3">
        <f t="array" ref="Q266">SUM(IF(($A$7:$A$28=Q$6)*($C$7:$C$28="매수")*($B$7:$B$28&lt;=$U266),$H$7:$H$28))-SUM(IF(($A$7:$A$28=Q$6)*($C$7:$C$28="매도")*($B$7:$B$28&lt;=$U266),$H$7:$H$28))</f>
        <v>426</v>
      </c>
      <c r="R266" s="3">
        <f t="array" ref="R266">SUM(IF(($A$7:$A$28=R$6)*($C$7:$C$28="매수")*($B$7:$B$28&lt;=$U266),$H$7:$H$28))-SUM(IF(($A$7:$A$28=R$6)*($C$7:$C$28="매도")*($B$7:$B$28&lt;=$U266),$H$7:$H$28))</f>
        <v>0</v>
      </c>
      <c r="S266" s="3">
        <f t="array" ref="S266">SUM(IF(($A$7:$A$28=S$6)*($C$7:$C$28="매수")*($B$7:$B$28&lt;=$U266),$H$7:$H$28))-SUM(IF(($A$7:$A$28=S$6)*($C$7:$C$28="매도")*($B$7:$B$28&lt;=$U266),$H$7:$H$28))</f>
        <v>0</v>
      </c>
      <c r="T266" s="3">
        <f t="array" ref="T266">SUM(IF(($A$7:$A$28=T$6)*($C$7:$C$28="매수")*($B$7:$B$28&lt;=$U266),$H$7:$H$28))-SUM(IF(($A$7:$A$28=T$6)*($C$7:$C$28="매도")*($B$7:$B$28&lt;=$U266),$H$7:$H$28))</f>
        <v>0</v>
      </c>
      <c r="U266" s="11">
        <v>43886.0</v>
      </c>
      <c r="V266" s="12">
        <f t="array" ref="V266">VLOOKUP($U266,'종목주가시세'!$A$1:$J$472,MATCH(V$6,'종목주가시세'!$B$1:$J$1,0)+1)*L266</f>
        <v>0</v>
      </c>
      <c r="W266" s="12">
        <f t="array" ref="W266">VLOOKUP($U266,'종목주가시세'!$A$1:$J$472,MATCH(W$6,'종목주가시세'!$B$1:$J$1,0)+1)*M266</f>
        <v>0</v>
      </c>
      <c r="X266" s="12">
        <f t="array" ref="X266">VLOOKUP($U266,'종목주가시세'!$A$1:$J$472,MATCH(X$6,'종목주가시세'!$B$1:$J$1,0)+1)*N266</f>
        <v>0</v>
      </c>
      <c r="Y266" s="12">
        <f t="array" ref="Y266">VLOOKUP($U266,'종목주가시세'!$A$1:$J$472,MATCH(Y$6,'종목주가시세'!$B$1:$J$1,0)+1)*O266</f>
        <v>22899500</v>
      </c>
      <c r="Z266" s="12">
        <f t="array" ref="Z266">VLOOKUP($U266,'종목주가시세'!$A$1:$J$472,MATCH(Z$6,'종목주가시세'!$B$1:$J$1,0)+1)*P266</f>
        <v>0</v>
      </c>
      <c r="AA266" s="12">
        <f t="array" ref="AA266">VLOOKUP($U266,'종목주가시세'!$A$1:$J$472,MATCH(AA$6,'종목주가시세'!$B$1:$J$1,0)+1)*Q266</f>
        <v>13504200</v>
      </c>
      <c r="AB266" s="12">
        <f t="array" ref="AB266">VLOOKUP($U266,'종목주가시세'!$A$1:$J$472,MATCH(AB$6,'종목주가시세'!$B$1:$J$1,0)+1)*R266</f>
        <v>0</v>
      </c>
      <c r="AC266" s="12">
        <f t="array" ref="AC266">VLOOKUP($U266,'종목주가시세'!$A$1:$J$472,MATCH(AC$6,'종목주가시세'!$B$1:$J$1,0)+1)*S266</f>
        <v>0</v>
      </c>
      <c r="AD266" s="12">
        <f t="array" ref="AD266">VLOOKUP($U266,'종목주가시세'!$A$1:$J$472,MATCH(AD$6,'종목주가시세'!$B$1:$J$1,0)+1)*T266</f>
        <v>0</v>
      </c>
      <c r="AE266" s="12">
        <f t="shared" si="3"/>
        <v>36403700</v>
      </c>
      <c r="AF266" s="12">
        <f t="array" ref="AF266">100000000+SUM(IF(($C$7:$C$28="매도")*($B$7:$B$28&lt;=$U266),$I$7:$I$28))-SUM(IF(($C$7:$C$28="매수")*($B$7:$B$28&lt;=$U266),$I$7:$I$28))</f>
        <v>66057470</v>
      </c>
      <c r="AG266" s="12">
        <f t="shared" si="4"/>
        <v>102461170</v>
      </c>
    </row>
    <row r="267" ht="16.5" customHeight="1">
      <c r="L267" s="3">
        <f t="array" ref="L267">SUM(IF(($A$7:$A$28=L$6)*($C$7:$C$28="매수")*($B$7:$B$28&lt;=$U267),$H$7:$H$28))-SUM(IF(($A$7:$A$28=L$6)*($C$7:$C$28="매도")*($B$7:$B$28&lt;=$U267),$H$7:$H$28))</f>
        <v>0</v>
      </c>
      <c r="M267" s="3">
        <f t="array" ref="M267">SUM(IF(($A$7:$A$28=M$6)*($C$7:$C$28="매수")*($B$7:$B$28&lt;=$U267),$H$7:$H$28))-SUM(IF(($A$7:$A$28=M$6)*($C$7:$C$28="매도")*($B$7:$B$28&lt;=$U267),$H$7:$H$28))</f>
        <v>0</v>
      </c>
      <c r="N267" s="3">
        <f t="array" ref="N267">SUM(IF(($A$7:$A$28=N$6)*($C$7:$C$28="매수")*($B$7:$B$28&lt;=$U267),$H$7:$H$28))-SUM(IF(($A$7:$A$28=N$6)*($C$7:$C$28="매도")*($B$7:$B$28&lt;=$U267),$H$7:$H$28))</f>
        <v>0</v>
      </c>
      <c r="O267" s="3">
        <f t="array" ref="O267">SUM(IF(($A$7:$A$28=O$6)*($C$7:$C$28="매수")*($B$7:$B$28&lt;=$U267),$H$7:$H$28))-SUM(IF(($A$7:$A$28=O$6)*($C$7:$C$28="매도")*($B$7:$B$28&lt;=$U267),$H$7:$H$28))</f>
        <v>1690</v>
      </c>
      <c r="P267" s="3">
        <f t="array" ref="P267">SUM(IF(($A$7:$A$28=P$6)*($C$7:$C$28="매수")*($B$7:$B$28&lt;=$U267),$H$7:$H$28))-SUM(IF(($A$7:$A$28=P$6)*($C$7:$C$28="매도")*($B$7:$B$28&lt;=$U267),$H$7:$H$28))</f>
        <v>0</v>
      </c>
      <c r="Q267" s="3">
        <f t="array" ref="Q267">SUM(IF(($A$7:$A$28=Q$6)*($C$7:$C$28="매수")*($B$7:$B$28&lt;=$U267),$H$7:$H$28))-SUM(IF(($A$7:$A$28=Q$6)*($C$7:$C$28="매도")*($B$7:$B$28&lt;=$U267),$H$7:$H$28))</f>
        <v>426</v>
      </c>
      <c r="R267" s="3">
        <f t="array" ref="R267">SUM(IF(($A$7:$A$28=R$6)*($C$7:$C$28="매수")*($B$7:$B$28&lt;=$U267),$H$7:$H$28))-SUM(IF(($A$7:$A$28=R$6)*($C$7:$C$28="매도")*($B$7:$B$28&lt;=$U267),$H$7:$H$28))</f>
        <v>0</v>
      </c>
      <c r="S267" s="3">
        <f t="array" ref="S267">SUM(IF(($A$7:$A$28=S$6)*($C$7:$C$28="매수")*($B$7:$B$28&lt;=$U267),$H$7:$H$28))-SUM(IF(($A$7:$A$28=S$6)*($C$7:$C$28="매도")*($B$7:$B$28&lt;=$U267),$H$7:$H$28))</f>
        <v>0</v>
      </c>
      <c r="T267" s="3">
        <f t="array" ref="T267">SUM(IF(($A$7:$A$28=T$6)*($C$7:$C$28="매수")*($B$7:$B$28&lt;=$U267),$H$7:$H$28))-SUM(IF(($A$7:$A$28=T$6)*($C$7:$C$28="매도")*($B$7:$B$28&lt;=$U267),$H$7:$H$28))</f>
        <v>0</v>
      </c>
      <c r="U267" s="11">
        <v>43887.0</v>
      </c>
      <c r="V267" s="12">
        <f t="array" ref="V267">VLOOKUP($U267,'종목주가시세'!$A$1:$J$472,MATCH(V$6,'종목주가시세'!$B$1:$J$1,0)+1)*L267</f>
        <v>0</v>
      </c>
      <c r="W267" s="12">
        <f t="array" ref="W267">VLOOKUP($U267,'종목주가시세'!$A$1:$J$472,MATCH(W$6,'종목주가시세'!$B$1:$J$1,0)+1)*M267</f>
        <v>0</v>
      </c>
      <c r="X267" s="12">
        <f t="array" ref="X267">VLOOKUP($U267,'종목주가시세'!$A$1:$J$472,MATCH(X$6,'종목주가시세'!$B$1:$J$1,0)+1)*N267</f>
        <v>0</v>
      </c>
      <c r="Y267" s="12">
        <f t="array" ref="Y267">VLOOKUP($U267,'종목주가시세'!$A$1:$J$472,MATCH(Y$6,'종목주가시세'!$B$1:$J$1,0)+1)*O267</f>
        <v>22392500</v>
      </c>
      <c r="Z267" s="12">
        <f t="array" ref="Z267">VLOOKUP($U267,'종목주가시세'!$A$1:$J$472,MATCH(Z$6,'종목주가시세'!$B$1:$J$1,0)+1)*P267</f>
        <v>0</v>
      </c>
      <c r="AA267" s="12">
        <f t="array" ref="AA267">VLOOKUP($U267,'종목주가시세'!$A$1:$J$472,MATCH(AA$6,'종목주가시세'!$B$1:$J$1,0)+1)*Q267</f>
        <v>13419000</v>
      </c>
      <c r="AB267" s="12">
        <f t="array" ref="AB267">VLOOKUP($U267,'종목주가시세'!$A$1:$J$472,MATCH(AB$6,'종목주가시세'!$B$1:$J$1,0)+1)*R267</f>
        <v>0</v>
      </c>
      <c r="AC267" s="12">
        <f t="array" ref="AC267">VLOOKUP($U267,'종목주가시세'!$A$1:$J$472,MATCH(AC$6,'종목주가시세'!$B$1:$J$1,0)+1)*S267</f>
        <v>0</v>
      </c>
      <c r="AD267" s="12">
        <f t="array" ref="AD267">VLOOKUP($U267,'종목주가시세'!$A$1:$J$472,MATCH(AD$6,'종목주가시세'!$B$1:$J$1,0)+1)*T267</f>
        <v>0</v>
      </c>
      <c r="AE267" s="12">
        <f t="shared" si="3"/>
        <v>35811500</v>
      </c>
      <c r="AF267" s="12">
        <f t="array" ref="AF267">100000000+SUM(IF(($C$7:$C$28="매도")*($B$7:$B$28&lt;=$U267),$I$7:$I$28))-SUM(IF(($C$7:$C$28="매수")*($B$7:$B$28&lt;=$U267),$I$7:$I$28))</f>
        <v>66057470</v>
      </c>
      <c r="AG267" s="12">
        <f t="shared" si="4"/>
        <v>101868970</v>
      </c>
    </row>
    <row r="268" ht="16.5" customHeight="1">
      <c r="L268" s="3">
        <f t="array" ref="L268">SUM(IF(($A$7:$A$28=L$6)*($C$7:$C$28="매수")*($B$7:$B$28&lt;=$U268),$H$7:$H$28))-SUM(IF(($A$7:$A$28=L$6)*($C$7:$C$28="매도")*($B$7:$B$28&lt;=$U268),$H$7:$H$28))</f>
        <v>0</v>
      </c>
      <c r="M268" s="3">
        <f t="array" ref="M268">SUM(IF(($A$7:$A$28=M$6)*($C$7:$C$28="매수")*($B$7:$B$28&lt;=$U268),$H$7:$H$28))-SUM(IF(($A$7:$A$28=M$6)*($C$7:$C$28="매도")*($B$7:$B$28&lt;=$U268),$H$7:$H$28))</f>
        <v>0</v>
      </c>
      <c r="N268" s="3">
        <f t="array" ref="N268">SUM(IF(($A$7:$A$28=N$6)*($C$7:$C$28="매수")*($B$7:$B$28&lt;=$U268),$H$7:$H$28))-SUM(IF(($A$7:$A$28=N$6)*($C$7:$C$28="매도")*($B$7:$B$28&lt;=$U268),$H$7:$H$28))</f>
        <v>0</v>
      </c>
      <c r="O268" s="3">
        <f t="array" ref="O268">SUM(IF(($A$7:$A$28=O$6)*($C$7:$C$28="매수")*($B$7:$B$28&lt;=$U268),$H$7:$H$28))-SUM(IF(($A$7:$A$28=O$6)*($C$7:$C$28="매도")*($B$7:$B$28&lt;=$U268),$H$7:$H$28))</f>
        <v>1690</v>
      </c>
      <c r="P268" s="3">
        <f t="array" ref="P268">SUM(IF(($A$7:$A$28=P$6)*($C$7:$C$28="매수")*($B$7:$B$28&lt;=$U268),$H$7:$H$28))-SUM(IF(($A$7:$A$28=P$6)*($C$7:$C$28="매도")*($B$7:$B$28&lt;=$U268),$H$7:$H$28))</f>
        <v>0</v>
      </c>
      <c r="Q268" s="3">
        <f t="array" ref="Q268">SUM(IF(($A$7:$A$28=Q$6)*($C$7:$C$28="매수")*($B$7:$B$28&lt;=$U268),$H$7:$H$28))-SUM(IF(($A$7:$A$28=Q$6)*($C$7:$C$28="매도")*($B$7:$B$28&lt;=$U268),$H$7:$H$28))</f>
        <v>426</v>
      </c>
      <c r="R268" s="3">
        <f t="array" ref="R268">SUM(IF(($A$7:$A$28=R$6)*($C$7:$C$28="매수")*($B$7:$B$28&lt;=$U268),$H$7:$H$28))-SUM(IF(($A$7:$A$28=R$6)*($C$7:$C$28="매도")*($B$7:$B$28&lt;=$U268),$H$7:$H$28))</f>
        <v>0</v>
      </c>
      <c r="S268" s="3">
        <f t="array" ref="S268">SUM(IF(($A$7:$A$28=S$6)*($C$7:$C$28="매수")*($B$7:$B$28&lt;=$U268),$H$7:$H$28))-SUM(IF(($A$7:$A$28=S$6)*($C$7:$C$28="매도")*($B$7:$B$28&lt;=$U268),$H$7:$H$28))</f>
        <v>0</v>
      </c>
      <c r="T268" s="3">
        <f t="array" ref="T268">SUM(IF(($A$7:$A$28=T$6)*($C$7:$C$28="매수")*($B$7:$B$28&lt;=$U268),$H$7:$H$28))-SUM(IF(($A$7:$A$28=T$6)*($C$7:$C$28="매도")*($B$7:$B$28&lt;=$U268),$H$7:$H$28))</f>
        <v>0</v>
      </c>
      <c r="U268" s="11">
        <v>43888.0</v>
      </c>
      <c r="V268" s="12">
        <f t="array" ref="V268">VLOOKUP($U268,'종목주가시세'!$A$1:$J$472,MATCH(V$6,'종목주가시세'!$B$1:$J$1,0)+1)*L268</f>
        <v>0</v>
      </c>
      <c r="W268" s="12">
        <f t="array" ref="W268">VLOOKUP($U268,'종목주가시세'!$A$1:$J$472,MATCH(W$6,'종목주가시세'!$B$1:$J$1,0)+1)*M268</f>
        <v>0</v>
      </c>
      <c r="X268" s="12">
        <f t="array" ref="X268">VLOOKUP($U268,'종목주가시세'!$A$1:$J$472,MATCH(X$6,'종목주가시세'!$B$1:$J$1,0)+1)*N268</f>
        <v>0</v>
      </c>
      <c r="Y268" s="12">
        <f t="array" ref="Y268">VLOOKUP($U268,'종목주가시세'!$A$1:$J$472,MATCH(Y$6,'종목주가시세'!$B$1:$J$1,0)+1)*O268</f>
        <v>22392500</v>
      </c>
      <c r="Z268" s="12">
        <f t="array" ref="Z268">VLOOKUP($U268,'종목주가시세'!$A$1:$J$472,MATCH(Z$6,'종목주가시세'!$B$1:$J$1,0)+1)*P268</f>
        <v>0</v>
      </c>
      <c r="AA268" s="12">
        <f t="array" ref="AA268">VLOOKUP($U268,'종목주가시세'!$A$1:$J$472,MATCH(AA$6,'종목주가시세'!$B$1:$J$1,0)+1)*Q268</f>
        <v>13163400</v>
      </c>
      <c r="AB268" s="12">
        <f t="array" ref="AB268">VLOOKUP($U268,'종목주가시세'!$A$1:$J$472,MATCH(AB$6,'종목주가시세'!$B$1:$J$1,0)+1)*R268</f>
        <v>0</v>
      </c>
      <c r="AC268" s="12">
        <f t="array" ref="AC268">VLOOKUP($U268,'종목주가시세'!$A$1:$J$472,MATCH(AC$6,'종목주가시세'!$B$1:$J$1,0)+1)*S268</f>
        <v>0</v>
      </c>
      <c r="AD268" s="12">
        <f t="array" ref="AD268">VLOOKUP($U268,'종목주가시세'!$A$1:$J$472,MATCH(AD$6,'종목주가시세'!$B$1:$J$1,0)+1)*T268</f>
        <v>0</v>
      </c>
      <c r="AE268" s="12">
        <f t="shared" si="3"/>
        <v>35555900</v>
      </c>
      <c r="AF268" s="12">
        <f t="array" ref="AF268">100000000+SUM(IF(($C$7:$C$28="매도")*($B$7:$B$28&lt;=$U268),$I$7:$I$28))-SUM(IF(($C$7:$C$28="매수")*($B$7:$B$28&lt;=$U268),$I$7:$I$28))</f>
        <v>66057470</v>
      </c>
      <c r="AG268" s="12">
        <f t="shared" si="4"/>
        <v>101613370</v>
      </c>
    </row>
    <row r="269" ht="16.5" customHeight="1">
      <c r="L269" s="3">
        <f t="array" ref="L269">SUM(IF(($A$7:$A$28=L$6)*($C$7:$C$28="매수")*($B$7:$B$28&lt;=$U269),$H$7:$H$28))-SUM(IF(($A$7:$A$28=L$6)*($C$7:$C$28="매도")*($B$7:$B$28&lt;=$U269),$H$7:$H$28))</f>
        <v>0</v>
      </c>
      <c r="M269" s="3">
        <f t="array" ref="M269">SUM(IF(($A$7:$A$28=M$6)*($C$7:$C$28="매수")*($B$7:$B$28&lt;=$U269),$H$7:$H$28))-SUM(IF(($A$7:$A$28=M$6)*($C$7:$C$28="매도")*($B$7:$B$28&lt;=$U269),$H$7:$H$28))</f>
        <v>0</v>
      </c>
      <c r="N269" s="3">
        <f t="array" ref="N269">SUM(IF(($A$7:$A$28=N$6)*($C$7:$C$28="매수")*($B$7:$B$28&lt;=$U269),$H$7:$H$28))-SUM(IF(($A$7:$A$28=N$6)*($C$7:$C$28="매도")*($B$7:$B$28&lt;=$U269),$H$7:$H$28))</f>
        <v>0</v>
      </c>
      <c r="O269" s="3">
        <f t="array" ref="O269">SUM(IF(($A$7:$A$28=O$6)*($C$7:$C$28="매수")*($B$7:$B$28&lt;=$U269),$H$7:$H$28))-SUM(IF(($A$7:$A$28=O$6)*($C$7:$C$28="매도")*($B$7:$B$28&lt;=$U269),$H$7:$H$28))</f>
        <v>1690</v>
      </c>
      <c r="P269" s="3">
        <f t="array" ref="P269">SUM(IF(($A$7:$A$28=P$6)*($C$7:$C$28="매수")*($B$7:$B$28&lt;=$U269),$H$7:$H$28))-SUM(IF(($A$7:$A$28=P$6)*($C$7:$C$28="매도")*($B$7:$B$28&lt;=$U269),$H$7:$H$28))</f>
        <v>0</v>
      </c>
      <c r="Q269" s="3">
        <f t="array" ref="Q269">SUM(IF(($A$7:$A$28=Q$6)*($C$7:$C$28="매수")*($B$7:$B$28&lt;=$U269),$H$7:$H$28))-SUM(IF(($A$7:$A$28=Q$6)*($C$7:$C$28="매도")*($B$7:$B$28&lt;=$U269),$H$7:$H$28))</f>
        <v>426</v>
      </c>
      <c r="R269" s="3">
        <f t="array" ref="R269">SUM(IF(($A$7:$A$28=R$6)*($C$7:$C$28="매수")*($B$7:$B$28&lt;=$U269),$H$7:$H$28))-SUM(IF(($A$7:$A$28=R$6)*($C$7:$C$28="매도")*($B$7:$B$28&lt;=$U269),$H$7:$H$28))</f>
        <v>0</v>
      </c>
      <c r="S269" s="3">
        <f t="array" ref="S269">SUM(IF(($A$7:$A$28=S$6)*($C$7:$C$28="매수")*($B$7:$B$28&lt;=$U269),$H$7:$H$28))-SUM(IF(($A$7:$A$28=S$6)*($C$7:$C$28="매도")*($B$7:$B$28&lt;=$U269),$H$7:$H$28))</f>
        <v>0</v>
      </c>
      <c r="T269" s="3">
        <f t="array" ref="T269">SUM(IF(($A$7:$A$28=T$6)*($C$7:$C$28="매수")*($B$7:$B$28&lt;=$U269),$H$7:$H$28))-SUM(IF(($A$7:$A$28=T$6)*($C$7:$C$28="매도")*($B$7:$B$28&lt;=$U269),$H$7:$H$28))</f>
        <v>0</v>
      </c>
      <c r="U269" s="11">
        <v>43889.0</v>
      </c>
      <c r="V269" s="12">
        <f t="array" ref="V269">VLOOKUP($U269,'종목주가시세'!$A$1:$J$472,MATCH(V$6,'종목주가시세'!$B$1:$J$1,0)+1)*L269</f>
        <v>0</v>
      </c>
      <c r="W269" s="12">
        <f t="array" ref="W269">VLOOKUP($U269,'종목주가시세'!$A$1:$J$472,MATCH(W$6,'종목주가시세'!$B$1:$J$1,0)+1)*M269</f>
        <v>0</v>
      </c>
      <c r="X269" s="12">
        <f t="array" ref="X269">VLOOKUP($U269,'종목주가시세'!$A$1:$J$472,MATCH(X$6,'종목주가시세'!$B$1:$J$1,0)+1)*N269</f>
        <v>0</v>
      </c>
      <c r="Y269" s="12">
        <f t="array" ref="Y269">VLOOKUP($U269,'종목주가시세'!$A$1:$J$472,MATCH(Y$6,'종목주가시세'!$B$1:$J$1,0)+1)*O269</f>
        <v>21209500</v>
      </c>
      <c r="Z269" s="12">
        <f t="array" ref="Z269">VLOOKUP($U269,'종목주가시세'!$A$1:$J$472,MATCH(Z$6,'종목주가시세'!$B$1:$J$1,0)+1)*P269</f>
        <v>0</v>
      </c>
      <c r="AA269" s="12">
        <f t="array" ref="AA269">VLOOKUP($U269,'종목주가시세'!$A$1:$J$472,MATCH(AA$6,'종목주가시세'!$B$1:$J$1,0)+1)*Q269</f>
        <v>12801300</v>
      </c>
      <c r="AB269" s="12">
        <f t="array" ref="AB269">VLOOKUP($U269,'종목주가시세'!$A$1:$J$472,MATCH(AB$6,'종목주가시세'!$B$1:$J$1,0)+1)*R269</f>
        <v>0</v>
      </c>
      <c r="AC269" s="12">
        <f t="array" ref="AC269">VLOOKUP($U269,'종목주가시세'!$A$1:$J$472,MATCH(AC$6,'종목주가시세'!$B$1:$J$1,0)+1)*S269</f>
        <v>0</v>
      </c>
      <c r="AD269" s="12">
        <f t="array" ref="AD269">VLOOKUP($U269,'종목주가시세'!$A$1:$J$472,MATCH(AD$6,'종목주가시세'!$B$1:$J$1,0)+1)*T269</f>
        <v>0</v>
      </c>
      <c r="AE269" s="12">
        <f t="shared" si="3"/>
        <v>34010800</v>
      </c>
      <c r="AF269" s="12">
        <f t="array" ref="AF269">100000000+SUM(IF(($C$7:$C$28="매도")*($B$7:$B$28&lt;=$U269),$I$7:$I$28))-SUM(IF(($C$7:$C$28="매수")*($B$7:$B$28&lt;=$U269),$I$7:$I$28))</f>
        <v>66057470</v>
      </c>
      <c r="AG269" s="12">
        <f t="shared" si="4"/>
        <v>100068270</v>
      </c>
    </row>
    <row r="270" ht="16.5" customHeight="1">
      <c r="L270" s="3">
        <f t="array" ref="L270">SUM(IF(($A$7:$A$28=L$6)*($C$7:$C$28="매수")*($B$7:$B$28&lt;=$U270),$H$7:$H$28))-SUM(IF(($A$7:$A$28=L$6)*($C$7:$C$28="매도")*($B$7:$B$28&lt;=$U270),$H$7:$H$28))</f>
        <v>0</v>
      </c>
      <c r="M270" s="3">
        <f t="array" ref="M270">SUM(IF(($A$7:$A$28=M$6)*($C$7:$C$28="매수")*($B$7:$B$28&lt;=$U270),$H$7:$H$28))-SUM(IF(($A$7:$A$28=M$6)*($C$7:$C$28="매도")*($B$7:$B$28&lt;=$U270),$H$7:$H$28))</f>
        <v>0</v>
      </c>
      <c r="N270" s="3">
        <f t="array" ref="N270">SUM(IF(($A$7:$A$28=N$6)*($C$7:$C$28="매수")*($B$7:$B$28&lt;=$U270),$H$7:$H$28))-SUM(IF(($A$7:$A$28=N$6)*($C$7:$C$28="매도")*($B$7:$B$28&lt;=$U270),$H$7:$H$28))</f>
        <v>0</v>
      </c>
      <c r="O270" s="3">
        <f t="array" ref="O270">SUM(IF(($A$7:$A$28=O$6)*($C$7:$C$28="매수")*($B$7:$B$28&lt;=$U270),$H$7:$H$28))-SUM(IF(($A$7:$A$28=O$6)*($C$7:$C$28="매도")*($B$7:$B$28&lt;=$U270),$H$7:$H$28))</f>
        <v>1690</v>
      </c>
      <c r="P270" s="3">
        <f t="array" ref="P270">SUM(IF(($A$7:$A$28=P$6)*($C$7:$C$28="매수")*($B$7:$B$28&lt;=$U270),$H$7:$H$28))-SUM(IF(($A$7:$A$28=P$6)*($C$7:$C$28="매도")*($B$7:$B$28&lt;=$U270),$H$7:$H$28))</f>
        <v>0</v>
      </c>
      <c r="Q270" s="3">
        <f t="array" ref="Q270">SUM(IF(($A$7:$A$28=Q$6)*($C$7:$C$28="매수")*($B$7:$B$28&lt;=$U270),$H$7:$H$28))-SUM(IF(($A$7:$A$28=Q$6)*($C$7:$C$28="매도")*($B$7:$B$28&lt;=$U270),$H$7:$H$28))</f>
        <v>426</v>
      </c>
      <c r="R270" s="3">
        <f t="array" ref="R270">SUM(IF(($A$7:$A$28=R$6)*($C$7:$C$28="매수")*($B$7:$B$28&lt;=$U270),$H$7:$H$28))-SUM(IF(($A$7:$A$28=R$6)*($C$7:$C$28="매도")*($B$7:$B$28&lt;=$U270),$H$7:$H$28))</f>
        <v>0</v>
      </c>
      <c r="S270" s="3">
        <f t="array" ref="S270">SUM(IF(($A$7:$A$28=S$6)*($C$7:$C$28="매수")*($B$7:$B$28&lt;=$U270),$H$7:$H$28))-SUM(IF(($A$7:$A$28=S$6)*($C$7:$C$28="매도")*($B$7:$B$28&lt;=$U270),$H$7:$H$28))</f>
        <v>0</v>
      </c>
      <c r="T270" s="3">
        <f t="array" ref="T270">SUM(IF(($A$7:$A$28=T$6)*($C$7:$C$28="매수")*($B$7:$B$28&lt;=$U270),$H$7:$H$28))-SUM(IF(($A$7:$A$28=T$6)*($C$7:$C$28="매도")*($B$7:$B$28&lt;=$U270),$H$7:$H$28))</f>
        <v>0</v>
      </c>
      <c r="U270" s="11">
        <v>43892.0</v>
      </c>
      <c r="V270" s="12">
        <f t="array" ref="V270">VLOOKUP($U270,'종목주가시세'!$A$1:$J$472,MATCH(V$6,'종목주가시세'!$B$1:$J$1,0)+1)*L270</f>
        <v>0</v>
      </c>
      <c r="W270" s="12">
        <f t="array" ref="W270">VLOOKUP($U270,'종목주가시세'!$A$1:$J$472,MATCH(W$6,'종목주가시세'!$B$1:$J$1,0)+1)*M270</f>
        <v>0</v>
      </c>
      <c r="X270" s="12">
        <f t="array" ref="X270">VLOOKUP($U270,'종목주가시세'!$A$1:$J$472,MATCH(X$6,'종목주가시세'!$B$1:$J$1,0)+1)*N270</f>
        <v>0</v>
      </c>
      <c r="Y270" s="12">
        <f t="array" ref="Y270">VLOOKUP($U270,'종목주가시세'!$A$1:$J$472,MATCH(Y$6,'종목주가시세'!$B$1:$J$1,0)+1)*O270</f>
        <v>20787000</v>
      </c>
      <c r="Z270" s="12">
        <f t="array" ref="Z270">VLOOKUP($U270,'종목주가시세'!$A$1:$J$472,MATCH(Z$6,'종목주가시세'!$B$1:$J$1,0)+1)*P270</f>
        <v>0</v>
      </c>
      <c r="AA270" s="12">
        <f t="array" ref="AA270">VLOOKUP($U270,'종목주가시세'!$A$1:$J$472,MATCH(AA$6,'종목주가시세'!$B$1:$J$1,0)+1)*Q270</f>
        <v>13355100</v>
      </c>
      <c r="AB270" s="12">
        <f t="array" ref="AB270">VLOOKUP($U270,'종목주가시세'!$A$1:$J$472,MATCH(AB$6,'종목주가시세'!$B$1:$J$1,0)+1)*R270</f>
        <v>0</v>
      </c>
      <c r="AC270" s="12">
        <f t="array" ref="AC270">VLOOKUP($U270,'종목주가시세'!$A$1:$J$472,MATCH(AC$6,'종목주가시세'!$B$1:$J$1,0)+1)*S270</f>
        <v>0</v>
      </c>
      <c r="AD270" s="12">
        <f t="array" ref="AD270">VLOOKUP($U270,'종목주가시세'!$A$1:$J$472,MATCH(AD$6,'종목주가시세'!$B$1:$J$1,0)+1)*T270</f>
        <v>0</v>
      </c>
      <c r="AE270" s="12">
        <f t="shared" si="3"/>
        <v>34142100</v>
      </c>
      <c r="AF270" s="12">
        <f t="array" ref="AF270">100000000+SUM(IF(($C$7:$C$28="매도")*($B$7:$B$28&lt;=$U270),$I$7:$I$28))-SUM(IF(($C$7:$C$28="매수")*($B$7:$B$28&lt;=$U270),$I$7:$I$28))</f>
        <v>66057470</v>
      </c>
      <c r="AG270" s="12">
        <f t="shared" si="4"/>
        <v>100199570</v>
      </c>
    </row>
    <row r="271" ht="16.5" customHeight="1">
      <c r="L271" s="3">
        <f t="array" ref="L271">SUM(IF(($A$7:$A$28=L$6)*($C$7:$C$28="매수")*($B$7:$B$28&lt;=$U271),$H$7:$H$28))-SUM(IF(($A$7:$A$28=L$6)*($C$7:$C$28="매도")*($B$7:$B$28&lt;=$U271),$H$7:$H$28))</f>
        <v>0</v>
      </c>
      <c r="M271" s="3">
        <f t="array" ref="M271">SUM(IF(($A$7:$A$28=M$6)*($C$7:$C$28="매수")*($B$7:$B$28&lt;=$U271),$H$7:$H$28))-SUM(IF(($A$7:$A$28=M$6)*($C$7:$C$28="매도")*($B$7:$B$28&lt;=$U271),$H$7:$H$28))</f>
        <v>0</v>
      </c>
      <c r="N271" s="3">
        <f t="array" ref="N271">SUM(IF(($A$7:$A$28=N$6)*($C$7:$C$28="매수")*($B$7:$B$28&lt;=$U271),$H$7:$H$28))-SUM(IF(($A$7:$A$28=N$6)*($C$7:$C$28="매도")*($B$7:$B$28&lt;=$U271),$H$7:$H$28))</f>
        <v>0</v>
      </c>
      <c r="O271" s="3">
        <f t="array" ref="O271">SUM(IF(($A$7:$A$28=O$6)*($C$7:$C$28="매수")*($B$7:$B$28&lt;=$U271),$H$7:$H$28))-SUM(IF(($A$7:$A$28=O$6)*($C$7:$C$28="매도")*($B$7:$B$28&lt;=$U271),$H$7:$H$28))</f>
        <v>1690</v>
      </c>
      <c r="P271" s="3">
        <f t="array" ref="P271">SUM(IF(($A$7:$A$28=P$6)*($C$7:$C$28="매수")*($B$7:$B$28&lt;=$U271),$H$7:$H$28))-SUM(IF(($A$7:$A$28=P$6)*($C$7:$C$28="매도")*($B$7:$B$28&lt;=$U271),$H$7:$H$28))</f>
        <v>0</v>
      </c>
      <c r="Q271" s="3">
        <f t="array" ref="Q271">SUM(IF(($A$7:$A$28=Q$6)*($C$7:$C$28="매수")*($B$7:$B$28&lt;=$U271),$H$7:$H$28))-SUM(IF(($A$7:$A$28=Q$6)*($C$7:$C$28="매도")*($B$7:$B$28&lt;=$U271),$H$7:$H$28))</f>
        <v>426</v>
      </c>
      <c r="R271" s="3">
        <f t="array" ref="R271">SUM(IF(($A$7:$A$28=R$6)*($C$7:$C$28="매수")*($B$7:$B$28&lt;=$U271),$H$7:$H$28))-SUM(IF(($A$7:$A$28=R$6)*($C$7:$C$28="매도")*($B$7:$B$28&lt;=$U271),$H$7:$H$28))</f>
        <v>0</v>
      </c>
      <c r="S271" s="3">
        <f t="array" ref="S271">SUM(IF(($A$7:$A$28=S$6)*($C$7:$C$28="매수")*($B$7:$B$28&lt;=$U271),$H$7:$H$28))-SUM(IF(($A$7:$A$28=S$6)*($C$7:$C$28="매도")*($B$7:$B$28&lt;=$U271),$H$7:$H$28))</f>
        <v>0</v>
      </c>
      <c r="T271" s="3">
        <f t="array" ref="T271">SUM(IF(($A$7:$A$28=T$6)*($C$7:$C$28="매수")*($B$7:$B$28&lt;=$U271),$H$7:$H$28))-SUM(IF(($A$7:$A$28=T$6)*($C$7:$C$28="매도")*($B$7:$B$28&lt;=$U271),$H$7:$H$28))</f>
        <v>0</v>
      </c>
      <c r="U271" s="11">
        <v>43893.0</v>
      </c>
      <c r="V271" s="12">
        <f t="array" ref="V271">VLOOKUP($U271,'종목주가시세'!$A$1:$J$472,MATCH(V$6,'종목주가시세'!$B$1:$J$1,0)+1)*L271</f>
        <v>0</v>
      </c>
      <c r="W271" s="12">
        <f t="array" ref="W271">VLOOKUP($U271,'종목주가시세'!$A$1:$J$472,MATCH(W$6,'종목주가시세'!$B$1:$J$1,0)+1)*M271</f>
        <v>0</v>
      </c>
      <c r="X271" s="12">
        <f t="array" ref="X271">VLOOKUP($U271,'종목주가시세'!$A$1:$J$472,MATCH(X$6,'종목주가시세'!$B$1:$J$1,0)+1)*N271</f>
        <v>0</v>
      </c>
      <c r="Y271" s="12">
        <f t="array" ref="Y271">VLOOKUP($U271,'종목주가시세'!$A$1:$J$472,MATCH(Y$6,'종목주가시세'!$B$1:$J$1,0)+1)*O271</f>
        <v>21294000</v>
      </c>
      <c r="Z271" s="12">
        <f t="array" ref="Z271">VLOOKUP($U271,'종목주가시세'!$A$1:$J$472,MATCH(Z$6,'종목주가시세'!$B$1:$J$1,0)+1)*P271</f>
        <v>0</v>
      </c>
      <c r="AA271" s="12">
        <f t="array" ref="AA271">VLOOKUP($U271,'종목주가시세'!$A$1:$J$472,MATCH(AA$6,'종목주가시세'!$B$1:$J$1,0)+1)*Q271</f>
        <v>13397700</v>
      </c>
      <c r="AB271" s="12">
        <f t="array" ref="AB271">VLOOKUP($U271,'종목주가시세'!$A$1:$J$472,MATCH(AB$6,'종목주가시세'!$B$1:$J$1,0)+1)*R271</f>
        <v>0</v>
      </c>
      <c r="AC271" s="12">
        <f t="array" ref="AC271">VLOOKUP($U271,'종목주가시세'!$A$1:$J$472,MATCH(AC$6,'종목주가시세'!$B$1:$J$1,0)+1)*S271</f>
        <v>0</v>
      </c>
      <c r="AD271" s="12">
        <f t="array" ref="AD271">VLOOKUP($U271,'종목주가시세'!$A$1:$J$472,MATCH(AD$6,'종목주가시세'!$B$1:$J$1,0)+1)*T271</f>
        <v>0</v>
      </c>
      <c r="AE271" s="12">
        <f t="shared" si="3"/>
        <v>34691700</v>
      </c>
      <c r="AF271" s="12">
        <f t="array" ref="AF271">100000000+SUM(IF(($C$7:$C$28="매도")*($B$7:$B$28&lt;=$U271),$I$7:$I$28))-SUM(IF(($C$7:$C$28="매수")*($B$7:$B$28&lt;=$U271),$I$7:$I$28))</f>
        <v>66057470</v>
      </c>
      <c r="AG271" s="12">
        <f t="shared" si="4"/>
        <v>100749170</v>
      </c>
    </row>
    <row r="272" ht="16.5" customHeight="1">
      <c r="L272" s="3">
        <f t="array" ref="L272">SUM(IF(($A$7:$A$28=L$6)*($C$7:$C$28="매수")*($B$7:$B$28&lt;=$U272),$H$7:$H$28))-SUM(IF(($A$7:$A$28=L$6)*($C$7:$C$28="매도")*($B$7:$B$28&lt;=$U272),$H$7:$H$28))</f>
        <v>0</v>
      </c>
      <c r="M272" s="3">
        <f t="array" ref="M272">SUM(IF(($A$7:$A$28=M$6)*($C$7:$C$28="매수")*($B$7:$B$28&lt;=$U272),$H$7:$H$28))-SUM(IF(($A$7:$A$28=M$6)*($C$7:$C$28="매도")*($B$7:$B$28&lt;=$U272),$H$7:$H$28))</f>
        <v>0</v>
      </c>
      <c r="N272" s="3">
        <f t="array" ref="N272">SUM(IF(($A$7:$A$28=N$6)*($C$7:$C$28="매수")*($B$7:$B$28&lt;=$U272),$H$7:$H$28))-SUM(IF(($A$7:$A$28=N$6)*($C$7:$C$28="매도")*($B$7:$B$28&lt;=$U272),$H$7:$H$28))</f>
        <v>0</v>
      </c>
      <c r="O272" s="3">
        <f t="array" ref="O272">SUM(IF(($A$7:$A$28=O$6)*($C$7:$C$28="매수")*($B$7:$B$28&lt;=$U272),$H$7:$H$28))-SUM(IF(($A$7:$A$28=O$6)*($C$7:$C$28="매도")*($B$7:$B$28&lt;=$U272),$H$7:$H$28))</f>
        <v>1690</v>
      </c>
      <c r="P272" s="3">
        <f t="array" ref="P272">SUM(IF(($A$7:$A$28=P$6)*($C$7:$C$28="매수")*($B$7:$B$28&lt;=$U272),$H$7:$H$28))-SUM(IF(($A$7:$A$28=P$6)*($C$7:$C$28="매도")*($B$7:$B$28&lt;=$U272),$H$7:$H$28))</f>
        <v>0</v>
      </c>
      <c r="Q272" s="3">
        <f t="array" ref="Q272">SUM(IF(($A$7:$A$28=Q$6)*($C$7:$C$28="매수")*($B$7:$B$28&lt;=$U272),$H$7:$H$28))-SUM(IF(($A$7:$A$28=Q$6)*($C$7:$C$28="매도")*($B$7:$B$28&lt;=$U272),$H$7:$H$28))</f>
        <v>426</v>
      </c>
      <c r="R272" s="3">
        <f t="array" ref="R272">SUM(IF(($A$7:$A$28=R$6)*($C$7:$C$28="매수")*($B$7:$B$28&lt;=$U272),$H$7:$H$28))-SUM(IF(($A$7:$A$28=R$6)*($C$7:$C$28="매도")*($B$7:$B$28&lt;=$U272),$H$7:$H$28))</f>
        <v>0</v>
      </c>
      <c r="S272" s="3">
        <f t="array" ref="S272">SUM(IF(($A$7:$A$28=S$6)*($C$7:$C$28="매수")*($B$7:$B$28&lt;=$U272),$H$7:$H$28))-SUM(IF(($A$7:$A$28=S$6)*($C$7:$C$28="매도")*($B$7:$B$28&lt;=$U272),$H$7:$H$28))</f>
        <v>0</v>
      </c>
      <c r="T272" s="3">
        <f t="array" ref="T272">SUM(IF(($A$7:$A$28=T$6)*($C$7:$C$28="매수")*($B$7:$B$28&lt;=$U272),$H$7:$H$28))-SUM(IF(($A$7:$A$28=T$6)*($C$7:$C$28="매도")*($B$7:$B$28&lt;=$U272),$H$7:$H$28))</f>
        <v>0</v>
      </c>
      <c r="U272" s="11">
        <v>43894.0</v>
      </c>
      <c r="V272" s="12">
        <f t="array" ref="V272">VLOOKUP($U272,'종목주가시세'!$A$1:$J$472,MATCH(V$6,'종목주가시세'!$B$1:$J$1,0)+1)*L272</f>
        <v>0</v>
      </c>
      <c r="W272" s="12">
        <f t="array" ref="W272">VLOOKUP($U272,'종목주가시세'!$A$1:$J$472,MATCH(W$6,'종목주가시세'!$B$1:$J$1,0)+1)*M272</f>
        <v>0</v>
      </c>
      <c r="X272" s="12">
        <f t="array" ref="X272">VLOOKUP($U272,'종목주가시세'!$A$1:$J$472,MATCH(X$6,'종목주가시세'!$B$1:$J$1,0)+1)*N272</f>
        <v>0</v>
      </c>
      <c r="Y272" s="12">
        <f t="array" ref="Y272">VLOOKUP($U272,'종목주가시세'!$A$1:$J$472,MATCH(Y$6,'종목주가시세'!$B$1:$J$1,0)+1)*O272</f>
        <v>21632000</v>
      </c>
      <c r="Z272" s="12">
        <f t="array" ref="Z272">VLOOKUP($U272,'종목주가시세'!$A$1:$J$472,MATCH(Z$6,'종목주가시세'!$B$1:$J$1,0)+1)*P272</f>
        <v>0</v>
      </c>
      <c r="AA272" s="12">
        <f t="array" ref="AA272">VLOOKUP($U272,'종목주가시세'!$A$1:$J$472,MATCH(AA$6,'종목주가시세'!$B$1:$J$1,0)+1)*Q272</f>
        <v>13461600</v>
      </c>
      <c r="AB272" s="12">
        <f t="array" ref="AB272">VLOOKUP($U272,'종목주가시세'!$A$1:$J$472,MATCH(AB$6,'종목주가시세'!$B$1:$J$1,0)+1)*R272</f>
        <v>0</v>
      </c>
      <c r="AC272" s="12">
        <f t="array" ref="AC272">VLOOKUP($U272,'종목주가시세'!$A$1:$J$472,MATCH(AC$6,'종목주가시세'!$B$1:$J$1,0)+1)*S272</f>
        <v>0</v>
      </c>
      <c r="AD272" s="12">
        <f t="array" ref="AD272">VLOOKUP($U272,'종목주가시세'!$A$1:$J$472,MATCH(AD$6,'종목주가시세'!$B$1:$J$1,0)+1)*T272</f>
        <v>0</v>
      </c>
      <c r="AE272" s="12">
        <f t="shared" si="3"/>
        <v>35093600</v>
      </c>
      <c r="AF272" s="12">
        <f t="array" ref="AF272">100000000+SUM(IF(($C$7:$C$28="매도")*($B$7:$B$28&lt;=$U272),$I$7:$I$28))-SUM(IF(($C$7:$C$28="매수")*($B$7:$B$28&lt;=$U272),$I$7:$I$28))</f>
        <v>66057470</v>
      </c>
      <c r="AG272" s="12">
        <f t="shared" si="4"/>
        <v>101151070</v>
      </c>
    </row>
    <row r="273" ht="16.5" customHeight="1">
      <c r="L273" s="3">
        <f t="array" ref="L273">SUM(IF(($A$7:$A$28=L$6)*($C$7:$C$28="매수")*($B$7:$B$28&lt;=$U273),$H$7:$H$28))-SUM(IF(($A$7:$A$28=L$6)*($C$7:$C$28="매도")*($B$7:$B$28&lt;=$U273),$H$7:$H$28))</f>
        <v>0</v>
      </c>
      <c r="M273" s="3">
        <f t="array" ref="M273">SUM(IF(($A$7:$A$28=M$6)*($C$7:$C$28="매수")*($B$7:$B$28&lt;=$U273),$H$7:$H$28))-SUM(IF(($A$7:$A$28=M$6)*($C$7:$C$28="매도")*($B$7:$B$28&lt;=$U273),$H$7:$H$28))</f>
        <v>0</v>
      </c>
      <c r="N273" s="3">
        <f t="array" ref="N273">SUM(IF(($A$7:$A$28=N$6)*($C$7:$C$28="매수")*($B$7:$B$28&lt;=$U273),$H$7:$H$28))-SUM(IF(($A$7:$A$28=N$6)*($C$7:$C$28="매도")*($B$7:$B$28&lt;=$U273),$H$7:$H$28))</f>
        <v>0</v>
      </c>
      <c r="O273" s="3">
        <f t="array" ref="O273">SUM(IF(($A$7:$A$28=O$6)*($C$7:$C$28="매수")*($B$7:$B$28&lt;=$U273),$H$7:$H$28))-SUM(IF(($A$7:$A$28=O$6)*($C$7:$C$28="매도")*($B$7:$B$28&lt;=$U273),$H$7:$H$28))</f>
        <v>1690</v>
      </c>
      <c r="P273" s="3">
        <f t="array" ref="P273">SUM(IF(($A$7:$A$28=P$6)*($C$7:$C$28="매수")*($B$7:$B$28&lt;=$U273),$H$7:$H$28))-SUM(IF(($A$7:$A$28=P$6)*($C$7:$C$28="매도")*($B$7:$B$28&lt;=$U273),$H$7:$H$28))</f>
        <v>0</v>
      </c>
      <c r="Q273" s="3">
        <f t="array" ref="Q273">SUM(IF(($A$7:$A$28=Q$6)*($C$7:$C$28="매수")*($B$7:$B$28&lt;=$U273),$H$7:$H$28))-SUM(IF(($A$7:$A$28=Q$6)*($C$7:$C$28="매도")*($B$7:$B$28&lt;=$U273),$H$7:$H$28))</f>
        <v>426</v>
      </c>
      <c r="R273" s="3">
        <f t="array" ref="R273">SUM(IF(($A$7:$A$28=R$6)*($C$7:$C$28="매수")*($B$7:$B$28&lt;=$U273),$H$7:$H$28))-SUM(IF(($A$7:$A$28=R$6)*($C$7:$C$28="매도")*($B$7:$B$28&lt;=$U273),$H$7:$H$28))</f>
        <v>0</v>
      </c>
      <c r="S273" s="3">
        <f t="array" ref="S273">SUM(IF(($A$7:$A$28=S$6)*($C$7:$C$28="매수")*($B$7:$B$28&lt;=$U273),$H$7:$H$28))-SUM(IF(($A$7:$A$28=S$6)*($C$7:$C$28="매도")*($B$7:$B$28&lt;=$U273),$H$7:$H$28))</f>
        <v>0</v>
      </c>
      <c r="T273" s="3">
        <f t="array" ref="T273">SUM(IF(($A$7:$A$28=T$6)*($C$7:$C$28="매수")*($B$7:$B$28&lt;=$U273),$H$7:$H$28))-SUM(IF(($A$7:$A$28=T$6)*($C$7:$C$28="매도")*($B$7:$B$28&lt;=$U273),$H$7:$H$28))</f>
        <v>0</v>
      </c>
      <c r="U273" s="11">
        <v>43895.0</v>
      </c>
      <c r="V273" s="12">
        <f t="array" ref="V273">VLOOKUP($U273,'종목주가시세'!$A$1:$J$472,MATCH(V$6,'종목주가시세'!$B$1:$J$1,0)+1)*L273</f>
        <v>0</v>
      </c>
      <c r="W273" s="12">
        <f t="array" ref="W273">VLOOKUP($U273,'종목주가시세'!$A$1:$J$472,MATCH(W$6,'종목주가시세'!$B$1:$J$1,0)+1)*M273</f>
        <v>0</v>
      </c>
      <c r="X273" s="12">
        <f t="array" ref="X273">VLOOKUP($U273,'종목주가시세'!$A$1:$J$472,MATCH(X$6,'종목주가시세'!$B$1:$J$1,0)+1)*N273</f>
        <v>0</v>
      </c>
      <c r="Y273" s="12">
        <f t="array" ref="Y273">VLOOKUP($U273,'종목주가시세'!$A$1:$J$472,MATCH(Y$6,'종목주가시세'!$B$1:$J$1,0)+1)*O273</f>
        <v>21801000</v>
      </c>
      <c r="Z273" s="12">
        <f t="array" ref="Z273">VLOOKUP($U273,'종목주가시세'!$A$1:$J$472,MATCH(Z$6,'종목주가시세'!$B$1:$J$1,0)+1)*P273</f>
        <v>0</v>
      </c>
      <c r="AA273" s="12">
        <f t="array" ref="AA273">VLOOKUP($U273,'종목주가시세'!$A$1:$J$472,MATCH(AA$6,'종목주가시세'!$B$1:$J$1,0)+1)*Q273</f>
        <v>13355100</v>
      </c>
      <c r="AB273" s="12">
        <f t="array" ref="AB273">VLOOKUP($U273,'종목주가시세'!$A$1:$J$472,MATCH(AB$6,'종목주가시세'!$B$1:$J$1,0)+1)*R273</f>
        <v>0</v>
      </c>
      <c r="AC273" s="12">
        <f t="array" ref="AC273">VLOOKUP($U273,'종목주가시세'!$A$1:$J$472,MATCH(AC$6,'종목주가시세'!$B$1:$J$1,0)+1)*S273</f>
        <v>0</v>
      </c>
      <c r="AD273" s="12">
        <f t="array" ref="AD273">VLOOKUP($U273,'종목주가시세'!$A$1:$J$472,MATCH(AD$6,'종목주가시세'!$B$1:$J$1,0)+1)*T273</f>
        <v>0</v>
      </c>
      <c r="AE273" s="12">
        <f t="shared" si="3"/>
        <v>35156100</v>
      </c>
      <c r="AF273" s="12">
        <f t="array" ref="AF273">100000000+SUM(IF(($C$7:$C$28="매도")*($B$7:$B$28&lt;=$U273),$I$7:$I$28))-SUM(IF(($C$7:$C$28="매수")*($B$7:$B$28&lt;=$U273),$I$7:$I$28))</f>
        <v>66057470</v>
      </c>
      <c r="AG273" s="12">
        <f t="shared" si="4"/>
        <v>101213570</v>
      </c>
    </row>
    <row r="274" ht="16.5" customHeight="1">
      <c r="L274" s="3">
        <f t="array" ref="L274">SUM(IF(($A$7:$A$28=L$6)*($C$7:$C$28="매수")*($B$7:$B$28&lt;=$U274),$H$7:$H$28))-SUM(IF(($A$7:$A$28=L$6)*($C$7:$C$28="매도")*($B$7:$B$28&lt;=$U274),$H$7:$H$28))</f>
        <v>0</v>
      </c>
      <c r="M274" s="3">
        <f t="array" ref="M274">SUM(IF(($A$7:$A$28=M$6)*($C$7:$C$28="매수")*($B$7:$B$28&lt;=$U274),$H$7:$H$28))-SUM(IF(($A$7:$A$28=M$6)*($C$7:$C$28="매도")*($B$7:$B$28&lt;=$U274),$H$7:$H$28))</f>
        <v>0</v>
      </c>
      <c r="N274" s="3">
        <f t="array" ref="N274">SUM(IF(($A$7:$A$28=N$6)*($C$7:$C$28="매수")*($B$7:$B$28&lt;=$U274),$H$7:$H$28))-SUM(IF(($A$7:$A$28=N$6)*($C$7:$C$28="매도")*($B$7:$B$28&lt;=$U274),$H$7:$H$28))</f>
        <v>0</v>
      </c>
      <c r="O274" s="3">
        <f t="array" ref="O274">SUM(IF(($A$7:$A$28=O$6)*($C$7:$C$28="매수")*($B$7:$B$28&lt;=$U274),$H$7:$H$28))-SUM(IF(($A$7:$A$28=O$6)*($C$7:$C$28="매도")*($B$7:$B$28&lt;=$U274),$H$7:$H$28))</f>
        <v>1690</v>
      </c>
      <c r="P274" s="3">
        <f t="array" ref="P274">SUM(IF(($A$7:$A$28=P$6)*($C$7:$C$28="매수")*($B$7:$B$28&lt;=$U274),$H$7:$H$28))-SUM(IF(($A$7:$A$28=P$6)*($C$7:$C$28="매도")*($B$7:$B$28&lt;=$U274),$H$7:$H$28))</f>
        <v>0</v>
      </c>
      <c r="Q274" s="3">
        <f t="array" ref="Q274">SUM(IF(($A$7:$A$28=Q$6)*($C$7:$C$28="매수")*($B$7:$B$28&lt;=$U274),$H$7:$H$28))-SUM(IF(($A$7:$A$28=Q$6)*($C$7:$C$28="매도")*($B$7:$B$28&lt;=$U274),$H$7:$H$28))</f>
        <v>426</v>
      </c>
      <c r="R274" s="3">
        <f t="array" ref="R274">SUM(IF(($A$7:$A$28=R$6)*($C$7:$C$28="매수")*($B$7:$B$28&lt;=$U274),$H$7:$H$28))-SUM(IF(($A$7:$A$28=R$6)*($C$7:$C$28="매도")*($B$7:$B$28&lt;=$U274),$H$7:$H$28))</f>
        <v>0</v>
      </c>
      <c r="S274" s="3">
        <f t="array" ref="S274">SUM(IF(($A$7:$A$28=S$6)*($C$7:$C$28="매수")*($B$7:$B$28&lt;=$U274),$H$7:$H$28))-SUM(IF(($A$7:$A$28=S$6)*($C$7:$C$28="매도")*($B$7:$B$28&lt;=$U274),$H$7:$H$28))</f>
        <v>0</v>
      </c>
      <c r="T274" s="3">
        <f t="array" ref="T274">SUM(IF(($A$7:$A$28=T$6)*($C$7:$C$28="매수")*($B$7:$B$28&lt;=$U274),$H$7:$H$28))-SUM(IF(($A$7:$A$28=T$6)*($C$7:$C$28="매도")*($B$7:$B$28&lt;=$U274),$H$7:$H$28))</f>
        <v>0</v>
      </c>
      <c r="U274" s="11">
        <v>43896.0</v>
      </c>
      <c r="V274" s="12">
        <f t="array" ref="V274">VLOOKUP($U274,'종목주가시세'!$A$1:$J$472,MATCH(V$6,'종목주가시세'!$B$1:$J$1,0)+1)*L274</f>
        <v>0</v>
      </c>
      <c r="W274" s="12">
        <f t="array" ref="W274">VLOOKUP($U274,'종목주가시세'!$A$1:$J$472,MATCH(W$6,'종목주가시세'!$B$1:$J$1,0)+1)*M274</f>
        <v>0</v>
      </c>
      <c r="X274" s="12">
        <f t="array" ref="X274">VLOOKUP($U274,'종목주가시세'!$A$1:$J$472,MATCH(X$6,'종목주가시세'!$B$1:$J$1,0)+1)*N274</f>
        <v>0</v>
      </c>
      <c r="Y274" s="12">
        <f t="array" ref="Y274">VLOOKUP($U274,'종목주가시세'!$A$1:$J$472,MATCH(Y$6,'종목주가시세'!$B$1:$J$1,0)+1)*O274</f>
        <v>21125000</v>
      </c>
      <c r="Z274" s="12">
        <f t="array" ref="Z274">VLOOKUP($U274,'종목주가시세'!$A$1:$J$472,MATCH(Z$6,'종목주가시세'!$B$1:$J$1,0)+1)*P274</f>
        <v>0</v>
      </c>
      <c r="AA274" s="12">
        <f t="array" ref="AA274">VLOOKUP($U274,'종목주가시세'!$A$1:$J$472,MATCH(AA$6,'종목주가시세'!$B$1:$J$1,0)+1)*Q274</f>
        <v>13227300</v>
      </c>
      <c r="AB274" s="12">
        <f t="array" ref="AB274">VLOOKUP($U274,'종목주가시세'!$A$1:$J$472,MATCH(AB$6,'종목주가시세'!$B$1:$J$1,0)+1)*R274</f>
        <v>0</v>
      </c>
      <c r="AC274" s="12">
        <f t="array" ref="AC274">VLOOKUP($U274,'종목주가시세'!$A$1:$J$472,MATCH(AC$6,'종목주가시세'!$B$1:$J$1,0)+1)*S274</f>
        <v>0</v>
      </c>
      <c r="AD274" s="12">
        <f t="array" ref="AD274">VLOOKUP($U274,'종목주가시세'!$A$1:$J$472,MATCH(AD$6,'종목주가시세'!$B$1:$J$1,0)+1)*T274</f>
        <v>0</v>
      </c>
      <c r="AE274" s="12">
        <f t="shared" si="3"/>
        <v>34352300</v>
      </c>
      <c r="AF274" s="12">
        <f t="array" ref="AF274">100000000+SUM(IF(($C$7:$C$28="매도")*($B$7:$B$28&lt;=$U274),$I$7:$I$28))-SUM(IF(($C$7:$C$28="매수")*($B$7:$B$28&lt;=$U274),$I$7:$I$28))</f>
        <v>66057470</v>
      </c>
      <c r="AG274" s="12">
        <f t="shared" si="4"/>
        <v>100409770</v>
      </c>
    </row>
    <row r="275" ht="16.5" customHeight="1">
      <c r="L275" s="3">
        <f t="array" ref="L275">SUM(IF(($A$7:$A$28=L$6)*($C$7:$C$28="매수")*($B$7:$B$28&lt;=$U275),$H$7:$H$28))-SUM(IF(($A$7:$A$28=L$6)*($C$7:$C$28="매도")*($B$7:$B$28&lt;=$U275),$H$7:$H$28))</f>
        <v>0</v>
      </c>
      <c r="M275" s="3">
        <f t="array" ref="M275">SUM(IF(($A$7:$A$28=M$6)*($C$7:$C$28="매수")*($B$7:$B$28&lt;=$U275),$H$7:$H$28))-SUM(IF(($A$7:$A$28=M$6)*($C$7:$C$28="매도")*($B$7:$B$28&lt;=$U275),$H$7:$H$28))</f>
        <v>0</v>
      </c>
      <c r="N275" s="3">
        <f t="array" ref="N275">SUM(IF(($A$7:$A$28=N$6)*($C$7:$C$28="매수")*($B$7:$B$28&lt;=$U275),$H$7:$H$28))-SUM(IF(($A$7:$A$28=N$6)*($C$7:$C$28="매도")*($B$7:$B$28&lt;=$U275),$H$7:$H$28))</f>
        <v>0</v>
      </c>
      <c r="O275" s="3">
        <f t="array" ref="O275">SUM(IF(($A$7:$A$28=O$6)*($C$7:$C$28="매수")*($B$7:$B$28&lt;=$U275),$H$7:$H$28))-SUM(IF(($A$7:$A$28=O$6)*($C$7:$C$28="매도")*($B$7:$B$28&lt;=$U275),$H$7:$H$28))</f>
        <v>1690</v>
      </c>
      <c r="P275" s="3">
        <f t="array" ref="P275">SUM(IF(($A$7:$A$28=P$6)*($C$7:$C$28="매수")*($B$7:$B$28&lt;=$U275),$H$7:$H$28))-SUM(IF(($A$7:$A$28=P$6)*($C$7:$C$28="매도")*($B$7:$B$28&lt;=$U275),$H$7:$H$28))</f>
        <v>0</v>
      </c>
      <c r="Q275" s="3">
        <f t="array" ref="Q275">SUM(IF(($A$7:$A$28=Q$6)*($C$7:$C$28="매수")*($B$7:$B$28&lt;=$U275),$H$7:$H$28))-SUM(IF(($A$7:$A$28=Q$6)*($C$7:$C$28="매도")*($B$7:$B$28&lt;=$U275),$H$7:$H$28))</f>
        <v>426</v>
      </c>
      <c r="R275" s="3">
        <f t="array" ref="R275">SUM(IF(($A$7:$A$28=R$6)*($C$7:$C$28="매수")*($B$7:$B$28&lt;=$U275),$H$7:$H$28))-SUM(IF(($A$7:$A$28=R$6)*($C$7:$C$28="매도")*($B$7:$B$28&lt;=$U275),$H$7:$H$28))</f>
        <v>0</v>
      </c>
      <c r="S275" s="3">
        <f t="array" ref="S275">SUM(IF(($A$7:$A$28=S$6)*($C$7:$C$28="매수")*($B$7:$B$28&lt;=$U275),$H$7:$H$28))-SUM(IF(($A$7:$A$28=S$6)*($C$7:$C$28="매도")*($B$7:$B$28&lt;=$U275),$H$7:$H$28))</f>
        <v>0</v>
      </c>
      <c r="T275" s="3">
        <f t="array" ref="T275">SUM(IF(($A$7:$A$28=T$6)*($C$7:$C$28="매수")*($B$7:$B$28&lt;=$U275),$H$7:$H$28))-SUM(IF(($A$7:$A$28=T$6)*($C$7:$C$28="매도")*($B$7:$B$28&lt;=$U275),$H$7:$H$28))</f>
        <v>0</v>
      </c>
      <c r="U275" s="11">
        <v>43899.0</v>
      </c>
      <c r="V275" s="12">
        <f t="array" ref="V275">VLOOKUP($U275,'종목주가시세'!$A$1:$J$472,MATCH(V$6,'종목주가시세'!$B$1:$J$1,0)+1)*L275</f>
        <v>0</v>
      </c>
      <c r="W275" s="12">
        <f t="array" ref="W275">VLOOKUP($U275,'종목주가시세'!$A$1:$J$472,MATCH(W$6,'종목주가시세'!$B$1:$J$1,0)+1)*M275</f>
        <v>0</v>
      </c>
      <c r="X275" s="12">
        <f t="array" ref="X275">VLOOKUP($U275,'종목주가시세'!$A$1:$J$472,MATCH(X$6,'종목주가시세'!$B$1:$J$1,0)+1)*N275</f>
        <v>0</v>
      </c>
      <c r="Y275" s="12">
        <f t="array" ref="Y275">VLOOKUP($U275,'종목주가시세'!$A$1:$J$472,MATCH(Y$6,'종목주가시세'!$B$1:$J$1,0)+1)*O275</f>
        <v>21040500</v>
      </c>
      <c r="Z275" s="12">
        <f t="array" ref="Z275">VLOOKUP($U275,'종목주가시세'!$A$1:$J$472,MATCH(Z$6,'종목주가시세'!$B$1:$J$1,0)+1)*P275</f>
        <v>0</v>
      </c>
      <c r="AA275" s="12">
        <f t="array" ref="AA275">VLOOKUP($U275,'종목주가시세'!$A$1:$J$472,MATCH(AA$6,'종목주가시세'!$B$1:$J$1,0)+1)*Q275</f>
        <v>12886500</v>
      </c>
      <c r="AB275" s="12">
        <f t="array" ref="AB275">VLOOKUP($U275,'종목주가시세'!$A$1:$J$472,MATCH(AB$6,'종목주가시세'!$B$1:$J$1,0)+1)*R275</f>
        <v>0</v>
      </c>
      <c r="AC275" s="12">
        <f t="array" ref="AC275">VLOOKUP($U275,'종목주가시세'!$A$1:$J$472,MATCH(AC$6,'종목주가시세'!$B$1:$J$1,0)+1)*S275</f>
        <v>0</v>
      </c>
      <c r="AD275" s="12">
        <f t="array" ref="AD275">VLOOKUP($U275,'종목주가시세'!$A$1:$J$472,MATCH(AD$6,'종목주가시세'!$B$1:$J$1,0)+1)*T275</f>
        <v>0</v>
      </c>
      <c r="AE275" s="12">
        <f t="shared" si="3"/>
        <v>33927000</v>
      </c>
      <c r="AF275" s="12">
        <f t="array" ref="AF275">100000000+SUM(IF(($C$7:$C$28="매도")*($B$7:$B$28&lt;=$U275),$I$7:$I$28))-SUM(IF(($C$7:$C$28="매수")*($B$7:$B$28&lt;=$U275),$I$7:$I$28))</f>
        <v>66057470</v>
      </c>
      <c r="AG275" s="12">
        <f t="shared" si="4"/>
        <v>99984470</v>
      </c>
    </row>
    <row r="276" ht="16.5" customHeight="1">
      <c r="L276" s="3">
        <f t="array" ref="L276">SUM(IF(($A$7:$A$28=L$6)*($C$7:$C$28="매수")*($B$7:$B$28&lt;=$U276),$H$7:$H$28))-SUM(IF(($A$7:$A$28=L$6)*($C$7:$C$28="매도")*($B$7:$B$28&lt;=$U276),$H$7:$H$28))</f>
        <v>0</v>
      </c>
      <c r="M276" s="3">
        <f t="array" ref="M276">SUM(IF(($A$7:$A$28=M$6)*($C$7:$C$28="매수")*($B$7:$B$28&lt;=$U276),$H$7:$H$28))-SUM(IF(($A$7:$A$28=M$6)*($C$7:$C$28="매도")*($B$7:$B$28&lt;=$U276),$H$7:$H$28))</f>
        <v>0</v>
      </c>
      <c r="N276" s="3">
        <f t="array" ref="N276">SUM(IF(($A$7:$A$28=N$6)*($C$7:$C$28="매수")*($B$7:$B$28&lt;=$U276),$H$7:$H$28))-SUM(IF(($A$7:$A$28=N$6)*($C$7:$C$28="매도")*($B$7:$B$28&lt;=$U276),$H$7:$H$28))</f>
        <v>0</v>
      </c>
      <c r="O276" s="3">
        <f t="array" ref="O276">SUM(IF(($A$7:$A$28=O$6)*($C$7:$C$28="매수")*($B$7:$B$28&lt;=$U276),$H$7:$H$28))-SUM(IF(($A$7:$A$28=O$6)*($C$7:$C$28="매도")*($B$7:$B$28&lt;=$U276),$H$7:$H$28))</f>
        <v>0</v>
      </c>
      <c r="P276" s="3">
        <f t="array" ref="P276">SUM(IF(($A$7:$A$28=P$6)*($C$7:$C$28="매수")*($B$7:$B$28&lt;=$U276),$H$7:$H$28))-SUM(IF(($A$7:$A$28=P$6)*($C$7:$C$28="매도")*($B$7:$B$28&lt;=$U276),$H$7:$H$28))</f>
        <v>0</v>
      </c>
      <c r="Q276" s="3">
        <f t="array" ref="Q276">SUM(IF(($A$7:$A$28=Q$6)*($C$7:$C$28="매수")*($B$7:$B$28&lt;=$U276),$H$7:$H$28))-SUM(IF(($A$7:$A$28=Q$6)*($C$7:$C$28="매도")*($B$7:$B$28&lt;=$U276),$H$7:$H$28))</f>
        <v>0</v>
      </c>
      <c r="R276" s="3">
        <f t="array" ref="R276">SUM(IF(($A$7:$A$28=R$6)*($C$7:$C$28="매수")*($B$7:$B$28&lt;=$U276),$H$7:$H$28))-SUM(IF(($A$7:$A$28=R$6)*($C$7:$C$28="매도")*($B$7:$B$28&lt;=$U276),$H$7:$H$28))</f>
        <v>0</v>
      </c>
      <c r="S276" s="3">
        <f t="array" ref="S276">SUM(IF(($A$7:$A$28=S$6)*($C$7:$C$28="매수")*($B$7:$B$28&lt;=$U276),$H$7:$H$28))-SUM(IF(($A$7:$A$28=S$6)*($C$7:$C$28="매도")*($B$7:$B$28&lt;=$U276),$H$7:$H$28))</f>
        <v>0</v>
      </c>
      <c r="T276" s="3">
        <f t="array" ref="T276">SUM(IF(($A$7:$A$28=T$6)*($C$7:$C$28="매수")*($B$7:$B$28&lt;=$U276),$H$7:$H$28))-SUM(IF(($A$7:$A$28=T$6)*($C$7:$C$28="매도")*($B$7:$B$28&lt;=$U276),$H$7:$H$28))</f>
        <v>0</v>
      </c>
      <c r="U276" s="11">
        <v>43900.0</v>
      </c>
      <c r="V276" s="12">
        <f t="array" ref="V276">VLOOKUP($U276,'종목주가시세'!$A$1:$J$472,MATCH(V$6,'종목주가시세'!$B$1:$J$1,0)+1)*L276</f>
        <v>0</v>
      </c>
      <c r="W276" s="12">
        <f t="array" ref="W276">VLOOKUP($U276,'종목주가시세'!$A$1:$J$472,MATCH(W$6,'종목주가시세'!$B$1:$J$1,0)+1)*M276</f>
        <v>0</v>
      </c>
      <c r="X276" s="12">
        <f t="array" ref="X276">VLOOKUP($U276,'종목주가시세'!$A$1:$J$472,MATCH(X$6,'종목주가시세'!$B$1:$J$1,0)+1)*N276</f>
        <v>0</v>
      </c>
      <c r="Y276" s="12">
        <f t="array" ref="Y276">VLOOKUP($U276,'종목주가시세'!$A$1:$J$472,MATCH(Y$6,'종목주가시세'!$B$1:$J$1,0)+1)*O276</f>
        <v>0</v>
      </c>
      <c r="Z276" s="12">
        <f t="array" ref="Z276">VLOOKUP($U276,'종목주가시세'!$A$1:$J$472,MATCH(Z$6,'종목주가시세'!$B$1:$J$1,0)+1)*P276</f>
        <v>0</v>
      </c>
      <c r="AA276" s="12">
        <f t="array" ref="AA276">VLOOKUP($U276,'종목주가시세'!$A$1:$J$472,MATCH(AA$6,'종목주가시세'!$B$1:$J$1,0)+1)*Q276</f>
        <v>0</v>
      </c>
      <c r="AB276" s="12">
        <f t="array" ref="AB276">VLOOKUP($U276,'종목주가시세'!$A$1:$J$472,MATCH(AB$6,'종목주가시세'!$B$1:$J$1,0)+1)*R276</f>
        <v>0</v>
      </c>
      <c r="AC276" s="12">
        <f t="array" ref="AC276">VLOOKUP($U276,'종목주가시세'!$A$1:$J$472,MATCH(AC$6,'종목주가시세'!$B$1:$J$1,0)+1)*S276</f>
        <v>0</v>
      </c>
      <c r="AD276" s="12">
        <f t="array" ref="AD276">VLOOKUP($U276,'종목주가시세'!$A$1:$J$472,MATCH(AD$6,'종목주가시세'!$B$1:$J$1,0)+1)*T276</f>
        <v>0</v>
      </c>
      <c r="AE276" s="12">
        <f t="shared" si="3"/>
        <v>0</v>
      </c>
      <c r="AF276" s="12">
        <f t="array" ref="AF276">100000000+SUM(IF(($C$7:$C$28="매도")*($B$7:$B$28&lt;=$U276),$I$7:$I$28))-SUM(IF(($C$7:$C$28="매수")*($B$7:$B$28&lt;=$U276),$I$7:$I$28))</f>
        <v>99728870</v>
      </c>
      <c r="AG276" s="12">
        <f t="shared" si="4"/>
        <v>99728870</v>
      </c>
    </row>
    <row r="277" ht="16.5" customHeight="1">
      <c r="L277" s="3">
        <f t="array" ref="L277">SUM(IF(($A$7:$A$28=L$6)*($C$7:$C$28="매수")*($B$7:$B$28&lt;=$U277),$H$7:$H$28))-SUM(IF(($A$7:$A$28=L$6)*($C$7:$C$28="매도")*($B$7:$B$28&lt;=$U277),$H$7:$H$28))</f>
        <v>0</v>
      </c>
      <c r="M277" s="3">
        <f t="array" ref="M277">SUM(IF(($A$7:$A$28=M$6)*($C$7:$C$28="매수")*($B$7:$B$28&lt;=$U277),$H$7:$H$28))-SUM(IF(($A$7:$A$28=M$6)*($C$7:$C$28="매도")*($B$7:$B$28&lt;=$U277),$H$7:$H$28))</f>
        <v>0</v>
      </c>
      <c r="N277" s="3">
        <f t="array" ref="N277">SUM(IF(($A$7:$A$28=N$6)*($C$7:$C$28="매수")*($B$7:$B$28&lt;=$U277),$H$7:$H$28))-SUM(IF(($A$7:$A$28=N$6)*($C$7:$C$28="매도")*($B$7:$B$28&lt;=$U277),$H$7:$H$28))</f>
        <v>0</v>
      </c>
      <c r="O277" s="3">
        <f t="array" ref="O277">SUM(IF(($A$7:$A$28=O$6)*($C$7:$C$28="매수")*($B$7:$B$28&lt;=$U277),$H$7:$H$28))-SUM(IF(($A$7:$A$28=O$6)*($C$7:$C$28="매도")*($B$7:$B$28&lt;=$U277),$H$7:$H$28))</f>
        <v>0</v>
      </c>
      <c r="P277" s="3">
        <f t="array" ref="P277">SUM(IF(($A$7:$A$28=P$6)*($C$7:$C$28="매수")*($B$7:$B$28&lt;=$U277),$H$7:$H$28))-SUM(IF(($A$7:$A$28=P$6)*($C$7:$C$28="매도")*($B$7:$B$28&lt;=$U277),$H$7:$H$28))</f>
        <v>0</v>
      </c>
      <c r="Q277" s="3">
        <f t="array" ref="Q277">SUM(IF(($A$7:$A$28=Q$6)*($C$7:$C$28="매수")*($B$7:$B$28&lt;=$U277),$H$7:$H$28))-SUM(IF(($A$7:$A$28=Q$6)*($C$7:$C$28="매도")*($B$7:$B$28&lt;=$U277),$H$7:$H$28))</f>
        <v>0</v>
      </c>
      <c r="R277" s="3">
        <f t="array" ref="R277">SUM(IF(($A$7:$A$28=R$6)*($C$7:$C$28="매수")*($B$7:$B$28&lt;=$U277),$H$7:$H$28))-SUM(IF(($A$7:$A$28=R$6)*($C$7:$C$28="매도")*($B$7:$B$28&lt;=$U277),$H$7:$H$28))</f>
        <v>0</v>
      </c>
      <c r="S277" s="3">
        <f t="array" ref="S277">SUM(IF(($A$7:$A$28=S$6)*($C$7:$C$28="매수")*($B$7:$B$28&lt;=$U277),$H$7:$H$28))-SUM(IF(($A$7:$A$28=S$6)*($C$7:$C$28="매도")*($B$7:$B$28&lt;=$U277),$H$7:$H$28))</f>
        <v>0</v>
      </c>
      <c r="T277" s="3">
        <f t="array" ref="T277">SUM(IF(($A$7:$A$28=T$6)*($C$7:$C$28="매수")*($B$7:$B$28&lt;=$U277),$H$7:$H$28))-SUM(IF(($A$7:$A$28=T$6)*($C$7:$C$28="매도")*($B$7:$B$28&lt;=$U277),$H$7:$H$28))</f>
        <v>0</v>
      </c>
      <c r="U277" s="11">
        <v>43901.0</v>
      </c>
      <c r="V277" s="12">
        <f t="array" ref="V277">VLOOKUP($U277,'종목주가시세'!$A$1:$J$472,MATCH(V$6,'종목주가시세'!$B$1:$J$1,0)+1)*L277</f>
        <v>0</v>
      </c>
      <c r="W277" s="12">
        <f t="array" ref="W277">VLOOKUP($U277,'종목주가시세'!$A$1:$J$472,MATCH(W$6,'종목주가시세'!$B$1:$J$1,0)+1)*M277</f>
        <v>0</v>
      </c>
      <c r="X277" s="12">
        <f t="array" ref="X277">VLOOKUP($U277,'종목주가시세'!$A$1:$J$472,MATCH(X$6,'종목주가시세'!$B$1:$J$1,0)+1)*N277</f>
        <v>0</v>
      </c>
      <c r="Y277" s="12">
        <f t="array" ref="Y277">VLOOKUP($U277,'종목주가시세'!$A$1:$J$472,MATCH(Y$6,'종목주가시세'!$B$1:$J$1,0)+1)*O277</f>
        <v>0</v>
      </c>
      <c r="Z277" s="12">
        <f t="array" ref="Z277">VLOOKUP($U277,'종목주가시세'!$A$1:$J$472,MATCH(Z$6,'종목주가시세'!$B$1:$J$1,0)+1)*P277</f>
        <v>0</v>
      </c>
      <c r="AA277" s="12">
        <f t="array" ref="AA277">VLOOKUP($U277,'종목주가시세'!$A$1:$J$472,MATCH(AA$6,'종목주가시세'!$B$1:$J$1,0)+1)*Q277</f>
        <v>0</v>
      </c>
      <c r="AB277" s="12">
        <f t="array" ref="AB277">VLOOKUP($U277,'종목주가시세'!$A$1:$J$472,MATCH(AB$6,'종목주가시세'!$B$1:$J$1,0)+1)*R277</f>
        <v>0</v>
      </c>
      <c r="AC277" s="12">
        <f t="array" ref="AC277">VLOOKUP($U277,'종목주가시세'!$A$1:$J$472,MATCH(AC$6,'종목주가시세'!$B$1:$J$1,0)+1)*S277</f>
        <v>0</v>
      </c>
      <c r="AD277" s="12">
        <f t="array" ref="AD277">VLOOKUP($U277,'종목주가시세'!$A$1:$J$472,MATCH(AD$6,'종목주가시세'!$B$1:$J$1,0)+1)*T277</f>
        <v>0</v>
      </c>
      <c r="AE277" s="12">
        <f t="shared" si="3"/>
        <v>0</v>
      </c>
      <c r="AF277" s="12">
        <f t="array" ref="AF277">100000000+SUM(IF(($C$7:$C$28="매도")*($B$7:$B$28&lt;=$U277),$I$7:$I$28))-SUM(IF(($C$7:$C$28="매수")*($B$7:$B$28&lt;=$U277),$I$7:$I$28))</f>
        <v>99728870</v>
      </c>
      <c r="AG277" s="12">
        <f t="shared" si="4"/>
        <v>99728870</v>
      </c>
    </row>
    <row r="278" ht="16.5" customHeight="1">
      <c r="L278" s="3">
        <f t="array" ref="L278">SUM(IF(($A$7:$A$28=L$6)*($C$7:$C$28="매수")*($B$7:$B$28&lt;=$U278),$H$7:$H$28))-SUM(IF(($A$7:$A$28=L$6)*($C$7:$C$28="매도")*($B$7:$B$28&lt;=$U278),$H$7:$H$28))</f>
        <v>0</v>
      </c>
      <c r="M278" s="3">
        <f t="array" ref="M278">SUM(IF(($A$7:$A$28=M$6)*($C$7:$C$28="매수")*($B$7:$B$28&lt;=$U278),$H$7:$H$28))-SUM(IF(($A$7:$A$28=M$6)*($C$7:$C$28="매도")*($B$7:$B$28&lt;=$U278),$H$7:$H$28))</f>
        <v>0</v>
      </c>
      <c r="N278" s="3">
        <f t="array" ref="N278">SUM(IF(($A$7:$A$28=N$6)*($C$7:$C$28="매수")*($B$7:$B$28&lt;=$U278),$H$7:$H$28))-SUM(IF(($A$7:$A$28=N$6)*($C$7:$C$28="매도")*($B$7:$B$28&lt;=$U278),$H$7:$H$28))</f>
        <v>0</v>
      </c>
      <c r="O278" s="3">
        <f t="array" ref="O278">SUM(IF(($A$7:$A$28=O$6)*($C$7:$C$28="매수")*($B$7:$B$28&lt;=$U278),$H$7:$H$28))-SUM(IF(($A$7:$A$28=O$6)*($C$7:$C$28="매도")*($B$7:$B$28&lt;=$U278),$H$7:$H$28))</f>
        <v>0</v>
      </c>
      <c r="P278" s="3">
        <f t="array" ref="P278">SUM(IF(($A$7:$A$28=P$6)*($C$7:$C$28="매수")*($B$7:$B$28&lt;=$U278),$H$7:$H$28))-SUM(IF(($A$7:$A$28=P$6)*($C$7:$C$28="매도")*($B$7:$B$28&lt;=$U278),$H$7:$H$28))</f>
        <v>0</v>
      </c>
      <c r="Q278" s="3">
        <f t="array" ref="Q278">SUM(IF(($A$7:$A$28=Q$6)*($C$7:$C$28="매수")*($B$7:$B$28&lt;=$U278),$H$7:$H$28))-SUM(IF(($A$7:$A$28=Q$6)*($C$7:$C$28="매도")*($B$7:$B$28&lt;=$U278),$H$7:$H$28))</f>
        <v>0</v>
      </c>
      <c r="R278" s="3">
        <f t="array" ref="R278">SUM(IF(($A$7:$A$28=R$6)*($C$7:$C$28="매수")*($B$7:$B$28&lt;=$U278),$H$7:$H$28))-SUM(IF(($A$7:$A$28=R$6)*($C$7:$C$28="매도")*($B$7:$B$28&lt;=$U278),$H$7:$H$28))</f>
        <v>0</v>
      </c>
      <c r="S278" s="3">
        <f t="array" ref="S278">SUM(IF(($A$7:$A$28=S$6)*($C$7:$C$28="매수")*($B$7:$B$28&lt;=$U278),$H$7:$H$28))-SUM(IF(($A$7:$A$28=S$6)*($C$7:$C$28="매도")*($B$7:$B$28&lt;=$U278),$H$7:$H$28))</f>
        <v>0</v>
      </c>
      <c r="T278" s="3">
        <f t="array" ref="T278">SUM(IF(($A$7:$A$28=T$6)*($C$7:$C$28="매수")*($B$7:$B$28&lt;=$U278),$H$7:$H$28))-SUM(IF(($A$7:$A$28=T$6)*($C$7:$C$28="매도")*($B$7:$B$28&lt;=$U278),$H$7:$H$28))</f>
        <v>0</v>
      </c>
      <c r="U278" s="11">
        <v>43902.0</v>
      </c>
      <c r="V278" s="12">
        <f t="array" ref="V278">VLOOKUP($U278,'종목주가시세'!$A$1:$J$472,MATCH(V$6,'종목주가시세'!$B$1:$J$1,0)+1)*L278</f>
        <v>0</v>
      </c>
      <c r="W278" s="12">
        <f t="array" ref="W278">VLOOKUP($U278,'종목주가시세'!$A$1:$J$472,MATCH(W$6,'종목주가시세'!$B$1:$J$1,0)+1)*M278</f>
        <v>0</v>
      </c>
      <c r="X278" s="12">
        <f t="array" ref="X278">VLOOKUP($U278,'종목주가시세'!$A$1:$J$472,MATCH(X$6,'종목주가시세'!$B$1:$J$1,0)+1)*N278</f>
        <v>0</v>
      </c>
      <c r="Y278" s="12">
        <f t="array" ref="Y278">VLOOKUP($U278,'종목주가시세'!$A$1:$J$472,MATCH(Y$6,'종목주가시세'!$B$1:$J$1,0)+1)*O278</f>
        <v>0</v>
      </c>
      <c r="Z278" s="12">
        <f t="array" ref="Z278">VLOOKUP($U278,'종목주가시세'!$A$1:$J$472,MATCH(Z$6,'종목주가시세'!$B$1:$J$1,0)+1)*P278</f>
        <v>0</v>
      </c>
      <c r="AA278" s="12">
        <f t="array" ref="AA278">VLOOKUP($U278,'종목주가시세'!$A$1:$J$472,MATCH(AA$6,'종목주가시세'!$B$1:$J$1,0)+1)*Q278</f>
        <v>0</v>
      </c>
      <c r="AB278" s="12">
        <f t="array" ref="AB278">VLOOKUP($U278,'종목주가시세'!$A$1:$J$472,MATCH(AB$6,'종목주가시세'!$B$1:$J$1,0)+1)*R278</f>
        <v>0</v>
      </c>
      <c r="AC278" s="12">
        <f t="array" ref="AC278">VLOOKUP($U278,'종목주가시세'!$A$1:$J$472,MATCH(AC$6,'종목주가시세'!$B$1:$J$1,0)+1)*S278</f>
        <v>0</v>
      </c>
      <c r="AD278" s="12">
        <f t="array" ref="AD278">VLOOKUP($U278,'종목주가시세'!$A$1:$J$472,MATCH(AD$6,'종목주가시세'!$B$1:$J$1,0)+1)*T278</f>
        <v>0</v>
      </c>
      <c r="AE278" s="12">
        <f t="shared" si="3"/>
        <v>0</v>
      </c>
      <c r="AF278" s="12">
        <f t="array" ref="AF278">100000000+SUM(IF(($C$7:$C$28="매도")*($B$7:$B$28&lt;=$U278),$I$7:$I$28))-SUM(IF(($C$7:$C$28="매수")*($B$7:$B$28&lt;=$U278),$I$7:$I$28))</f>
        <v>99728870</v>
      </c>
      <c r="AG278" s="12">
        <f t="shared" si="4"/>
        <v>99728870</v>
      </c>
    </row>
    <row r="279" ht="16.5" customHeight="1">
      <c r="L279" s="3">
        <f t="array" ref="L279">SUM(IF(($A$7:$A$28=L$6)*($C$7:$C$28="매수")*($B$7:$B$28&lt;=$U279),$H$7:$H$28))-SUM(IF(($A$7:$A$28=L$6)*($C$7:$C$28="매도")*($B$7:$B$28&lt;=$U279),$H$7:$H$28))</f>
        <v>0</v>
      </c>
      <c r="M279" s="3">
        <f t="array" ref="M279">SUM(IF(($A$7:$A$28=M$6)*($C$7:$C$28="매수")*($B$7:$B$28&lt;=$U279),$H$7:$H$28))-SUM(IF(($A$7:$A$28=M$6)*($C$7:$C$28="매도")*($B$7:$B$28&lt;=$U279),$H$7:$H$28))</f>
        <v>0</v>
      </c>
      <c r="N279" s="3">
        <f t="array" ref="N279">SUM(IF(($A$7:$A$28=N$6)*($C$7:$C$28="매수")*($B$7:$B$28&lt;=$U279),$H$7:$H$28))-SUM(IF(($A$7:$A$28=N$6)*($C$7:$C$28="매도")*($B$7:$B$28&lt;=$U279),$H$7:$H$28))</f>
        <v>0</v>
      </c>
      <c r="O279" s="3">
        <f t="array" ref="O279">SUM(IF(($A$7:$A$28=O$6)*($C$7:$C$28="매수")*($B$7:$B$28&lt;=$U279),$H$7:$H$28))-SUM(IF(($A$7:$A$28=O$6)*($C$7:$C$28="매도")*($B$7:$B$28&lt;=$U279),$H$7:$H$28))</f>
        <v>0</v>
      </c>
      <c r="P279" s="3">
        <f t="array" ref="P279">SUM(IF(($A$7:$A$28=P$6)*($C$7:$C$28="매수")*($B$7:$B$28&lt;=$U279),$H$7:$H$28))-SUM(IF(($A$7:$A$28=P$6)*($C$7:$C$28="매도")*($B$7:$B$28&lt;=$U279),$H$7:$H$28))</f>
        <v>0</v>
      </c>
      <c r="Q279" s="3">
        <f t="array" ref="Q279">SUM(IF(($A$7:$A$28=Q$6)*($C$7:$C$28="매수")*($B$7:$B$28&lt;=$U279),$H$7:$H$28))-SUM(IF(($A$7:$A$28=Q$6)*($C$7:$C$28="매도")*($B$7:$B$28&lt;=$U279),$H$7:$H$28))</f>
        <v>0</v>
      </c>
      <c r="R279" s="3">
        <f t="array" ref="R279">SUM(IF(($A$7:$A$28=R$6)*($C$7:$C$28="매수")*($B$7:$B$28&lt;=$U279),$H$7:$H$28))-SUM(IF(($A$7:$A$28=R$6)*($C$7:$C$28="매도")*($B$7:$B$28&lt;=$U279),$H$7:$H$28))</f>
        <v>0</v>
      </c>
      <c r="S279" s="3">
        <f t="array" ref="S279">SUM(IF(($A$7:$A$28=S$6)*($C$7:$C$28="매수")*($B$7:$B$28&lt;=$U279),$H$7:$H$28))-SUM(IF(($A$7:$A$28=S$6)*($C$7:$C$28="매도")*($B$7:$B$28&lt;=$U279),$H$7:$H$28))</f>
        <v>0</v>
      </c>
      <c r="T279" s="3">
        <f t="array" ref="T279">SUM(IF(($A$7:$A$28=T$6)*($C$7:$C$28="매수")*($B$7:$B$28&lt;=$U279),$H$7:$H$28))-SUM(IF(($A$7:$A$28=T$6)*($C$7:$C$28="매도")*($B$7:$B$28&lt;=$U279),$H$7:$H$28))</f>
        <v>0</v>
      </c>
      <c r="U279" s="11">
        <v>43903.0</v>
      </c>
      <c r="V279" s="12">
        <f t="array" ref="V279">VLOOKUP($U279,'종목주가시세'!$A$1:$J$472,MATCH(V$6,'종목주가시세'!$B$1:$J$1,0)+1)*L279</f>
        <v>0</v>
      </c>
      <c r="W279" s="12">
        <f t="array" ref="W279">VLOOKUP($U279,'종목주가시세'!$A$1:$J$472,MATCH(W$6,'종목주가시세'!$B$1:$J$1,0)+1)*M279</f>
        <v>0</v>
      </c>
      <c r="X279" s="12">
        <f t="array" ref="X279">VLOOKUP($U279,'종목주가시세'!$A$1:$J$472,MATCH(X$6,'종목주가시세'!$B$1:$J$1,0)+1)*N279</f>
        <v>0</v>
      </c>
      <c r="Y279" s="12">
        <f t="array" ref="Y279">VLOOKUP($U279,'종목주가시세'!$A$1:$J$472,MATCH(Y$6,'종목주가시세'!$B$1:$J$1,0)+1)*O279</f>
        <v>0</v>
      </c>
      <c r="Z279" s="12">
        <f t="array" ref="Z279">VLOOKUP($U279,'종목주가시세'!$A$1:$J$472,MATCH(Z$6,'종목주가시세'!$B$1:$J$1,0)+1)*P279</f>
        <v>0</v>
      </c>
      <c r="AA279" s="12">
        <f t="array" ref="AA279">VLOOKUP($U279,'종목주가시세'!$A$1:$J$472,MATCH(AA$6,'종목주가시세'!$B$1:$J$1,0)+1)*Q279</f>
        <v>0</v>
      </c>
      <c r="AB279" s="12">
        <f t="array" ref="AB279">VLOOKUP($U279,'종목주가시세'!$A$1:$J$472,MATCH(AB$6,'종목주가시세'!$B$1:$J$1,0)+1)*R279</f>
        <v>0</v>
      </c>
      <c r="AC279" s="12">
        <f t="array" ref="AC279">VLOOKUP($U279,'종목주가시세'!$A$1:$J$472,MATCH(AC$6,'종목주가시세'!$B$1:$J$1,0)+1)*S279</f>
        <v>0</v>
      </c>
      <c r="AD279" s="12">
        <f t="array" ref="AD279">VLOOKUP($U279,'종목주가시세'!$A$1:$J$472,MATCH(AD$6,'종목주가시세'!$B$1:$J$1,0)+1)*T279</f>
        <v>0</v>
      </c>
      <c r="AE279" s="12">
        <f t="shared" si="3"/>
        <v>0</v>
      </c>
      <c r="AF279" s="12">
        <f t="array" ref="AF279">100000000+SUM(IF(($C$7:$C$28="매도")*($B$7:$B$28&lt;=$U279),$I$7:$I$28))-SUM(IF(($C$7:$C$28="매수")*($B$7:$B$28&lt;=$U279),$I$7:$I$28))</f>
        <v>99728870</v>
      </c>
      <c r="AG279" s="12">
        <f t="shared" si="4"/>
        <v>99728870</v>
      </c>
    </row>
    <row r="280" ht="16.5" customHeight="1">
      <c r="L280" s="3">
        <f t="array" ref="L280">SUM(IF(($A$7:$A$28=L$6)*($C$7:$C$28="매수")*($B$7:$B$28&lt;=$U280),$H$7:$H$28))-SUM(IF(($A$7:$A$28=L$6)*($C$7:$C$28="매도")*($B$7:$B$28&lt;=$U280),$H$7:$H$28))</f>
        <v>0</v>
      </c>
      <c r="M280" s="3">
        <f t="array" ref="M280">SUM(IF(($A$7:$A$28=M$6)*($C$7:$C$28="매수")*($B$7:$B$28&lt;=$U280),$H$7:$H$28))-SUM(IF(($A$7:$A$28=M$6)*($C$7:$C$28="매도")*($B$7:$B$28&lt;=$U280),$H$7:$H$28))</f>
        <v>0</v>
      </c>
      <c r="N280" s="3">
        <f t="array" ref="N280">SUM(IF(($A$7:$A$28=N$6)*($C$7:$C$28="매수")*($B$7:$B$28&lt;=$U280),$H$7:$H$28))-SUM(IF(($A$7:$A$28=N$6)*($C$7:$C$28="매도")*($B$7:$B$28&lt;=$U280),$H$7:$H$28))</f>
        <v>0</v>
      </c>
      <c r="O280" s="3">
        <f t="array" ref="O280">SUM(IF(($A$7:$A$28=O$6)*($C$7:$C$28="매수")*($B$7:$B$28&lt;=$U280),$H$7:$H$28))-SUM(IF(($A$7:$A$28=O$6)*($C$7:$C$28="매도")*($B$7:$B$28&lt;=$U280),$H$7:$H$28))</f>
        <v>0</v>
      </c>
      <c r="P280" s="3">
        <f t="array" ref="P280">SUM(IF(($A$7:$A$28=P$6)*($C$7:$C$28="매수")*($B$7:$B$28&lt;=$U280),$H$7:$H$28))-SUM(IF(($A$7:$A$28=P$6)*($C$7:$C$28="매도")*($B$7:$B$28&lt;=$U280),$H$7:$H$28))</f>
        <v>0</v>
      </c>
      <c r="Q280" s="3">
        <f t="array" ref="Q280">SUM(IF(($A$7:$A$28=Q$6)*($C$7:$C$28="매수")*($B$7:$B$28&lt;=$U280),$H$7:$H$28))-SUM(IF(($A$7:$A$28=Q$6)*($C$7:$C$28="매도")*($B$7:$B$28&lt;=$U280),$H$7:$H$28))</f>
        <v>0</v>
      </c>
      <c r="R280" s="3">
        <f t="array" ref="R280">SUM(IF(($A$7:$A$28=R$6)*($C$7:$C$28="매수")*($B$7:$B$28&lt;=$U280),$H$7:$H$28))-SUM(IF(($A$7:$A$28=R$6)*($C$7:$C$28="매도")*($B$7:$B$28&lt;=$U280),$H$7:$H$28))</f>
        <v>0</v>
      </c>
      <c r="S280" s="3">
        <f t="array" ref="S280">SUM(IF(($A$7:$A$28=S$6)*($C$7:$C$28="매수")*($B$7:$B$28&lt;=$U280),$H$7:$H$28))-SUM(IF(($A$7:$A$28=S$6)*($C$7:$C$28="매도")*($B$7:$B$28&lt;=$U280),$H$7:$H$28))</f>
        <v>0</v>
      </c>
      <c r="T280" s="3">
        <f t="array" ref="T280">SUM(IF(($A$7:$A$28=T$6)*($C$7:$C$28="매수")*($B$7:$B$28&lt;=$U280),$H$7:$H$28))-SUM(IF(($A$7:$A$28=T$6)*($C$7:$C$28="매도")*($B$7:$B$28&lt;=$U280),$H$7:$H$28))</f>
        <v>0</v>
      </c>
      <c r="U280" s="11">
        <v>43906.0</v>
      </c>
      <c r="V280" s="12">
        <f t="array" ref="V280">VLOOKUP($U280,'종목주가시세'!$A$1:$J$472,MATCH(V$6,'종목주가시세'!$B$1:$J$1,0)+1)*L280</f>
        <v>0</v>
      </c>
      <c r="W280" s="12">
        <f t="array" ref="W280">VLOOKUP($U280,'종목주가시세'!$A$1:$J$472,MATCH(W$6,'종목주가시세'!$B$1:$J$1,0)+1)*M280</f>
        <v>0</v>
      </c>
      <c r="X280" s="12">
        <f t="array" ref="X280">VLOOKUP($U280,'종목주가시세'!$A$1:$J$472,MATCH(X$6,'종목주가시세'!$B$1:$J$1,0)+1)*N280</f>
        <v>0</v>
      </c>
      <c r="Y280" s="12">
        <f t="array" ref="Y280">VLOOKUP($U280,'종목주가시세'!$A$1:$J$472,MATCH(Y$6,'종목주가시세'!$B$1:$J$1,0)+1)*O280</f>
        <v>0</v>
      </c>
      <c r="Z280" s="12">
        <f t="array" ref="Z280">VLOOKUP($U280,'종목주가시세'!$A$1:$J$472,MATCH(Z$6,'종목주가시세'!$B$1:$J$1,0)+1)*P280</f>
        <v>0</v>
      </c>
      <c r="AA280" s="12">
        <f t="array" ref="AA280">VLOOKUP($U280,'종목주가시세'!$A$1:$J$472,MATCH(AA$6,'종목주가시세'!$B$1:$J$1,0)+1)*Q280</f>
        <v>0</v>
      </c>
      <c r="AB280" s="12">
        <f t="array" ref="AB280">VLOOKUP($U280,'종목주가시세'!$A$1:$J$472,MATCH(AB$6,'종목주가시세'!$B$1:$J$1,0)+1)*R280</f>
        <v>0</v>
      </c>
      <c r="AC280" s="12">
        <f t="array" ref="AC280">VLOOKUP($U280,'종목주가시세'!$A$1:$J$472,MATCH(AC$6,'종목주가시세'!$B$1:$J$1,0)+1)*S280</f>
        <v>0</v>
      </c>
      <c r="AD280" s="12">
        <f t="array" ref="AD280">VLOOKUP($U280,'종목주가시세'!$A$1:$J$472,MATCH(AD$6,'종목주가시세'!$B$1:$J$1,0)+1)*T280</f>
        <v>0</v>
      </c>
      <c r="AE280" s="12">
        <f t="shared" si="3"/>
        <v>0</v>
      </c>
      <c r="AF280" s="12">
        <f t="array" ref="AF280">100000000+SUM(IF(($C$7:$C$28="매도")*($B$7:$B$28&lt;=$U280),$I$7:$I$28))-SUM(IF(($C$7:$C$28="매수")*($B$7:$B$28&lt;=$U280),$I$7:$I$28))</f>
        <v>99728870</v>
      </c>
      <c r="AG280" s="12">
        <f t="shared" si="4"/>
        <v>99728870</v>
      </c>
    </row>
    <row r="281" ht="16.5" customHeight="1">
      <c r="L281" s="3">
        <f t="array" ref="L281">SUM(IF(($A$7:$A$28=L$6)*($C$7:$C$28="매수")*($B$7:$B$28&lt;=$U281),$H$7:$H$28))-SUM(IF(($A$7:$A$28=L$6)*($C$7:$C$28="매도")*($B$7:$B$28&lt;=$U281),$H$7:$H$28))</f>
        <v>0</v>
      </c>
      <c r="M281" s="3">
        <f t="array" ref="M281">SUM(IF(($A$7:$A$28=M$6)*($C$7:$C$28="매수")*($B$7:$B$28&lt;=$U281),$H$7:$H$28))-SUM(IF(($A$7:$A$28=M$6)*($C$7:$C$28="매도")*($B$7:$B$28&lt;=$U281),$H$7:$H$28))</f>
        <v>0</v>
      </c>
      <c r="N281" s="3">
        <f t="array" ref="N281">SUM(IF(($A$7:$A$28=N$6)*($C$7:$C$28="매수")*($B$7:$B$28&lt;=$U281),$H$7:$H$28))-SUM(IF(($A$7:$A$28=N$6)*($C$7:$C$28="매도")*($B$7:$B$28&lt;=$U281),$H$7:$H$28))</f>
        <v>0</v>
      </c>
      <c r="O281" s="3">
        <f t="array" ref="O281">SUM(IF(($A$7:$A$28=O$6)*($C$7:$C$28="매수")*($B$7:$B$28&lt;=$U281),$H$7:$H$28))-SUM(IF(($A$7:$A$28=O$6)*($C$7:$C$28="매도")*($B$7:$B$28&lt;=$U281),$H$7:$H$28))</f>
        <v>0</v>
      </c>
      <c r="P281" s="3">
        <f t="array" ref="P281">SUM(IF(($A$7:$A$28=P$6)*($C$7:$C$28="매수")*($B$7:$B$28&lt;=$U281),$H$7:$H$28))-SUM(IF(($A$7:$A$28=P$6)*($C$7:$C$28="매도")*($B$7:$B$28&lt;=$U281),$H$7:$H$28))</f>
        <v>0</v>
      </c>
      <c r="Q281" s="3">
        <f t="array" ref="Q281">SUM(IF(($A$7:$A$28=Q$6)*($C$7:$C$28="매수")*($B$7:$B$28&lt;=$U281),$H$7:$H$28))-SUM(IF(($A$7:$A$28=Q$6)*($C$7:$C$28="매도")*($B$7:$B$28&lt;=$U281),$H$7:$H$28))</f>
        <v>0</v>
      </c>
      <c r="R281" s="3">
        <f t="array" ref="R281">SUM(IF(($A$7:$A$28=R$6)*($C$7:$C$28="매수")*($B$7:$B$28&lt;=$U281),$H$7:$H$28))-SUM(IF(($A$7:$A$28=R$6)*($C$7:$C$28="매도")*($B$7:$B$28&lt;=$U281),$H$7:$H$28))</f>
        <v>0</v>
      </c>
      <c r="S281" s="3">
        <f t="array" ref="S281">SUM(IF(($A$7:$A$28=S$6)*($C$7:$C$28="매수")*($B$7:$B$28&lt;=$U281),$H$7:$H$28))-SUM(IF(($A$7:$A$28=S$6)*($C$7:$C$28="매도")*($B$7:$B$28&lt;=$U281),$H$7:$H$28))</f>
        <v>0</v>
      </c>
      <c r="T281" s="3">
        <f t="array" ref="T281">SUM(IF(($A$7:$A$28=T$6)*($C$7:$C$28="매수")*($B$7:$B$28&lt;=$U281),$H$7:$H$28))-SUM(IF(($A$7:$A$28=T$6)*($C$7:$C$28="매도")*($B$7:$B$28&lt;=$U281),$H$7:$H$28))</f>
        <v>5624</v>
      </c>
      <c r="U281" s="11">
        <v>43907.0</v>
      </c>
      <c r="V281" s="12">
        <f t="array" ref="V281">VLOOKUP($U281,'종목주가시세'!$A$1:$J$472,MATCH(V$6,'종목주가시세'!$B$1:$J$1,0)+1)*L281</f>
        <v>0</v>
      </c>
      <c r="W281" s="12">
        <f t="array" ref="W281">VLOOKUP($U281,'종목주가시세'!$A$1:$J$472,MATCH(W$6,'종목주가시세'!$B$1:$J$1,0)+1)*M281</f>
        <v>0</v>
      </c>
      <c r="X281" s="12">
        <f t="array" ref="X281">VLOOKUP($U281,'종목주가시세'!$A$1:$J$472,MATCH(X$6,'종목주가시세'!$B$1:$J$1,0)+1)*N281</f>
        <v>0</v>
      </c>
      <c r="Y281" s="12">
        <f t="array" ref="Y281">VLOOKUP($U281,'종목주가시세'!$A$1:$J$472,MATCH(Y$6,'종목주가시세'!$B$1:$J$1,0)+1)*O281</f>
        <v>0</v>
      </c>
      <c r="Z281" s="12">
        <f t="array" ref="Z281">VLOOKUP($U281,'종목주가시세'!$A$1:$J$472,MATCH(Z$6,'종목주가시세'!$B$1:$J$1,0)+1)*P281</f>
        <v>0</v>
      </c>
      <c r="AA281" s="12">
        <f t="array" ref="AA281">VLOOKUP($U281,'종목주가시세'!$A$1:$J$472,MATCH(AA$6,'종목주가시세'!$B$1:$J$1,0)+1)*Q281</f>
        <v>0</v>
      </c>
      <c r="AB281" s="12">
        <f t="array" ref="AB281">VLOOKUP($U281,'종목주가시세'!$A$1:$J$472,MATCH(AB$6,'종목주가시세'!$B$1:$J$1,0)+1)*R281</f>
        <v>0</v>
      </c>
      <c r="AC281" s="12">
        <f t="array" ref="AC281">VLOOKUP($U281,'종목주가시세'!$A$1:$J$472,MATCH(AC$6,'종목주가시세'!$B$1:$J$1,0)+1)*S281</f>
        <v>0</v>
      </c>
      <c r="AD281" s="12">
        <f t="array" ref="AD281">VLOOKUP($U281,'종목주가시세'!$A$1:$J$472,MATCH(AD$6,'종목주가시세'!$B$1:$J$1,0)+1)*T281</f>
        <v>24998680</v>
      </c>
      <c r="AE281" s="12">
        <f t="shared" si="3"/>
        <v>24998680</v>
      </c>
      <c r="AF281" s="12">
        <f t="array" ref="AF281">100000000+SUM(IF(($C$7:$C$28="매도")*($B$7:$B$28&lt;=$U281),$I$7:$I$28))-SUM(IF(($C$7:$C$28="매수")*($B$7:$B$28&lt;=$U281),$I$7:$I$28))</f>
        <v>74730190</v>
      </c>
      <c r="AG281" s="12">
        <f t="shared" si="4"/>
        <v>99728870</v>
      </c>
    </row>
    <row r="282" ht="16.5" customHeight="1">
      <c r="L282" s="3">
        <f t="array" ref="L282">SUM(IF(($A$7:$A$28=L$6)*($C$7:$C$28="매수")*($B$7:$B$28&lt;=$U282),$H$7:$H$28))-SUM(IF(($A$7:$A$28=L$6)*($C$7:$C$28="매도")*($B$7:$B$28&lt;=$U282),$H$7:$H$28))</f>
        <v>0</v>
      </c>
      <c r="M282" s="3">
        <f t="array" ref="M282">SUM(IF(($A$7:$A$28=M$6)*($C$7:$C$28="매수")*($B$7:$B$28&lt;=$U282),$H$7:$H$28))-SUM(IF(($A$7:$A$28=M$6)*($C$7:$C$28="매도")*($B$7:$B$28&lt;=$U282),$H$7:$H$28))</f>
        <v>0</v>
      </c>
      <c r="N282" s="3">
        <f t="array" ref="N282">SUM(IF(($A$7:$A$28=N$6)*($C$7:$C$28="매수")*($B$7:$B$28&lt;=$U282),$H$7:$H$28))-SUM(IF(($A$7:$A$28=N$6)*($C$7:$C$28="매도")*($B$7:$B$28&lt;=$U282),$H$7:$H$28))</f>
        <v>0</v>
      </c>
      <c r="O282" s="3">
        <f t="array" ref="O282">SUM(IF(($A$7:$A$28=O$6)*($C$7:$C$28="매수")*($B$7:$B$28&lt;=$U282),$H$7:$H$28))-SUM(IF(($A$7:$A$28=O$6)*($C$7:$C$28="매도")*($B$7:$B$28&lt;=$U282),$H$7:$H$28))</f>
        <v>0</v>
      </c>
      <c r="P282" s="3">
        <f t="array" ref="P282">SUM(IF(($A$7:$A$28=P$6)*($C$7:$C$28="매수")*($B$7:$B$28&lt;=$U282),$H$7:$H$28))-SUM(IF(($A$7:$A$28=P$6)*($C$7:$C$28="매도")*($B$7:$B$28&lt;=$U282),$H$7:$H$28))</f>
        <v>0</v>
      </c>
      <c r="Q282" s="3">
        <f t="array" ref="Q282">SUM(IF(($A$7:$A$28=Q$6)*($C$7:$C$28="매수")*($B$7:$B$28&lt;=$U282),$H$7:$H$28))-SUM(IF(($A$7:$A$28=Q$6)*($C$7:$C$28="매도")*($B$7:$B$28&lt;=$U282),$H$7:$H$28))</f>
        <v>0</v>
      </c>
      <c r="R282" s="3">
        <f t="array" ref="R282">SUM(IF(($A$7:$A$28=R$6)*($C$7:$C$28="매수")*($B$7:$B$28&lt;=$U282),$H$7:$H$28))-SUM(IF(($A$7:$A$28=R$6)*($C$7:$C$28="매도")*($B$7:$B$28&lt;=$U282),$H$7:$H$28))</f>
        <v>0</v>
      </c>
      <c r="S282" s="3">
        <f t="array" ref="S282">SUM(IF(($A$7:$A$28=S$6)*($C$7:$C$28="매수")*($B$7:$B$28&lt;=$U282),$H$7:$H$28))-SUM(IF(($A$7:$A$28=S$6)*($C$7:$C$28="매도")*($B$7:$B$28&lt;=$U282),$H$7:$H$28))</f>
        <v>0</v>
      </c>
      <c r="T282" s="3">
        <f t="array" ref="T282">SUM(IF(($A$7:$A$28=T$6)*($C$7:$C$28="매수")*($B$7:$B$28&lt;=$U282),$H$7:$H$28))-SUM(IF(($A$7:$A$28=T$6)*($C$7:$C$28="매도")*($B$7:$B$28&lt;=$U282),$H$7:$H$28))</f>
        <v>5624</v>
      </c>
      <c r="U282" s="11">
        <v>43908.0</v>
      </c>
      <c r="V282" s="12">
        <f t="array" ref="V282">VLOOKUP($U282,'종목주가시세'!$A$1:$J$472,MATCH(V$6,'종목주가시세'!$B$1:$J$1,0)+1)*L282</f>
        <v>0</v>
      </c>
      <c r="W282" s="12">
        <f t="array" ref="W282">VLOOKUP($U282,'종목주가시세'!$A$1:$J$472,MATCH(W$6,'종목주가시세'!$B$1:$J$1,0)+1)*M282</f>
        <v>0</v>
      </c>
      <c r="X282" s="12">
        <f t="array" ref="X282">VLOOKUP($U282,'종목주가시세'!$A$1:$J$472,MATCH(X$6,'종목주가시세'!$B$1:$J$1,0)+1)*N282</f>
        <v>0</v>
      </c>
      <c r="Y282" s="12">
        <f t="array" ref="Y282">VLOOKUP($U282,'종목주가시세'!$A$1:$J$472,MATCH(Y$6,'종목주가시세'!$B$1:$J$1,0)+1)*O282</f>
        <v>0</v>
      </c>
      <c r="Z282" s="12">
        <f t="array" ref="Z282">VLOOKUP($U282,'종목주가시세'!$A$1:$J$472,MATCH(Z$6,'종목주가시세'!$B$1:$J$1,0)+1)*P282</f>
        <v>0</v>
      </c>
      <c r="AA282" s="12">
        <f t="array" ref="AA282">VLOOKUP($U282,'종목주가시세'!$A$1:$J$472,MATCH(AA$6,'종목주가시세'!$B$1:$J$1,0)+1)*Q282</f>
        <v>0</v>
      </c>
      <c r="AB282" s="12">
        <f t="array" ref="AB282">VLOOKUP($U282,'종목주가시세'!$A$1:$J$472,MATCH(AB$6,'종목주가시세'!$B$1:$J$1,0)+1)*R282</f>
        <v>0</v>
      </c>
      <c r="AC282" s="12">
        <f t="array" ref="AC282">VLOOKUP($U282,'종목주가시세'!$A$1:$J$472,MATCH(AC$6,'종목주가시세'!$B$1:$J$1,0)+1)*S282</f>
        <v>0</v>
      </c>
      <c r="AD282" s="12">
        <f t="array" ref="AD282">VLOOKUP($U282,'종목주가시세'!$A$1:$J$472,MATCH(AD$6,'종목주가시세'!$B$1:$J$1,0)+1)*T282</f>
        <v>32450480</v>
      </c>
      <c r="AE282" s="12">
        <f t="shared" si="3"/>
        <v>32450480</v>
      </c>
      <c r="AF282" s="12">
        <f t="array" ref="AF282">100000000+SUM(IF(($C$7:$C$28="매도")*($B$7:$B$28&lt;=$U282),$I$7:$I$28))-SUM(IF(($C$7:$C$28="매수")*($B$7:$B$28&lt;=$U282),$I$7:$I$28))</f>
        <v>74730190</v>
      </c>
      <c r="AG282" s="12">
        <f t="shared" si="4"/>
        <v>107180670</v>
      </c>
    </row>
    <row r="283" ht="16.5" customHeight="1">
      <c r="L283" s="3">
        <f t="array" ref="L283">SUM(IF(($A$7:$A$28=L$6)*($C$7:$C$28="매수")*($B$7:$B$28&lt;=$U283),$H$7:$H$28))-SUM(IF(($A$7:$A$28=L$6)*($C$7:$C$28="매도")*($B$7:$B$28&lt;=$U283),$H$7:$H$28))</f>
        <v>0</v>
      </c>
      <c r="M283" s="3">
        <f t="array" ref="M283">SUM(IF(($A$7:$A$28=M$6)*($C$7:$C$28="매수")*($B$7:$B$28&lt;=$U283),$H$7:$H$28))-SUM(IF(($A$7:$A$28=M$6)*($C$7:$C$28="매도")*($B$7:$B$28&lt;=$U283),$H$7:$H$28))</f>
        <v>0</v>
      </c>
      <c r="N283" s="3">
        <f t="array" ref="N283">SUM(IF(($A$7:$A$28=N$6)*($C$7:$C$28="매수")*($B$7:$B$28&lt;=$U283),$H$7:$H$28))-SUM(IF(($A$7:$A$28=N$6)*($C$7:$C$28="매도")*($B$7:$B$28&lt;=$U283),$H$7:$H$28))</f>
        <v>0</v>
      </c>
      <c r="O283" s="3">
        <f t="array" ref="O283">SUM(IF(($A$7:$A$28=O$6)*($C$7:$C$28="매수")*($B$7:$B$28&lt;=$U283),$H$7:$H$28))-SUM(IF(($A$7:$A$28=O$6)*($C$7:$C$28="매도")*($B$7:$B$28&lt;=$U283),$H$7:$H$28))</f>
        <v>0</v>
      </c>
      <c r="P283" s="3">
        <f t="array" ref="P283">SUM(IF(($A$7:$A$28=P$6)*($C$7:$C$28="매수")*($B$7:$B$28&lt;=$U283),$H$7:$H$28))-SUM(IF(($A$7:$A$28=P$6)*($C$7:$C$28="매도")*($B$7:$B$28&lt;=$U283),$H$7:$H$28))</f>
        <v>0</v>
      </c>
      <c r="Q283" s="3">
        <f t="array" ref="Q283">SUM(IF(($A$7:$A$28=Q$6)*($C$7:$C$28="매수")*($B$7:$B$28&lt;=$U283),$H$7:$H$28))-SUM(IF(($A$7:$A$28=Q$6)*($C$7:$C$28="매도")*($B$7:$B$28&lt;=$U283),$H$7:$H$28))</f>
        <v>0</v>
      </c>
      <c r="R283" s="3">
        <f t="array" ref="R283">SUM(IF(($A$7:$A$28=R$6)*($C$7:$C$28="매수")*($B$7:$B$28&lt;=$U283),$H$7:$H$28))-SUM(IF(($A$7:$A$28=R$6)*($C$7:$C$28="매도")*($B$7:$B$28&lt;=$U283),$H$7:$H$28))</f>
        <v>0</v>
      </c>
      <c r="S283" s="3">
        <f t="array" ref="S283">SUM(IF(($A$7:$A$28=S$6)*($C$7:$C$28="매수")*($B$7:$B$28&lt;=$U283),$H$7:$H$28))-SUM(IF(($A$7:$A$28=S$6)*($C$7:$C$28="매도")*($B$7:$B$28&lt;=$U283),$H$7:$H$28))</f>
        <v>0</v>
      </c>
      <c r="T283" s="3">
        <f t="array" ref="T283">SUM(IF(($A$7:$A$28=T$6)*($C$7:$C$28="매수")*($B$7:$B$28&lt;=$U283),$H$7:$H$28))-SUM(IF(($A$7:$A$28=T$6)*($C$7:$C$28="매도")*($B$7:$B$28&lt;=$U283),$H$7:$H$28))</f>
        <v>5624</v>
      </c>
      <c r="U283" s="11">
        <v>43909.0</v>
      </c>
      <c r="V283" s="12">
        <f t="array" ref="V283">VLOOKUP($U283,'종목주가시세'!$A$1:$J$472,MATCH(V$6,'종목주가시세'!$B$1:$J$1,0)+1)*L283</f>
        <v>0</v>
      </c>
      <c r="W283" s="12">
        <f t="array" ref="W283">VLOOKUP($U283,'종목주가시세'!$A$1:$J$472,MATCH(W$6,'종목주가시세'!$B$1:$J$1,0)+1)*M283</f>
        <v>0</v>
      </c>
      <c r="X283" s="12">
        <f t="array" ref="X283">VLOOKUP($U283,'종목주가시세'!$A$1:$J$472,MATCH(X$6,'종목주가시세'!$B$1:$J$1,0)+1)*N283</f>
        <v>0</v>
      </c>
      <c r="Y283" s="12">
        <f t="array" ref="Y283">VLOOKUP($U283,'종목주가시세'!$A$1:$J$472,MATCH(Y$6,'종목주가시세'!$B$1:$J$1,0)+1)*O283</f>
        <v>0</v>
      </c>
      <c r="Z283" s="12">
        <f t="array" ref="Z283">VLOOKUP($U283,'종목주가시세'!$A$1:$J$472,MATCH(Z$6,'종목주가시세'!$B$1:$J$1,0)+1)*P283</f>
        <v>0</v>
      </c>
      <c r="AA283" s="12">
        <f t="array" ref="AA283">VLOOKUP($U283,'종목주가시세'!$A$1:$J$472,MATCH(AA$6,'종목주가시세'!$B$1:$J$1,0)+1)*Q283</f>
        <v>0</v>
      </c>
      <c r="AB283" s="12">
        <f t="array" ref="AB283">VLOOKUP($U283,'종목주가시세'!$A$1:$J$472,MATCH(AB$6,'종목주가시세'!$B$1:$J$1,0)+1)*R283</f>
        <v>0</v>
      </c>
      <c r="AC283" s="12">
        <f t="array" ref="AC283">VLOOKUP($U283,'종목주가시세'!$A$1:$J$472,MATCH(AC$6,'종목주가시세'!$B$1:$J$1,0)+1)*S283</f>
        <v>0</v>
      </c>
      <c r="AD283" s="12">
        <f t="array" ref="AD283">VLOOKUP($U283,'종목주가시세'!$A$1:$J$472,MATCH(AD$6,'종목주가시세'!$B$1:$J$1,0)+1)*T283</f>
        <v>23002160</v>
      </c>
      <c r="AE283" s="12">
        <f t="shared" si="3"/>
        <v>23002160</v>
      </c>
      <c r="AF283" s="12">
        <f t="array" ref="AF283">100000000+SUM(IF(($C$7:$C$28="매도")*($B$7:$B$28&lt;=$U283),$I$7:$I$28))-SUM(IF(($C$7:$C$28="매수")*($B$7:$B$28&lt;=$U283),$I$7:$I$28))</f>
        <v>74730190</v>
      </c>
      <c r="AG283" s="12">
        <f t="shared" si="4"/>
        <v>97732350</v>
      </c>
    </row>
    <row r="284" ht="16.5" customHeight="1">
      <c r="L284" s="3">
        <f t="array" ref="L284">SUM(IF(($A$7:$A$28=L$6)*($C$7:$C$28="매수")*($B$7:$B$28&lt;=$U284),$H$7:$H$28))-SUM(IF(($A$7:$A$28=L$6)*($C$7:$C$28="매도")*($B$7:$B$28&lt;=$U284),$H$7:$H$28))</f>
        <v>0</v>
      </c>
      <c r="M284" s="3">
        <f t="array" ref="M284">SUM(IF(($A$7:$A$28=M$6)*($C$7:$C$28="매수")*($B$7:$B$28&lt;=$U284),$H$7:$H$28))-SUM(IF(($A$7:$A$28=M$6)*($C$7:$C$28="매도")*($B$7:$B$28&lt;=$U284),$H$7:$H$28))</f>
        <v>0</v>
      </c>
      <c r="N284" s="3">
        <f t="array" ref="N284">SUM(IF(($A$7:$A$28=N$6)*($C$7:$C$28="매수")*($B$7:$B$28&lt;=$U284),$H$7:$H$28))-SUM(IF(($A$7:$A$28=N$6)*($C$7:$C$28="매도")*($B$7:$B$28&lt;=$U284),$H$7:$H$28))</f>
        <v>0</v>
      </c>
      <c r="O284" s="3">
        <f t="array" ref="O284">SUM(IF(($A$7:$A$28=O$6)*($C$7:$C$28="매수")*($B$7:$B$28&lt;=$U284),$H$7:$H$28))-SUM(IF(($A$7:$A$28=O$6)*($C$7:$C$28="매도")*($B$7:$B$28&lt;=$U284),$H$7:$H$28))</f>
        <v>0</v>
      </c>
      <c r="P284" s="3">
        <f t="array" ref="P284">SUM(IF(($A$7:$A$28=P$6)*($C$7:$C$28="매수")*($B$7:$B$28&lt;=$U284),$H$7:$H$28))-SUM(IF(($A$7:$A$28=P$6)*($C$7:$C$28="매도")*($B$7:$B$28&lt;=$U284),$H$7:$H$28))</f>
        <v>0</v>
      </c>
      <c r="Q284" s="3">
        <f t="array" ref="Q284">SUM(IF(($A$7:$A$28=Q$6)*($C$7:$C$28="매수")*($B$7:$B$28&lt;=$U284),$H$7:$H$28))-SUM(IF(($A$7:$A$28=Q$6)*($C$7:$C$28="매도")*($B$7:$B$28&lt;=$U284),$H$7:$H$28))</f>
        <v>0</v>
      </c>
      <c r="R284" s="3">
        <f t="array" ref="R284">SUM(IF(($A$7:$A$28=R$6)*($C$7:$C$28="매수")*($B$7:$B$28&lt;=$U284),$H$7:$H$28))-SUM(IF(($A$7:$A$28=R$6)*($C$7:$C$28="매도")*($B$7:$B$28&lt;=$U284),$H$7:$H$28))</f>
        <v>6772</v>
      </c>
      <c r="S284" s="3">
        <f t="array" ref="S284">SUM(IF(($A$7:$A$28=S$6)*($C$7:$C$28="매수")*($B$7:$B$28&lt;=$U284),$H$7:$H$28))-SUM(IF(($A$7:$A$28=S$6)*($C$7:$C$28="매도")*($B$7:$B$28&lt;=$U284),$H$7:$H$28))</f>
        <v>0</v>
      </c>
      <c r="T284" s="3">
        <f t="array" ref="T284">SUM(IF(($A$7:$A$28=T$6)*($C$7:$C$28="매수")*($B$7:$B$28&lt;=$U284),$H$7:$H$28))-SUM(IF(($A$7:$A$28=T$6)*($C$7:$C$28="매도")*($B$7:$B$28&lt;=$U284),$H$7:$H$28))</f>
        <v>5624</v>
      </c>
      <c r="U284" s="11">
        <v>43910.0</v>
      </c>
      <c r="V284" s="12">
        <f t="array" ref="V284">VLOOKUP($U284,'종목주가시세'!$A$1:$J$472,MATCH(V$6,'종목주가시세'!$B$1:$J$1,0)+1)*L284</f>
        <v>0</v>
      </c>
      <c r="W284" s="12">
        <f t="array" ref="W284">VLOOKUP($U284,'종목주가시세'!$A$1:$J$472,MATCH(W$6,'종목주가시세'!$B$1:$J$1,0)+1)*M284</f>
        <v>0</v>
      </c>
      <c r="X284" s="12">
        <f t="array" ref="X284">VLOOKUP($U284,'종목주가시세'!$A$1:$J$472,MATCH(X$6,'종목주가시세'!$B$1:$J$1,0)+1)*N284</f>
        <v>0</v>
      </c>
      <c r="Y284" s="12">
        <f t="array" ref="Y284">VLOOKUP($U284,'종목주가시세'!$A$1:$J$472,MATCH(Y$6,'종목주가시세'!$B$1:$J$1,0)+1)*O284</f>
        <v>0</v>
      </c>
      <c r="Z284" s="12">
        <f t="array" ref="Z284">VLOOKUP($U284,'종목주가시세'!$A$1:$J$472,MATCH(Z$6,'종목주가시세'!$B$1:$J$1,0)+1)*P284</f>
        <v>0</v>
      </c>
      <c r="AA284" s="12">
        <f t="array" ref="AA284">VLOOKUP($U284,'종목주가시세'!$A$1:$J$472,MATCH(AA$6,'종목주가시세'!$B$1:$J$1,0)+1)*Q284</f>
        <v>0</v>
      </c>
      <c r="AB284" s="12">
        <f t="array" ref="AB284">VLOOKUP($U284,'종목주가시세'!$A$1:$J$472,MATCH(AB$6,'종목주가시세'!$B$1:$J$1,0)+1)*R284</f>
        <v>29999960</v>
      </c>
      <c r="AC284" s="12">
        <f t="array" ref="AC284">VLOOKUP($U284,'종목주가시세'!$A$1:$J$472,MATCH(AC$6,'종목주가시세'!$B$1:$J$1,0)+1)*S284</f>
        <v>0</v>
      </c>
      <c r="AD284" s="12">
        <f t="array" ref="AD284">VLOOKUP($U284,'종목주가시세'!$A$1:$J$472,MATCH(AD$6,'종목주가시세'!$B$1:$J$1,0)+1)*T284</f>
        <v>23395840</v>
      </c>
      <c r="AE284" s="12">
        <f t="shared" si="3"/>
        <v>53395800</v>
      </c>
      <c r="AF284" s="12">
        <f t="array" ref="AF284">100000000+SUM(IF(($C$7:$C$28="매도")*($B$7:$B$28&lt;=$U284),$I$7:$I$28))-SUM(IF(($C$7:$C$28="매수")*($B$7:$B$28&lt;=$U284),$I$7:$I$28))</f>
        <v>44730230</v>
      </c>
      <c r="AG284" s="12">
        <f t="shared" si="4"/>
        <v>98126030</v>
      </c>
    </row>
    <row r="285" ht="16.5" customHeight="1">
      <c r="L285" s="3">
        <f t="array" ref="L285">SUM(IF(($A$7:$A$28=L$6)*($C$7:$C$28="매수")*($B$7:$B$28&lt;=$U285),$H$7:$H$28))-SUM(IF(($A$7:$A$28=L$6)*($C$7:$C$28="매도")*($B$7:$B$28&lt;=$U285),$H$7:$H$28))</f>
        <v>0</v>
      </c>
      <c r="M285" s="3">
        <f t="array" ref="M285">SUM(IF(($A$7:$A$28=M$6)*($C$7:$C$28="매수")*($B$7:$B$28&lt;=$U285),$H$7:$H$28))-SUM(IF(($A$7:$A$28=M$6)*($C$7:$C$28="매도")*($B$7:$B$28&lt;=$U285),$H$7:$H$28))</f>
        <v>0</v>
      </c>
      <c r="N285" s="3">
        <f t="array" ref="N285">SUM(IF(($A$7:$A$28=N$6)*($C$7:$C$28="매수")*($B$7:$B$28&lt;=$U285),$H$7:$H$28))-SUM(IF(($A$7:$A$28=N$6)*($C$7:$C$28="매도")*($B$7:$B$28&lt;=$U285),$H$7:$H$28))</f>
        <v>0</v>
      </c>
      <c r="O285" s="3">
        <f t="array" ref="O285">SUM(IF(($A$7:$A$28=O$6)*($C$7:$C$28="매수")*($B$7:$B$28&lt;=$U285),$H$7:$H$28))-SUM(IF(($A$7:$A$28=O$6)*($C$7:$C$28="매도")*($B$7:$B$28&lt;=$U285),$H$7:$H$28))</f>
        <v>0</v>
      </c>
      <c r="P285" s="3">
        <f t="array" ref="P285">SUM(IF(($A$7:$A$28=P$6)*($C$7:$C$28="매수")*($B$7:$B$28&lt;=$U285),$H$7:$H$28))-SUM(IF(($A$7:$A$28=P$6)*($C$7:$C$28="매도")*($B$7:$B$28&lt;=$U285),$H$7:$H$28))</f>
        <v>0</v>
      </c>
      <c r="Q285" s="3">
        <f t="array" ref="Q285">SUM(IF(($A$7:$A$28=Q$6)*($C$7:$C$28="매수")*($B$7:$B$28&lt;=$U285),$H$7:$H$28))-SUM(IF(($A$7:$A$28=Q$6)*($C$7:$C$28="매도")*($B$7:$B$28&lt;=$U285),$H$7:$H$28))</f>
        <v>0</v>
      </c>
      <c r="R285" s="3">
        <f t="array" ref="R285">SUM(IF(($A$7:$A$28=R$6)*($C$7:$C$28="매수")*($B$7:$B$28&lt;=$U285),$H$7:$H$28))-SUM(IF(($A$7:$A$28=R$6)*($C$7:$C$28="매도")*($B$7:$B$28&lt;=$U285),$H$7:$H$28))</f>
        <v>6772</v>
      </c>
      <c r="S285" s="3">
        <f t="array" ref="S285">SUM(IF(($A$7:$A$28=S$6)*($C$7:$C$28="매수")*($B$7:$B$28&lt;=$U285),$H$7:$H$28))-SUM(IF(($A$7:$A$28=S$6)*($C$7:$C$28="매도")*($B$7:$B$28&lt;=$U285),$H$7:$H$28))</f>
        <v>0</v>
      </c>
      <c r="T285" s="3">
        <f t="array" ref="T285">SUM(IF(($A$7:$A$28=T$6)*($C$7:$C$28="매수")*($B$7:$B$28&lt;=$U285),$H$7:$H$28))-SUM(IF(($A$7:$A$28=T$6)*($C$7:$C$28="매도")*($B$7:$B$28&lt;=$U285),$H$7:$H$28))</f>
        <v>5624</v>
      </c>
      <c r="U285" s="11">
        <v>43913.0</v>
      </c>
      <c r="V285" s="12">
        <f t="array" ref="V285">VLOOKUP($U285,'종목주가시세'!$A$1:$J$472,MATCH(V$6,'종목주가시세'!$B$1:$J$1,0)+1)*L285</f>
        <v>0</v>
      </c>
      <c r="W285" s="12">
        <f t="array" ref="W285">VLOOKUP($U285,'종목주가시세'!$A$1:$J$472,MATCH(W$6,'종목주가시세'!$B$1:$J$1,0)+1)*M285</f>
        <v>0</v>
      </c>
      <c r="X285" s="12">
        <f t="array" ref="X285">VLOOKUP($U285,'종목주가시세'!$A$1:$J$472,MATCH(X$6,'종목주가시세'!$B$1:$J$1,0)+1)*N285</f>
        <v>0</v>
      </c>
      <c r="Y285" s="12">
        <f t="array" ref="Y285">VLOOKUP($U285,'종목주가시세'!$A$1:$J$472,MATCH(Y$6,'종목주가시세'!$B$1:$J$1,0)+1)*O285</f>
        <v>0</v>
      </c>
      <c r="Z285" s="12">
        <f t="array" ref="Z285">VLOOKUP($U285,'종목주가시세'!$A$1:$J$472,MATCH(Z$6,'종목주가시세'!$B$1:$J$1,0)+1)*P285</f>
        <v>0</v>
      </c>
      <c r="AA285" s="12">
        <f t="array" ref="AA285">VLOOKUP($U285,'종목주가시세'!$A$1:$J$472,MATCH(AA$6,'종목주가시세'!$B$1:$J$1,0)+1)*Q285</f>
        <v>0</v>
      </c>
      <c r="AB285" s="12">
        <f t="array" ref="AB285">VLOOKUP($U285,'종목주가시세'!$A$1:$J$472,MATCH(AB$6,'종목주가시세'!$B$1:$J$1,0)+1)*R285</f>
        <v>31692960</v>
      </c>
      <c r="AC285" s="12">
        <f t="array" ref="AC285">VLOOKUP($U285,'종목주가시세'!$A$1:$J$472,MATCH(AC$6,'종목주가시세'!$B$1:$J$1,0)+1)*S285</f>
        <v>0</v>
      </c>
      <c r="AD285" s="12">
        <f t="array" ref="AD285">VLOOKUP($U285,'종목주가시세'!$A$1:$J$472,MATCH(AD$6,'종목주가시세'!$B$1:$J$1,0)+1)*T285</f>
        <v>21146240</v>
      </c>
      <c r="AE285" s="12">
        <f t="shared" si="3"/>
        <v>52839200</v>
      </c>
      <c r="AF285" s="12">
        <f t="array" ref="AF285">100000000+SUM(IF(($C$7:$C$28="매도")*($B$7:$B$28&lt;=$U285),$I$7:$I$28))-SUM(IF(($C$7:$C$28="매수")*($B$7:$B$28&lt;=$U285),$I$7:$I$28))</f>
        <v>44730230</v>
      </c>
      <c r="AG285" s="12">
        <f t="shared" si="4"/>
        <v>97569430</v>
      </c>
    </row>
    <row r="286" ht="16.5" customHeight="1">
      <c r="L286" s="3">
        <f t="array" ref="L286">SUM(IF(($A$7:$A$28=L$6)*($C$7:$C$28="매수")*($B$7:$B$28&lt;=$U286),$H$7:$H$28))-SUM(IF(($A$7:$A$28=L$6)*($C$7:$C$28="매도")*($B$7:$B$28&lt;=$U286),$H$7:$H$28))</f>
        <v>0</v>
      </c>
      <c r="M286" s="3">
        <f t="array" ref="M286">SUM(IF(($A$7:$A$28=M$6)*($C$7:$C$28="매수")*($B$7:$B$28&lt;=$U286),$H$7:$H$28))-SUM(IF(($A$7:$A$28=M$6)*($C$7:$C$28="매도")*($B$7:$B$28&lt;=$U286),$H$7:$H$28))</f>
        <v>0</v>
      </c>
      <c r="N286" s="3">
        <f t="array" ref="N286">SUM(IF(($A$7:$A$28=N$6)*($C$7:$C$28="매수")*($B$7:$B$28&lt;=$U286),$H$7:$H$28))-SUM(IF(($A$7:$A$28=N$6)*($C$7:$C$28="매도")*($B$7:$B$28&lt;=$U286),$H$7:$H$28))</f>
        <v>0</v>
      </c>
      <c r="O286" s="3">
        <f t="array" ref="O286">SUM(IF(($A$7:$A$28=O$6)*($C$7:$C$28="매수")*($B$7:$B$28&lt;=$U286),$H$7:$H$28))-SUM(IF(($A$7:$A$28=O$6)*($C$7:$C$28="매도")*($B$7:$B$28&lt;=$U286),$H$7:$H$28))</f>
        <v>0</v>
      </c>
      <c r="P286" s="3">
        <f t="array" ref="P286">SUM(IF(($A$7:$A$28=P$6)*($C$7:$C$28="매수")*($B$7:$B$28&lt;=$U286),$H$7:$H$28))-SUM(IF(($A$7:$A$28=P$6)*($C$7:$C$28="매도")*($B$7:$B$28&lt;=$U286),$H$7:$H$28))</f>
        <v>0</v>
      </c>
      <c r="Q286" s="3">
        <f t="array" ref="Q286">SUM(IF(($A$7:$A$28=Q$6)*($C$7:$C$28="매수")*($B$7:$B$28&lt;=$U286),$H$7:$H$28))-SUM(IF(($A$7:$A$28=Q$6)*($C$7:$C$28="매도")*($B$7:$B$28&lt;=$U286),$H$7:$H$28))</f>
        <v>0</v>
      </c>
      <c r="R286" s="3">
        <f t="array" ref="R286">SUM(IF(($A$7:$A$28=R$6)*($C$7:$C$28="매수")*($B$7:$B$28&lt;=$U286),$H$7:$H$28))-SUM(IF(($A$7:$A$28=R$6)*($C$7:$C$28="매도")*($B$7:$B$28&lt;=$U286),$H$7:$H$28))</f>
        <v>6772</v>
      </c>
      <c r="S286" s="3">
        <f t="array" ref="S286">SUM(IF(($A$7:$A$28=S$6)*($C$7:$C$28="매수")*($B$7:$B$28&lt;=$U286),$H$7:$H$28))-SUM(IF(($A$7:$A$28=S$6)*($C$7:$C$28="매도")*($B$7:$B$28&lt;=$U286),$H$7:$H$28))</f>
        <v>0</v>
      </c>
      <c r="T286" s="3">
        <f t="array" ref="T286">SUM(IF(($A$7:$A$28=T$6)*($C$7:$C$28="매수")*($B$7:$B$28&lt;=$U286),$H$7:$H$28))-SUM(IF(($A$7:$A$28=T$6)*($C$7:$C$28="매도")*($B$7:$B$28&lt;=$U286),$H$7:$H$28))</f>
        <v>5624</v>
      </c>
      <c r="U286" s="11">
        <v>43914.0</v>
      </c>
      <c r="V286" s="12">
        <f t="array" ref="V286">VLOOKUP($U286,'종목주가시세'!$A$1:$J$472,MATCH(V$6,'종목주가시세'!$B$1:$J$1,0)+1)*L286</f>
        <v>0</v>
      </c>
      <c r="W286" s="12">
        <f t="array" ref="W286">VLOOKUP($U286,'종목주가시세'!$A$1:$J$472,MATCH(W$6,'종목주가시세'!$B$1:$J$1,0)+1)*M286</f>
        <v>0</v>
      </c>
      <c r="X286" s="12">
        <f t="array" ref="X286">VLOOKUP($U286,'종목주가시세'!$A$1:$J$472,MATCH(X$6,'종목주가시세'!$B$1:$J$1,0)+1)*N286</f>
        <v>0</v>
      </c>
      <c r="Y286" s="12">
        <f t="array" ref="Y286">VLOOKUP($U286,'종목주가시세'!$A$1:$J$472,MATCH(Y$6,'종목주가시세'!$B$1:$J$1,0)+1)*O286</f>
        <v>0</v>
      </c>
      <c r="Z286" s="12">
        <f t="array" ref="Z286">VLOOKUP($U286,'종목주가시세'!$A$1:$J$472,MATCH(Z$6,'종목주가시세'!$B$1:$J$1,0)+1)*P286</f>
        <v>0</v>
      </c>
      <c r="AA286" s="12">
        <f t="array" ref="AA286">VLOOKUP($U286,'종목주가시세'!$A$1:$J$472,MATCH(AA$6,'종목주가시세'!$B$1:$J$1,0)+1)*Q286</f>
        <v>0</v>
      </c>
      <c r="AB286" s="12">
        <f t="array" ref="AB286">VLOOKUP($U286,'종목주가시세'!$A$1:$J$472,MATCH(AB$6,'종목주가시세'!$B$1:$J$1,0)+1)*R286</f>
        <v>33927720</v>
      </c>
      <c r="AC286" s="12">
        <f t="array" ref="AC286">VLOOKUP($U286,'종목주가시세'!$A$1:$J$472,MATCH(AC$6,'종목주가시세'!$B$1:$J$1,0)+1)*S286</f>
        <v>0</v>
      </c>
      <c r="AD286" s="12">
        <f t="array" ref="AD286">VLOOKUP($U286,'종목주가시세'!$A$1:$J$472,MATCH(AD$6,'종목주가시세'!$B$1:$J$1,0)+1)*T286</f>
        <v>22552240</v>
      </c>
      <c r="AE286" s="12">
        <f t="shared" si="3"/>
        <v>56479960</v>
      </c>
      <c r="AF286" s="12">
        <f t="array" ref="AF286">100000000+SUM(IF(($C$7:$C$28="매도")*($B$7:$B$28&lt;=$U286),$I$7:$I$28))-SUM(IF(($C$7:$C$28="매수")*($B$7:$B$28&lt;=$U286),$I$7:$I$28))</f>
        <v>44730230</v>
      </c>
      <c r="AG286" s="12">
        <f t="shared" si="4"/>
        <v>101210190</v>
      </c>
    </row>
    <row r="287" ht="16.5" customHeight="1">
      <c r="L287" s="3">
        <f t="array" ref="L287">SUM(IF(($A$7:$A$28=L$6)*($C$7:$C$28="매수")*($B$7:$B$28&lt;=$U287),$H$7:$H$28))-SUM(IF(($A$7:$A$28=L$6)*($C$7:$C$28="매도")*($B$7:$B$28&lt;=$U287),$H$7:$H$28))</f>
        <v>0</v>
      </c>
      <c r="M287" s="3">
        <f t="array" ref="M287">SUM(IF(($A$7:$A$28=M$6)*($C$7:$C$28="매수")*($B$7:$B$28&lt;=$U287),$H$7:$H$28))-SUM(IF(($A$7:$A$28=M$6)*($C$7:$C$28="매도")*($B$7:$B$28&lt;=$U287),$H$7:$H$28))</f>
        <v>0</v>
      </c>
      <c r="N287" s="3">
        <f t="array" ref="N287">SUM(IF(($A$7:$A$28=N$6)*($C$7:$C$28="매수")*($B$7:$B$28&lt;=$U287),$H$7:$H$28))-SUM(IF(($A$7:$A$28=N$6)*($C$7:$C$28="매도")*($B$7:$B$28&lt;=$U287),$H$7:$H$28))</f>
        <v>0</v>
      </c>
      <c r="O287" s="3">
        <f t="array" ref="O287">SUM(IF(($A$7:$A$28=O$6)*($C$7:$C$28="매수")*($B$7:$B$28&lt;=$U287),$H$7:$H$28))-SUM(IF(($A$7:$A$28=O$6)*($C$7:$C$28="매도")*($B$7:$B$28&lt;=$U287),$H$7:$H$28))</f>
        <v>0</v>
      </c>
      <c r="P287" s="3">
        <f t="array" ref="P287">SUM(IF(($A$7:$A$28=P$6)*($C$7:$C$28="매수")*($B$7:$B$28&lt;=$U287),$H$7:$H$28))-SUM(IF(($A$7:$A$28=P$6)*($C$7:$C$28="매도")*($B$7:$B$28&lt;=$U287),$H$7:$H$28))</f>
        <v>0</v>
      </c>
      <c r="Q287" s="3">
        <f t="array" ref="Q287">SUM(IF(($A$7:$A$28=Q$6)*($C$7:$C$28="매수")*($B$7:$B$28&lt;=$U287),$H$7:$H$28))-SUM(IF(($A$7:$A$28=Q$6)*($C$7:$C$28="매도")*($B$7:$B$28&lt;=$U287),$H$7:$H$28))</f>
        <v>0</v>
      </c>
      <c r="R287" s="3">
        <f t="array" ref="R287">SUM(IF(($A$7:$A$28=R$6)*($C$7:$C$28="매수")*($B$7:$B$28&lt;=$U287),$H$7:$H$28))-SUM(IF(($A$7:$A$28=R$6)*($C$7:$C$28="매도")*($B$7:$B$28&lt;=$U287),$H$7:$H$28))</f>
        <v>6772</v>
      </c>
      <c r="S287" s="3">
        <f t="array" ref="S287">SUM(IF(($A$7:$A$28=S$6)*($C$7:$C$28="매수")*($B$7:$B$28&lt;=$U287),$H$7:$H$28))-SUM(IF(($A$7:$A$28=S$6)*($C$7:$C$28="매도")*($B$7:$B$28&lt;=$U287),$H$7:$H$28))</f>
        <v>0</v>
      </c>
      <c r="T287" s="3">
        <f t="array" ref="T287">SUM(IF(($A$7:$A$28=T$6)*($C$7:$C$28="매수")*($B$7:$B$28&lt;=$U287),$H$7:$H$28))-SUM(IF(($A$7:$A$28=T$6)*($C$7:$C$28="매도")*($B$7:$B$28&lt;=$U287),$H$7:$H$28))</f>
        <v>5624</v>
      </c>
      <c r="U287" s="11">
        <v>43915.0</v>
      </c>
      <c r="V287" s="12">
        <f t="array" ref="V287">VLOOKUP($U287,'종목주가시세'!$A$1:$J$472,MATCH(V$6,'종목주가시세'!$B$1:$J$1,0)+1)*L287</f>
        <v>0</v>
      </c>
      <c r="W287" s="12">
        <f t="array" ref="W287">VLOOKUP($U287,'종목주가시세'!$A$1:$J$472,MATCH(W$6,'종목주가시세'!$B$1:$J$1,0)+1)*M287</f>
        <v>0</v>
      </c>
      <c r="X287" s="12">
        <f t="array" ref="X287">VLOOKUP($U287,'종목주가시세'!$A$1:$J$472,MATCH(X$6,'종목주가시세'!$B$1:$J$1,0)+1)*N287</f>
        <v>0</v>
      </c>
      <c r="Y287" s="12">
        <f t="array" ref="Y287">VLOOKUP($U287,'종목주가시세'!$A$1:$J$472,MATCH(Y$6,'종목주가시세'!$B$1:$J$1,0)+1)*O287</f>
        <v>0</v>
      </c>
      <c r="Z287" s="12">
        <f t="array" ref="Z287">VLOOKUP($U287,'종목주가시세'!$A$1:$J$472,MATCH(Z$6,'종목주가시세'!$B$1:$J$1,0)+1)*P287</f>
        <v>0</v>
      </c>
      <c r="AA287" s="12">
        <f t="array" ref="AA287">VLOOKUP($U287,'종목주가시세'!$A$1:$J$472,MATCH(AA$6,'종목주가시세'!$B$1:$J$1,0)+1)*Q287</f>
        <v>0</v>
      </c>
      <c r="AB287" s="12">
        <f t="array" ref="AB287">VLOOKUP($U287,'종목주가시세'!$A$1:$J$472,MATCH(AB$6,'종목주가시세'!$B$1:$J$1,0)+1)*R287</f>
        <v>35620720</v>
      </c>
      <c r="AC287" s="12">
        <f t="array" ref="AC287">VLOOKUP($U287,'종목주가시세'!$A$1:$J$472,MATCH(AC$6,'종목주가시세'!$B$1:$J$1,0)+1)*S287</f>
        <v>0</v>
      </c>
      <c r="AD287" s="12">
        <f t="array" ref="AD287">VLOOKUP($U287,'종목주가시세'!$A$1:$J$472,MATCH(AD$6,'종목주가시세'!$B$1:$J$1,0)+1)*T287</f>
        <v>24239440</v>
      </c>
      <c r="AE287" s="12">
        <f t="shared" si="3"/>
        <v>59860160</v>
      </c>
      <c r="AF287" s="12">
        <f t="array" ref="AF287">100000000+SUM(IF(($C$7:$C$28="매도")*($B$7:$B$28&lt;=$U287),$I$7:$I$28))-SUM(IF(($C$7:$C$28="매수")*($B$7:$B$28&lt;=$U287),$I$7:$I$28))</f>
        <v>44730230</v>
      </c>
      <c r="AG287" s="12">
        <f t="shared" si="4"/>
        <v>104590390</v>
      </c>
    </row>
    <row r="288" ht="16.5" customHeight="1">
      <c r="L288" s="3">
        <f t="array" ref="L288">SUM(IF(($A$7:$A$28=L$6)*($C$7:$C$28="매수")*($B$7:$B$28&lt;=$U288),$H$7:$H$28))-SUM(IF(($A$7:$A$28=L$6)*($C$7:$C$28="매도")*($B$7:$B$28&lt;=$U288),$H$7:$H$28))</f>
        <v>0</v>
      </c>
      <c r="M288" s="3">
        <f t="array" ref="M288">SUM(IF(($A$7:$A$28=M$6)*($C$7:$C$28="매수")*($B$7:$B$28&lt;=$U288),$H$7:$H$28))-SUM(IF(($A$7:$A$28=M$6)*($C$7:$C$28="매도")*($B$7:$B$28&lt;=$U288),$H$7:$H$28))</f>
        <v>0</v>
      </c>
      <c r="N288" s="3">
        <f t="array" ref="N288">SUM(IF(($A$7:$A$28=N$6)*($C$7:$C$28="매수")*($B$7:$B$28&lt;=$U288),$H$7:$H$28))-SUM(IF(($A$7:$A$28=N$6)*($C$7:$C$28="매도")*($B$7:$B$28&lt;=$U288),$H$7:$H$28))</f>
        <v>0</v>
      </c>
      <c r="O288" s="3">
        <f t="array" ref="O288">SUM(IF(($A$7:$A$28=O$6)*($C$7:$C$28="매수")*($B$7:$B$28&lt;=$U288),$H$7:$H$28))-SUM(IF(($A$7:$A$28=O$6)*($C$7:$C$28="매도")*($B$7:$B$28&lt;=$U288),$H$7:$H$28))</f>
        <v>0</v>
      </c>
      <c r="P288" s="3">
        <f t="array" ref="P288">SUM(IF(($A$7:$A$28=P$6)*($C$7:$C$28="매수")*($B$7:$B$28&lt;=$U288),$H$7:$H$28))-SUM(IF(($A$7:$A$28=P$6)*($C$7:$C$28="매도")*($B$7:$B$28&lt;=$U288),$H$7:$H$28))</f>
        <v>0</v>
      </c>
      <c r="Q288" s="3">
        <f t="array" ref="Q288">SUM(IF(($A$7:$A$28=Q$6)*($C$7:$C$28="매수")*($B$7:$B$28&lt;=$U288),$H$7:$H$28))-SUM(IF(($A$7:$A$28=Q$6)*($C$7:$C$28="매도")*($B$7:$B$28&lt;=$U288),$H$7:$H$28))</f>
        <v>0</v>
      </c>
      <c r="R288" s="3">
        <f t="array" ref="R288">SUM(IF(($A$7:$A$28=R$6)*($C$7:$C$28="매수")*($B$7:$B$28&lt;=$U288),$H$7:$H$28))-SUM(IF(($A$7:$A$28=R$6)*($C$7:$C$28="매도")*($B$7:$B$28&lt;=$U288),$H$7:$H$28))</f>
        <v>6772</v>
      </c>
      <c r="S288" s="3">
        <f t="array" ref="S288">SUM(IF(($A$7:$A$28=S$6)*($C$7:$C$28="매수")*($B$7:$B$28&lt;=$U288),$H$7:$H$28))-SUM(IF(($A$7:$A$28=S$6)*($C$7:$C$28="매도")*($B$7:$B$28&lt;=$U288),$H$7:$H$28))</f>
        <v>0</v>
      </c>
      <c r="T288" s="3">
        <f t="array" ref="T288">SUM(IF(($A$7:$A$28=T$6)*($C$7:$C$28="매수")*($B$7:$B$28&lt;=$U288),$H$7:$H$28))-SUM(IF(($A$7:$A$28=T$6)*($C$7:$C$28="매도")*($B$7:$B$28&lt;=$U288),$H$7:$H$28))</f>
        <v>5624</v>
      </c>
      <c r="U288" s="11">
        <v>43916.0</v>
      </c>
      <c r="V288" s="12">
        <f t="array" ref="V288">VLOOKUP($U288,'종목주가시세'!$A$1:$J$472,MATCH(V$6,'종목주가시세'!$B$1:$J$1,0)+1)*L288</f>
        <v>0</v>
      </c>
      <c r="W288" s="12">
        <f t="array" ref="W288">VLOOKUP($U288,'종목주가시세'!$A$1:$J$472,MATCH(W$6,'종목주가시세'!$B$1:$J$1,0)+1)*M288</f>
        <v>0</v>
      </c>
      <c r="X288" s="12">
        <f t="array" ref="X288">VLOOKUP($U288,'종목주가시세'!$A$1:$J$472,MATCH(X$6,'종목주가시세'!$B$1:$J$1,0)+1)*N288</f>
        <v>0</v>
      </c>
      <c r="Y288" s="12">
        <f t="array" ref="Y288">VLOOKUP($U288,'종목주가시세'!$A$1:$J$472,MATCH(Y$6,'종목주가시세'!$B$1:$J$1,0)+1)*O288</f>
        <v>0</v>
      </c>
      <c r="Z288" s="12">
        <f t="array" ref="Z288">VLOOKUP($U288,'종목주가시세'!$A$1:$J$472,MATCH(Z$6,'종목주가시세'!$B$1:$J$1,0)+1)*P288</f>
        <v>0</v>
      </c>
      <c r="AA288" s="12">
        <f t="array" ref="AA288">VLOOKUP($U288,'종목주가시세'!$A$1:$J$472,MATCH(AA$6,'종목주가시세'!$B$1:$J$1,0)+1)*Q288</f>
        <v>0</v>
      </c>
      <c r="AB288" s="12">
        <f t="array" ref="AB288">VLOOKUP($U288,'종목주가시세'!$A$1:$J$472,MATCH(AB$6,'종목주가시세'!$B$1:$J$1,0)+1)*R288</f>
        <v>37584600</v>
      </c>
      <c r="AC288" s="12">
        <f t="array" ref="AC288">VLOOKUP($U288,'종목주가시세'!$A$1:$J$472,MATCH(AC$6,'종목주가시세'!$B$1:$J$1,0)+1)*S288</f>
        <v>0</v>
      </c>
      <c r="AD288" s="12">
        <f t="array" ref="AD288">VLOOKUP($U288,'종목주가시세'!$A$1:$J$472,MATCH(AD$6,'종목주가시세'!$B$1:$J$1,0)+1)*T288</f>
        <v>24520640</v>
      </c>
      <c r="AE288" s="12">
        <f t="shared" si="3"/>
        <v>62105240</v>
      </c>
      <c r="AF288" s="12">
        <f t="array" ref="AF288">100000000+SUM(IF(($C$7:$C$28="매도")*($B$7:$B$28&lt;=$U288),$I$7:$I$28))-SUM(IF(($C$7:$C$28="매수")*($B$7:$B$28&lt;=$U288),$I$7:$I$28))</f>
        <v>44730230</v>
      </c>
      <c r="AG288" s="12">
        <f t="shared" si="4"/>
        <v>106835470</v>
      </c>
    </row>
    <row r="289" ht="16.5" customHeight="1">
      <c r="L289" s="3">
        <f t="array" ref="L289">SUM(IF(($A$7:$A$28=L$6)*($C$7:$C$28="매수")*($B$7:$B$28&lt;=$U289),$H$7:$H$28))-SUM(IF(($A$7:$A$28=L$6)*($C$7:$C$28="매도")*($B$7:$B$28&lt;=$U289),$H$7:$H$28))</f>
        <v>0</v>
      </c>
      <c r="M289" s="3">
        <f t="array" ref="M289">SUM(IF(($A$7:$A$28=M$6)*($C$7:$C$28="매수")*($B$7:$B$28&lt;=$U289),$H$7:$H$28))-SUM(IF(($A$7:$A$28=M$6)*($C$7:$C$28="매도")*($B$7:$B$28&lt;=$U289),$H$7:$H$28))</f>
        <v>0</v>
      </c>
      <c r="N289" s="3">
        <f t="array" ref="N289">SUM(IF(($A$7:$A$28=N$6)*($C$7:$C$28="매수")*($B$7:$B$28&lt;=$U289),$H$7:$H$28))-SUM(IF(($A$7:$A$28=N$6)*($C$7:$C$28="매도")*($B$7:$B$28&lt;=$U289),$H$7:$H$28))</f>
        <v>0</v>
      </c>
      <c r="O289" s="3">
        <f t="array" ref="O289">SUM(IF(($A$7:$A$28=O$6)*($C$7:$C$28="매수")*($B$7:$B$28&lt;=$U289),$H$7:$H$28))-SUM(IF(($A$7:$A$28=O$6)*($C$7:$C$28="매도")*($B$7:$B$28&lt;=$U289),$H$7:$H$28))</f>
        <v>0</v>
      </c>
      <c r="P289" s="3">
        <f t="array" ref="P289">SUM(IF(($A$7:$A$28=P$6)*($C$7:$C$28="매수")*($B$7:$B$28&lt;=$U289),$H$7:$H$28))-SUM(IF(($A$7:$A$28=P$6)*($C$7:$C$28="매도")*($B$7:$B$28&lt;=$U289),$H$7:$H$28))</f>
        <v>0</v>
      </c>
      <c r="Q289" s="3">
        <f t="array" ref="Q289">SUM(IF(($A$7:$A$28=Q$6)*($C$7:$C$28="매수")*($B$7:$B$28&lt;=$U289),$H$7:$H$28))-SUM(IF(($A$7:$A$28=Q$6)*($C$7:$C$28="매도")*($B$7:$B$28&lt;=$U289),$H$7:$H$28))</f>
        <v>0</v>
      </c>
      <c r="R289" s="3">
        <f t="array" ref="R289">SUM(IF(($A$7:$A$28=R$6)*($C$7:$C$28="매수")*($B$7:$B$28&lt;=$U289),$H$7:$H$28))-SUM(IF(($A$7:$A$28=R$6)*($C$7:$C$28="매도")*($B$7:$B$28&lt;=$U289),$H$7:$H$28))</f>
        <v>6772</v>
      </c>
      <c r="S289" s="3">
        <f t="array" ref="S289">SUM(IF(($A$7:$A$28=S$6)*($C$7:$C$28="매수")*($B$7:$B$28&lt;=$U289),$H$7:$H$28))-SUM(IF(($A$7:$A$28=S$6)*($C$7:$C$28="매도")*($B$7:$B$28&lt;=$U289),$H$7:$H$28))</f>
        <v>0</v>
      </c>
      <c r="T289" s="3">
        <f t="array" ref="T289">SUM(IF(($A$7:$A$28=T$6)*($C$7:$C$28="매수")*($B$7:$B$28&lt;=$U289),$H$7:$H$28))-SUM(IF(($A$7:$A$28=T$6)*($C$7:$C$28="매도")*($B$7:$B$28&lt;=$U289),$H$7:$H$28))</f>
        <v>5624</v>
      </c>
      <c r="U289" s="11">
        <v>43917.0</v>
      </c>
      <c r="V289" s="12">
        <f t="array" ref="V289">VLOOKUP($U289,'종목주가시세'!$A$1:$J$472,MATCH(V$6,'종목주가시세'!$B$1:$J$1,0)+1)*L289</f>
        <v>0</v>
      </c>
      <c r="W289" s="12">
        <f t="array" ref="W289">VLOOKUP($U289,'종목주가시세'!$A$1:$J$472,MATCH(W$6,'종목주가시세'!$B$1:$J$1,0)+1)*M289</f>
        <v>0</v>
      </c>
      <c r="X289" s="12">
        <f t="array" ref="X289">VLOOKUP($U289,'종목주가시세'!$A$1:$J$472,MATCH(X$6,'종목주가시세'!$B$1:$J$1,0)+1)*N289</f>
        <v>0</v>
      </c>
      <c r="Y289" s="12">
        <f t="array" ref="Y289">VLOOKUP($U289,'종목주가시세'!$A$1:$J$472,MATCH(Y$6,'종목주가시세'!$B$1:$J$1,0)+1)*O289</f>
        <v>0</v>
      </c>
      <c r="Z289" s="12">
        <f t="array" ref="Z289">VLOOKUP($U289,'종목주가시세'!$A$1:$J$472,MATCH(Z$6,'종목주가시세'!$B$1:$J$1,0)+1)*P289</f>
        <v>0</v>
      </c>
      <c r="AA289" s="12">
        <f t="array" ref="AA289">VLOOKUP($U289,'종목주가시세'!$A$1:$J$472,MATCH(AA$6,'종목주가시세'!$B$1:$J$1,0)+1)*Q289</f>
        <v>0</v>
      </c>
      <c r="AB289" s="12">
        <f t="array" ref="AB289">VLOOKUP($U289,'종목주가시세'!$A$1:$J$472,MATCH(AB$6,'종목주가시세'!$B$1:$J$1,0)+1)*R289</f>
        <v>39616200</v>
      </c>
      <c r="AC289" s="12">
        <f t="array" ref="AC289">VLOOKUP($U289,'종목주가시세'!$A$1:$J$472,MATCH(AC$6,'종목주가시세'!$B$1:$J$1,0)+1)*S289</f>
        <v>0</v>
      </c>
      <c r="AD289" s="12">
        <f t="array" ref="AD289">VLOOKUP($U289,'종목주가시세'!$A$1:$J$472,MATCH(AD$6,'종목주가시세'!$B$1:$J$1,0)+1)*T289</f>
        <v>27220160</v>
      </c>
      <c r="AE289" s="12">
        <f t="shared" si="3"/>
        <v>66836360</v>
      </c>
      <c r="AF289" s="12">
        <f t="array" ref="AF289">100000000+SUM(IF(($C$7:$C$28="매도")*($B$7:$B$28&lt;=$U289),$I$7:$I$28))-SUM(IF(($C$7:$C$28="매수")*($B$7:$B$28&lt;=$U289),$I$7:$I$28))</f>
        <v>44730230</v>
      </c>
      <c r="AG289" s="12">
        <f t="shared" si="4"/>
        <v>111566590</v>
      </c>
    </row>
    <row r="290" ht="16.5" customHeight="1">
      <c r="L290" s="3">
        <f t="array" ref="L290">SUM(IF(($A$7:$A$28=L$6)*($C$7:$C$28="매수")*($B$7:$B$28&lt;=$U290),$H$7:$H$28))-SUM(IF(($A$7:$A$28=L$6)*($C$7:$C$28="매도")*($B$7:$B$28&lt;=$U290),$H$7:$H$28))</f>
        <v>0</v>
      </c>
      <c r="M290" s="3">
        <f t="array" ref="M290">SUM(IF(($A$7:$A$28=M$6)*($C$7:$C$28="매수")*($B$7:$B$28&lt;=$U290),$H$7:$H$28))-SUM(IF(($A$7:$A$28=M$6)*($C$7:$C$28="매도")*($B$7:$B$28&lt;=$U290),$H$7:$H$28))</f>
        <v>0</v>
      </c>
      <c r="N290" s="3">
        <f t="array" ref="N290">SUM(IF(($A$7:$A$28=N$6)*($C$7:$C$28="매수")*($B$7:$B$28&lt;=$U290),$H$7:$H$28))-SUM(IF(($A$7:$A$28=N$6)*($C$7:$C$28="매도")*($B$7:$B$28&lt;=$U290),$H$7:$H$28))</f>
        <v>0</v>
      </c>
      <c r="O290" s="3">
        <f t="array" ref="O290">SUM(IF(($A$7:$A$28=O$6)*($C$7:$C$28="매수")*($B$7:$B$28&lt;=$U290),$H$7:$H$28))-SUM(IF(($A$7:$A$28=O$6)*($C$7:$C$28="매도")*($B$7:$B$28&lt;=$U290),$H$7:$H$28))</f>
        <v>0</v>
      </c>
      <c r="P290" s="3">
        <f t="array" ref="P290">SUM(IF(($A$7:$A$28=P$6)*($C$7:$C$28="매수")*($B$7:$B$28&lt;=$U290),$H$7:$H$28))-SUM(IF(($A$7:$A$28=P$6)*($C$7:$C$28="매도")*($B$7:$B$28&lt;=$U290),$H$7:$H$28))</f>
        <v>0</v>
      </c>
      <c r="Q290" s="3">
        <f t="array" ref="Q290">SUM(IF(($A$7:$A$28=Q$6)*($C$7:$C$28="매수")*($B$7:$B$28&lt;=$U290),$H$7:$H$28))-SUM(IF(($A$7:$A$28=Q$6)*($C$7:$C$28="매도")*($B$7:$B$28&lt;=$U290),$H$7:$H$28))</f>
        <v>0</v>
      </c>
      <c r="R290" s="3">
        <f t="array" ref="R290">SUM(IF(($A$7:$A$28=R$6)*($C$7:$C$28="매수")*($B$7:$B$28&lt;=$U290),$H$7:$H$28))-SUM(IF(($A$7:$A$28=R$6)*($C$7:$C$28="매도")*($B$7:$B$28&lt;=$U290),$H$7:$H$28))</f>
        <v>6772</v>
      </c>
      <c r="S290" s="3">
        <f t="array" ref="S290">SUM(IF(($A$7:$A$28=S$6)*($C$7:$C$28="매수")*($B$7:$B$28&lt;=$U290),$H$7:$H$28))-SUM(IF(($A$7:$A$28=S$6)*($C$7:$C$28="매도")*($B$7:$B$28&lt;=$U290),$H$7:$H$28))</f>
        <v>0</v>
      </c>
      <c r="T290" s="3">
        <f t="array" ref="T290">SUM(IF(($A$7:$A$28=T$6)*($C$7:$C$28="매수")*($B$7:$B$28&lt;=$U290),$H$7:$H$28))-SUM(IF(($A$7:$A$28=T$6)*($C$7:$C$28="매도")*($B$7:$B$28&lt;=$U290),$H$7:$H$28))</f>
        <v>5624</v>
      </c>
      <c r="U290" s="11">
        <v>43920.0</v>
      </c>
      <c r="V290" s="12">
        <f t="array" ref="V290">VLOOKUP($U290,'종목주가시세'!$A$1:$J$472,MATCH(V$6,'종목주가시세'!$B$1:$J$1,0)+1)*L290</f>
        <v>0</v>
      </c>
      <c r="W290" s="12">
        <f t="array" ref="W290">VLOOKUP($U290,'종목주가시세'!$A$1:$J$472,MATCH(W$6,'종목주가시세'!$B$1:$J$1,0)+1)*M290</f>
        <v>0</v>
      </c>
      <c r="X290" s="12">
        <f t="array" ref="X290">VLOOKUP($U290,'종목주가시세'!$A$1:$J$472,MATCH(X$6,'종목주가시세'!$B$1:$J$1,0)+1)*N290</f>
        <v>0</v>
      </c>
      <c r="Y290" s="12">
        <f t="array" ref="Y290">VLOOKUP($U290,'종목주가시세'!$A$1:$J$472,MATCH(Y$6,'종목주가시세'!$B$1:$J$1,0)+1)*O290</f>
        <v>0</v>
      </c>
      <c r="Z290" s="12">
        <f t="array" ref="Z290">VLOOKUP($U290,'종목주가시세'!$A$1:$J$472,MATCH(Z$6,'종목주가시세'!$B$1:$J$1,0)+1)*P290</f>
        <v>0</v>
      </c>
      <c r="AA290" s="12">
        <f t="array" ref="AA290">VLOOKUP($U290,'종목주가시세'!$A$1:$J$472,MATCH(AA$6,'종목주가시세'!$B$1:$J$1,0)+1)*Q290</f>
        <v>0</v>
      </c>
      <c r="AB290" s="12">
        <f t="array" ref="AB290">VLOOKUP($U290,'종목주가시세'!$A$1:$J$472,MATCH(AB$6,'종목주가시세'!$B$1:$J$1,0)+1)*R290</f>
        <v>41512360</v>
      </c>
      <c r="AC290" s="12">
        <f t="array" ref="AC290">VLOOKUP($U290,'종목주가시세'!$A$1:$J$472,MATCH(AC$6,'종목주가시세'!$B$1:$J$1,0)+1)*S290</f>
        <v>0</v>
      </c>
      <c r="AD290" s="12">
        <f t="array" ref="AD290">VLOOKUP($U290,'종목주가시세'!$A$1:$J$472,MATCH(AD$6,'종목주가시세'!$B$1:$J$1,0)+1)*T290</f>
        <v>28120000</v>
      </c>
      <c r="AE290" s="12">
        <f t="shared" si="3"/>
        <v>69632360</v>
      </c>
      <c r="AF290" s="12">
        <f t="array" ref="AF290">100000000+SUM(IF(($C$7:$C$28="매도")*($B$7:$B$28&lt;=$U290),$I$7:$I$28))-SUM(IF(($C$7:$C$28="매수")*($B$7:$B$28&lt;=$U290),$I$7:$I$28))</f>
        <v>44730230</v>
      </c>
      <c r="AG290" s="12">
        <f t="shared" si="4"/>
        <v>114362590</v>
      </c>
    </row>
    <row r="291" ht="16.5" customHeight="1">
      <c r="L291" s="3">
        <f t="array" ref="L291">SUM(IF(($A$7:$A$28=L$6)*($C$7:$C$28="매수")*($B$7:$B$28&lt;=$U291),$H$7:$H$28))-SUM(IF(($A$7:$A$28=L$6)*($C$7:$C$28="매도")*($B$7:$B$28&lt;=$U291),$H$7:$H$28))</f>
        <v>0</v>
      </c>
      <c r="M291" s="3">
        <f t="array" ref="M291">SUM(IF(($A$7:$A$28=M$6)*($C$7:$C$28="매수")*($B$7:$B$28&lt;=$U291),$H$7:$H$28))-SUM(IF(($A$7:$A$28=M$6)*($C$7:$C$28="매도")*($B$7:$B$28&lt;=$U291),$H$7:$H$28))</f>
        <v>0</v>
      </c>
      <c r="N291" s="3">
        <f t="array" ref="N291">SUM(IF(($A$7:$A$28=N$6)*($C$7:$C$28="매수")*($B$7:$B$28&lt;=$U291),$H$7:$H$28))-SUM(IF(($A$7:$A$28=N$6)*($C$7:$C$28="매도")*($B$7:$B$28&lt;=$U291),$H$7:$H$28))</f>
        <v>0</v>
      </c>
      <c r="O291" s="3">
        <f t="array" ref="O291">SUM(IF(($A$7:$A$28=O$6)*($C$7:$C$28="매수")*($B$7:$B$28&lt;=$U291),$H$7:$H$28))-SUM(IF(($A$7:$A$28=O$6)*($C$7:$C$28="매도")*($B$7:$B$28&lt;=$U291),$H$7:$H$28))</f>
        <v>0</v>
      </c>
      <c r="P291" s="3">
        <f t="array" ref="P291">SUM(IF(($A$7:$A$28=P$6)*($C$7:$C$28="매수")*($B$7:$B$28&lt;=$U291),$H$7:$H$28))-SUM(IF(($A$7:$A$28=P$6)*($C$7:$C$28="매도")*($B$7:$B$28&lt;=$U291),$H$7:$H$28))</f>
        <v>0</v>
      </c>
      <c r="Q291" s="3">
        <f t="array" ref="Q291">SUM(IF(($A$7:$A$28=Q$6)*($C$7:$C$28="매수")*($B$7:$B$28&lt;=$U291),$H$7:$H$28))-SUM(IF(($A$7:$A$28=Q$6)*($C$7:$C$28="매도")*($B$7:$B$28&lt;=$U291),$H$7:$H$28))</f>
        <v>0</v>
      </c>
      <c r="R291" s="3">
        <f t="array" ref="R291">SUM(IF(($A$7:$A$28=R$6)*($C$7:$C$28="매수")*($B$7:$B$28&lt;=$U291),$H$7:$H$28))-SUM(IF(($A$7:$A$28=R$6)*($C$7:$C$28="매도")*($B$7:$B$28&lt;=$U291),$H$7:$H$28))</f>
        <v>6772</v>
      </c>
      <c r="S291" s="3">
        <f t="array" ref="S291">SUM(IF(($A$7:$A$28=S$6)*($C$7:$C$28="매수")*($B$7:$B$28&lt;=$U291),$H$7:$H$28))-SUM(IF(($A$7:$A$28=S$6)*($C$7:$C$28="매도")*($B$7:$B$28&lt;=$U291),$H$7:$H$28))</f>
        <v>0</v>
      </c>
      <c r="T291" s="3">
        <f t="array" ref="T291">SUM(IF(($A$7:$A$28=T$6)*($C$7:$C$28="매수")*($B$7:$B$28&lt;=$U291),$H$7:$H$28))-SUM(IF(($A$7:$A$28=T$6)*($C$7:$C$28="매도")*($B$7:$B$28&lt;=$U291),$H$7:$H$28))</f>
        <v>5624</v>
      </c>
      <c r="U291" s="11">
        <v>43921.0</v>
      </c>
      <c r="V291" s="12">
        <f t="array" ref="V291">VLOOKUP($U291,'종목주가시세'!$A$1:$J$472,MATCH(V$6,'종목주가시세'!$B$1:$J$1,0)+1)*L291</f>
        <v>0</v>
      </c>
      <c r="W291" s="12">
        <f t="array" ref="W291">VLOOKUP($U291,'종목주가시세'!$A$1:$J$472,MATCH(W$6,'종목주가시세'!$B$1:$J$1,0)+1)*M291</f>
        <v>0</v>
      </c>
      <c r="X291" s="12">
        <f t="array" ref="X291">VLOOKUP($U291,'종목주가시세'!$A$1:$J$472,MATCH(X$6,'종목주가시세'!$B$1:$J$1,0)+1)*N291</f>
        <v>0</v>
      </c>
      <c r="Y291" s="12">
        <f t="array" ref="Y291">VLOOKUP($U291,'종목주가시세'!$A$1:$J$472,MATCH(Y$6,'종목주가시세'!$B$1:$J$1,0)+1)*O291</f>
        <v>0</v>
      </c>
      <c r="Z291" s="12">
        <f t="array" ref="Z291">VLOOKUP($U291,'종목주가시세'!$A$1:$J$472,MATCH(Z$6,'종목주가시세'!$B$1:$J$1,0)+1)*P291</f>
        <v>0</v>
      </c>
      <c r="AA291" s="12">
        <f t="array" ref="AA291">VLOOKUP($U291,'종목주가시세'!$A$1:$J$472,MATCH(AA$6,'종목주가시세'!$B$1:$J$1,0)+1)*Q291</f>
        <v>0</v>
      </c>
      <c r="AB291" s="12">
        <f t="array" ref="AB291">VLOOKUP($U291,'종목주가시세'!$A$1:$J$472,MATCH(AB$6,'종목주가시세'!$B$1:$J$1,0)+1)*R291</f>
        <v>42257280</v>
      </c>
      <c r="AC291" s="12">
        <f t="array" ref="AC291">VLOOKUP($U291,'종목주가시세'!$A$1:$J$472,MATCH(AC$6,'종목주가시세'!$B$1:$J$1,0)+1)*S291</f>
        <v>0</v>
      </c>
      <c r="AD291" s="12">
        <f t="array" ref="AD291">VLOOKUP($U291,'종목주가시세'!$A$1:$J$472,MATCH(AD$6,'종목주가시세'!$B$1:$J$1,0)+1)*T291</f>
        <v>29807200</v>
      </c>
      <c r="AE291" s="12">
        <f t="shared" si="3"/>
        <v>72064480</v>
      </c>
      <c r="AF291" s="12">
        <f t="array" ref="AF291">100000000+SUM(IF(($C$7:$C$28="매도")*($B$7:$B$28&lt;=$U291),$I$7:$I$28))-SUM(IF(($C$7:$C$28="매수")*($B$7:$B$28&lt;=$U291),$I$7:$I$28))</f>
        <v>44730230</v>
      </c>
      <c r="AG291" s="12">
        <f t="shared" si="4"/>
        <v>116794710</v>
      </c>
    </row>
    <row r="292" ht="16.5" customHeight="1">
      <c r="L292" s="3">
        <f t="array" ref="L292">SUM(IF(($A$7:$A$28=L$6)*($C$7:$C$28="매수")*($B$7:$B$28&lt;=$U292),$H$7:$H$28))-SUM(IF(($A$7:$A$28=L$6)*($C$7:$C$28="매도")*($B$7:$B$28&lt;=$U292),$H$7:$H$28))</f>
        <v>0</v>
      </c>
      <c r="M292" s="3">
        <f t="array" ref="M292">SUM(IF(($A$7:$A$28=M$6)*($C$7:$C$28="매수")*($B$7:$B$28&lt;=$U292),$H$7:$H$28))-SUM(IF(($A$7:$A$28=M$6)*($C$7:$C$28="매도")*($B$7:$B$28&lt;=$U292),$H$7:$H$28))</f>
        <v>0</v>
      </c>
      <c r="N292" s="3">
        <f t="array" ref="N292">SUM(IF(($A$7:$A$28=N$6)*($C$7:$C$28="매수")*($B$7:$B$28&lt;=$U292),$H$7:$H$28))-SUM(IF(($A$7:$A$28=N$6)*($C$7:$C$28="매도")*($B$7:$B$28&lt;=$U292),$H$7:$H$28))</f>
        <v>0</v>
      </c>
      <c r="O292" s="3">
        <f t="array" ref="O292">SUM(IF(($A$7:$A$28=O$6)*($C$7:$C$28="매수")*($B$7:$B$28&lt;=$U292),$H$7:$H$28))-SUM(IF(($A$7:$A$28=O$6)*($C$7:$C$28="매도")*($B$7:$B$28&lt;=$U292),$H$7:$H$28))</f>
        <v>0</v>
      </c>
      <c r="P292" s="3">
        <f t="array" ref="P292">SUM(IF(($A$7:$A$28=P$6)*($C$7:$C$28="매수")*($B$7:$B$28&lt;=$U292),$H$7:$H$28))-SUM(IF(($A$7:$A$28=P$6)*($C$7:$C$28="매도")*($B$7:$B$28&lt;=$U292),$H$7:$H$28))</f>
        <v>0</v>
      </c>
      <c r="Q292" s="3">
        <f t="array" ref="Q292">SUM(IF(($A$7:$A$28=Q$6)*($C$7:$C$28="매수")*($B$7:$B$28&lt;=$U292),$H$7:$H$28))-SUM(IF(($A$7:$A$28=Q$6)*($C$7:$C$28="매도")*($B$7:$B$28&lt;=$U292),$H$7:$H$28))</f>
        <v>0</v>
      </c>
      <c r="R292" s="3">
        <f t="array" ref="R292">SUM(IF(($A$7:$A$28=R$6)*($C$7:$C$28="매수")*($B$7:$B$28&lt;=$U292),$H$7:$H$28))-SUM(IF(($A$7:$A$28=R$6)*($C$7:$C$28="매도")*($B$7:$B$28&lt;=$U292),$H$7:$H$28))</f>
        <v>6772</v>
      </c>
      <c r="S292" s="3">
        <f t="array" ref="S292">SUM(IF(($A$7:$A$28=S$6)*($C$7:$C$28="매수")*($B$7:$B$28&lt;=$U292),$H$7:$H$28))-SUM(IF(($A$7:$A$28=S$6)*($C$7:$C$28="매도")*($B$7:$B$28&lt;=$U292),$H$7:$H$28))</f>
        <v>2985</v>
      </c>
      <c r="T292" s="3">
        <f t="array" ref="T292">SUM(IF(($A$7:$A$28=T$6)*($C$7:$C$28="매수")*($B$7:$B$28&lt;=$U292),$H$7:$H$28))-SUM(IF(($A$7:$A$28=T$6)*($C$7:$C$28="매도")*($B$7:$B$28&lt;=$U292),$H$7:$H$28))</f>
        <v>5624</v>
      </c>
      <c r="U292" s="11">
        <v>43922.0</v>
      </c>
      <c r="V292" s="12">
        <f t="array" ref="V292">VLOOKUP($U292,'종목주가시세'!$A$1:$J$472,MATCH(V$6,'종목주가시세'!$B$1:$J$1,0)+1)*L292</f>
        <v>0</v>
      </c>
      <c r="W292" s="12">
        <f t="array" ref="W292">VLOOKUP($U292,'종목주가시세'!$A$1:$J$472,MATCH(W$6,'종목주가시세'!$B$1:$J$1,0)+1)*M292</f>
        <v>0</v>
      </c>
      <c r="X292" s="12">
        <f t="array" ref="X292">VLOOKUP($U292,'종목주가시세'!$A$1:$J$472,MATCH(X$6,'종목주가시세'!$B$1:$J$1,0)+1)*N292</f>
        <v>0</v>
      </c>
      <c r="Y292" s="12">
        <f t="array" ref="Y292">VLOOKUP($U292,'종목주가시세'!$A$1:$J$472,MATCH(Y$6,'종목주가시세'!$B$1:$J$1,0)+1)*O292</f>
        <v>0</v>
      </c>
      <c r="Z292" s="12">
        <f t="array" ref="Z292">VLOOKUP($U292,'종목주가시세'!$A$1:$J$472,MATCH(Z$6,'종목주가시세'!$B$1:$J$1,0)+1)*P292</f>
        <v>0</v>
      </c>
      <c r="AA292" s="12">
        <f t="array" ref="AA292">VLOOKUP($U292,'종목주가시세'!$A$1:$J$472,MATCH(AA$6,'종목주가시세'!$B$1:$J$1,0)+1)*Q292</f>
        <v>0</v>
      </c>
      <c r="AB292" s="12">
        <f t="array" ref="AB292">VLOOKUP($U292,'종목주가시세'!$A$1:$J$472,MATCH(AB$6,'종목주가시세'!$B$1:$J$1,0)+1)*R292</f>
        <v>46997680</v>
      </c>
      <c r="AC292" s="12">
        <f t="array" ref="AC292">VLOOKUP($U292,'종목주가시세'!$A$1:$J$472,MATCH(AC$6,'종목주가시세'!$B$1:$J$1,0)+1)*S292</f>
        <v>29999250</v>
      </c>
      <c r="AD292" s="12">
        <f t="array" ref="AD292">VLOOKUP($U292,'종목주가시세'!$A$1:$J$472,MATCH(AD$6,'종목주가시세'!$B$1:$J$1,0)+1)*T292</f>
        <v>34475120</v>
      </c>
      <c r="AE292" s="12">
        <f t="shared" si="3"/>
        <v>111472050</v>
      </c>
      <c r="AF292" s="12">
        <f t="array" ref="AF292">100000000+SUM(IF(($C$7:$C$28="매도")*($B$7:$B$28&lt;=$U292),$I$7:$I$28))-SUM(IF(($C$7:$C$28="매수")*($B$7:$B$28&lt;=$U292),$I$7:$I$28))</f>
        <v>14730980</v>
      </c>
      <c r="AG292" s="12">
        <f t="shared" si="4"/>
        <v>126203030</v>
      </c>
    </row>
    <row r="293" ht="16.5" customHeight="1">
      <c r="L293" s="3">
        <f t="array" ref="L293">SUM(IF(($A$7:$A$28=L$6)*($C$7:$C$28="매수")*($B$7:$B$28&lt;=$U293),$H$7:$H$28))-SUM(IF(($A$7:$A$28=L$6)*($C$7:$C$28="매도")*($B$7:$B$28&lt;=$U293),$H$7:$H$28))</f>
        <v>0</v>
      </c>
      <c r="M293" s="3">
        <f t="array" ref="M293">SUM(IF(($A$7:$A$28=M$6)*($C$7:$C$28="매수")*($B$7:$B$28&lt;=$U293),$H$7:$H$28))-SUM(IF(($A$7:$A$28=M$6)*($C$7:$C$28="매도")*($B$7:$B$28&lt;=$U293),$H$7:$H$28))</f>
        <v>0</v>
      </c>
      <c r="N293" s="3">
        <f t="array" ref="N293">SUM(IF(($A$7:$A$28=N$6)*($C$7:$C$28="매수")*($B$7:$B$28&lt;=$U293),$H$7:$H$28))-SUM(IF(($A$7:$A$28=N$6)*($C$7:$C$28="매도")*($B$7:$B$28&lt;=$U293),$H$7:$H$28))</f>
        <v>0</v>
      </c>
      <c r="O293" s="3">
        <f t="array" ref="O293">SUM(IF(($A$7:$A$28=O$6)*($C$7:$C$28="매수")*($B$7:$B$28&lt;=$U293),$H$7:$H$28))-SUM(IF(($A$7:$A$28=O$6)*($C$7:$C$28="매도")*($B$7:$B$28&lt;=$U293),$H$7:$H$28))</f>
        <v>0</v>
      </c>
      <c r="P293" s="3">
        <f t="array" ref="P293">SUM(IF(($A$7:$A$28=P$6)*($C$7:$C$28="매수")*($B$7:$B$28&lt;=$U293),$H$7:$H$28))-SUM(IF(($A$7:$A$28=P$6)*($C$7:$C$28="매도")*($B$7:$B$28&lt;=$U293),$H$7:$H$28))</f>
        <v>0</v>
      </c>
      <c r="Q293" s="3">
        <f t="array" ref="Q293">SUM(IF(($A$7:$A$28=Q$6)*($C$7:$C$28="매수")*($B$7:$B$28&lt;=$U293),$H$7:$H$28))-SUM(IF(($A$7:$A$28=Q$6)*($C$7:$C$28="매도")*($B$7:$B$28&lt;=$U293),$H$7:$H$28))</f>
        <v>0</v>
      </c>
      <c r="R293" s="3">
        <f t="array" ref="R293">SUM(IF(($A$7:$A$28=R$6)*($C$7:$C$28="매수")*($B$7:$B$28&lt;=$U293),$H$7:$H$28))-SUM(IF(($A$7:$A$28=R$6)*($C$7:$C$28="매도")*($B$7:$B$28&lt;=$U293),$H$7:$H$28))</f>
        <v>6772</v>
      </c>
      <c r="S293" s="3">
        <f t="array" ref="S293">SUM(IF(($A$7:$A$28=S$6)*($C$7:$C$28="매수")*($B$7:$B$28&lt;=$U293),$H$7:$H$28))-SUM(IF(($A$7:$A$28=S$6)*($C$7:$C$28="매도")*($B$7:$B$28&lt;=$U293),$H$7:$H$28))</f>
        <v>2985</v>
      </c>
      <c r="T293" s="3">
        <f t="array" ref="T293">SUM(IF(($A$7:$A$28=T$6)*($C$7:$C$28="매수")*($B$7:$B$28&lt;=$U293),$H$7:$H$28))-SUM(IF(($A$7:$A$28=T$6)*($C$7:$C$28="매도")*($B$7:$B$28&lt;=$U293),$H$7:$H$28))</f>
        <v>5624</v>
      </c>
      <c r="U293" s="11">
        <v>43923.0</v>
      </c>
      <c r="V293" s="12">
        <f t="array" ref="V293">VLOOKUP($U293,'종목주가시세'!$A$1:$J$472,MATCH(V$6,'종목주가시세'!$B$1:$J$1,0)+1)*L293</f>
        <v>0</v>
      </c>
      <c r="W293" s="12">
        <f t="array" ref="W293">VLOOKUP($U293,'종목주가시세'!$A$1:$J$472,MATCH(W$6,'종목주가시세'!$B$1:$J$1,0)+1)*M293</f>
        <v>0</v>
      </c>
      <c r="X293" s="12">
        <f t="array" ref="X293">VLOOKUP($U293,'종목주가시세'!$A$1:$J$472,MATCH(X$6,'종목주가시세'!$B$1:$J$1,0)+1)*N293</f>
        <v>0</v>
      </c>
      <c r="Y293" s="12">
        <f t="array" ref="Y293">VLOOKUP($U293,'종목주가시세'!$A$1:$J$472,MATCH(Y$6,'종목주가시세'!$B$1:$J$1,0)+1)*O293</f>
        <v>0</v>
      </c>
      <c r="Z293" s="12">
        <f t="array" ref="Z293">VLOOKUP($U293,'종목주가시세'!$A$1:$J$472,MATCH(Z$6,'종목주가시세'!$B$1:$J$1,0)+1)*P293</f>
        <v>0</v>
      </c>
      <c r="AA293" s="12">
        <f t="array" ref="AA293">VLOOKUP($U293,'종목주가시세'!$A$1:$J$472,MATCH(AA$6,'종목주가시세'!$B$1:$J$1,0)+1)*Q293</f>
        <v>0</v>
      </c>
      <c r="AB293" s="12">
        <f t="array" ref="AB293">VLOOKUP($U293,'종목주가시세'!$A$1:$J$472,MATCH(AB$6,'종목주가시세'!$B$1:$J$1,0)+1)*R293</f>
        <v>45575560</v>
      </c>
      <c r="AC293" s="12">
        <f t="array" ref="AC293">VLOOKUP($U293,'종목주가시세'!$A$1:$J$472,MATCH(AC$6,'종목주가시세'!$B$1:$J$1,0)+1)*S293</f>
        <v>32835000</v>
      </c>
      <c r="AD293" s="12">
        <f t="array" ref="AD293">VLOOKUP($U293,'종목주가시세'!$A$1:$J$472,MATCH(AD$6,'종목주가시세'!$B$1:$J$1,0)+1)*T293</f>
        <v>33462800</v>
      </c>
      <c r="AE293" s="12">
        <f t="shared" si="3"/>
        <v>111873360</v>
      </c>
      <c r="AF293" s="12">
        <f t="array" ref="AF293">100000000+SUM(IF(($C$7:$C$28="매도")*($B$7:$B$28&lt;=$U293),$I$7:$I$28))-SUM(IF(($C$7:$C$28="매수")*($B$7:$B$28&lt;=$U293),$I$7:$I$28))</f>
        <v>14730980</v>
      </c>
      <c r="AG293" s="12">
        <f t="shared" si="4"/>
        <v>126604340</v>
      </c>
    </row>
    <row r="294" ht="16.5" customHeight="1">
      <c r="L294" s="3">
        <f t="array" ref="L294">SUM(IF(($A$7:$A$28=L$6)*($C$7:$C$28="매수")*($B$7:$B$28&lt;=$U294),$H$7:$H$28))-SUM(IF(($A$7:$A$28=L$6)*($C$7:$C$28="매도")*($B$7:$B$28&lt;=$U294),$H$7:$H$28))</f>
        <v>0</v>
      </c>
      <c r="M294" s="3">
        <f t="array" ref="M294">SUM(IF(($A$7:$A$28=M$6)*($C$7:$C$28="매수")*($B$7:$B$28&lt;=$U294),$H$7:$H$28))-SUM(IF(($A$7:$A$28=M$6)*($C$7:$C$28="매도")*($B$7:$B$28&lt;=$U294),$H$7:$H$28))</f>
        <v>0</v>
      </c>
      <c r="N294" s="3">
        <f t="array" ref="N294">SUM(IF(($A$7:$A$28=N$6)*($C$7:$C$28="매수")*($B$7:$B$28&lt;=$U294),$H$7:$H$28))-SUM(IF(($A$7:$A$28=N$6)*($C$7:$C$28="매도")*($B$7:$B$28&lt;=$U294),$H$7:$H$28))</f>
        <v>0</v>
      </c>
      <c r="O294" s="3">
        <f t="array" ref="O294">SUM(IF(($A$7:$A$28=O$6)*($C$7:$C$28="매수")*($B$7:$B$28&lt;=$U294),$H$7:$H$28))-SUM(IF(($A$7:$A$28=O$6)*($C$7:$C$28="매도")*($B$7:$B$28&lt;=$U294),$H$7:$H$28))</f>
        <v>0</v>
      </c>
      <c r="P294" s="3">
        <f t="array" ref="P294">SUM(IF(($A$7:$A$28=P$6)*($C$7:$C$28="매수")*($B$7:$B$28&lt;=$U294),$H$7:$H$28))-SUM(IF(($A$7:$A$28=P$6)*($C$7:$C$28="매도")*($B$7:$B$28&lt;=$U294),$H$7:$H$28))</f>
        <v>0</v>
      </c>
      <c r="Q294" s="3">
        <f t="array" ref="Q294">SUM(IF(($A$7:$A$28=Q$6)*($C$7:$C$28="매수")*($B$7:$B$28&lt;=$U294),$H$7:$H$28))-SUM(IF(($A$7:$A$28=Q$6)*($C$7:$C$28="매도")*($B$7:$B$28&lt;=$U294),$H$7:$H$28))</f>
        <v>0</v>
      </c>
      <c r="R294" s="3">
        <f t="array" ref="R294">SUM(IF(($A$7:$A$28=R$6)*($C$7:$C$28="매수")*($B$7:$B$28&lt;=$U294),$H$7:$H$28))-SUM(IF(($A$7:$A$28=R$6)*($C$7:$C$28="매도")*($B$7:$B$28&lt;=$U294),$H$7:$H$28))</f>
        <v>6772</v>
      </c>
      <c r="S294" s="3">
        <f t="array" ref="S294">SUM(IF(($A$7:$A$28=S$6)*($C$7:$C$28="매수")*($B$7:$B$28&lt;=$U294),$H$7:$H$28))-SUM(IF(($A$7:$A$28=S$6)*($C$7:$C$28="매도")*($B$7:$B$28&lt;=$U294),$H$7:$H$28))</f>
        <v>2985</v>
      </c>
      <c r="T294" s="3">
        <f t="array" ref="T294">SUM(IF(($A$7:$A$28=T$6)*($C$7:$C$28="매수")*($B$7:$B$28&lt;=$U294),$H$7:$H$28))-SUM(IF(($A$7:$A$28=T$6)*($C$7:$C$28="매도")*($B$7:$B$28&lt;=$U294),$H$7:$H$28))</f>
        <v>5624</v>
      </c>
      <c r="U294" s="11">
        <v>43924.0</v>
      </c>
      <c r="V294" s="12">
        <f t="array" ref="V294">VLOOKUP($U294,'종목주가시세'!$A$1:$J$472,MATCH(V$6,'종목주가시세'!$B$1:$J$1,0)+1)*L294</f>
        <v>0</v>
      </c>
      <c r="W294" s="12">
        <f t="array" ref="W294">VLOOKUP($U294,'종목주가시세'!$A$1:$J$472,MATCH(W$6,'종목주가시세'!$B$1:$J$1,0)+1)*M294</f>
        <v>0</v>
      </c>
      <c r="X294" s="12">
        <f t="array" ref="X294">VLOOKUP($U294,'종목주가시세'!$A$1:$J$472,MATCH(X$6,'종목주가시세'!$B$1:$J$1,0)+1)*N294</f>
        <v>0</v>
      </c>
      <c r="Y294" s="12">
        <f t="array" ref="Y294">VLOOKUP($U294,'종목주가시세'!$A$1:$J$472,MATCH(Y$6,'종목주가시세'!$B$1:$J$1,0)+1)*O294</f>
        <v>0</v>
      </c>
      <c r="Z294" s="12">
        <f t="array" ref="Z294">VLOOKUP($U294,'종목주가시세'!$A$1:$J$472,MATCH(Z$6,'종목주가시세'!$B$1:$J$1,0)+1)*P294</f>
        <v>0</v>
      </c>
      <c r="AA294" s="12">
        <f t="array" ref="AA294">VLOOKUP($U294,'종목주가시세'!$A$1:$J$472,MATCH(AA$6,'종목주가시세'!$B$1:$J$1,0)+1)*Q294</f>
        <v>0</v>
      </c>
      <c r="AB294" s="12">
        <f t="array" ref="AB294">VLOOKUP($U294,'종목주가시세'!$A$1:$J$472,MATCH(AB$6,'종목주가시세'!$B$1:$J$1,0)+1)*R294</f>
        <v>45101520</v>
      </c>
      <c r="AC294" s="12">
        <f t="array" ref="AC294">VLOOKUP($U294,'종목주가시세'!$A$1:$J$472,MATCH(AC$6,'종목주가시세'!$B$1:$J$1,0)+1)*S294</f>
        <v>32685750</v>
      </c>
      <c r="AD294" s="12">
        <f t="array" ref="AD294">VLOOKUP($U294,'종목주가시세'!$A$1:$J$472,MATCH(AD$6,'종목주가시세'!$B$1:$J$1,0)+1)*T294</f>
        <v>32844160</v>
      </c>
      <c r="AE294" s="12">
        <f t="shared" si="3"/>
        <v>110631430</v>
      </c>
      <c r="AF294" s="12">
        <f t="array" ref="AF294">100000000+SUM(IF(($C$7:$C$28="매도")*($B$7:$B$28&lt;=$U294),$I$7:$I$28))-SUM(IF(($C$7:$C$28="매수")*($B$7:$B$28&lt;=$U294),$I$7:$I$28))</f>
        <v>14730980</v>
      </c>
      <c r="AG294" s="12">
        <f t="shared" si="4"/>
        <v>125362410</v>
      </c>
    </row>
    <row r="295" ht="16.5" customHeight="1">
      <c r="L295" s="3">
        <f t="array" ref="L295">SUM(IF(($A$7:$A$28=L$6)*($C$7:$C$28="매수")*($B$7:$B$28&lt;=$U295),$H$7:$H$28))-SUM(IF(($A$7:$A$28=L$6)*($C$7:$C$28="매도")*($B$7:$B$28&lt;=$U295),$H$7:$H$28))</f>
        <v>0</v>
      </c>
      <c r="M295" s="3">
        <f t="array" ref="M295">SUM(IF(($A$7:$A$28=M$6)*($C$7:$C$28="매수")*($B$7:$B$28&lt;=$U295),$H$7:$H$28))-SUM(IF(($A$7:$A$28=M$6)*($C$7:$C$28="매도")*($B$7:$B$28&lt;=$U295),$H$7:$H$28))</f>
        <v>0</v>
      </c>
      <c r="N295" s="3">
        <f t="array" ref="N295">SUM(IF(($A$7:$A$28=N$6)*($C$7:$C$28="매수")*($B$7:$B$28&lt;=$U295),$H$7:$H$28))-SUM(IF(($A$7:$A$28=N$6)*($C$7:$C$28="매도")*($B$7:$B$28&lt;=$U295),$H$7:$H$28))</f>
        <v>0</v>
      </c>
      <c r="O295" s="3">
        <f t="array" ref="O295">SUM(IF(($A$7:$A$28=O$6)*($C$7:$C$28="매수")*($B$7:$B$28&lt;=$U295),$H$7:$H$28))-SUM(IF(($A$7:$A$28=O$6)*($C$7:$C$28="매도")*($B$7:$B$28&lt;=$U295),$H$7:$H$28))</f>
        <v>0</v>
      </c>
      <c r="P295" s="3">
        <f t="array" ref="P295">SUM(IF(($A$7:$A$28=P$6)*($C$7:$C$28="매수")*($B$7:$B$28&lt;=$U295),$H$7:$H$28))-SUM(IF(($A$7:$A$28=P$6)*($C$7:$C$28="매도")*($B$7:$B$28&lt;=$U295),$H$7:$H$28))</f>
        <v>0</v>
      </c>
      <c r="Q295" s="3">
        <f t="array" ref="Q295">SUM(IF(($A$7:$A$28=Q$6)*($C$7:$C$28="매수")*($B$7:$B$28&lt;=$U295),$H$7:$H$28))-SUM(IF(($A$7:$A$28=Q$6)*($C$7:$C$28="매도")*($B$7:$B$28&lt;=$U295),$H$7:$H$28))</f>
        <v>0</v>
      </c>
      <c r="R295" s="3">
        <f t="array" ref="R295">SUM(IF(($A$7:$A$28=R$6)*($C$7:$C$28="매수")*($B$7:$B$28&lt;=$U295),$H$7:$H$28))-SUM(IF(($A$7:$A$28=R$6)*($C$7:$C$28="매도")*($B$7:$B$28&lt;=$U295),$H$7:$H$28))</f>
        <v>0</v>
      </c>
      <c r="S295" s="3">
        <f t="array" ref="S295">SUM(IF(($A$7:$A$28=S$6)*($C$7:$C$28="매수")*($B$7:$B$28&lt;=$U295),$H$7:$H$28))-SUM(IF(($A$7:$A$28=S$6)*($C$7:$C$28="매도")*($B$7:$B$28&lt;=$U295),$H$7:$H$28))</f>
        <v>2985</v>
      </c>
      <c r="T295" s="3">
        <f t="array" ref="T295">SUM(IF(($A$7:$A$28=T$6)*($C$7:$C$28="매수")*($B$7:$B$28&lt;=$U295),$H$7:$H$28))-SUM(IF(($A$7:$A$28=T$6)*($C$7:$C$28="매도")*($B$7:$B$28&lt;=$U295),$H$7:$H$28))</f>
        <v>5624</v>
      </c>
      <c r="U295" s="11">
        <v>43927.0</v>
      </c>
      <c r="V295" s="12">
        <f t="array" ref="V295">VLOOKUP($U295,'종목주가시세'!$A$1:$J$472,MATCH(V$6,'종목주가시세'!$B$1:$J$1,0)+1)*L295</f>
        <v>0</v>
      </c>
      <c r="W295" s="12">
        <f t="array" ref="W295">VLOOKUP($U295,'종목주가시세'!$A$1:$J$472,MATCH(W$6,'종목주가시세'!$B$1:$J$1,0)+1)*M295</f>
        <v>0</v>
      </c>
      <c r="X295" s="12">
        <f t="array" ref="X295">VLOOKUP($U295,'종목주가시세'!$A$1:$J$472,MATCH(X$6,'종목주가시세'!$B$1:$J$1,0)+1)*N295</f>
        <v>0</v>
      </c>
      <c r="Y295" s="12">
        <f t="array" ref="Y295">VLOOKUP($U295,'종목주가시세'!$A$1:$J$472,MATCH(Y$6,'종목주가시세'!$B$1:$J$1,0)+1)*O295</f>
        <v>0</v>
      </c>
      <c r="Z295" s="12">
        <f t="array" ref="Z295">VLOOKUP($U295,'종목주가시세'!$A$1:$J$472,MATCH(Z$6,'종목주가시세'!$B$1:$J$1,0)+1)*P295</f>
        <v>0</v>
      </c>
      <c r="AA295" s="12">
        <f t="array" ref="AA295">VLOOKUP($U295,'종목주가시세'!$A$1:$J$472,MATCH(AA$6,'종목주가시세'!$B$1:$J$1,0)+1)*Q295</f>
        <v>0</v>
      </c>
      <c r="AB295" s="12">
        <f t="array" ref="AB295">VLOOKUP($U295,'종목주가시세'!$A$1:$J$472,MATCH(AB$6,'종목주가시세'!$B$1:$J$1,0)+1)*R295</f>
        <v>0</v>
      </c>
      <c r="AC295" s="12">
        <f t="array" ref="AC295">VLOOKUP($U295,'종목주가시세'!$A$1:$J$472,MATCH(AC$6,'종목주가시세'!$B$1:$J$1,0)+1)*S295</f>
        <v>35521500</v>
      </c>
      <c r="AD295" s="12">
        <f t="array" ref="AD295">VLOOKUP($U295,'종목주가시세'!$A$1:$J$472,MATCH(AD$6,'종목주가시세'!$B$1:$J$1,0)+1)*T295</f>
        <v>33631520</v>
      </c>
      <c r="AE295" s="12">
        <f t="shared" si="3"/>
        <v>69153020</v>
      </c>
      <c r="AF295" s="12">
        <f t="array" ref="AF295">100000000+SUM(IF(($C$7:$C$28="매도")*($B$7:$B$28&lt;=$U295),$I$7:$I$28))-SUM(IF(($C$7:$C$28="매수")*($B$7:$B$28&lt;=$U295),$I$7:$I$28))</f>
        <v>73308780</v>
      </c>
      <c r="AG295" s="12">
        <f t="shared" si="4"/>
        <v>142461800</v>
      </c>
    </row>
    <row r="296" ht="16.5" customHeight="1">
      <c r="L296" s="3">
        <f t="array" ref="L296">SUM(IF(($A$7:$A$28=L$6)*($C$7:$C$28="매수")*($B$7:$B$28&lt;=$U296),$H$7:$H$28))-SUM(IF(($A$7:$A$28=L$6)*($C$7:$C$28="매도")*($B$7:$B$28&lt;=$U296),$H$7:$H$28))</f>
        <v>0</v>
      </c>
      <c r="M296" s="3">
        <f t="array" ref="M296">SUM(IF(($A$7:$A$28=M$6)*($C$7:$C$28="매수")*($B$7:$B$28&lt;=$U296),$H$7:$H$28))-SUM(IF(($A$7:$A$28=M$6)*($C$7:$C$28="매도")*($B$7:$B$28&lt;=$U296),$H$7:$H$28))</f>
        <v>0</v>
      </c>
      <c r="N296" s="3">
        <f t="array" ref="N296">SUM(IF(($A$7:$A$28=N$6)*($C$7:$C$28="매수")*($B$7:$B$28&lt;=$U296),$H$7:$H$28))-SUM(IF(($A$7:$A$28=N$6)*($C$7:$C$28="매도")*($B$7:$B$28&lt;=$U296),$H$7:$H$28))</f>
        <v>0</v>
      </c>
      <c r="O296" s="3">
        <f t="array" ref="O296">SUM(IF(($A$7:$A$28=O$6)*($C$7:$C$28="매수")*($B$7:$B$28&lt;=$U296),$H$7:$H$28))-SUM(IF(($A$7:$A$28=O$6)*($C$7:$C$28="매도")*($B$7:$B$28&lt;=$U296),$H$7:$H$28))</f>
        <v>0</v>
      </c>
      <c r="P296" s="3">
        <f t="array" ref="P296">SUM(IF(($A$7:$A$28=P$6)*($C$7:$C$28="매수")*($B$7:$B$28&lt;=$U296),$H$7:$H$28))-SUM(IF(($A$7:$A$28=P$6)*($C$7:$C$28="매도")*($B$7:$B$28&lt;=$U296),$H$7:$H$28))</f>
        <v>0</v>
      </c>
      <c r="Q296" s="3">
        <f t="array" ref="Q296">SUM(IF(($A$7:$A$28=Q$6)*($C$7:$C$28="매수")*($B$7:$B$28&lt;=$U296),$H$7:$H$28))-SUM(IF(($A$7:$A$28=Q$6)*($C$7:$C$28="매도")*($B$7:$B$28&lt;=$U296),$H$7:$H$28))</f>
        <v>0</v>
      </c>
      <c r="R296" s="3">
        <f t="array" ref="R296">SUM(IF(($A$7:$A$28=R$6)*($C$7:$C$28="매수")*($B$7:$B$28&lt;=$U296),$H$7:$H$28))-SUM(IF(($A$7:$A$28=R$6)*($C$7:$C$28="매도")*($B$7:$B$28&lt;=$U296),$H$7:$H$28))</f>
        <v>0</v>
      </c>
      <c r="S296" s="3">
        <f t="array" ref="S296">SUM(IF(($A$7:$A$28=S$6)*($C$7:$C$28="매수")*($B$7:$B$28&lt;=$U296),$H$7:$H$28))-SUM(IF(($A$7:$A$28=S$6)*($C$7:$C$28="매도")*($B$7:$B$28&lt;=$U296),$H$7:$H$28))</f>
        <v>2985</v>
      </c>
      <c r="T296" s="3">
        <f t="array" ref="T296">SUM(IF(($A$7:$A$28=T$6)*($C$7:$C$28="매수")*($B$7:$B$28&lt;=$U296),$H$7:$H$28))-SUM(IF(($A$7:$A$28=T$6)*($C$7:$C$28="매도")*($B$7:$B$28&lt;=$U296),$H$7:$H$28))</f>
        <v>5624</v>
      </c>
      <c r="U296" s="11">
        <v>43928.0</v>
      </c>
      <c r="V296" s="12">
        <f t="array" ref="V296">VLOOKUP($U296,'종목주가시세'!$A$1:$J$472,MATCH(V$6,'종목주가시세'!$B$1:$J$1,0)+1)*L296</f>
        <v>0</v>
      </c>
      <c r="W296" s="12">
        <f t="array" ref="W296">VLOOKUP($U296,'종목주가시세'!$A$1:$J$472,MATCH(W$6,'종목주가시세'!$B$1:$J$1,0)+1)*M296</f>
        <v>0</v>
      </c>
      <c r="X296" s="12">
        <f t="array" ref="X296">VLOOKUP($U296,'종목주가시세'!$A$1:$J$472,MATCH(X$6,'종목주가시세'!$B$1:$J$1,0)+1)*N296</f>
        <v>0</v>
      </c>
      <c r="Y296" s="12">
        <f t="array" ref="Y296">VLOOKUP($U296,'종목주가시세'!$A$1:$J$472,MATCH(Y$6,'종목주가시세'!$B$1:$J$1,0)+1)*O296</f>
        <v>0</v>
      </c>
      <c r="Z296" s="12">
        <f t="array" ref="Z296">VLOOKUP($U296,'종목주가시세'!$A$1:$J$472,MATCH(Z$6,'종목주가시세'!$B$1:$J$1,0)+1)*P296</f>
        <v>0</v>
      </c>
      <c r="AA296" s="12">
        <f t="array" ref="AA296">VLOOKUP($U296,'종목주가시세'!$A$1:$J$472,MATCH(AA$6,'종목주가시세'!$B$1:$J$1,0)+1)*Q296</f>
        <v>0</v>
      </c>
      <c r="AB296" s="12">
        <f t="array" ref="AB296">VLOOKUP($U296,'종목주가시세'!$A$1:$J$472,MATCH(AB$6,'종목주가시세'!$B$1:$J$1,0)+1)*R296</f>
        <v>0</v>
      </c>
      <c r="AC296" s="12">
        <f t="array" ref="AC296">VLOOKUP($U296,'종목주가시세'!$A$1:$J$472,MATCH(AC$6,'종목주가시세'!$B$1:$J$1,0)+1)*S296</f>
        <v>35969250</v>
      </c>
      <c r="AD296" s="12">
        <f t="array" ref="AD296">VLOOKUP($U296,'종목주가시세'!$A$1:$J$472,MATCH(AD$6,'종목주가시세'!$B$1:$J$1,0)+1)*T296</f>
        <v>34362640</v>
      </c>
      <c r="AE296" s="12">
        <f t="shared" si="3"/>
        <v>70331890</v>
      </c>
      <c r="AF296" s="12">
        <f t="array" ref="AF296">100000000+SUM(IF(($C$7:$C$28="매도")*($B$7:$B$28&lt;=$U296),$I$7:$I$28))-SUM(IF(($C$7:$C$28="매수")*($B$7:$B$28&lt;=$U296),$I$7:$I$28))</f>
        <v>73308780</v>
      </c>
      <c r="AG296" s="12">
        <f t="shared" si="4"/>
        <v>143640670</v>
      </c>
    </row>
    <row r="297" ht="16.5" customHeight="1">
      <c r="L297" s="3">
        <f t="array" ref="L297">SUM(IF(($A$7:$A$28=L$6)*($C$7:$C$28="매수")*($B$7:$B$28&lt;=$U297),$H$7:$H$28))-SUM(IF(($A$7:$A$28=L$6)*($C$7:$C$28="매도")*($B$7:$B$28&lt;=$U297),$H$7:$H$28))</f>
        <v>0</v>
      </c>
      <c r="M297" s="3">
        <f t="array" ref="M297">SUM(IF(($A$7:$A$28=M$6)*($C$7:$C$28="매수")*($B$7:$B$28&lt;=$U297),$H$7:$H$28))-SUM(IF(($A$7:$A$28=M$6)*($C$7:$C$28="매도")*($B$7:$B$28&lt;=$U297),$H$7:$H$28))</f>
        <v>0</v>
      </c>
      <c r="N297" s="3">
        <f t="array" ref="N297">SUM(IF(($A$7:$A$28=N$6)*($C$7:$C$28="매수")*($B$7:$B$28&lt;=$U297),$H$7:$H$28))-SUM(IF(($A$7:$A$28=N$6)*($C$7:$C$28="매도")*($B$7:$B$28&lt;=$U297),$H$7:$H$28))</f>
        <v>0</v>
      </c>
      <c r="O297" s="3">
        <f t="array" ref="O297">SUM(IF(($A$7:$A$28=O$6)*($C$7:$C$28="매수")*($B$7:$B$28&lt;=$U297),$H$7:$H$28))-SUM(IF(($A$7:$A$28=O$6)*($C$7:$C$28="매도")*($B$7:$B$28&lt;=$U297),$H$7:$H$28))</f>
        <v>0</v>
      </c>
      <c r="P297" s="3">
        <f t="array" ref="P297">SUM(IF(($A$7:$A$28=P$6)*($C$7:$C$28="매수")*($B$7:$B$28&lt;=$U297),$H$7:$H$28))-SUM(IF(($A$7:$A$28=P$6)*($C$7:$C$28="매도")*($B$7:$B$28&lt;=$U297),$H$7:$H$28))</f>
        <v>0</v>
      </c>
      <c r="Q297" s="3">
        <f t="array" ref="Q297">SUM(IF(($A$7:$A$28=Q$6)*($C$7:$C$28="매수")*($B$7:$B$28&lt;=$U297),$H$7:$H$28))-SUM(IF(($A$7:$A$28=Q$6)*($C$7:$C$28="매도")*($B$7:$B$28&lt;=$U297),$H$7:$H$28))</f>
        <v>0</v>
      </c>
      <c r="R297" s="3">
        <f t="array" ref="R297">SUM(IF(($A$7:$A$28=R$6)*($C$7:$C$28="매수")*($B$7:$B$28&lt;=$U297),$H$7:$H$28))-SUM(IF(($A$7:$A$28=R$6)*($C$7:$C$28="매도")*($B$7:$B$28&lt;=$U297),$H$7:$H$28))</f>
        <v>0</v>
      </c>
      <c r="S297" s="3">
        <f t="array" ref="S297">SUM(IF(($A$7:$A$28=S$6)*($C$7:$C$28="매수")*($B$7:$B$28&lt;=$U297),$H$7:$H$28))-SUM(IF(($A$7:$A$28=S$6)*($C$7:$C$28="매도")*($B$7:$B$28&lt;=$U297),$H$7:$H$28))</f>
        <v>2985</v>
      </c>
      <c r="T297" s="3">
        <f t="array" ref="T297">SUM(IF(($A$7:$A$28=T$6)*($C$7:$C$28="매수")*($B$7:$B$28&lt;=$U297),$H$7:$H$28))-SUM(IF(($A$7:$A$28=T$6)*($C$7:$C$28="매도")*($B$7:$B$28&lt;=$U297),$H$7:$H$28))</f>
        <v>5624</v>
      </c>
      <c r="U297" s="11">
        <v>43929.0</v>
      </c>
      <c r="V297" s="12">
        <f t="array" ref="V297">VLOOKUP($U297,'종목주가시세'!$A$1:$J$472,MATCH(V$6,'종목주가시세'!$B$1:$J$1,0)+1)*L297</f>
        <v>0</v>
      </c>
      <c r="W297" s="12">
        <f t="array" ref="W297">VLOOKUP($U297,'종목주가시세'!$A$1:$J$472,MATCH(W$6,'종목주가시세'!$B$1:$J$1,0)+1)*M297</f>
        <v>0</v>
      </c>
      <c r="X297" s="12">
        <f t="array" ref="X297">VLOOKUP($U297,'종목주가시세'!$A$1:$J$472,MATCH(X$6,'종목주가시세'!$B$1:$J$1,0)+1)*N297</f>
        <v>0</v>
      </c>
      <c r="Y297" s="12">
        <f t="array" ref="Y297">VLOOKUP($U297,'종목주가시세'!$A$1:$J$472,MATCH(Y$6,'종목주가시세'!$B$1:$J$1,0)+1)*O297</f>
        <v>0</v>
      </c>
      <c r="Z297" s="12">
        <f t="array" ref="Z297">VLOOKUP($U297,'종목주가시세'!$A$1:$J$472,MATCH(Z$6,'종목주가시세'!$B$1:$J$1,0)+1)*P297</f>
        <v>0</v>
      </c>
      <c r="AA297" s="12">
        <f t="array" ref="AA297">VLOOKUP($U297,'종목주가시세'!$A$1:$J$472,MATCH(AA$6,'종목주가시세'!$B$1:$J$1,0)+1)*Q297</f>
        <v>0</v>
      </c>
      <c r="AB297" s="12">
        <f t="array" ref="AB297">VLOOKUP($U297,'종목주가시세'!$A$1:$J$472,MATCH(AB$6,'종목주가시세'!$B$1:$J$1,0)+1)*R297</f>
        <v>0</v>
      </c>
      <c r="AC297" s="12">
        <f t="array" ref="AC297">VLOOKUP($U297,'종목주가시세'!$A$1:$J$472,MATCH(AC$6,'종목주가시세'!$B$1:$J$1,0)+1)*S297</f>
        <v>36267750</v>
      </c>
      <c r="AD297" s="12">
        <f t="array" ref="AD297">VLOOKUP($U297,'종목주가시세'!$A$1:$J$472,MATCH(AD$6,'종목주가시세'!$B$1:$J$1,0)+1)*T297</f>
        <v>33912720</v>
      </c>
      <c r="AE297" s="12">
        <f t="shared" si="3"/>
        <v>70180470</v>
      </c>
      <c r="AF297" s="12">
        <f t="array" ref="AF297">100000000+SUM(IF(($C$7:$C$28="매도")*($B$7:$B$28&lt;=$U297),$I$7:$I$28))-SUM(IF(($C$7:$C$28="매수")*($B$7:$B$28&lt;=$U297),$I$7:$I$28))</f>
        <v>73308780</v>
      </c>
      <c r="AG297" s="12">
        <f t="shared" si="4"/>
        <v>143489250</v>
      </c>
    </row>
    <row r="298" ht="16.5" customHeight="1">
      <c r="L298" s="3">
        <f t="array" ref="L298">SUM(IF(($A$7:$A$28=L$6)*($C$7:$C$28="매수")*($B$7:$B$28&lt;=$U298),$H$7:$H$28))-SUM(IF(($A$7:$A$28=L$6)*($C$7:$C$28="매도")*($B$7:$B$28&lt;=$U298),$H$7:$H$28))</f>
        <v>0</v>
      </c>
      <c r="M298" s="3">
        <f t="array" ref="M298">SUM(IF(($A$7:$A$28=M$6)*($C$7:$C$28="매수")*($B$7:$B$28&lt;=$U298),$H$7:$H$28))-SUM(IF(($A$7:$A$28=M$6)*($C$7:$C$28="매도")*($B$7:$B$28&lt;=$U298),$H$7:$H$28))</f>
        <v>0</v>
      </c>
      <c r="N298" s="3">
        <f t="array" ref="N298">SUM(IF(($A$7:$A$28=N$6)*($C$7:$C$28="매수")*($B$7:$B$28&lt;=$U298),$H$7:$H$28))-SUM(IF(($A$7:$A$28=N$6)*($C$7:$C$28="매도")*($B$7:$B$28&lt;=$U298),$H$7:$H$28))</f>
        <v>0</v>
      </c>
      <c r="O298" s="3">
        <f t="array" ref="O298">SUM(IF(($A$7:$A$28=O$6)*($C$7:$C$28="매수")*($B$7:$B$28&lt;=$U298),$H$7:$H$28))-SUM(IF(($A$7:$A$28=O$6)*($C$7:$C$28="매도")*($B$7:$B$28&lt;=$U298),$H$7:$H$28))</f>
        <v>0</v>
      </c>
      <c r="P298" s="3">
        <f t="array" ref="P298">SUM(IF(($A$7:$A$28=P$6)*($C$7:$C$28="매수")*($B$7:$B$28&lt;=$U298),$H$7:$H$28))-SUM(IF(($A$7:$A$28=P$6)*($C$7:$C$28="매도")*($B$7:$B$28&lt;=$U298),$H$7:$H$28))</f>
        <v>0</v>
      </c>
      <c r="Q298" s="3">
        <f t="array" ref="Q298">SUM(IF(($A$7:$A$28=Q$6)*($C$7:$C$28="매수")*($B$7:$B$28&lt;=$U298),$H$7:$H$28))-SUM(IF(($A$7:$A$28=Q$6)*($C$7:$C$28="매도")*($B$7:$B$28&lt;=$U298),$H$7:$H$28))</f>
        <v>0</v>
      </c>
      <c r="R298" s="3">
        <f t="array" ref="R298">SUM(IF(($A$7:$A$28=R$6)*($C$7:$C$28="매수")*($B$7:$B$28&lt;=$U298),$H$7:$H$28))-SUM(IF(($A$7:$A$28=R$6)*($C$7:$C$28="매도")*($B$7:$B$28&lt;=$U298),$H$7:$H$28))</f>
        <v>0</v>
      </c>
      <c r="S298" s="3">
        <f t="array" ref="S298">SUM(IF(($A$7:$A$28=S$6)*($C$7:$C$28="매수")*($B$7:$B$28&lt;=$U298),$H$7:$H$28))-SUM(IF(($A$7:$A$28=S$6)*($C$7:$C$28="매도")*($B$7:$B$28&lt;=$U298),$H$7:$H$28))</f>
        <v>2985</v>
      </c>
      <c r="T298" s="3">
        <f t="array" ref="T298">SUM(IF(($A$7:$A$28=T$6)*($C$7:$C$28="매수")*($B$7:$B$28&lt;=$U298),$H$7:$H$28))-SUM(IF(($A$7:$A$28=T$6)*($C$7:$C$28="매도")*($B$7:$B$28&lt;=$U298),$H$7:$H$28))</f>
        <v>5624</v>
      </c>
      <c r="U298" s="11">
        <v>43930.0</v>
      </c>
      <c r="V298" s="12">
        <f t="array" ref="V298">VLOOKUP($U298,'종목주가시세'!$A$1:$J$472,MATCH(V$6,'종목주가시세'!$B$1:$J$1,0)+1)*L298</f>
        <v>0</v>
      </c>
      <c r="W298" s="12">
        <f t="array" ref="W298">VLOOKUP($U298,'종목주가시세'!$A$1:$J$472,MATCH(W$6,'종목주가시세'!$B$1:$J$1,0)+1)*M298</f>
        <v>0</v>
      </c>
      <c r="X298" s="12">
        <f t="array" ref="X298">VLOOKUP($U298,'종목주가시세'!$A$1:$J$472,MATCH(X$6,'종목주가시세'!$B$1:$J$1,0)+1)*N298</f>
        <v>0</v>
      </c>
      <c r="Y298" s="12">
        <f t="array" ref="Y298">VLOOKUP($U298,'종목주가시세'!$A$1:$J$472,MATCH(Y$6,'종목주가시세'!$B$1:$J$1,0)+1)*O298</f>
        <v>0</v>
      </c>
      <c r="Z298" s="12">
        <f t="array" ref="Z298">VLOOKUP($U298,'종목주가시세'!$A$1:$J$472,MATCH(Z$6,'종목주가시세'!$B$1:$J$1,0)+1)*P298</f>
        <v>0</v>
      </c>
      <c r="AA298" s="12">
        <f t="array" ref="AA298">VLOOKUP($U298,'종목주가시세'!$A$1:$J$472,MATCH(AA$6,'종목주가시세'!$B$1:$J$1,0)+1)*Q298</f>
        <v>0</v>
      </c>
      <c r="AB298" s="12">
        <f t="array" ref="AB298">VLOOKUP($U298,'종목주가시세'!$A$1:$J$472,MATCH(AB$6,'종목주가시세'!$B$1:$J$1,0)+1)*R298</f>
        <v>0</v>
      </c>
      <c r="AC298" s="12">
        <f t="array" ref="AC298">VLOOKUP($U298,'종목주가시세'!$A$1:$J$472,MATCH(AC$6,'종목주가시세'!$B$1:$J$1,0)+1)*S298</f>
        <v>37312500</v>
      </c>
      <c r="AD298" s="12">
        <f t="array" ref="AD298">VLOOKUP($U298,'종목주가시세'!$A$1:$J$472,MATCH(AD$6,'종목주가시세'!$B$1:$J$1,0)+1)*T298</f>
        <v>34475120</v>
      </c>
      <c r="AE298" s="12">
        <f t="shared" si="3"/>
        <v>71787620</v>
      </c>
      <c r="AF298" s="12">
        <f t="array" ref="AF298">100000000+SUM(IF(($C$7:$C$28="매도")*($B$7:$B$28&lt;=$U298),$I$7:$I$28))-SUM(IF(($C$7:$C$28="매수")*($B$7:$B$28&lt;=$U298),$I$7:$I$28))</f>
        <v>73308780</v>
      </c>
      <c r="AG298" s="12">
        <f t="shared" si="4"/>
        <v>145096400</v>
      </c>
    </row>
    <row r="299" ht="16.5" customHeight="1">
      <c r="L299" s="3">
        <f t="array" ref="L299">SUM(IF(($A$7:$A$28=L$6)*($C$7:$C$28="매수")*($B$7:$B$28&lt;=$U299),$H$7:$H$28))-SUM(IF(($A$7:$A$28=L$6)*($C$7:$C$28="매도")*($B$7:$B$28&lt;=$U299),$H$7:$H$28))</f>
        <v>0</v>
      </c>
      <c r="M299" s="3">
        <f t="array" ref="M299">SUM(IF(($A$7:$A$28=M$6)*($C$7:$C$28="매수")*($B$7:$B$28&lt;=$U299),$H$7:$H$28))-SUM(IF(($A$7:$A$28=M$6)*($C$7:$C$28="매도")*($B$7:$B$28&lt;=$U299),$H$7:$H$28))</f>
        <v>0</v>
      </c>
      <c r="N299" s="3">
        <f t="array" ref="N299">SUM(IF(($A$7:$A$28=N$6)*($C$7:$C$28="매수")*($B$7:$B$28&lt;=$U299),$H$7:$H$28))-SUM(IF(($A$7:$A$28=N$6)*($C$7:$C$28="매도")*($B$7:$B$28&lt;=$U299),$H$7:$H$28))</f>
        <v>0</v>
      </c>
      <c r="O299" s="3">
        <f t="array" ref="O299">SUM(IF(($A$7:$A$28=O$6)*($C$7:$C$28="매수")*($B$7:$B$28&lt;=$U299),$H$7:$H$28))-SUM(IF(($A$7:$A$28=O$6)*($C$7:$C$28="매도")*($B$7:$B$28&lt;=$U299),$H$7:$H$28))</f>
        <v>0</v>
      </c>
      <c r="P299" s="3">
        <f t="array" ref="P299">SUM(IF(($A$7:$A$28=P$6)*($C$7:$C$28="매수")*($B$7:$B$28&lt;=$U299),$H$7:$H$28))-SUM(IF(($A$7:$A$28=P$6)*($C$7:$C$28="매도")*($B$7:$B$28&lt;=$U299),$H$7:$H$28))</f>
        <v>0</v>
      </c>
      <c r="Q299" s="3">
        <f t="array" ref="Q299">SUM(IF(($A$7:$A$28=Q$6)*($C$7:$C$28="매수")*($B$7:$B$28&lt;=$U299),$H$7:$H$28))-SUM(IF(($A$7:$A$28=Q$6)*($C$7:$C$28="매도")*($B$7:$B$28&lt;=$U299),$H$7:$H$28))</f>
        <v>0</v>
      </c>
      <c r="R299" s="3">
        <f t="array" ref="R299">SUM(IF(($A$7:$A$28=R$6)*($C$7:$C$28="매수")*($B$7:$B$28&lt;=$U299),$H$7:$H$28))-SUM(IF(($A$7:$A$28=R$6)*($C$7:$C$28="매도")*($B$7:$B$28&lt;=$U299),$H$7:$H$28))</f>
        <v>0</v>
      </c>
      <c r="S299" s="3">
        <f t="array" ref="S299">SUM(IF(($A$7:$A$28=S$6)*($C$7:$C$28="매수")*($B$7:$B$28&lt;=$U299),$H$7:$H$28))-SUM(IF(($A$7:$A$28=S$6)*($C$7:$C$28="매도")*($B$7:$B$28&lt;=$U299),$H$7:$H$28))</f>
        <v>2985</v>
      </c>
      <c r="T299" s="3">
        <f t="array" ref="T299">SUM(IF(($A$7:$A$28=T$6)*($C$7:$C$28="매수")*($B$7:$B$28&lt;=$U299),$H$7:$H$28))-SUM(IF(($A$7:$A$28=T$6)*($C$7:$C$28="매도")*($B$7:$B$28&lt;=$U299),$H$7:$H$28))</f>
        <v>5624</v>
      </c>
      <c r="U299" s="11">
        <v>43931.0</v>
      </c>
      <c r="V299" s="12">
        <f t="array" ref="V299">VLOOKUP($U299,'종목주가시세'!$A$1:$J$472,MATCH(V$6,'종목주가시세'!$B$1:$J$1,0)+1)*L299</f>
        <v>0</v>
      </c>
      <c r="W299" s="12">
        <f t="array" ref="W299">VLOOKUP($U299,'종목주가시세'!$A$1:$J$472,MATCH(W$6,'종목주가시세'!$B$1:$J$1,0)+1)*M299</f>
        <v>0</v>
      </c>
      <c r="X299" s="12">
        <f t="array" ref="X299">VLOOKUP($U299,'종목주가시세'!$A$1:$J$472,MATCH(X$6,'종목주가시세'!$B$1:$J$1,0)+1)*N299</f>
        <v>0</v>
      </c>
      <c r="Y299" s="12">
        <f t="array" ref="Y299">VLOOKUP($U299,'종목주가시세'!$A$1:$J$472,MATCH(Y$6,'종목주가시세'!$B$1:$J$1,0)+1)*O299</f>
        <v>0</v>
      </c>
      <c r="Z299" s="12">
        <f t="array" ref="Z299">VLOOKUP($U299,'종목주가시세'!$A$1:$J$472,MATCH(Z$6,'종목주가시세'!$B$1:$J$1,0)+1)*P299</f>
        <v>0</v>
      </c>
      <c r="AA299" s="12">
        <f t="array" ref="AA299">VLOOKUP($U299,'종목주가시세'!$A$1:$J$472,MATCH(AA$6,'종목주가시세'!$B$1:$J$1,0)+1)*Q299</f>
        <v>0</v>
      </c>
      <c r="AB299" s="12">
        <f t="array" ref="AB299">VLOOKUP($U299,'종목주가시세'!$A$1:$J$472,MATCH(AB$6,'종목주가시세'!$B$1:$J$1,0)+1)*R299</f>
        <v>0</v>
      </c>
      <c r="AC299" s="12">
        <f t="array" ref="AC299">VLOOKUP($U299,'종목주가시세'!$A$1:$J$472,MATCH(AC$6,'종목주가시세'!$B$1:$J$1,0)+1)*S299</f>
        <v>33730500</v>
      </c>
      <c r="AD299" s="12">
        <f t="array" ref="AD299">VLOOKUP($U299,'종목주가시세'!$A$1:$J$472,MATCH(AD$6,'종목주가시세'!$B$1:$J$1,0)+1)*T299</f>
        <v>34193920</v>
      </c>
      <c r="AE299" s="12">
        <f t="shared" si="3"/>
        <v>67924420</v>
      </c>
      <c r="AF299" s="12">
        <f t="array" ref="AF299">100000000+SUM(IF(($C$7:$C$28="매도")*($B$7:$B$28&lt;=$U299),$I$7:$I$28))-SUM(IF(($C$7:$C$28="매수")*($B$7:$B$28&lt;=$U299),$I$7:$I$28))</f>
        <v>73308780</v>
      </c>
      <c r="AG299" s="12">
        <f t="shared" si="4"/>
        <v>141233200</v>
      </c>
    </row>
    <row r="300" ht="16.5" customHeight="1">
      <c r="L300" s="3">
        <f t="array" ref="L300">SUM(IF(($A$7:$A$28=L$6)*($C$7:$C$28="매수")*($B$7:$B$28&lt;=$U300),$H$7:$H$28))-SUM(IF(($A$7:$A$28=L$6)*($C$7:$C$28="매도")*($B$7:$B$28&lt;=$U300),$H$7:$H$28))</f>
        <v>0</v>
      </c>
      <c r="M300" s="3">
        <f t="array" ref="M300">SUM(IF(($A$7:$A$28=M$6)*($C$7:$C$28="매수")*($B$7:$B$28&lt;=$U300),$H$7:$H$28))-SUM(IF(($A$7:$A$28=M$6)*($C$7:$C$28="매도")*($B$7:$B$28&lt;=$U300),$H$7:$H$28))</f>
        <v>0</v>
      </c>
      <c r="N300" s="3">
        <f t="array" ref="N300">SUM(IF(($A$7:$A$28=N$6)*($C$7:$C$28="매수")*($B$7:$B$28&lt;=$U300),$H$7:$H$28))-SUM(IF(($A$7:$A$28=N$6)*($C$7:$C$28="매도")*($B$7:$B$28&lt;=$U300),$H$7:$H$28))</f>
        <v>0</v>
      </c>
      <c r="O300" s="3">
        <f t="array" ref="O300">SUM(IF(($A$7:$A$28=O$6)*($C$7:$C$28="매수")*($B$7:$B$28&lt;=$U300),$H$7:$H$28))-SUM(IF(($A$7:$A$28=O$6)*($C$7:$C$28="매도")*($B$7:$B$28&lt;=$U300),$H$7:$H$28))</f>
        <v>0</v>
      </c>
      <c r="P300" s="3">
        <f t="array" ref="P300">SUM(IF(($A$7:$A$28=P$6)*($C$7:$C$28="매수")*($B$7:$B$28&lt;=$U300),$H$7:$H$28))-SUM(IF(($A$7:$A$28=P$6)*($C$7:$C$28="매도")*($B$7:$B$28&lt;=$U300),$H$7:$H$28))</f>
        <v>0</v>
      </c>
      <c r="Q300" s="3">
        <f t="array" ref="Q300">SUM(IF(($A$7:$A$28=Q$6)*($C$7:$C$28="매수")*($B$7:$B$28&lt;=$U300),$H$7:$H$28))-SUM(IF(($A$7:$A$28=Q$6)*($C$7:$C$28="매도")*($B$7:$B$28&lt;=$U300),$H$7:$H$28))</f>
        <v>0</v>
      </c>
      <c r="R300" s="3">
        <f t="array" ref="R300">SUM(IF(($A$7:$A$28=R$6)*($C$7:$C$28="매수")*($B$7:$B$28&lt;=$U300),$H$7:$H$28))-SUM(IF(($A$7:$A$28=R$6)*($C$7:$C$28="매도")*($B$7:$B$28&lt;=$U300),$H$7:$H$28))</f>
        <v>0</v>
      </c>
      <c r="S300" s="3">
        <f t="array" ref="S300">SUM(IF(($A$7:$A$28=S$6)*($C$7:$C$28="매수")*($B$7:$B$28&lt;=$U300),$H$7:$H$28))-SUM(IF(($A$7:$A$28=S$6)*($C$7:$C$28="매도")*($B$7:$B$28&lt;=$U300),$H$7:$H$28))</f>
        <v>2985</v>
      </c>
      <c r="T300" s="3">
        <f t="array" ref="T300">SUM(IF(($A$7:$A$28=T$6)*($C$7:$C$28="매수")*($B$7:$B$28&lt;=$U300),$H$7:$H$28))-SUM(IF(($A$7:$A$28=T$6)*($C$7:$C$28="매도")*($B$7:$B$28&lt;=$U300),$H$7:$H$28))</f>
        <v>5624</v>
      </c>
      <c r="U300" s="11">
        <v>43934.0</v>
      </c>
      <c r="V300" s="12">
        <f t="array" ref="V300">VLOOKUP($U300,'종목주가시세'!$A$1:$J$472,MATCH(V$6,'종목주가시세'!$B$1:$J$1,0)+1)*L300</f>
        <v>0</v>
      </c>
      <c r="W300" s="12">
        <f t="array" ref="W300">VLOOKUP($U300,'종목주가시세'!$A$1:$J$472,MATCH(W$6,'종목주가시세'!$B$1:$J$1,0)+1)*M300</f>
        <v>0</v>
      </c>
      <c r="X300" s="12">
        <f t="array" ref="X300">VLOOKUP($U300,'종목주가시세'!$A$1:$J$472,MATCH(X$6,'종목주가시세'!$B$1:$J$1,0)+1)*N300</f>
        <v>0</v>
      </c>
      <c r="Y300" s="12">
        <f t="array" ref="Y300">VLOOKUP($U300,'종목주가시세'!$A$1:$J$472,MATCH(Y$6,'종목주가시세'!$B$1:$J$1,0)+1)*O300</f>
        <v>0</v>
      </c>
      <c r="Z300" s="12">
        <f t="array" ref="Z300">VLOOKUP($U300,'종목주가시세'!$A$1:$J$472,MATCH(Z$6,'종목주가시세'!$B$1:$J$1,0)+1)*P300</f>
        <v>0</v>
      </c>
      <c r="AA300" s="12">
        <f t="array" ref="AA300">VLOOKUP($U300,'종목주가시세'!$A$1:$J$472,MATCH(AA$6,'종목주가시세'!$B$1:$J$1,0)+1)*Q300</f>
        <v>0</v>
      </c>
      <c r="AB300" s="12">
        <f t="array" ref="AB300">VLOOKUP($U300,'종목주가시세'!$A$1:$J$472,MATCH(AB$6,'종목주가시세'!$B$1:$J$1,0)+1)*R300</f>
        <v>0</v>
      </c>
      <c r="AC300" s="12">
        <f t="array" ref="AC300">VLOOKUP($U300,'종목주가시세'!$A$1:$J$472,MATCH(AC$6,'종목주가시세'!$B$1:$J$1,0)+1)*S300</f>
        <v>32387250</v>
      </c>
      <c r="AD300" s="12">
        <f t="array" ref="AD300">VLOOKUP($U300,'종목주가시세'!$A$1:$J$472,MATCH(AD$6,'종목주가시세'!$B$1:$J$1,0)+1)*T300</f>
        <v>35262480</v>
      </c>
      <c r="AE300" s="12">
        <f t="shared" si="3"/>
        <v>67649730</v>
      </c>
      <c r="AF300" s="12">
        <f t="array" ref="AF300">100000000+SUM(IF(($C$7:$C$28="매도")*($B$7:$B$28&lt;=$U300),$I$7:$I$28))-SUM(IF(($C$7:$C$28="매수")*($B$7:$B$28&lt;=$U300),$I$7:$I$28))</f>
        <v>73308780</v>
      </c>
      <c r="AG300" s="12">
        <f t="shared" si="4"/>
        <v>140958510</v>
      </c>
    </row>
    <row r="301" ht="16.5" customHeight="1">
      <c r="L301" s="3">
        <f t="array" ref="L301">SUM(IF(($A$7:$A$28=L$6)*($C$7:$C$28="매수")*($B$7:$B$28&lt;=$U301),$H$7:$H$28))-SUM(IF(($A$7:$A$28=L$6)*($C$7:$C$28="매도")*($B$7:$B$28&lt;=$U301),$H$7:$H$28))</f>
        <v>0</v>
      </c>
      <c r="M301" s="3">
        <f t="array" ref="M301">SUM(IF(($A$7:$A$28=M$6)*($C$7:$C$28="매수")*($B$7:$B$28&lt;=$U301),$H$7:$H$28))-SUM(IF(($A$7:$A$28=M$6)*($C$7:$C$28="매도")*($B$7:$B$28&lt;=$U301),$H$7:$H$28))</f>
        <v>0</v>
      </c>
      <c r="N301" s="3">
        <f t="array" ref="N301">SUM(IF(($A$7:$A$28=N$6)*($C$7:$C$28="매수")*($B$7:$B$28&lt;=$U301),$H$7:$H$28))-SUM(IF(($A$7:$A$28=N$6)*($C$7:$C$28="매도")*($B$7:$B$28&lt;=$U301),$H$7:$H$28))</f>
        <v>0</v>
      </c>
      <c r="O301" s="3">
        <f t="array" ref="O301">SUM(IF(($A$7:$A$28=O$6)*($C$7:$C$28="매수")*($B$7:$B$28&lt;=$U301),$H$7:$H$28))-SUM(IF(($A$7:$A$28=O$6)*($C$7:$C$28="매도")*($B$7:$B$28&lt;=$U301),$H$7:$H$28))</f>
        <v>0</v>
      </c>
      <c r="P301" s="3">
        <f t="array" ref="P301">SUM(IF(($A$7:$A$28=P$6)*($C$7:$C$28="매수")*($B$7:$B$28&lt;=$U301),$H$7:$H$28))-SUM(IF(($A$7:$A$28=P$6)*($C$7:$C$28="매도")*($B$7:$B$28&lt;=$U301),$H$7:$H$28))</f>
        <v>0</v>
      </c>
      <c r="Q301" s="3">
        <f t="array" ref="Q301">SUM(IF(($A$7:$A$28=Q$6)*($C$7:$C$28="매수")*($B$7:$B$28&lt;=$U301),$H$7:$H$28))-SUM(IF(($A$7:$A$28=Q$6)*($C$7:$C$28="매도")*($B$7:$B$28&lt;=$U301),$H$7:$H$28))</f>
        <v>0</v>
      </c>
      <c r="R301" s="3">
        <f t="array" ref="R301">SUM(IF(($A$7:$A$28=R$6)*($C$7:$C$28="매수")*($B$7:$B$28&lt;=$U301),$H$7:$H$28))-SUM(IF(($A$7:$A$28=R$6)*($C$7:$C$28="매도")*($B$7:$B$28&lt;=$U301),$H$7:$H$28))</f>
        <v>0</v>
      </c>
      <c r="S301" s="3">
        <f t="array" ref="S301">SUM(IF(($A$7:$A$28=S$6)*($C$7:$C$28="매수")*($B$7:$B$28&lt;=$U301),$H$7:$H$28))-SUM(IF(($A$7:$A$28=S$6)*($C$7:$C$28="매도")*($B$7:$B$28&lt;=$U301),$H$7:$H$28))</f>
        <v>2985</v>
      </c>
      <c r="T301" s="3">
        <f t="array" ref="T301">SUM(IF(($A$7:$A$28=T$6)*($C$7:$C$28="매수")*($B$7:$B$28&lt;=$U301),$H$7:$H$28))-SUM(IF(($A$7:$A$28=T$6)*($C$7:$C$28="매도")*($B$7:$B$28&lt;=$U301),$H$7:$H$28))</f>
        <v>5624</v>
      </c>
      <c r="U301" s="11">
        <v>43935.0</v>
      </c>
      <c r="V301" s="12">
        <f t="array" ref="V301">VLOOKUP($U301,'종목주가시세'!$A$1:$J$472,MATCH(V$6,'종목주가시세'!$B$1:$J$1,0)+1)*L301</f>
        <v>0</v>
      </c>
      <c r="W301" s="12">
        <f t="array" ref="W301">VLOOKUP($U301,'종목주가시세'!$A$1:$J$472,MATCH(W$6,'종목주가시세'!$B$1:$J$1,0)+1)*M301</f>
        <v>0</v>
      </c>
      <c r="X301" s="12">
        <f t="array" ref="X301">VLOOKUP($U301,'종목주가시세'!$A$1:$J$472,MATCH(X$6,'종목주가시세'!$B$1:$J$1,0)+1)*N301</f>
        <v>0</v>
      </c>
      <c r="Y301" s="12">
        <f t="array" ref="Y301">VLOOKUP($U301,'종목주가시세'!$A$1:$J$472,MATCH(Y$6,'종목주가시세'!$B$1:$J$1,0)+1)*O301</f>
        <v>0</v>
      </c>
      <c r="Z301" s="12">
        <f t="array" ref="Z301">VLOOKUP($U301,'종목주가시세'!$A$1:$J$472,MATCH(Z$6,'종목주가시세'!$B$1:$J$1,0)+1)*P301</f>
        <v>0</v>
      </c>
      <c r="AA301" s="12">
        <f t="array" ref="AA301">VLOOKUP($U301,'종목주가시세'!$A$1:$J$472,MATCH(AA$6,'종목주가시세'!$B$1:$J$1,0)+1)*Q301</f>
        <v>0</v>
      </c>
      <c r="AB301" s="12">
        <f t="array" ref="AB301">VLOOKUP($U301,'종목주가시세'!$A$1:$J$472,MATCH(AB$6,'종목주가시세'!$B$1:$J$1,0)+1)*R301</f>
        <v>0</v>
      </c>
      <c r="AC301" s="12">
        <f t="array" ref="AC301">VLOOKUP($U301,'종목주가시세'!$A$1:$J$472,MATCH(AC$6,'종목주가시세'!$B$1:$J$1,0)+1)*S301</f>
        <v>33133500</v>
      </c>
      <c r="AD301" s="12">
        <f t="array" ref="AD301">VLOOKUP($U301,'종목주가시세'!$A$1:$J$472,MATCH(AD$6,'종목주가시세'!$B$1:$J$1,0)+1)*T301</f>
        <v>36837200</v>
      </c>
      <c r="AE301" s="12">
        <f t="shared" si="3"/>
        <v>69970700</v>
      </c>
      <c r="AF301" s="12">
        <f t="array" ref="AF301">100000000+SUM(IF(($C$7:$C$28="매도")*($B$7:$B$28&lt;=$U301),$I$7:$I$28))-SUM(IF(($C$7:$C$28="매수")*($B$7:$B$28&lt;=$U301),$I$7:$I$28))</f>
        <v>73308780</v>
      </c>
      <c r="AG301" s="12">
        <f t="shared" si="4"/>
        <v>143279480</v>
      </c>
    </row>
    <row r="302" ht="16.5" customHeight="1">
      <c r="L302" s="3">
        <f t="array" ref="L302">SUM(IF(($A$7:$A$28=L$6)*($C$7:$C$28="매수")*($B$7:$B$28&lt;=$U302),$H$7:$H$28))-SUM(IF(($A$7:$A$28=L$6)*($C$7:$C$28="매도")*($B$7:$B$28&lt;=$U302),$H$7:$H$28))</f>
        <v>0</v>
      </c>
      <c r="M302" s="3">
        <f t="array" ref="M302">SUM(IF(($A$7:$A$28=M$6)*($C$7:$C$28="매수")*($B$7:$B$28&lt;=$U302),$H$7:$H$28))-SUM(IF(($A$7:$A$28=M$6)*($C$7:$C$28="매도")*($B$7:$B$28&lt;=$U302),$H$7:$H$28))</f>
        <v>0</v>
      </c>
      <c r="N302" s="3">
        <f t="array" ref="N302">SUM(IF(($A$7:$A$28=N$6)*($C$7:$C$28="매수")*($B$7:$B$28&lt;=$U302),$H$7:$H$28))-SUM(IF(($A$7:$A$28=N$6)*($C$7:$C$28="매도")*($B$7:$B$28&lt;=$U302),$H$7:$H$28))</f>
        <v>0</v>
      </c>
      <c r="O302" s="3">
        <f t="array" ref="O302">SUM(IF(($A$7:$A$28=O$6)*($C$7:$C$28="매수")*($B$7:$B$28&lt;=$U302),$H$7:$H$28))-SUM(IF(($A$7:$A$28=O$6)*($C$7:$C$28="매도")*($B$7:$B$28&lt;=$U302),$H$7:$H$28))</f>
        <v>0</v>
      </c>
      <c r="P302" s="3">
        <f t="array" ref="P302">SUM(IF(($A$7:$A$28=P$6)*($C$7:$C$28="매수")*($B$7:$B$28&lt;=$U302),$H$7:$H$28))-SUM(IF(($A$7:$A$28=P$6)*($C$7:$C$28="매도")*($B$7:$B$28&lt;=$U302),$H$7:$H$28))</f>
        <v>0</v>
      </c>
      <c r="Q302" s="3">
        <f t="array" ref="Q302">SUM(IF(($A$7:$A$28=Q$6)*($C$7:$C$28="매수")*($B$7:$B$28&lt;=$U302),$H$7:$H$28))-SUM(IF(($A$7:$A$28=Q$6)*($C$7:$C$28="매도")*($B$7:$B$28&lt;=$U302),$H$7:$H$28))</f>
        <v>0</v>
      </c>
      <c r="R302" s="3">
        <f t="array" ref="R302">SUM(IF(($A$7:$A$28=R$6)*($C$7:$C$28="매수")*($B$7:$B$28&lt;=$U302),$H$7:$H$28))-SUM(IF(($A$7:$A$28=R$6)*($C$7:$C$28="매도")*($B$7:$B$28&lt;=$U302),$H$7:$H$28))</f>
        <v>0</v>
      </c>
      <c r="S302" s="3">
        <f t="array" ref="S302">SUM(IF(($A$7:$A$28=S$6)*($C$7:$C$28="매수")*($B$7:$B$28&lt;=$U302),$H$7:$H$28))-SUM(IF(($A$7:$A$28=S$6)*($C$7:$C$28="매도")*($B$7:$B$28&lt;=$U302),$H$7:$H$28))</f>
        <v>2985</v>
      </c>
      <c r="T302" s="3">
        <f t="array" ref="T302">SUM(IF(($A$7:$A$28=T$6)*($C$7:$C$28="매수")*($B$7:$B$28&lt;=$U302),$H$7:$H$28))-SUM(IF(($A$7:$A$28=T$6)*($C$7:$C$28="매도")*($B$7:$B$28&lt;=$U302),$H$7:$H$28))</f>
        <v>5624</v>
      </c>
      <c r="U302" s="11">
        <v>43937.0</v>
      </c>
      <c r="V302" s="12">
        <f t="array" ref="V302">VLOOKUP($U302,'종목주가시세'!$A$1:$J$472,MATCH(V$6,'종목주가시세'!$B$1:$J$1,0)+1)*L302</f>
        <v>0</v>
      </c>
      <c r="W302" s="12">
        <f t="array" ref="W302">VLOOKUP($U302,'종목주가시세'!$A$1:$J$472,MATCH(W$6,'종목주가시세'!$B$1:$J$1,0)+1)*M302</f>
        <v>0</v>
      </c>
      <c r="X302" s="12">
        <f t="array" ref="X302">VLOOKUP($U302,'종목주가시세'!$A$1:$J$472,MATCH(X$6,'종목주가시세'!$B$1:$J$1,0)+1)*N302</f>
        <v>0</v>
      </c>
      <c r="Y302" s="12">
        <f t="array" ref="Y302">VLOOKUP($U302,'종목주가시세'!$A$1:$J$472,MATCH(Y$6,'종목주가시세'!$B$1:$J$1,0)+1)*O302</f>
        <v>0</v>
      </c>
      <c r="Z302" s="12">
        <f t="array" ref="Z302">VLOOKUP($U302,'종목주가시세'!$A$1:$J$472,MATCH(Z$6,'종목주가시세'!$B$1:$J$1,0)+1)*P302</f>
        <v>0</v>
      </c>
      <c r="AA302" s="12">
        <f t="array" ref="AA302">VLOOKUP($U302,'종목주가시세'!$A$1:$J$472,MATCH(AA$6,'종목주가시세'!$B$1:$J$1,0)+1)*Q302</f>
        <v>0</v>
      </c>
      <c r="AB302" s="12">
        <f t="array" ref="AB302">VLOOKUP($U302,'종목주가시세'!$A$1:$J$472,MATCH(AB$6,'종목주가시세'!$B$1:$J$1,0)+1)*R302</f>
        <v>0</v>
      </c>
      <c r="AC302" s="12">
        <f t="array" ref="AC302">VLOOKUP($U302,'종목주가시세'!$A$1:$J$472,MATCH(AC$6,'종목주가시세'!$B$1:$J$1,0)+1)*S302</f>
        <v>34626000</v>
      </c>
      <c r="AD302" s="12">
        <f t="array" ref="AD302">VLOOKUP($U302,'종목주가시세'!$A$1:$J$472,MATCH(AD$6,'종목주가시세'!$B$1:$J$1,0)+1)*T302</f>
        <v>38411920</v>
      </c>
      <c r="AE302" s="12">
        <f t="shared" si="3"/>
        <v>73037920</v>
      </c>
      <c r="AF302" s="12">
        <f t="array" ref="AF302">100000000+SUM(IF(($C$7:$C$28="매도")*($B$7:$B$28&lt;=$U302),$I$7:$I$28))-SUM(IF(($C$7:$C$28="매수")*($B$7:$B$28&lt;=$U302),$I$7:$I$28))</f>
        <v>73308780</v>
      </c>
      <c r="AG302" s="12">
        <f t="shared" si="4"/>
        <v>146346700</v>
      </c>
    </row>
    <row r="303" ht="16.5" customHeight="1">
      <c r="L303" s="3">
        <f t="array" ref="L303">SUM(IF(($A$7:$A$28=L$6)*($C$7:$C$28="매수")*($B$7:$B$28&lt;=$U303),$H$7:$H$28))-SUM(IF(($A$7:$A$28=L$6)*($C$7:$C$28="매도")*($B$7:$B$28&lt;=$U303),$H$7:$H$28))</f>
        <v>0</v>
      </c>
      <c r="M303" s="3">
        <f t="array" ref="M303">SUM(IF(($A$7:$A$28=M$6)*($C$7:$C$28="매수")*($B$7:$B$28&lt;=$U303),$H$7:$H$28))-SUM(IF(($A$7:$A$28=M$6)*($C$7:$C$28="매도")*($B$7:$B$28&lt;=$U303),$H$7:$H$28))</f>
        <v>0</v>
      </c>
      <c r="N303" s="3">
        <f t="array" ref="N303">SUM(IF(($A$7:$A$28=N$6)*($C$7:$C$28="매수")*($B$7:$B$28&lt;=$U303),$H$7:$H$28))-SUM(IF(($A$7:$A$28=N$6)*($C$7:$C$28="매도")*($B$7:$B$28&lt;=$U303),$H$7:$H$28))</f>
        <v>0</v>
      </c>
      <c r="O303" s="3">
        <f t="array" ref="O303">SUM(IF(($A$7:$A$28=O$6)*($C$7:$C$28="매수")*($B$7:$B$28&lt;=$U303),$H$7:$H$28))-SUM(IF(($A$7:$A$28=O$6)*($C$7:$C$28="매도")*($B$7:$B$28&lt;=$U303),$H$7:$H$28))</f>
        <v>0</v>
      </c>
      <c r="P303" s="3">
        <f t="array" ref="P303">SUM(IF(($A$7:$A$28=P$6)*($C$7:$C$28="매수")*($B$7:$B$28&lt;=$U303),$H$7:$H$28))-SUM(IF(($A$7:$A$28=P$6)*($C$7:$C$28="매도")*($B$7:$B$28&lt;=$U303),$H$7:$H$28))</f>
        <v>0</v>
      </c>
      <c r="Q303" s="3">
        <f t="array" ref="Q303">SUM(IF(($A$7:$A$28=Q$6)*($C$7:$C$28="매수")*($B$7:$B$28&lt;=$U303),$H$7:$H$28))-SUM(IF(($A$7:$A$28=Q$6)*($C$7:$C$28="매도")*($B$7:$B$28&lt;=$U303),$H$7:$H$28))</f>
        <v>0</v>
      </c>
      <c r="R303" s="3">
        <f t="array" ref="R303">SUM(IF(($A$7:$A$28=R$6)*($C$7:$C$28="매수")*($B$7:$B$28&lt;=$U303),$H$7:$H$28))-SUM(IF(($A$7:$A$28=R$6)*($C$7:$C$28="매도")*($B$7:$B$28&lt;=$U303),$H$7:$H$28))</f>
        <v>0</v>
      </c>
      <c r="S303" s="3">
        <f t="array" ref="S303">SUM(IF(($A$7:$A$28=S$6)*($C$7:$C$28="매수")*($B$7:$B$28&lt;=$U303),$H$7:$H$28))-SUM(IF(($A$7:$A$28=S$6)*($C$7:$C$28="매도")*($B$7:$B$28&lt;=$U303),$H$7:$H$28))</f>
        <v>2985</v>
      </c>
      <c r="T303" s="3">
        <f t="array" ref="T303">SUM(IF(($A$7:$A$28=T$6)*($C$7:$C$28="매수")*($B$7:$B$28&lt;=$U303),$H$7:$H$28))-SUM(IF(($A$7:$A$28=T$6)*($C$7:$C$28="매도")*($B$7:$B$28&lt;=$U303),$H$7:$H$28))</f>
        <v>5624</v>
      </c>
      <c r="U303" s="11">
        <v>43938.0</v>
      </c>
      <c r="V303" s="12">
        <f t="array" ref="V303">VLOOKUP($U303,'종목주가시세'!$A$1:$J$472,MATCH(V$6,'종목주가시세'!$B$1:$J$1,0)+1)*L303</f>
        <v>0</v>
      </c>
      <c r="W303" s="12">
        <f t="array" ref="W303">VLOOKUP($U303,'종목주가시세'!$A$1:$J$472,MATCH(W$6,'종목주가시세'!$B$1:$J$1,0)+1)*M303</f>
        <v>0</v>
      </c>
      <c r="X303" s="12">
        <f t="array" ref="X303">VLOOKUP($U303,'종목주가시세'!$A$1:$J$472,MATCH(X$6,'종목주가시세'!$B$1:$J$1,0)+1)*N303</f>
        <v>0</v>
      </c>
      <c r="Y303" s="12">
        <f t="array" ref="Y303">VLOOKUP($U303,'종목주가시세'!$A$1:$J$472,MATCH(Y$6,'종목주가시세'!$B$1:$J$1,0)+1)*O303</f>
        <v>0</v>
      </c>
      <c r="Z303" s="12">
        <f t="array" ref="Z303">VLOOKUP($U303,'종목주가시세'!$A$1:$J$472,MATCH(Z$6,'종목주가시세'!$B$1:$J$1,0)+1)*P303</f>
        <v>0</v>
      </c>
      <c r="AA303" s="12">
        <f t="array" ref="AA303">VLOOKUP($U303,'종목주가시세'!$A$1:$J$472,MATCH(AA$6,'종목주가시세'!$B$1:$J$1,0)+1)*Q303</f>
        <v>0</v>
      </c>
      <c r="AB303" s="12">
        <f t="array" ref="AB303">VLOOKUP($U303,'종목주가시세'!$A$1:$J$472,MATCH(AB$6,'종목주가시세'!$B$1:$J$1,0)+1)*R303</f>
        <v>0</v>
      </c>
      <c r="AC303" s="12">
        <f t="array" ref="AC303">VLOOKUP($U303,'종목주가시세'!$A$1:$J$472,MATCH(AC$6,'종목주가시세'!$B$1:$J$1,0)+1)*S303</f>
        <v>34626000</v>
      </c>
      <c r="AD303" s="12">
        <f t="array" ref="AD303">VLOOKUP($U303,'종목주가시세'!$A$1:$J$472,MATCH(AD$6,'종목주가시세'!$B$1:$J$1,0)+1)*T303</f>
        <v>39143040</v>
      </c>
      <c r="AE303" s="12">
        <f t="shared" si="3"/>
        <v>73769040</v>
      </c>
      <c r="AF303" s="12">
        <f t="array" ref="AF303">100000000+SUM(IF(($C$7:$C$28="매도")*($B$7:$B$28&lt;=$U303),$I$7:$I$28))-SUM(IF(($C$7:$C$28="매수")*($B$7:$B$28&lt;=$U303),$I$7:$I$28))</f>
        <v>73308780</v>
      </c>
      <c r="AG303" s="12">
        <f t="shared" si="4"/>
        <v>147077820</v>
      </c>
    </row>
    <row r="304" ht="16.5" customHeight="1">
      <c r="L304" s="3">
        <f t="array" ref="L304">SUM(IF(($A$7:$A$28=L$6)*($C$7:$C$28="매수")*($B$7:$B$28&lt;=$U304),$H$7:$H$28))-SUM(IF(($A$7:$A$28=L$6)*($C$7:$C$28="매도")*($B$7:$B$28&lt;=$U304),$H$7:$H$28))</f>
        <v>0</v>
      </c>
      <c r="M304" s="3">
        <f t="array" ref="M304">SUM(IF(($A$7:$A$28=M$6)*($C$7:$C$28="매수")*($B$7:$B$28&lt;=$U304),$H$7:$H$28))-SUM(IF(($A$7:$A$28=M$6)*($C$7:$C$28="매도")*($B$7:$B$28&lt;=$U304),$H$7:$H$28))</f>
        <v>0</v>
      </c>
      <c r="N304" s="3">
        <f t="array" ref="N304">SUM(IF(($A$7:$A$28=N$6)*($C$7:$C$28="매수")*($B$7:$B$28&lt;=$U304),$H$7:$H$28))-SUM(IF(($A$7:$A$28=N$6)*($C$7:$C$28="매도")*($B$7:$B$28&lt;=$U304),$H$7:$H$28))</f>
        <v>0</v>
      </c>
      <c r="O304" s="3">
        <f t="array" ref="O304">SUM(IF(($A$7:$A$28=O$6)*($C$7:$C$28="매수")*($B$7:$B$28&lt;=$U304),$H$7:$H$28))-SUM(IF(($A$7:$A$28=O$6)*($C$7:$C$28="매도")*($B$7:$B$28&lt;=$U304),$H$7:$H$28))</f>
        <v>0</v>
      </c>
      <c r="P304" s="3">
        <f t="array" ref="P304">SUM(IF(($A$7:$A$28=P$6)*($C$7:$C$28="매수")*($B$7:$B$28&lt;=$U304),$H$7:$H$28))-SUM(IF(($A$7:$A$28=P$6)*($C$7:$C$28="매도")*($B$7:$B$28&lt;=$U304),$H$7:$H$28))</f>
        <v>0</v>
      </c>
      <c r="Q304" s="3">
        <f t="array" ref="Q304">SUM(IF(($A$7:$A$28=Q$6)*($C$7:$C$28="매수")*($B$7:$B$28&lt;=$U304),$H$7:$H$28))-SUM(IF(($A$7:$A$28=Q$6)*($C$7:$C$28="매도")*($B$7:$B$28&lt;=$U304),$H$7:$H$28))</f>
        <v>0</v>
      </c>
      <c r="R304" s="3">
        <f t="array" ref="R304">SUM(IF(($A$7:$A$28=R$6)*($C$7:$C$28="매수")*($B$7:$B$28&lt;=$U304),$H$7:$H$28))-SUM(IF(($A$7:$A$28=R$6)*($C$7:$C$28="매도")*($B$7:$B$28&lt;=$U304),$H$7:$H$28))</f>
        <v>0</v>
      </c>
      <c r="S304" s="3">
        <f t="array" ref="S304">SUM(IF(($A$7:$A$28=S$6)*($C$7:$C$28="매수")*($B$7:$B$28&lt;=$U304),$H$7:$H$28))-SUM(IF(($A$7:$A$28=S$6)*($C$7:$C$28="매도")*($B$7:$B$28&lt;=$U304),$H$7:$H$28))</f>
        <v>2985</v>
      </c>
      <c r="T304" s="3">
        <f t="array" ref="T304">SUM(IF(($A$7:$A$28=T$6)*($C$7:$C$28="매수")*($B$7:$B$28&lt;=$U304),$H$7:$H$28))-SUM(IF(($A$7:$A$28=T$6)*($C$7:$C$28="매도")*($B$7:$B$28&lt;=$U304),$H$7:$H$28))</f>
        <v>5624</v>
      </c>
      <c r="U304" s="11">
        <v>43941.0</v>
      </c>
      <c r="V304" s="12">
        <f t="array" ref="V304">VLOOKUP($U304,'종목주가시세'!$A$1:$J$472,MATCH(V$6,'종목주가시세'!$B$1:$J$1,0)+1)*L304</f>
        <v>0</v>
      </c>
      <c r="W304" s="12">
        <f t="array" ref="W304">VLOOKUP($U304,'종목주가시세'!$A$1:$J$472,MATCH(W$6,'종목주가시세'!$B$1:$J$1,0)+1)*M304</f>
        <v>0</v>
      </c>
      <c r="X304" s="12">
        <f t="array" ref="X304">VLOOKUP($U304,'종목주가시세'!$A$1:$J$472,MATCH(X$6,'종목주가시세'!$B$1:$J$1,0)+1)*N304</f>
        <v>0</v>
      </c>
      <c r="Y304" s="12">
        <f t="array" ref="Y304">VLOOKUP($U304,'종목주가시세'!$A$1:$J$472,MATCH(Y$6,'종목주가시세'!$B$1:$J$1,0)+1)*O304</f>
        <v>0</v>
      </c>
      <c r="Z304" s="12">
        <f t="array" ref="Z304">VLOOKUP($U304,'종목주가시세'!$A$1:$J$472,MATCH(Z$6,'종목주가시세'!$B$1:$J$1,0)+1)*P304</f>
        <v>0</v>
      </c>
      <c r="AA304" s="12">
        <f t="array" ref="AA304">VLOOKUP($U304,'종목주가시세'!$A$1:$J$472,MATCH(AA$6,'종목주가시세'!$B$1:$J$1,0)+1)*Q304</f>
        <v>0</v>
      </c>
      <c r="AB304" s="12">
        <f t="array" ref="AB304">VLOOKUP($U304,'종목주가시세'!$A$1:$J$472,MATCH(AB$6,'종목주가시세'!$B$1:$J$1,0)+1)*R304</f>
        <v>0</v>
      </c>
      <c r="AC304" s="12">
        <f t="array" ref="AC304">VLOOKUP($U304,'종목주가시세'!$A$1:$J$472,MATCH(AC$6,'종목주가시세'!$B$1:$J$1,0)+1)*S304</f>
        <v>34029000</v>
      </c>
      <c r="AD304" s="12">
        <f t="array" ref="AD304">VLOOKUP($U304,'종목주가시세'!$A$1:$J$472,MATCH(AD$6,'종목주가시세'!$B$1:$J$1,0)+1)*T304</f>
        <v>38186960</v>
      </c>
      <c r="AE304" s="12">
        <f t="shared" si="3"/>
        <v>72215960</v>
      </c>
      <c r="AF304" s="12">
        <f t="array" ref="AF304">100000000+SUM(IF(($C$7:$C$28="매도")*($B$7:$B$28&lt;=$U304),$I$7:$I$28))-SUM(IF(($C$7:$C$28="매수")*($B$7:$B$28&lt;=$U304),$I$7:$I$28))</f>
        <v>73308780</v>
      </c>
      <c r="AG304" s="12">
        <f t="shared" si="4"/>
        <v>145524740</v>
      </c>
    </row>
    <row r="305" ht="16.5" customHeight="1">
      <c r="L305" s="3">
        <f t="array" ref="L305">SUM(IF(($A$7:$A$28=L$6)*($C$7:$C$28="매수")*($B$7:$B$28&lt;=$U305),$H$7:$H$28))-SUM(IF(($A$7:$A$28=L$6)*($C$7:$C$28="매도")*($B$7:$B$28&lt;=$U305),$H$7:$H$28))</f>
        <v>0</v>
      </c>
      <c r="M305" s="3">
        <f t="array" ref="M305">SUM(IF(($A$7:$A$28=M$6)*($C$7:$C$28="매수")*($B$7:$B$28&lt;=$U305),$H$7:$H$28))-SUM(IF(($A$7:$A$28=M$6)*($C$7:$C$28="매도")*($B$7:$B$28&lt;=$U305),$H$7:$H$28))</f>
        <v>0</v>
      </c>
      <c r="N305" s="3">
        <f t="array" ref="N305">SUM(IF(($A$7:$A$28=N$6)*($C$7:$C$28="매수")*($B$7:$B$28&lt;=$U305),$H$7:$H$28))-SUM(IF(($A$7:$A$28=N$6)*($C$7:$C$28="매도")*($B$7:$B$28&lt;=$U305),$H$7:$H$28))</f>
        <v>0</v>
      </c>
      <c r="O305" s="3">
        <f t="array" ref="O305">SUM(IF(($A$7:$A$28=O$6)*($C$7:$C$28="매수")*($B$7:$B$28&lt;=$U305),$H$7:$H$28))-SUM(IF(($A$7:$A$28=O$6)*($C$7:$C$28="매도")*($B$7:$B$28&lt;=$U305),$H$7:$H$28))</f>
        <v>0</v>
      </c>
      <c r="P305" s="3">
        <f t="array" ref="P305">SUM(IF(($A$7:$A$28=P$6)*($C$7:$C$28="매수")*($B$7:$B$28&lt;=$U305),$H$7:$H$28))-SUM(IF(($A$7:$A$28=P$6)*($C$7:$C$28="매도")*($B$7:$B$28&lt;=$U305),$H$7:$H$28))</f>
        <v>0</v>
      </c>
      <c r="Q305" s="3">
        <f t="array" ref="Q305">SUM(IF(($A$7:$A$28=Q$6)*($C$7:$C$28="매수")*($B$7:$B$28&lt;=$U305),$H$7:$H$28))-SUM(IF(($A$7:$A$28=Q$6)*($C$7:$C$28="매도")*($B$7:$B$28&lt;=$U305),$H$7:$H$28))</f>
        <v>0</v>
      </c>
      <c r="R305" s="3">
        <f t="array" ref="R305">SUM(IF(($A$7:$A$28=R$6)*($C$7:$C$28="매수")*($B$7:$B$28&lt;=$U305),$H$7:$H$28))-SUM(IF(($A$7:$A$28=R$6)*($C$7:$C$28="매도")*($B$7:$B$28&lt;=$U305),$H$7:$H$28))</f>
        <v>0</v>
      </c>
      <c r="S305" s="3">
        <f t="array" ref="S305">SUM(IF(($A$7:$A$28=S$6)*($C$7:$C$28="매수")*($B$7:$B$28&lt;=$U305),$H$7:$H$28))-SUM(IF(($A$7:$A$28=S$6)*($C$7:$C$28="매도")*($B$7:$B$28&lt;=$U305),$H$7:$H$28))</f>
        <v>2985</v>
      </c>
      <c r="T305" s="3">
        <f t="array" ref="T305">SUM(IF(($A$7:$A$28=T$6)*($C$7:$C$28="매수")*($B$7:$B$28&lt;=$U305),$H$7:$H$28))-SUM(IF(($A$7:$A$28=T$6)*($C$7:$C$28="매도")*($B$7:$B$28&lt;=$U305),$H$7:$H$28))</f>
        <v>5624</v>
      </c>
      <c r="U305" s="11">
        <v>43942.0</v>
      </c>
      <c r="V305" s="12">
        <f t="array" ref="V305">VLOOKUP($U305,'종목주가시세'!$A$1:$J$472,MATCH(V$6,'종목주가시세'!$B$1:$J$1,0)+1)*L305</f>
        <v>0</v>
      </c>
      <c r="W305" s="12">
        <f t="array" ref="W305">VLOOKUP($U305,'종목주가시세'!$A$1:$J$472,MATCH(W$6,'종목주가시세'!$B$1:$J$1,0)+1)*M305</f>
        <v>0</v>
      </c>
      <c r="X305" s="12">
        <f t="array" ref="X305">VLOOKUP($U305,'종목주가시세'!$A$1:$J$472,MATCH(X$6,'종목주가시세'!$B$1:$J$1,0)+1)*N305</f>
        <v>0</v>
      </c>
      <c r="Y305" s="12">
        <f t="array" ref="Y305">VLOOKUP($U305,'종목주가시세'!$A$1:$J$472,MATCH(Y$6,'종목주가시세'!$B$1:$J$1,0)+1)*O305</f>
        <v>0</v>
      </c>
      <c r="Z305" s="12">
        <f t="array" ref="Z305">VLOOKUP($U305,'종목주가시세'!$A$1:$J$472,MATCH(Z$6,'종목주가시세'!$B$1:$J$1,0)+1)*P305</f>
        <v>0</v>
      </c>
      <c r="AA305" s="12">
        <f t="array" ref="AA305">VLOOKUP($U305,'종목주가시세'!$A$1:$J$472,MATCH(AA$6,'종목주가시세'!$B$1:$J$1,0)+1)*Q305</f>
        <v>0</v>
      </c>
      <c r="AB305" s="12">
        <f t="array" ref="AB305">VLOOKUP($U305,'종목주가시세'!$A$1:$J$472,MATCH(AB$6,'종목주가시세'!$B$1:$J$1,0)+1)*R305</f>
        <v>0</v>
      </c>
      <c r="AC305" s="12">
        <f t="array" ref="AC305">VLOOKUP($U305,'종목주가시세'!$A$1:$J$472,MATCH(AC$6,'종목주가시세'!$B$1:$J$1,0)+1)*S305</f>
        <v>32835000</v>
      </c>
      <c r="AD305" s="12">
        <f t="array" ref="AD305">VLOOKUP($U305,'종목주가시세'!$A$1:$J$472,MATCH(AD$6,'종목주가시세'!$B$1:$J$1,0)+1)*T305</f>
        <v>36556000</v>
      </c>
      <c r="AE305" s="12">
        <f t="shared" si="3"/>
        <v>69391000</v>
      </c>
      <c r="AF305" s="12">
        <f t="array" ref="AF305">100000000+SUM(IF(($C$7:$C$28="매도")*($B$7:$B$28&lt;=$U305),$I$7:$I$28))-SUM(IF(($C$7:$C$28="매수")*($B$7:$B$28&lt;=$U305),$I$7:$I$28))</f>
        <v>73308780</v>
      </c>
      <c r="AG305" s="12">
        <f t="shared" si="4"/>
        <v>142699780</v>
      </c>
    </row>
    <row r="306" ht="16.5" customHeight="1">
      <c r="L306" s="3">
        <f t="array" ref="L306">SUM(IF(($A$7:$A$28=L$6)*($C$7:$C$28="매수")*($B$7:$B$28&lt;=$U306),$H$7:$H$28))-SUM(IF(($A$7:$A$28=L$6)*($C$7:$C$28="매도")*($B$7:$B$28&lt;=$U306),$H$7:$H$28))</f>
        <v>0</v>
      </c>
      <c r="M306" s="3">
        <f t="array" ref="M306">SUM(IF(($A$7:$A$28=M$6)*($C$7:$C$28="매수")*($B$7:$B$28&lt;=$U306),$H$7:$H$28))-SUM(IF(($A$7:$A$28=M$6)*($C$7:$C$28="매도")*($B$7:$B$28&lt;=$U306),$H$7:$H$28))</f>
        <v>0</v>
      </c>
      <c r="N306" s="3">
        <f t="array" ref="N306">SUM(IF(($A$7:$A$28=N$6)*($C$7:$C$28="매수")*($B$7:$B$28&lt;=$U306),$H$7:$H$28))-SUM(IF(($A$7:$A$28=N$6)*($C$7:$C$28="매도")*($B$7:$B$28&lt;=$U306),$H$7:$H$28))</f>
        <v>0</v>
      </c>
      <c r="O306" s="3">
        <f t="array" ref="O306">SUM(IF(($A$7:$A$28=O$6)*($C$7:$C$28="매수")*($B$7:$B$28&lt;=$U306),$H$7:$H$28))-SUM(IF(($A$7:$A$28=O$6)*($C$7:$C$28="매도")*($B$7:$B$28&lt;=$U306),$H$7:$H$28))</f>
        <v>0</v>
      </c>
      <c r="P306" s="3">
        <f t="array" ref="P306">SUM(IF(($A$7:$A$28=P$6)*($C$7:$C$28="매수")*($B$7:$B$28&lt;=$U306),$H$7:$H$28))-SUM(IF(($A$7:$A$28=P$6)*($C$7:$C$28="매도")*($B$7:$B$28&lt;=$U306),$H$7:$H$28))</f>
        <v>0</v>
      </c>
      <c r="Q306" s="3">
        <f t="array" ref="Q306">SUM(IF(($A$7:$A$28=Q$6)*($C$7:$C$28="매수")*($B$7:$B$28&lt;=$U306),$H$7:$H$28))-SUM(IF(($A$7:$A$28=Q$6)*($C$7:$C$28="매도")*($B$7:$B$28&lt;=$U306),$H$7:$H$28))</f>
        <v>0</v>
      </c>
      <c r="R306" s="3">
        <f t="array" ref="R306">SUM(IF(($A$7:$A$28=R$6)*($C$7:$C$28="매수")*($B$7:$B$28&lt;=$U306),$H$7:$H$28))-SUM(IF(($A$7:$A$28=R$6)*($C$7:$C$28="매도")*($B$7:$B$28&lt;=$U306),$H$7:$H$28))</f>
        <v>0</v>
      </c>
      <c r="S306" s="3">
        <f t="array" ref="S306">SUM(IF(($A$7:$A$28=S$6)*($C$7:$C$28="매수")*($B$7:$B$28&lt;=$U306),$H$7:$H$28))-SUM(IF(($A$7:$A$28=S$6)*($C$7:$C$28="매도")*($B$7:$B$28&lt;=$U306),$H$7:$H$28))</f>
        <v>2985</v>
      </c>
      <c r="T306" s="3">
        <f t="array" ref="T306">SUM(IF(($A$7:$A$28=T$6)*($C$7:$C$28="매수")*($B$7:$B$28&lt;=$U306),$H$7:$H$28))-SUM(IF(($A$7:$A$28=T$6)*($C$7:$C$28="매도")*($B$7:$B$28&lt;=$U306),$H$7:$H$28))</f>
        <v>5624</v>
      </c>
      <c r="U306" s="11">
        <v>43943.0</v>
      </c>
      <c r="V306" s="12">
        <f t="array" ref="V306">VLOOKUP($U306,'종목주가시세'!$A$1:$J$472,MATCH(V$6,'종목주가시세'!$B$1:$J$1,0)+1)*L306</f>
        <v>0</v>
      </c>
      <c r="W306" s="12">
        <f t="array" ref="W306">VLOOKUP($U306,'종목주가시세'!$A$1:$J$472,MATCH(W$6,'종목주가시세'!$B$1:$J$1,0)+1)*M306</f>
        <v>0</v>
      </c>
      <c r="X306" s="12">
        <f t="array" ref="X306">VLOOKUP($U306,'종목주가시세'!$A$1:$J$472,MATCH(X$6,'종목주가시세'!$B$1:$J$1,0)+1)*N306</f>
        <v>0</v>
      </c>
      <c r="Y306" s="12">
        <f t="array" ref="Y306">VLOOKUP($U306,'종목주가시세'!$A$1:$J$472,MATCH(Y$6,'종목주가시세'!$B$1:$J$1,0)+1)*O306</f>
        <v>0</v>
      </c>
      <c r="Z306" s="12">
        <f t="array" ref="Z306">VLOOKUP($U306,'종목주가시세'!$A$1:$J$472,MATCH(Z$6,'종목주가시세'!$B$1:$J$1,0)+1)*P306</f>
        <v>0</v>
      </c>
      <c r="AA306" s="12">
        <f t="array" ref="AA306">VLOOKUP($U306,'종목주가시세'!$A$1:$J$472,MATCH(AA$6,'종목주가시세'!$B$1:$J$1,0)+1)*Q306</f>
        <v>0</v>
      </c>
      <c r="AB306" s="12">
        <f t="array" ref="AB306">VLOOKUP($U306,'종목주가시세'!$A$1:$J$472,MATCH(AB$6,'종목주가시세'!$B$1:$J$1,0)+1)*R306</f>
        <v>0</v>
      </c>
      <c r="AC306" s="12">
        <f t="array" ref="AC306">VLOOKUP($U306,'종목주가시세'!$A$1:$J$472,MATCH(AC$6,'종목주가시세'!$B$1:$J$1,0)+1)*S306</f>
        <v>36864750</v>
      </c>
      <c r="AD306" s="12">
        <f t="array" ref="AD306">VLOOKUP($U306,'종목주가시세'!$A$1:$J$472,MATCH(AD$6,'종목주가시세'!$B$1:$J$1,0)+1)*T306</f>
        <v>36331040</v>
      </c>
      <c r="AE306" s="12">
        <f t="shared" si="3"/>
        <v>73195790</v>
      </c>
      <c r="AF306" s="12">
        <f t="array" ref="AF306">100000000+SUM(IF(($C$7:$C$28="매도")*($B$7:$B$28&lt;=$U306),$I$7:$I$28))-SUM(IF(($C$7:$C$28="매수")*($B$7:$B$28&lt;=$U306),$I$7:$I$28))</f>
        <v>73308780</v>
      </c>
      <c r="AG306" s="12">
        <f t="shared" si="4"/>
        <v>146504570</v>
      </c>
    </row>
    <row r="307" ht="16.5" customHeight="1">
      <c r="L307" s="3">
        <f t="array" ref="L307">SUM(IF(($A$7:$A$28=L$6)*($C$7:$C$28="매수")*($B$7:$B$28&lt;=$U307),$H$7:$H$28))-SUM(IF(($A$7:$A$28=L$6)*($C$7:$C$28="매도")*($B$7:$B$28&lt;=$U307),$H$7:$H$28))</f>
        <v>0</v>
      </c>
      <c r="M307" s="3">
        <f t="array" ref="M307">SUM(IF(($A$7:$A$28=M$6)*($C$7:$C$28="매수")*($B$7:$B$28&lt;=$U307),$H$7:$H$28))-SUM(IF(($A$7:$A$28=M$6)*($C$7:$C$28="매도")*($B$7:$B$28&lt;=$U307),$H$7:$H$28))</f>
        <v>0</v>
      </c>
      <c r="N307" s="3">
        <f t="array" ref="N307">SUM(IF(($A$7:$A$28=N$6)*($C$7:$C$28="매수")*($B$7:$B$28&lt;=$U307),$H$7:$H$28))-SUM(IF(($A$7:$A$28=N$6)*($C$7:$C$28="매도")*($B$7:$B$28&lt;=$U307),$H$7:$H$28))</f>
        <v>0</v>
      </c>
      <c r="O307" s="3">
        <f t="array" ref="O307">SUM(IF(($A$7:$A$28=O$6)*($C$7:$C$28="매수")*($B$7:$B$28&lt;=$U307),$H$7:$H$28))-SUM(IF(($A$7:$A$28=O$6)*($C$7:$C$28="매도")*($B$7:$B$28&lt;=$U307),$H$7:$H$28))</f>
        <v>0</v>
      </c>
      <c r="P307" s="3">
        <f t="array" ref="P307">SUM(IF(($A$7:$A$28=P$6)*($C$7:$C$28="매수")*($B$7:$B$28&lt;=$U307),$H$7:$H$28))-SUM(IF(($A$7:$A$28=P$6)*($C$7:$C$28="매도")*($B$7:$B$28&lt;=$U307),$H$7:$H$28))</f>
        <v>0</v>
      </c>
      <c r="Q307" s="3">
        <f t="array" ref="Q307">SUM(IF(($A$7:$A$28=Q$6)*($C$7:$C$28="매수")*($B$7:$B$28&lt;=$U307),$H$7:$H$28))-SUM(IF(($A$7:$A$28=Q$6)*($C$7:$C$28="매도")*($B$7:$B$28&lt;=$U307),$H$7:$H$28))</f>
        <v>0</v>
      </c>
      <c r="R307" s="3">
        <f t="array" ref="R307">SUM(IF(($A$7:$A$28=R$6)*($C$7:$C$28="매수")*($B$7:$B$28&lt;=$U307),$H$7:$H$28))-SUM(IF(($A$7:$A$28=R$6)*($C$7:$C$28="매도")*($B$7:$B$28&lt;=$U307),$H$7:$H$28))</f>
        <v>0</v>
      </c>
      <c r="S307" s="3">
        <f t="array" ref="S307">SUM(IF(($A$7:$A$28=S$6)*($C$7:$C$28="매수")*($B$7:$B$28&lt;=$U307),$H$7:$H$28))-SUM(IF(($A$7:$A$28=S$6)*($C$7:$C$28="매도")*($B$7:$B$28&lt;=$U307),$H$7:$H$28))</f>
        <v>2985</v>
      </c>
      <c r="T307" s="3">
        <f t="array" ref="T307">SUM(IF(($A$7:$A$28=T$6)*($C$7:$C$28="매수")*($B$7:$B$28&lt;=$U307),$H$7:$H$28))-SUM(IF(($A$7:$A$28=T$6)*($C$7:$C$28="매도")*($B$7:$B$28&lt;=$U307),$H$7:$H$28))</f>
        <v>5624</v>
      </c>
      <c r="U307" s="11">
        <v>43944.0</v>
      </c>
      <c r="V307" s="12">
        <f t="array" ref="V307">VLOOKUP($U307,'종목주가시세'!$A$1:$J$472,MATCH(V$6,'종목주가시세'!$B$1:$J$1,0)+1)*L307</f>
        <v>0</v>
      </c>
      <c r="W307" s="12">
        <f t="array" ref="W307">VLOOKUP($U307,'종목주가시세'!$A$1:$J$472,MATCH(W$6,'종목주가시세'!$B$1:$J$1,0)+1)*M307</f>
        <v>0</v>
      </c>
      <c r="X307" s="12">
        <f t="array" ref="X307">VLOOKUP($U307,'종목주가시세'!$A$1:$J$472,MATCH(X$6,'종목주가시세'!$B$1:$J$1,0)+1)*N307</f>
        <v>0</v>
      </c>
      <c r="Y307" s="12">
        <f t="array" ref="Y307">VLOOKUP($U307,'종목주가시세'!$A$1:$J$472,MATCH(Y$6,'종목주가시세'!$B$1:$J$1,0)+1)*O307</f>
        <v>0</v>
      </c>
      <c r="Z307" s="12">
        <f t="array" ref="Z307">VLOOKUP($U307,'종목주가시세'!$A$1:$J$472,MATCH(Z$6,'종목주가시세'!$B$1:$J$1,0)+1)*P307</f>
        <v>0</v>
      </c>
      <c r="AA307" s="12">
        <f t="array" ref="AA307">VLOOKUP($U307,'종목주가시세'!$A$1:$J$472,MATCH(AA$6,'종목주가시세'!$B$1:$J$1,0)+1)*Q307</f>
        <v>0</v>
      </c>
      <c r="AB307" s="12">
        <f t="array" ref="AB307">VLOOKUP($U307,'종목주가시세'!$A$1:$J$472,MATCH(AB$6,'종목주가시세'!$B$1:$J$1,0)+1)*R307</f>
        <v>0</v>
      </c>
      <c r="AC307" s="12">
        <f t="array" ref="AC307">VLOOKUP($U307,'종목주가시세'!$A$1:$J$472,MATCH(AC$6,'종목주가시세'!$B$1:$J$1,0)+1)*S307</f>
        <v>36267750</v>
      </c>
      <c r="AD307" s="12">
        <f t="array" ref="AD307">VLOOKUP($U307,'종목주가시세'!$A$1:$J$472,MATCH(AD$6,'종목주가시세'!$B$1:$J$1,0)+1)*T307</f>
        <v>36106080</v>
      </c>
      <c r="AE307" s="12">
        <f t="shared" si="3"/>
        <v>72373830</v>
      </c>
      <c r="AF307" s="12">
        <f t="array" ref="AF307">100000000+SUM(IF(($C$7:$C$28="매도")*($B$7:$B$28&lt;=$U307),$I$7:$I$28))-SUM(IF(($C$7:$C$28="매수")*($B$7:$B$28&lt;=$U307),$I$7:$I$28))</f>
        <v>73308780</v>
      </c>
      <c r="AG307" s="12">
        <f t="shared" si="4"/>
        <v>145682610</v>
      </c>
    </row>
    <row r="308" ht="16.5" customHeight="1">
      <c r="L308" s="3">
        <f t="array" ref="L308">SUM(IF(($A$7:$A$28=L$6)*($C$7:$C$28="매수")*($B$7:$B$28&lt;=$U308),$H$7:$H$28))-SUM(IF(($A$7:$A$28=L$6)*($C$7:$C$28="매도")*($B$7:$B$28&lt;=$U308),$H$7:$H$28))</f>
        <v>0</v>
      </c>
      <c r="M308" s="3">
        <f t="array" ref="M308">SUM(IF(($A$7:$A$28=M$6)*($C$7:$C$28="매수")*($B$7:$B$28&lt;=$U308),$H$7:$H$28))-SUM(IF(($A$7:$A$28=M$6)*($C$7:$C$28="매도")*($B$7:$B$28&lt;=$U308),$H$7:$H$28))</f>
        <v>0</v>
      </c>
      <c r="N308" s="3">
        <f t="array" ref="N308">SUM(IF(($A$7:$A$28=N$6)*($C$7:$C$28="매수")*($B$7:$B$28&lt;=$U308),$H$7:$H$28))-SUM(IF(($A$7:$A$28=N$6)*($C$7:$C$28="매도")*($B$7:$B$28&lt;=$U308),$H$7:$H$28))</f>
        <v>0</v>
      </c>
      <c r="O308" s="3">
        <f t="array" ref="O308">SUM(IF(($A$7:$A$28=O$6)*($C$7:$C$28="매수")*($B$7:$B$28&lt;=$U308),$H$7:$H$28))-SUM(IF(($A$7:$A$28=O$6)*($C$7:$C$28="매도")*($B$7:$B$28&lt;=$U308),$H$7:$H$28))</f>
        <v>0</v>
      </c>
      <c r="P308" s="3">
        <f t="array" ref="P308">SUM(IF(($A$7:$A$28=P$6)*($C$7:$C$28="매수")*($B$7:$B$28&lt;=$U308),$H$7:$H$28))-SUM(IF(($A$7:$A$28=P$6)*($C$7:$C$28="매도")*($B$7:$B$28&lt;=$U308),$H$7:$H$28))</f>
        <v>0</v>
      </c>
      <c r="Q308" s="3">
        <f t="array" ref="Q308">SUM(IF(($A$7:$A$28=Q$6)*($C$7:$C$28="매수")*($B$7:$B$28&lt;=$U308),$H$7:$H$28))-SUM(IF(($A$7:$A$28=Q$6)*($C$7:$C$28="매도")*($B$7:$B$28&lt;=$U308),$H$7:$H$28))</f>
        <v>0</v>
      </c>
      <c r="R308" s="3">
        <f t="array" ref="R308">SUM(IF(($A$7:$A$28=R$6)*($C$7:$C$28="매수")*($B$7:$B$28&lt;=$U308),$H$7:$H$28))-SUM(IF(($A$7:$A$28=R$6)*($C$7:$C$28="매도")*($B$7:$B$28&lt;=$U308),$H$7:$H$28))</f>
        <v>0</v>
      </c>
      <c r="S308" s="3">
        <f t="array" ref="S308">SUM(IF(($A$7:$A$28=S$6)*($C$7:$C$28="매수")*($B$7:$B$28&lt;=$U308),$H$7:$H$28))-SUM(IF(($A$7:$A$28=S$6)*($C$7:$C$28="매도")*($B$7:$B$28&lt;=$U308),$H$7:$H$28))</f>
        <v>2985</v>
      </c>
      <c r="T308" s="3">
        <f t="array" ref="T308">SUM(IF(($A$7:$A$28=T$6)*($C$7:$C$28="매수")*($B$7:$B$28&lt;=$U308),$H$7:$H$28))-SUM(IF(($A$7:$A$28=T$6)*($C$7:$C$28="매도")*($B$7:$B$28&lt;=$U308),$H$7:$H$28))</f>
        <v>5624</v>
      </c>
      <c r="U308" s="11">
        <v>43945.0</v>
      </c>
      <c r="V308" s="12">
        <f t="array" ref="V308">VLOOKUP($U308,'종목주가시세'!$A$1:$J$472,MATCH(V$6,'종목주가시세'!$B$1:$J$1,0)+1)*L308</f>
        <v>0</v>
      </c>
      <c r="W308" s="12">
        <f t="array" ref="W308">VLOOKUP($U308,'종목주가시세'!$A$1:$J$472,MATCH(W$6,'종목주가시세'!$B$1:$J$1,0)+1)*M308</f>
        <v>0</v>
      </c>
      <c r="X308" s="12">
        <f t="array" ref="X308">VLOOKUP($U308,'종목주가시세'!$A$1:$J$472,MATCH(X$6,'종목주가시세'!$B$1:$J$1,0)+1)*N308</f>
        <v>0</v>
      </c>
      <c r="Y308" s="12">
        <f t="array" ref="Y308">VLOOKUP($U308,'종목주가시세'!$A$1:$J$472,MATCH(Y$6,'종목주가시세'!$B$1:$J$1,0)+1)*O308</f>
        <v>0</v>
      </c>
      <c r="Z308" s="12">
        <f t="array" ref="Z308">VLOOKUP($U308,'종목주가시세'!$A$1:$J$472,MATCH(Z$6,'종목주가시세'!$B$1:$J$1,0)+1)*P308</f>
        <v>0</v>
      </c>
      <c r="AA308" s="12">
        <f t="array" ref="AA308">VLOOKUP($U308,'종목주가시세'!$A$1:$J$472,MATCH(AA$6,'종목주가시세'!$B$1:$J$1,0)+1)*Q308</f>
        <v>0</v>
      </c>
      <c r="AB308" s="12">
        <f t="array" ref="AB308">VLOOKUP($U308,'종목주가시세'!$A$1:$J$472,MATCH(AB$6,'종목주가시세'!$B$1:$J$1,0)+1)*R308</f>
        <v>0</v>
      </c>
      <c r="AC308" s="12">
        <f t="array" ref="AC308">VLOOKUP($U308,'종목주가시세'!$A$1:$J$472,MATCH(AC$6,'종목주가시세'!$B$1:$J$1,0)+1)*S308</f>
        <v>36417000</v>
      </c>
      <c r="AD308" s="12">
        <f t="array" ref="AD308">VLOOKUP($U308,'종목주가시세'!$A$1:$J$472,MATCH(AD$6,'종목주가시세'!$B$1:$J$1,0)+1)*T308</f>
        <v>34925040</v>
      </c>
      <c r="AE308" s="12">
        <f t="shared" si="3"/>
        <v>71342040</v>
      </c>
      <c r="AF308" s="12">
        <f t="array" ref="AF308">100000000+SUM(IF(($C$7:$C$28="매도")*($B$7:$B$28&lt;=$U308),$I$7:$I$28))-SUM(IF(($C$7:$C$28="매수")*($B$7:$B$28&lt;=$U308),$I$7:$I$28))</f>
        <v>73308780</v>
      </c>
      <c r="AG308" s="12">
        <f t="shared" si="4"/>
        <v>144650820</v>
      </c>
    </row>
    <row r="309" ht="16.5" customHeight="1">
      <c r="L309" s="3">
        <f t="array" ref="L309">SUM(IF(($A$7:$A$28=L$6)*($C$7:$C$28="매수")*($B$7:$B$28&lt;=$U309),$H$7:$H$28))-SUM(IF(($A$7:$A$28=L$6)*($C$7:$C$28="매도")*($B$7:$B$28&lt;=$U309),$H$7:$H$28))</f>
        <v>0</v>
      </c>
      <c r="M309" s="3">
        <f t="array" ref="M309">SUM(IF(($A$7:$A$28=M$6)*($C$7:$C$28="매수")*($B$7:$B$28&lt;=$U309),$H$7:$H$28))-SUM(IF(($A$7:$A$28=M$6)*($C$7:$C$28="매도")*($B$7:$B$28&lt;=$U309),$H$7:$H$28))</f>
        <v>0</v>
      </c>
      <c r="N309" s="3">
        <f t="array" ref="N309">SUM(IF(($A$7:$A$28=N$6)*($C$7:$C$28="매수")*($B$7:$B$28&lt;=$U309),$H$7:$H$28))-SUM(IF(($A$7:$A$28=N$6)*($C$7:$C$28="매도")*($B$7:$B$28&lt;=$U309),$H$7:$H$28))</f>
        <v>0</v>
      </c>
      <c r="O309" s="3">
        <f t="array" ref="O309">SUM(IF(($A$7:$A$28=O$6)*($C$7:$C$28="매수")*($B$7:$B$28&lt;=$U309),$H$7:$H$28))-SUM(IF(($A$7:$A$28=O$6)*($C$7:$C$28="매도")*($B$7:$B$28&lt;=$U309),$H$7:$H$28))</f>
        <v>0</v>
      </c>
      <c r="P309" s="3">
        <f t="array" ref="P309">SUM(IF(($A$7:$A$28=P$6)*($C$7:$C$28="매수")*($B$7:$B$28&lt;=$U309),$H$7:$H$28))-SUM(IF(($A$7:$A$28=P$6)*($C$7:$C$28="매도")*($B$7:$B$28&lt;=$U309),$H$7:$H$28))</f>
        <v>0</v>
      </c>
      <c r="Q309" s="3">
        <f t="array" ref="Q309">SUM(IF(($A$7:$A$28=Q$6)*($C$7:$C$28="매수")*($B$7:$B$28&lt;=$U309),$H$7:$H$28))-SUM(IF(($A$7:$A$28=Q$6)*($C$7:$C$28="매도")*($B$7:$B$28&lt;=$U309),$H$7:$H$28))</f>
        <v>0</v>
      </c>
      <c r="R309" s="3">
        <f t="array" ref="R309">SUM(IF(($A$7:$A$28=R$6)*($C$7:$C$28="매수")*($B$7:$B$28&lt;=$U309),$H$7:$H$28))-SUM(IF(($A$7:$A$28=R$6)*($C$7:$C$28="매도")*($B$7:$B$28&lt;=$U309),$H$7:$H$28))</f>
        <v>0</v>
      </c>
      <c r="S309" s="3">
        <f t="array" ref="S309">SUM(IF(($A$7:$A$28=S$6)*($C$7:$C$28="매수")*($B$7:$B$28&lt;=$U309),$H$7:$H$28))-SUM(IF(($A$7:$A$28=S$6)*($C$7:$C$28="매도")*($B$7:$B$28&lt;=$U309),$H$7:$H$28))</f>
        <v>2985</v>
      </c>
      <c r="T309" s="3">
        <f t="array" ref="T309">SUM(IF(($A$7:$A$28=T$6)*($C$7:$C$28="매수")*($B$7:$B$28&lt;=$U309),$H$7:$H$28))-SUM(IF(($A$7:$A$28=T$6)*($C$7:$C$28="매도")*($B$7:$B$28&lt;=$U309),$H$7:$H$28))</f>
        <v>5624</v>
      </c>
      <c r="U309" s="11">
        <v>43948.0</v>
      </c>
      <c r="V309" s="12">
        <f t="array" ref="V309">VLOOKUP($U309,'종목주가시세'!$A$1:$J$472,MATCH(V$6,'종목주가시세'!$B$1:$J$1,0)+1)*L309</f>
        <v>0</v>
      </c>
      <c r="W309" s="12">
        <f t="array" ref="W309">VLOOKUP($U309,'종목주가시세'!$A$1:$J$472,MATCH(W$6,'종목주가시세'!$B$1:$J$1,0)+1)*M309</f>
        <v>0</v>
      </c>
      <c r="X309" s="12">
        <f t="array" ref="X309">VLOOKUP($U309,'종목주가시세'!$A$1:$J$472,MATCH(X$6,'종목주가시세'!$B$1:$J$1,0)+1)*N309</f>
        <v>0</v>
      </c>
      <c r="Y309" s="12">
        <f t="array" ref="Y309">VLOOKUP($U309,'종목주가시세'!$A$1:$J$472,MATCH(Y$6,'종목주가시세'!$B$1:$J$1,0)+1)*O309</f>
        <v>0</v>
      </c>
      <c r="Z309" s="12">
        <f t="array" ref="Z309">VLOOKUP($U309,'종목주가시세'!$A$1:$J$472,MATCH(Z$6,'종목주가시세'!$B$1:$J$1,0)+1)*P309</f>
        <v>0</v>
      </c>
      <c r="AA309" s="12">
        <f t="array" ref="AA309">VLOOKUP($U309,'종목주가시세'!$A$1:$J$472,MATCH(AA$6,'종목주가시세'!$B$1:$J$1,0)+1)*Q309</f>
        <v>0</v>
      </c>
      <c r="AB309" s="12">
        <f t="array" ref="AB309">VLOOKUP($U309,'종목주가시세'!$A$1:$J$472,MATCH(AB$6,'종목주가시세'!$B$1:$J$1,0)+1)*R309</f>
        <v>0</v>
      </c>
      <c r="AC309" s="12">
        <f t="array" ref="AC309">VLOOKUP($U309,'종목주가시세'!$A$1:$J$472,MATCH(AC$6,'종목주가시세'!$B$1:$J$1,0)+1)*S309</f>
        <v>37909500</v>
      </c>
      <c r="AD309" s="12">
        <f t="array" ref="AD309">VLOOKUP($U309,'종목주가시세'!$A$1:$J$472,MATCH(AD$6,'종목주가시세'!$B$1:$J$1,0)+1)*T309</f>
        <v>36893440</v>
      </c>
      <c r="AE309" s="12">
        <f t="shared" si="3"/>
        <v>74802940</v>
      </c>
      <c r="AF309" s="12">
        <f t="array" ref="AF309">100000000+SUM(IF(($C$7:$C$28="매도")*($B$7:$B$28&lt;=$U309),$I$7:$I$28))-SUM(IF(($C$7:$C$28="매수")*($B$7:$B$28&lt;=$U309),$I$7:$I$28))</f>
        <v>73308780</v>
      </c>
      <c r="AG309" s="12">
        <f t="shared" si="4"/>
        <v>148111720</v>
      </c>
    </row>
    <row r="310" ht="16.5" customHeight="1">
      <c r="L310" s="3">
        <f t="array" ref="L310">SUM(IF(($A$7:$A$28=L$6)*($C$7:$C$28="매수")*($B$7:$B$28&lt;=$U310),$H$7:$H$28))-SUM(IF(($A$7:$A$28=L$6)*($C$7:$C$28="매도")*($B$7:$B$28&lt;=$U310),$H$7:$H$28))</f>
        <v>0</v>
      </c>
      <c r="M310" s="3">
        <f t="array" ref="M310">SUM(IF(($A$7:$A$28=M$6)*($C$7:$C$28="매수")*($B$7:$B$28&lt;=$U310),$H$7:$H$28))-SUM(IF(($A$7:$A$28=M$6)*($C$7:$C$28="매도")*($B$7:$B$28&lt;=$U310),$H$7:$H$28))</f>
        <v>0</v>
      </c>
      <c r="N310" s="3">
        <f t="array" ref="N310">SUM(IF(($A$7:$A$28=N$6)*($C$7:$C$28="매수")*($B$7:$B$28&lt;=$U310),$H$7:$H$28))-SUM(IF(($A$7:$A$28=N$6)*($C$7:$C$28="매도")*($B$7:$B$28&lt;=$U310),$H$7:$H$28))</f>
        <v>0</v>
      </c>
      <c r="O310" s="3">
        <f t="array" ref="O310">SUM(IF(($A$7:$A$28=O$6)*($C$7:$C$28="매수")*($B$7:$B$28&lt;=$U310),$H$7:$H$28))-SUM(IF(($A$7:$A$28=O$6)*($C$7:$C$28="매도")*($B$7:$B$28&lt;=$U310),$H$7:$H$28))</f>
        <v>0</v>
      </c>
      <c r="P310" s="3">
        <f t="array" ref="P310">SUM(IF(($A$7:$A$28=P$6)*($C$7:$C$28="매수")*($B$7:$B$28&lt;=$U310),$H$7:$H$28))-SUM(IF(($A$7:$A$28=P$6)*($C$7:$C$28="매도")*($B$7:$B$28&lt;=$U310),$H$7:$H$28))</f>
        <v>0</v>
      </c>
      <c r="Q310" s="3">
        <f t="array" ref="Q310">SUM(IF(($A$7:$A$28=Q$6)*($C$7:$C$28="매수")*($B$7:$B$28&lt;=$U310),$H$7:$H$28))-SUM(IF(($A$7:$A$28=Q$6)*($C$7:$C$28="매도")*($B$7:$B$28&lt;=$U310),$H$7:$H$28))</f>
        <v>0</v>
      </c>
      <c r="R310" s="3">
        <f t="array" ref="R310">SUM(IF(($A$7:$A$28=R$6)*($C$7:$C$28="매수")*($B$7:$B$28&lt;=$U310),$H$7:$H$28))-SUM(IF(($A$7:$A$28=R$6)*($C$7:$C$28="매도")*($B$7:$B$28&lt;=$U310),$H$7:$H$28))</f>
        <v>0</v>
      </c>
      <c r="S310" s="3">
        <f t="array" ref="S310">SUM(IF(($A$7:$A$28=S$6)*($C$7:$C$28="매수")*($B$7:$B$28&lt;=$U310),$H$7:$H$28))-SUM(IF(($A$7:$A$28=S$6)*($C$7:$C$28="매도")*($B$7:$B$28&lt;=$U310),$H$7:$H$28))</f>
        <v>2985</v>
      </c>
      <c r="T310" s="3">
        <f t="array" ref="T310">SUM(IF(($A$7:$A$28=T$6)*($C$7:$C$28="매수")*($B$7:$B$28&lt;=$U310),$H$7:$H$28))-SUM(IF(($A$7:$A$28=T$6)*($C$7:$C$28="매도")*($B$7:$B$28&lt;=$U310),$H$7:$H$28))</f>
        <v>5624</v>
      </c>
      <c r="U310" s="11">
        <v>43949.0</v>
      </c>
      <c r="V310" s="12">
        <f t="array" ref="V310">VLOOKUP($U310,'종목주가시세'!$A$1:$J$472,MATCH(V$6,'종목주가시세'!$B$1:$J$1,0)+1)*L310</f>
        <v>0</v>
      </c>
      <c r="W310" s="12">
        <f t="array" ref="W310">VLOOKUP($U310,'종목주가시세'!$A$1:$J$472,MATCH(W$6,'종목주가시세'!$B$1:$J$1,0)+1)*M310</f>
        <v>0</v>
      </c>
      <c r="X310" s="12">
        <f t="array" ref="X310">VLOOKUP($U310,'종목주가시세'!$A$1:$J$472,MATCH(X$6,'종목주가시세'!$B$1:$J$1,0)+1)*N310</f>
        <v>0</v>
      </c>
      <c r="Y310" s="12">
        <f t="array" ref="Y310">VLOOKUP($U310,'종목주가시세'!$A$1:$J$472,MATCH(Y$6,'종목주가시세'!$B$1:$J$1,0)+1)*O310</f>
        <v>0</v>
      </c>
      <c r="Z310" s="12">
        <f t="array" ref="Z310">VLOOKUP($U310,'종목주가시세'!$A$1:$J$472,MATCH(Z$6,'종목주가시세'!$B$1:$J$1,0)+1)*P310</f>
        <v>0</v>
      </c>
      <c r="AA310" s="12">
        <f t="array" ref="AA310">VLOOKUP($U310,'종목주가시세'!$A$1:$J$472,MATCH(AA$6,'종목주가시세'!$B$1:$J$1,0)+1)*Q310</f>
        <v>0</v>
      </c>
      <c r="AB310" s="12">
        <f t="array" ref="AB310">VLOOKUP($U310,'종목주가시세'!$A$1:$J$472,MATCH(AB$6,'종목주가시세'!$B$1:$J$1,0)+1)*R310</f>
        <v>0</v>
      </c>
      <c r="AC310" s="12">
        <f t="array" ref="AC310">VLOOKUP($U310,'종목주가시세'!$A$1:$J$472,MATCH(AC$6,'종목주가시세'!$B$1:$J$1,0)+1)*S310</f>
        <v>41193000</v>
      </c>
      <c r="AD310" s="12">
        <f t="array" ref="AD310">VLOOKUP($U310,'종목주가시세'!$A$1:$J$472,MATCH(AD$6,'종목주가시세'!$B$1:$J$1,0)+1)*T310</f>
        <v>35993600</v>
      </c>
      <c r="AE310" s="12">
        <f t="shared" si="3"/>
        <v>77186600</v>
      </c>
      <c r="AF310" s="12">
        <f t="array" ref="AF310">100000000+SUM(IF(($C$7:$C$28="매도")*($B$7:$B$28&lt;=$U310),$I$7:$I$28))-SUM(IF(($C$7:$C$28="매수")*($B$7:$B$28&lt;=$U310),$I$7:$I$28))</f>
        <v>73308780</v>
      </c>
      <c r="AG310" s="12">
        <f t="shared" si="4"/>
        <v>150495380</v>
      </c>
    </row>
    <row r="311" ht="16.5" customHeight="1">
      <c r="L311" s="3">
        <f t="array" ref="L311">SUM(IF(($A$7:$A$28=L$6)*($C$7:$C$28="매수")*($B$7:$B$28&lt;=$U311),$H$7:$H$28))-SUM(IF(($A$7:$A$28=L$6)*($C$7:$C$28="매도")*($B$7:$B$28&lt;=$U311),$H$7:$H$28))</f>
        <v>0</v>
      </c>
      <c r="M311" s="3">
        <f t="array" ref="M311">SUM(IF(($A$7:$A$28=M$6)*($C$7:$C$28="매수")*($B$7:$B$28&lt;=$U311),$H$7:$H$28))-SUM(IF(($A$7:$A$28=M$6)*($C$7:$C$28="매도")*($B$7:$B$28&lt;=$U311),$H$7:$H$28))</f>
        <v>0</v>
      </c>
      <c r="N311" s="3">
        <f t="array" ref="N311">SUM(IF(($A$7:$A$28=N$6)*($C$7:$C$28="매수")*($B$7:$B$28&lt;=$U311),$H$7:$H$28))-SUM(IF(($A$7:$A$28=N$6)*($C$7:$C$28="매도")*($B$7:$B$28&lt;=$U311),$H$7:$H$28))</f>
        <v>0</v>
      </c>
      <c r="O311" s="3">
        <f t="array" ref="O311">SUM(IF(($A$7:$A$28=O$6)*($C$7:$C$28="매수")*($B$7:$B$28&lt;=$U311),$H$7:$H$28))-SUM(IF(($A$7:$A$28=O$6)*($C$7:$C$28="매도")*($B$7:$B$28&lt;=$U311),$H$7:$H$28))</f>
        <v>0</v>
      </c>
      <c r="P311" s="3">
        <f t="array" ref="P311">SUM(IF(($A$7:$A$28=P$6)*($C$7:$C$28="매수")*($B$7:$B$28&lt;=$U311),$H$7:$H$28))-SUM(IF(($A$7:$A$28=P$6)*($C$7:$C$28="매도")*($B$7:$B$28&lt;=$U311),$H$7:$H$28))</f>
        <v>0</v>
      </c>
      <c r="Q311" s="3">
        <f t="array" ref="Q311">SUM(IF(($A$7:$A$28=Q$6)*($C$7:$C$28="매수")*($B$7:$B$28&lt;=$U311),$H$7:$H$28))-SUM(IF(($A$7:$A$28=Q$6)*($C$7:$C$28="매도")*($B$7:$B$28&lt;=$U311),$H$7:$H$28))</f>
        <v>0</v>
      </c>
      <c r="R311" s="3">
        <f t="array" ref="R311">SUM(IF(($A$7:$A$28=R$6)*($C$7:$C$28="매수")*($B$7:$B$28&lt;=$U311),$H$7:$H$28))-SUM(IF(($A$7:$A$28=R$6)*($C$7:$C$28="매도")*($B$7:$B$28&lt;=$U311),$H$7:$H$28))</f>
        <v>0</v>
      </c>
      <c r="S311" s="3">
        <f t="array" ref="S311">SUM(IF(($A$7:$A$28=S$6)*($C$7:$C$28="매수")*($B$7:$B$28&lt;=$U311),$H$7:$H$28))-SUM(IF(($A$7:$A$28=S$6)*($C$7:$C$28="매도")*($B$7:$B$28&lt;=$U311),$H$7:$H$28))</f>
        <v>2985</v>
      </c>
      <c r="T311" s="3">
        <f t="array" ref="T311">SUM(IF(($A$7:$A$28=T$6)*($C$7:$C$28="매수")*($B$7:$B$28&lt;=$U311),$H$7:$H$28))-SUM(IF(($A$7:$A$28=T$6)*($C$7:$C$28="매도")*($B$7:$B$28&lt;=$U311),$H$7:$H$28))</f>
        <v>5624</v>
      </c>
      <c r="U311" s="11">
        <v>43950.0</v>
      </c>
      <c r="V311" s="12">
        <f t="array" ref="V311">VLOOKUP($U311,'종목주가시세'!$A$1:$J$472,MATCH(V$6,'종목주가시세'!$B$1:$J$1,0)+1)*L311</f>
        <v>0</v>
      </c>
      <c r="W311" s="12">
        <f t="array" ref="W311">VLOOKUP($U311,'종목주가시세'!$A$1:$J$472,MATCH(W$6,'종목주가시세'!$B$1:$J$1,0)+1)*M311</f>
        <v>0</v>
      </c>
      <c r="X311" s="12">
        <f t="array" ref="X311">VLOOKUP($U311,'종목주가시세'!$A$1:$J$472,MATCH(X$6,'종목주가시세'!$B$1:$J$1,0)+1)*N311</f>
        <v>0</v>
      </c>
      <c r="Y311" s="12">
        <f t="array" ref="Y311">VLOOKUP($U311,'종목주가시세'!$A$1:$J$472,MATCH(Y$6,'종목주가시세'!$B$1:$J$1,0)+1)*O311</f>
        <v>0</v>
      </c>
      <c r="Z311" s="12">
        <f t="array" ref="Z311">VLOOKUP($U311,'종목주가시세'!$A$1:$J$472,MATCH(Z$6,'종목주가시세'!$B$1:$J$1,0)+1)*P311</f>
        <v>0</v>
      </c>
      <c r="AA311" s="12">
        <f t="array" ref="AA311">VLOOKUP($U311,'종목주가시세'!$A$1:$J$472,MATCH(AA$6,'종목주가시세'!$B$1:$J$1,0)+1)*Q311</f>
        <v>0</v>
      </c>
      <c r="AB311" s="12">
        <f t="array" ref="AB311">VLOOKUP($U311,'종목주가시세'!$A$1:$J$472,MATCH(AB$6,'종목주가시세'!$B$1:$J$1,0)+1)*R311</f>
        <v>0</v>
      </c>
      <c r="AC311" s="12">
        <f t="array" ref="AC311">VLOOKUP($U311,'종목주가시세'!$A$1:$J$472,MATCH(AC$6,'종목주가시세'!$B$1:$J$1,0)+1)*S311</f>
        <v>47163000</v>
      </c>
      <c r="AD311" s="12">
        <f t="array" ref="AD311">VLOOKUP($U311,'종목주가시세'!$A$1:$J$472,MATCH(AD$6,'종목주가시세'!$B$1:$J$1,0)+1)*T311</f>
        <v>35881120</v>
      </c>
      <c r="AE311" s="12">
        <f t="shared" si="3"/>
        <v>83044120</v>
      </c>
      <c r="AF311" s="12">
        <f t="array" ref="AF311">100000000+SUM(IF(($C$7:$C$28="매도")*($B$7:$B$28&lt;=$U311),$I$7:$I$28))-SUM(IF(($C$7:$C$28="매수")*($B$7:$B$28&lt;=$U311),$I$7:$I$28))</f>
        <v>73308780</v>
      </c>
      <c r="AG311" s="12">
        <f t="shared" si="4"/>
        <v>156352900</v>
      </c>
    </row>
    <row r="312" ht="16.5" customHeight="1">
      <c r="L312" s="3">
        <f t="array" ref="L312">SUM(IF(($A$7:$A$28=L$6)*($C$7:$C$28="매수")*($B$7:$B$28&lt;=$U312),$H$7:$H$28))-SUM(IF(($A$7:$A$28=L$6)*($C$7:$C$28="매도")*($B$7:$B$28&lt;=$U312),$H$7:$H$28))</f>
        <v>0</v>
      </c>
      <c r="M312" s="3">
        <f t="array" ref="M312">SUM(IF(($A$7:$A$28=M$6)*($C$7:$C$28="매수")*($B$7:$B$28&lt;=$U312),$H$7:$H$28))-SUM(IF(($A$7:$A$28=M$6)*($C$7:$C$28="매도")*($B$7:$B$28&lt;=$U312),$H$7:$H$28))</f>
        <v>0</v>
      </c>
      <c r="N312" s="3">
        <f t="array" ref="N312">SUM(IF(($A$7:$A$28=N$6)*($C$7:$C$28="매수")*($B$7:$B$28&lt;=$U312),$H$7:$H$28))-SUM(IF(($A$7:$A$28=N$6)*($C$7:$C$28="매도")*($B$7:$B$28&lt;=$U312),$H$7:$H$28))</f>
        <v>0</v>
      </c>
      <c r="O312" s="3">
        <f t="array" ref="O312">SUM(IF(($A$7:$A$28=O$6)*($C$7:$C$28="매수")*($B$7:$B$28&lt;=$U312),$H$7:$H$28))-SUM(IF(($A$7:$A$28=O$6)*($C$7:$C$28="매도")*($B$7:$B$28&lt;=$U312),$H$7:$H$28))</f>
        <v>0</v>
      </c>
      <c r="P312" s="3">
        <f t="array" ref="P312">SUM(IF(($A$7:$A$28=P$6)*($C$7:$C$28="매수")*($B$7:$B$28&lt;=$U312),$H$7:$H$28))-SUM(IF(($A$7:$A$28=P$6)*($C$7:$C$28="매도")*($B$7:$B$28&lt;=$U312),$H$7:$H$28))</f>
        <v>0</v>
      </c>
      <c r="Q312" s="3">
        <f t="array" ref="Q312">SUM(IF(($A$7:$A$28=Q$6)*($C$7:$C$28="매수")*($B$7:$B$28&lt;=$U312),$H$7:$H$28))-SUM(IF(($A$7:$A$28=Q$6)*($C$7:$C$28="매도")*($B$7:$B$28&lt;=$U312),$H$7:$H$28))</f>
        <v>0</v>
      </c>
      <c r="R312" s="3">
        <f t="array" ref="R312">SUM(IF(($A$7:$A$28=R$6)*($C$7:$C$28="매수")*($B$7:$B$28&lt;=$U312),$H$7:$H$28))-SUM(IF(($A$7:$A$28=R$6)*($C$7:$C$28="매도")*($B$7:$B$28&lt;=$U312),$H$7:$H$28))</f>
        <v>0</v>
      </c>
      <c r="S312" s="3">
        <f t="array" ref="S312">SUM(IF(($A$7:$A$28=S$6)*($C$7:$C$28="매수")*($B$7:$B$28&lt;=$U312),$H$7:$H$28))-SUM(IF(($A$7:$A$28=S$6)*($C$7:$C$28="매도")*($B$7:$B$28&lt;=$U312),$H$7:$H$28))</f>
        <v>2985</v>
      </c>
      <c r="T312" s="3">
        <f t="array" ref="T312">SUM(IF(($A$7:$A$28=T$6)*($C$7:$C$28="매수")*($B$7:$B$28&lt;=$U312),$H$7:$H$28))-SUM(IF(($A$7:$A$28=T$6)*($C$7:$C$28="매도")*($B$7:$B$28&lt;=$U312),$H$7:$H$28))</f>
        <v>5624</v>
      </c>
      <c r="U312" s="11">
        <v>43955.0</v>
      </c>
      <c r="V312" s="12">
        <f t="array" ref="V312">VLOOKUP($U312,'종목주가시세'!$A$1:$J$472,MATCH(V$6,'종목주가시세'!$B$1:$J$1,0)+1)*L312</f>
        <v>0</v>
      </c>
      <c r="W312" s="12">
        <f t="array" ref="W312">VLOOKUP($U312,'종목주가시세'!$A$1:$J$472,MATCH(W$6,'종목주가시세'!$B$1:$J$1,0)+1)*M312</f>
        <v>0</v>
      </c>
      <c r="X312" s="12">
        <f t="array" ref="X312">VLOOKUP($U312,'종목주가시세'!$A$1:$J$472,MATCH(X$6,'종목주가시세'!$B$1:$J$1,0)+1)*N312</f>
        <v>0</v>
      </c>
      <c r="Y312" s="12">
        <f t="array" ref="Y312">VLOOKUP($U312,'종목주가시세'!$A$1:$J$472,MATCH(Y$6,'종목주가시세'!$B$1:$J$1,0)+1)*O312</f>
        <v>0</v>
      </c>
      <c r="Z312" s="12">
        <f t="array" ref="Z312">VLOOKUP($U312,'종목주가시세'!$A$1:$J$472,MATCH(Z$6,'종목주가시세'!$B$1:$J$1,0)+1)*P312</f>
        <v>0</v>
      </c>
      <c r="AA312" s="12">
        <f t="array" ref="AA312">VLOOKUP($U312,'종목주가시세'!$A$1:$J$472,MATCH(AA$6,'종목주가시세'!$B$1:$J$1,0)+1)*Q312</f>
        <v>0</v>
      </c>
      <c r="AB312" s="12">
        <f t="array" ref="AB312">VLOOKUP($U312,'종목주가시세'!$A$1:$J$472,MATCH(AB$6,'종목주가시세'!$B$1:$J$1,0)+1)*R312</f>
        <v>0</v>
      </c>
      <c r="AC312" s="12">
        <f t="array" ref="AC312">VLOOKUP($U312,'종목주가시세'!$A$1:$J$472,MATCH(AC$6,'종목주가시세'!$B$1:$J$1,0)+1)*S312</f>
        <v>45521250</v>
      </c>
      <c r="AD312" s="12">
        <f t="array" ref="AD312">VLOOKUP($U312,'종목주가시세'!$A$1:$J$472,MATCH(AD$6,'종목주가시세'!$B$1:$J$1,0)+1)*T312</f>
        <v>35881120</v>
      </c>
      <c r="AE312" s="12">
        <f t="shared" si="3"/>
        <v>81402370</v>
      </c>
      <c r="AF312" s="12">
        <f t="array" ref="AF312">100000000+SUM(IF(($C$7:$C$28="매도")*($B$7:$B$28&lt;=$U312),$I$7:$I$28))-SUM(IF(($C$7:$C$28="매수")*($B$7:$B$28&lt;=$U312),$I$7:$I$28))</f>
        <v>73308780</v>
      </c>
      <c r="AG312" s="12">
        <f t="shared" si="4"/>
        <v>154711150</v>
      </c>
    </row>
    <row r="313" ht="16.5" customHeight="1">
      <c r="L313" s="3">
        <f t="array" ref="L313">SUM(IF(($A$7:$A$28=L$6)*($C$7:$C$28="매수")*($B$7:$B$28&lt;=$U313),$H$7:$H$28))-SUM(IF(($A$7:$A$28=L$6)*($C$7:$C$28="매도")*($B$7:$B$28&lt;=$U313),$H$7:$H$28))</f>
        <v>0</v>
      </c>
      <c r="M313" s="3">
        <f t="array" ref="M313">SUM(IF(($A$7:$A$28=M$6)*($C$7:$C$28="매수")*($B$7:$B$28&lt;=$U313),$H$7:$H$28))-SUM(IF(($A$7:$A$28=M$6)*($C$7:$C$28="매도")*($B$7:$B$28&lt;=$U313),$H$7:$H$28))</f>
        <v>0</v>
      </c>
      <c r="N313" s="3">
        <f t="array" ref="N313">SUM(IF(($A$7:$A$28=N$6)*($C$7:$C$28="매수")*($B$7:$B$28&lt;=$U313),$H$7:$H$28))-SUM(IF(($A$7:$A$28=N$6)*($C$7:$C$28="매도")*($B$7:$B$28&lt;=$U313),$H$7:$H$28))</f>
        <v>0</v>
      </c>
      <c r="O313" s="3">
        <f t="array" ref="O313">SUM(IF(($A$7:$A$28=O$6)*($C$7:$C$28="매수")*($B$7:$B$28&lt;=$U313),$H$7:$H$28))-SUM(IF(($A$7:$A$28=O$6)*($C$7:$C$28="매도")*($B$7:$B$28&lt;=$U313),$H$7:$H$28))</f>
        <v>0</v>
      </c>
      <c r="P313" s="3">
        <f t="array" ref="P313">SUM(IF(($A$7:$A$28=P$6)*($C$7:$C$28="매수")*($B$7:$B$28&lt;=$U313),$H$7:$H$28))-SUM(IF(($A$7:$A$28=P$6)*($C$7:$C$28="매도")*($B$7:$B$28&lt;=$U313),$H$7:$H$28))</f>
        <v>0</v>
      </c>
      <c r="Q313" s="3">
        <f t="array" ref="Q313">SUM(IF(($A$7:$A$28=Q$6)*($C$7:$C$28="매수")*($B$7:$B$28&lt;=$U313),$H$7:$H$28))-SUM(IF(($A$7:$A$28=Q$6)*($C$7:$C$28="매도")*($B$7:$B$28&lt;=$U313),$H$7:$H$28))</f>
        <v>0</v>
      </c>
      <c r="R313" s="3">
        <f t="array" ref="R313">SUM(IF(($A$7:$A$28=R$6)*($C$7:$C$28="매수")*($B$7:$B$28&lt;=$U313),$H$7:$H$28))-SUM(IF(($A$7:$A$28=R$6)*($C$7:$C$28="매도")*($B$7:$B$28&lt;=$U313),$H$7:$H$28))</f>
        <v>0</v>
      </c>
      <c r="S313" s="3">
        <f t="array" ref="S313">SUM(IF(($A$7:$A$28=S$6)*($C$7:$C$28="매수")*($B$7:$B$28&lt;=$U313),$H$7:$H$28))-SUM(IF(($A$7:$A$28=S$6)*($C$7:$C$28="매도")*($B$7:$B$28&lt;=$U313),$H$7:$H$28))</f>
        <v>2985</v>
      </c>
      <c r="T313" s="3">
        <f t="array" ref="T313">SUM(IF(($A$7:$A$28=T$6)*($C$7:$C$28="매수")*($B$7:$B$28&lt;=$U313),$H$7:$H$28))-SUM(IF(($A$7:$A$28=T$6)*($C$7:$C$28="매도")*($B$7:$B$28&lt;=$U313),$H$7:$H$28))</f>
        <v>5624</v>
      </c>
      <c r="U313" s="11">
        <v>43957.0</v>
      </c>
      <c r="V313" s="12">
        <f t="array" ref="V313">VLOOKUP($U313,'종목주가시세'!$A$1:$J$472,MATCH(V$6,'종목주가시세'!$B$1:$J$1,0)+1)*L313</f>
        <v>0</v>
      </c>
      <c r="W313" s="12">
        <f t="array" ref="W313">VLOOKUP($U313,'종목주가시세'!$A$1:$J$472,MATCH(W$6,'종목주가시세'!$B$1:$J$1,0)+1)*M313</f>
        <v>0</v>
      </c>
      <c r="X313" s="12">
        <f t="array" ref="X313">VLOOKUP($U313,'종목주가시세'!$A$1:$J$472,MATCH(X$6,'종목주가시세'!$B$1:$J$1,0)+1)*N313</f>
        <v>0</v>
      </c>
      <c r="Y313" s="12">
        <f t="array" ref="Y313">VLOOKUP($U313,'종목주가시세'!$A$1:$J$472,MATCH(Y$6,'종목주가시세'!$B$1:$J$1,0)+1)*O313</f>
        <v>0</v>
      </c>
      <c r="Z313" s="12">
        <f t="array" ref="Z313">VLOOKUP($U313,'종목주가시세'!$A$1:$J$472,MATCH(Z$6,'종목주가시세'!$B$1:$J$1,0)+1)*P313</f>
        <v>0</v>
      </c>
      <c r="AA313" s="12">
        <f t="array" ref="AA313">VLOOKUP($U313,'종목주가시세'!$A$1:$J$472,MATCH(AA$6,'종목주가시세'!$B$1:$J$1,0)+1)*Q313</f>
        <v>0</v>
      </c>
      <c r="AB313" s="12">
        <f t="array" ref="AB313">VLOOKUP($U313,'종목주가시세'!$A$1:$J$472,MATCH(AB$6,'종목주가시세'!$B$1:$J$1,0)+1)*R313</f>
        <v>0</v>
      </c>
      <c r="AC313" s="12">
        <f t="array" ref="AC313">VLOOKUP($U313,'종목주가시세'!$A$1:$J$472,MATCH(AC$6,'종목주가시세'!$B$1:$J$1,0)+1)*S313</f>
        <v>44476500</v>
      </c>
      <c r="AD313" s="12">
        <f t="array" ref="AD313">VLOOKUP($U313,'종목주가시세'!$A$1:$J$472,MATCH(AD$6,'종목주가시세'!$B$1:$J$1,0)+1)*T313</f>
        <v>36949680</v>
      </c>
      <c r="AE313" s="12">
        <f t="shared" si="3"/>
        <v>81426180</v>
      </c>
      <c r="AF313" s="12">
        <f t="array" ref="AF313">100000000+SUM(IF(($C$7:$C$28="매도")*($B$7:$B$28&lt;=$U313),$I$7:$I$28))-SUM(IF(($C$7:$C$28="매수")*($B$7:$B$28&lt;=$U313),$I$7:$I$28))</f>
        <v>73308780</v>
      </c>
      <c r="AG313" s="12">
        <f t="shared" si="4"/>
        <v>154734960</v>
      </c>
    </row>
    <row r="314" ht="16.5" customHeight="1">
      <c r="L314" s="3">
        <f t="array" ref="L314">SUM(IF(($A$7:$A$28=L$6)*($C$7:$C$28="매수")*($B$7:$B$28&lt;=$U314),$H$7:$H$28))-SUM(IF(($A$7:$A$28=L$6)*($C$7:$C$28="매도")*($B$7:$B$28&lt;=$U314),$H$7:$H$28))</f>
        <v>0</v>
      </c>
      <c r="M314" s="3">
        <f t="array" ref="M314">SUM(IF(($A$7:$A$28=M$6)*($C$7:$C$28="매수")*($B$7:$B$28&lt;=$U314),$H$7:$H$28))-SUM(IF(($A$7:$A$28=M$6)*($C$7:$C$28="매도")*($B$7:$B$28&lt;=$U314),$H$7:$H$28))</f>
        <v>0</v>
      </c>
      <c r="N314" s="3">
        <f t="array" ref="N314">SUM(IF(($A$7:$A$28=N$6)*($C$7:$C$28="매수")*($B$7:$B$28&lt;=$U314),$H$7:$H$28))-SUM(IF(($A$7:$A$28=N$6)*($C$7:$C$28="매도")*($B$7:$B$28&lt;=$U314),$H$7:$H$28))</f>
        <v>0</v>
      </c>
      <c r="O314" s="3">
        <f t="array" ref="O314">SUM(IF(($A$7:$A$28=O$6)*($C$7:$C$28="매수")*($B$7:$B$28&lt;=$U314),$H$7:$H$28))-SUM(IF(($A$7:$A$28=O$6)*($C$7:$C$28="매도")*($B$7:$B$28&lt;=$U314),$H$7:$H$28))</f>
        <v>0</v>
      </c>
      <c r="P314" s="3">
        <f t="array" ref="P314">SUM(IF(($A$7:$A$28=P$6)*($C$7:$C$28="매수")*($B$7:$B$28&lt;=$U314),$H$7:$H$28))-SUM(IF(($A$7:$A$28=P$6)*($C$7:$C$28="매도")*($B$7:$B$28&lt;=$U314),$H$7:$H$28))</f>
        <v>0</v>
      </c>
      <c r="Q314" s="3">
        <f t="array" ref="Q314">SUM(IF(($A$7:$A$28=Q$6)*($C$7:$C$28="매수")*($B$7:$B$28&lt;=$U314),$H$7:$H$28))-SUM(IF(($A$7:$A$28=Q$6)*($C$7:$C$28="매도")*($B$7:$B$28&lt;=$U314),$H$7:$H$28))</f>
        <v>0</v>
      </c>
      <c r="R314" s="3">
        <f t="array" ref="R314">SUM(IF(($A$7:$A$28=R$6)*($C$7:$C$28="매수")*($B$7:$B$28&lt;=$U314),$H$7:$H$28))-SUM(IF(($A$7:$A$28=R$6)*($C$7:$C$28="매도")*($B$7:$B$28&lt;=$U314),$H$7:$H$28))</f>
        <v>0</v>
      </c>
      <c r="S314" s="3">
        <f t="array" ref="S314">SUM(IF(($A$7:$A$28=S$6)*($C$7:$C$28="매수")*($B$7:$B$28&lt;=$U314),$H$7:$H$28))-SUM(IF(($A$7:$A$28=S$6)*($C$7:$C$28="매도")*($B$7:$B$28&lt;=$U314),$H$7:$H$28))</f>
        <v>2985</v>
      </c>
      <c r="T314" s="3">
        <f t="array" ref="T314">SUM(IF(($A$7:$A$28=T$6)*($C$7:$C$28="매수")*($B$7:$B$28&lt;=$U314),$H$7:$H$28))-SUM(IF(($A$7:$A$28=T$6)*($C$7:$C$28="매도")*($B$7:$B$28&lt;=$U314),$H$7:$H$28))</f>
        <v>5624</v>
      </c>
      <c r="U314" s="11">
        <v>43958.0</v>
      </c>
      <c r="V314" s="12">
        <f t="array" ref="V314">VLOOKUP($U314,'종목주가시세'!$A$1:$J$472,MATCH(V$6,'종목주가시세'!$B$1:$J$1,0)+1)*L314</f>
        <v>0</v>
      </c>
      <c r="W314" s="12">
        <f t="array" ref="W314">VLOOKUP($U314,'종목주가시세'!$A$1:$J$472,MATCH(W$6,'종목주가시세'!$B$1:$J$1,0)+1)*M314</f>
        <v>0</v>
      </c>
      <c r="X314" s="12">
        <f t="array" ref="X314">VLOOKUP($U314,'종목주가시세'!$A$1:$J$472,MATCH(X$6,'종목주가시세'!$B$1:$J$1,0)+1)*N314</f>
        <v>0</v>
      </c>
      <c r="Y314" s="12">
        <f t="array" ref="Y314">VLOOKUP($U314,'종목주가시세'!$A$1:$J$472,MATCH(Y$6,'종목주가시세'!$B$1:$J$1,0)+1)*O314</f>
        <v>0</v>
      </c>
      <c r="Z314" s="12">
        <f t="array" ref="Z314">VLOOKUP($U314,'종목주가시세'!$A$1:$J$472,MATCH(Z$6,'종목주가시세'!$B$1:$J$1,0)+1)*P314</f>
        <v>0</v>
      </c>
      <c r="AA314" s="12">
        <f t="array" ref="AA314">VLOOKUP($U314,'종목주가시세'!$A$1:$J$472,MATCH(AA$6,'종목주가시세'!$B$1:$J$1,0)+1)*Q314</f>
        <v>0</v>
      </c>
      <c r="AB314" s="12">
        <f t="array" ref="AB314">VLOOKUP($U314,'종목주가시세'!$A$1:$J$472,MATCH(AB$6,'종목주가시세'!$B$1:$J$1,0)+1)*R314</f>
        <v>0</v>
      </c>
      <c r="AC314" s="12">
        <f t="array" ref="AC314">VLOOKUP($U314,'종목주가시세'!$A$1:$J$472,MATCH(AC$6,'종목주가시세'!$B$1:$J$1,0)+1)*S314</f>
        <v>43282500</v>
      </c>
      <c r="AD314" s="12">
        <f t="array" ref="AD314">VLOOKUP($U314,'종목주가시세'!$A$1:$J$472,MATCH(AD$6,'종목주가시세'!$B$1:$J$1,0)+1)*T314</f>
        <v>37005920</v>
      </c>
      <c r="AE314" s="12">
        <f t="shared" si="3"/>
        <v>80288420</v>
      </c>
      <c r="AF314" s="12">
        <f t="array" ref="AF314">100000000+SUM(IF(($C$7:$C$28="매도")*($B$7:$B$28&lt;=$U314),$I$7:$I$28))-SUM(IF(($C$7:$C$28="매수")*($B$7:$B$28&lt;=$U314),$I$7:$I$28))</f>
        <v>73308780</v>
      </c>
      <c r="AG314" s="12">
        <f t="shared" si="4"/>
        <v>153597200</v>
      </c>
    </row>
    <row r="315" ht="16.5" customHeight="1">
      <c r="L315" s="3">
        <f t="array" ref="L315">SUM(IF(($A$7:$A$28=L$6)*($C$7:$C$28="매수")*($B$7:$B$28&lt;=$U315),$H$7:$H$28))-SUM(IF(($A$7:$A$28=L$6)*($C$7:$C$28="매도")*($B$7:$B$28&lt;=$U315),$H$7:$H$28))</f>
        <v>0</v>
      </c>
      <c r="M315" s="3">
        <f t="array" ref="M315">SUM(IF(($A$7:$A$28=M$6)*($C$7:$C$28="매수")*($B$7:$B$28&lt;=$U315),$H$7:$H$28))-SUM(IF(($A$7:$A$28=M$6)*($C$7:$C$28="매도")*($B$7:$B$28&lt;=$U315),$H$7:$H$28))</f>
        <v>0</v>
      </c>
      <c r="N315" s="3">
        <f t="array" ref="N315">SUM(IF(($A$7:$A$28=N$6)*($C$7:$C$28="매수")*($B$7:$B$28&lt;=$U315),$H$7:$H$28))-SUM(IF(($A$7:$A$28=N$6)*($C$7:$C$28="매도")*($B$7:$B$28&lt;=$U315),$H$7:$H$28))</f>
        <v>0</v>
      </c>
      <c r="O315" s="3">
        <f t="array" ref="O315">SUM(IF(($A$7:$A$28=O$6)*($C$7:$C$28="매수")*($B$7:$B$28&lt;=$U315),$H$7:$H$28))-SUM(IF(($A$7:$A$28=O$6)*($C$7:$C$28="매도")*($B$7:$B$28&lt;=$U315),$H$7:$H$28))</f>
        <v>0</v>
      </c>
      <c r="P315" s="3">
        <f t="array" ref="P315">SUM(IF(($A$7:$A$28=P$6)*($C$7:$C$28="매수")*($B$7:$B$28&lt;=$U315),$H$7:$H$28))-SUM(IF(($A$7:$A$28=P$6)*($C$7:$C$28="매도")*($B$7:$B$28&lt;=$U315),$H$7:$H$28))</f>
        <v>0</v>
      </c>
      <c r="Q315" s="3">
        <f t="array" ref="Q315">SUM(IF(($A$7:$A$28=Q$6)*($C$7:$C$28="매수")*($B$7:$B$28&lt;=$U315),$H$7:$H$28))-SUM(IF(($A$7:$A$28=Q$6)*($C$7:$C$28="매도")*($B$7:$B$28&lt;=$U315),$H$7:$H$28))</f>
        <v>0</v>
      </c>
      <c r="R315" s="3">
        <f t="array" ref="R315">SUM(IF(($A$7:$A$28=R$6)*($C$7:$C$28="매수")*($B$7:$B$28&lt;=$U315),$H$7:$H$28))-SUM(IF(($A$7:$A$28=R$6)*($C$7:$C$28="매도")*($B$7:$B$28&lt;=$U315),$H$7:$H$28))</f>
        <v>0</v>
      </c>
      <c r="S315" s="3">
        <f t="array" ref="S315">SUM(IF(($A$7:$A$28=S$6)*($C$7:$C$28="매수")*($B$7:$B$28&lt;=$U315),$H$7:$H$28))-SUM(IF(($A$7:$A$28=S$6)*($C$7:$C$28="매도")*($B$7:$B$28&lt;=$U315),$H$7:$H$28))</f>
        <v>2985</v>
      </c>
      <c r="T315" s="3">
        <f t="array" ref="T315">SUM(IF(($A$7:$A$28=T$6)*($C$7:$C$28="매수")*($B$7:$B$28&lt;=$U315),$H$7:$H$28))-SUM(IF(($A$7:$A$28=T$6)*($C$7:$C$28="매도")*($B$7:$B$28&lt;=$U315),$H$7:$H$28))</f>
        <v>5624</v>
      </c>
      <c r="U315" s="11">
        <v>43959.0</v>
      </c>
      <c r="V315" s="12">
        <f t="array" ref="V315">VLOOKUP($U315,'종목주가시세'!$A$1:$J$472,MATCH(V$6,'종목주가시세'!$B$1:$J$1,0)+1)*L315</f>
        <v>0</v>
      </c>
      <c r="W315" s="12">
        <f t="array" ref="W315">VLOOKUP($U315,'종목주가시세'!$A$1:$J$472,MATCH(W$6,'종목주가시세'!$B$1:$J$1,0)+1)*M315</f>
        <v>0</v>
      </c>
      <c r="X315" s="12">
        <f t="array" ref="X315">VLOOKUP($U315,'종목주가시세'!$A$1:$J$472,MATCH(X$6,'종목주가시세'!$B$1:$J$1,0)+1)*N315</f>
        <v>0</v>
      </c>
      <c r="Y315" s="12">
        <f t="array" ref="Y315">VLOOKUP($U315,'종목주가시세'!$A$1:$J$472,MATCH(Y$6,'종목주가시세'!$B$1:$J$1,0)+1)*O315</f>
        <v>0</v>
      </c>
      <c r="Z315" s="12">
        <f t="array" ref="Z315">VLOOKUP($U315,'종목주가시세'!$A$1:$J$472,MATCH(Z$6,'종목주가시세'!$B$1:$J$1,0)+1)*P315</f>
        <v>0</v>
      </c>
      <c r="AA315" s="12">
        <f t="array" ref="AA315">VLOOKUP($U315,'종목주가시세'!$A$1:$J$472,MATCH(AA$6,'종목주가시세'!$B$1:$J$1,0)+1)*Q315</f>
        <v>0</v>
      </c>
      <c r="AB315" s="12">
        <f t="array" ref="AB315">VLOOKUP($U315,'종목주가시세'!$A$1:$J$472,MATCH(AB$6,'종목주가시세'!$B$1:$J$1,0)+1)*R315</f>
        <v>0</v>
      </c>
      <c r="AC315" s="12">
        <f t="array" ref="AC315">VLOOKUP($U315,'종목주가시세'!$A$1:$J$472,MATCH(AC$6,'종목주가시세'!$B$1:$J$1,0)+1)*S315</f>
        <v>44775000</v>
      </c>
      <c r="AD315" s="12">
        <f t="array" ref="AD315">VLOOKUP($U315,'종목주가시세'!$A$1:$J$472,MATCH(AD$6,'종목주가시세'!$B$1:$J$1,0)+1)*T315</f>
        <v>37118400</v>
      </c>
      <c r="AE315" s="12">
        <f t="shared" si="3"/>
        <v>81893400</v>
      </c>
      <c r="AF315" s="12">
        <f t="array" ref="AF315">100000000+SUM(IF(($C$7:$C$28="매도")*($B$7:$B$28&lt;=$U315),$I$7:$I$28))-SUM(IF(($C$7:$C$28="매수")*($B$7:$B$28&lt;=$U315),$I$7:$I$28))</f>
        <v>73308780</v>
      </c>
      <c r="AG315" s="12">
        <f t="shared" si="4"/>
        <v>155202180</v>
      </c>
    </row>
    <row r="316" ht="16.5" customHeight="1">
      <c r="L316" s="3">
        <f t="array" ref="L316">SUM(IF(($A$7:$A$28=L$6)*($C$7:$C$28="매수")*($B$7:$B$28&lt;=$U316),$H$7:$H$28))-SUM(IF(($A$7:$A$28=L$6)*($C$7:$C$28="매도")*($B$7:$B$28&lt;=$U316),$H$7:$H$28))</f>
        <v>0</v>
      </c>
      <c r="M316" s="3">
        <f t="array" ref="M316">SUM(IF(($A$7:$A$28=M$6)*($C$7:$C$28="매수")*($B$7:$B$28&lt;=$U316),$H$7:$H$28))-SUM(IF(($A$7:$A$28=M$6)*($C$7:$C$28="매도")*($B$7:$B$28&lt;=$U316),$H$7:$H$28))</f>
        <v>0</v>
      </c>
      <c r="N316" s="3">
        <f t="array" ref="N316">SUM(IF(($A$7:$A$28=N$6)*($C$7:$C$28="매수")*($B$7:$B$28&lt;=$U316),$H$7:$H$28))-SUM(IF(($A$7:$A$28=N$6)*($C$7:$C$28="매도")*($B$7:$B$28&lt;=$U316),$H$7:$H$28))</f>
        <v>0</v>
      </c>
      <c r="O316" s="3">
        <f t="array" ref="O316">SUM(IF(($A$7:$A$28=O$6)*($C$7:$C$28="매수")*($B$7:$B$28&lt;=$U316),$H$7:$H$28))-SUM(IF(($A$7:$A$28=O$6)*($C$7:$C$28="매도")*($B$7:$B$28&lt;=$U316),$H$7:$H$28))</f>
        <v>0</v>
      </c>
      <c r="P316" s="3">
        <f t="array" ref="P316">SUM(IF(($A$7:$A$28=P$6)*($C$7:$C$28="매수")*($B$7:$B$28&lt;=$U316),$H$7:$H$28))-SUM(IF(($A$7:$A$28=P$6)*($C$7:$C$28="매도")*($B$7:$B$28&lt;=$U316),$H$7:$H$28))</f>
        <v>0</v>
      </c>
      <c r="Q316" s="3">
        <f t="array" ref="Q316">SUM(IF(($A$7:$A$28=Q$6)*($C$7:$C$28="매수")*($B$7:$B$28&lt;=$U316),$H$7:$H$28))-SUM(IF(($A$7:$A$28=Q$6)*($C$7:$C$28="매도")*($B$7:$B$28&lt;=$U316),$H$7:$H$28))</f>
        <v>0</v>
      </c>
      <c r="R316" s="3">
        <f t="array" ref="R316">SUM(IF(($A$7:$A$28=R$6)*($C$7:$C$28="매수")*($B$7:$B$28&lt;=$U316),$H$7:$H$28))-SUM(IF(($A$7:$A$28=R$6)*($C$7:$C$28="매도")*($B$7:$B$28&lt;=$U316),$H$7:$H$28))</f>
        <v>0</v>
      </c>
      <c r="S316" s="3">
        <f t="array" ref="S316">SUM(IF(($A$7:$A$28=S$6)*($C$7:$C$28="매수")*($B$7:$B$28&lt;=$U316),$H$7:$H$28))-SUM(IF(($A$7:$A$28=S$6)*($C$7:$C$28="매도")*($B$7:$B$28&lt;=$U316),$H$7:$H$28))</f>
        <v>2985</v>
      </c>
      <c r="T316" s="3">
        <f t="array" ref="T316">SUM(IF(($A$7:$A$28=T$6)*($C$7:$C$28="매수")*($B$7:$B$28&lt;=$U316),$H$7:$H$28))-SUM(IF(($A$7:$A$28=T$6)*($C$7:$C$28="매도")*($B$7:$B$28&lt;=$U316),$H$7:$H$28))</f>
        <v>5624</v>
      </c>
      <c r="U316" s="11">
        <v>43962.0</v>
      </c>
      <c r="V316" s="12">
        <f t="array" ref="V316">VLOOKUP($U316,'종목주가시세'!$A$1:$J$472,MATCH(V$6,'종목주가시세'!$B$1:$J$1,0)+1)*L316</f>
        <v>0</v>
      </c>
      <c r="W316" s="12">
        <f t="array" ref="W316">VLOOKUP($U316,'종목주가시세'!$A$1:$J$472,MATCH(W$6,'종목주가시세'!$B$1:$J$1,0)+1)*M316</f>
        <v>0</v>
      </c>
      <c r="X316" s="12">
        <f t="array" ref="X316">VLOOKUP($U316,'종목주가시세'!$A$1:$J$472,MATCH(X$6,'종목주가시세'!$B$1:$J$1,0)+1)*N316</f>
        <v>0</v>
      </c>
      <c r="Y316" s="12">
        <f t="array" ref="Y316">VLOOKUP($U316,'종목주가시세'!$A$1:$J$472,MATCH(Y$6,'종목주가시세'!$B$1:$J$1,0)+1)*O316</f>
        <v>0</v>
      </c>
      <c r="Z316" s="12">
        <f t="array" ref="Z316">VLOOKUP($U316,'종목주가시세'!$A$1:$J$472,MATCH(Z$6,'종목주가시세'!$B$1:$J$1,0)+1)*P316</f>
        <v>0</v>
      </c>
      <c r="AA316" s="12">
        <f t="array" ref="AA316">VLOOKUP($U316,'종목주가시세'!$A$1:$J$472,MATCH(AA$6,'종목주가시세'!$B$1:$J$1,0)+1)*Q316</f>
        <v>0</v>
      </c>
      <c r="AB316" s="12">
        <f t="array" ref="AB316">VLOOKUP($U316,'종목주가시세'!$A$1:$J$472,MATCH(AB$6,'종목주가시세'!$B$1:$J$1,0)+1)*R316</f>
        <v>0</v>
      </c>
      <c r="AC316" s="12">
        <f t="array" ref="AC316">VLOOKUP($U316,'종목주가시세'!$A$1:$J$472,MATCH(AC$6,'종목주가시세'!$B$1:$J$1,0)+1)*S316</f>
        <v>46715250</v>
      </c>
      <c r="AD316" s="12">
        <f t="array" ref="AD316">VLOOKUP($U316,'종목주가시세'!$A$1:$J$472,MATCH(AD$6,'종목주가시세'!$B$1:$J$1,0)+1)*T316</f>
        <v>36443520</v>
      </c>
      <c r="AE316" s="12">
        <f t="shared" si="3"/>
        <v>83158770</v>
      </c>
      <c r="AF316" s="12">
        <f t="array" ref="AF316">100000000+SUM(IF(($C$7:$C$28="매도")*($B$7:$B$28&lt;=$U316),$I$7:$I$28))-SUM(IF(($C$7:$C$28="매수")*($B$7:$B$28&lt;=$U316),$I$7:$I$28))</f>
        <v>73308780</v>
      </c>
      <c r="AG316" s="12">
        <f t="shared" si="4"/>
        <v>156467550</v>
      </c>
    </row>
    <row r="317" ht="16.5" customHeight="1">
      <c r="L317" s="3">
        <f t="array" ref="L317">SUM(IF(($A$7:$A$28=L$6)*($C$7:$C$28="매수")*($B$7:$B$28&lt;=$U317),$H$7:$H$28))-SUM(IF(($A$7:$A$28=L$6)*($C$7:$C$28="매도")*($B$7:$B$28&lt;=$U317),$H$7:$H$28))</f>
        <v>0</v>
      </c>
      <c r="M317" s="3">
        <f t="array" ref="M317">SUM(IF(($A$7:$A$28=M$6)*($C$7:$C$28="매수")*($B$7:$B$28&lt;=$U317),$H$7:$H$28))-SUM(IF(($A$7:$A$28=M$6)*($C$7:$C$28="매도")*($B$7:$B$28&lt;=$U317),$H$7:$H$28))</f>
        <v>0</v>
      </c>
      <c r="N317" s="3">
        <f t="array" ref="N317">SUM(IF(($A$7:$A$28=N$6)*($C$7:$C$28="매수")*($B$7:$B$28&lt;=$U317),$H$7:$H$28))-SUM(IF(($A$7:$A$28=N$6)*($C$7:$C$28="매도")*($B$7:$B$28&lt;=$U317),$H$7:$H$28))</f>
        <v>0</v>
      </c>
      <c r="O317" s="3">
        <f t="array" ref="O317">SUM(IF(($A$7:$A$28=O$6)*($C$7:$C$28="매수")*($B$7:$B$28&lt;=$U317),$H$7:$H$28))-SUM(IF(($A$7:$A$28=O$6)*($C$7:$C$28="매도")*($B$7:$B$28&lt;=$U317),$H$7:$H$28))</f>
        <v>0</v>
      </c>
      <c r="P317" s="3">
        <f t="array" ref="P317">SUM(IF(($A$7:$A$28=P$6)*($C$7:$C$28="매수")*($B$7:$B$28&lt;=$U317),$H$7:$H$28))-SUM(IF(($A$7:$A$28=P$6)*($C$7:$C$28="매도")*($B$7:$B$28&lt;=$U317),$H$7:$H$28))</f>
        <v>0</v>
      </c>
      <c r="Q317" s="3">
        <f t="array" ref="Q317">SUM(IF(($A$7:$A$28=Q$6)*($C$7:$C$28="매수")*($B$7:$B$28&lt;=$U317),$H$7:$H$28))-SUM(IF(($A$7:$A$28=Q$6)*($C$7:$C$28="매도")*($B$7:$B$28&lt;=$U317),$H$7:$H$28))</f>
        <v>0</v>
      </c>
      <c r="R317" s="3">
        <f t="array" ref="R317">SUM(IF(($A$7:$A$28=R$6)*($C$7:$C$28="매수")*($B$7:$B$28&lt;=$U317),$H$7:$H$28))-SUM(IF(($A$7:$A$28=R$6)*($C$7:$C$28="매도")*($B$7:$B$28&lt;=$U317),$H$7:$H$28))</f>
        <v>0</v>
      </c>
      <c r="S317" s="3">
        <f t="array" ref="S317">SUM(IF(($A$7:$A$28=S$6)*($C$7:$C$28="매수")*($B$7:$B$28&lt;=$U317),$H$7:$H$28))-SUM(IF(($A$7:$A$28=S$6)*($C$7:$C$28="매도")*($B$7:$B$28&lt;=$U317),$H$7:$H$28))</f>
        <v>2985</v>
      </c>
      <c r="T317" s="3">
        <f t="array" ref="T317">SUM(IF(($A$7:$A$28=T$6)*($C$7:$C$28="매수")*($B$7:$B$28&lt;=$U317),$H$7:$H$28))-SUM(IF(($A$7:$A$28=T$6)*($C$7:$C$28="매도")*($B$7:$B$28&lt;=$U317),$H$7:$H$28))</f>
        <v>5624</v>
      </c>
      <c r="U317" s="11">
        <v>43963.0</v>
      </c>
      <c r="V317" s="12">
        <f t="array" ref="V317">VLOOKUP($U317,'종목주가시세'!$A$1:$J$472,MATCH(V$6,'종목주가시세'!$B$1:$J$1,0)+1)*L317</f>
        <v>0</v>
      </c>
      <c r="W317" s="12">
        <f t="array" ref="W317">VLOOKUP($U317,'종목주가시세'!$A$1:$J$472,MATCH(W$6,'종목주가시세'!$B$1:$J$1,0)+1)*M317</f>
        <v>0</v>
      </c>
      <c r="X317" s="12">
        <f t="array" ref="X317">VLOOKUP($U317,'종목주가시세'!$A$1:$J$472,MATCH(X$6,'종목주가시세'!$B$1:$J$1,0)+1)*N317</f>
        <v>0</v>
      </c>
      <c r="Y317" s="12">
        <f t="array" ref="Y317">VLOOKUP($U317,'종목주가시세'!$A$1:$J$472,MATCH(Y$6,'종목주가시세'!$B$1:$J$1,0)+1)*O317</f>
        <v>0</v>
      </c>
      <c r="Z317" s="12">
        <f t="array" ref="Z317">VLOOKUP($U317,'종목주가시세'!$A$1:$J$472,MATCH(Z$6,'종목주가시세'!$B$1:$J$1,0)+1)*P317</f>
        <v>0</v>
      </c>
      <c r="AA317" s="12">
        <f t="array" ref="AA317">VLOOKUP($U317,'종목주가시세'!$A$1:$J$472,MATCH(AA$6,'종목주가시세'!$B$1:$J$1,0)+1)*Q317</f>
        <v>0</v>
      </c>
      <c r="AB317" s="12">
        <f t="array" ref="AB317">VLOOKUP($U317,'종목주가시세'!$A$1:$J$472,MATCH(AB$6,'종목주가시세'!$B$1:$J$1,0)+1)*R317</f>
        <v>0</v>
      </c>
      <c r="AC317" s="12">
        <f t="array" ref="AC317">VLOOKUP($U317,'종목주가시세'!$A$1:$J$472,MATCH(AC$6,'종목주가시세'!$B$1:$J$1,0)+1)*S317</f>
        <v>45969000</v>
      </c>
      <c r="AD317" s="12">
        <f t="array" ref="AD317">VLOOKUP($U317,'종목주가시세'!$A$1:$J$472,MATCH(AD$6,'종목주가시세'!$B$1:$J$1,0)+1)*T317</f>
        <v>35712400</v>
      </c>
      <c r="AE317" s="12">
        <f t="shared" si="3"/>
        <v>81681400</v>
      </c>
      <c r="AF317" s="12">
        <f t="array" ref="AF317">100000000+SUM(IF(($C$7:$C$28="매도")*($B$7:$B$28&lt;=$U317),$I$7:$I$28))-SUM(IF(($C$7:$C$28="매수")*($B$7:$B$28&lt;=$U317),$I$7:$I$28))</f>
        <v>73308780</v>
      </c>
      <c r="AG317" s="12">
        <f t="shared" si="4"/>
        <v>154990180</v>
      </c>
    </row>
    <row r="318" ht="16.5" customHeight="1">
      <c r="L318" s="3">
        <f t="array" ref="L318">SUM(IF(($A$7:$A$28=L$6)*($C$7:$C$28="매수")*($B$7:$B$28&lt;=$U318),$H$7:$H$28))-SUM(IF(($A$7:$A$28=L$6)*($C$7:$C$28="매도")*($B$7:$B$28&lt;=$U318),$H$7:$H$28))</f>
        <v>0</v>
      </c>
      <c r="M318" s="3">
        <f t="array" ref="M318">SUM(IF(($A$7:$A$28=M$6)*($C$7:$C$28="매수")*($B$7:$B$28&lt;=$U318),$H$7:$H$28))-SUM(IF(($A$7:$A$28=M$6)*($C$7:$C$28="매도")*($B$7:$B$28&lt;=$U318),$H$7:$H$28))</f>
        <v>0</v>
      </c>
      <c r="N318" s="3">
        <f t="array" ref="N318">SUM(IF(($A$7:$A$28=N$6)*($C$7:$C$28="매수")*($B$7:$B$28&lt;=$U318),$H$7:$H$28))-SUM(IF(($A$7:$A$28=N$6)*($C$7:$C$28="매도")*($B$7:$B$28&lt;=$U318),$H$7:$H$28))</f>
        <v>0</v>
      </c>
      <c r="O318" s="3">
        <f t="array" ref="O318">SUM(IF(($A$7:$A$28=O$6)*($C$7:$C$28="매수")*($B$7:$B$28&lt;=$U318),$H$7:$H$28))-SUM(IF(($A$7:$A$28=O$6)*($C$7:$C$28="매도")*($B$7:$B$28&lt;=$U318),$H$7:$H$28))</f>
        <v>0</v>
      </c>
      <c r="P318" s="3">
        <f t="array" ref="P318">SUM(IF(($A$7:$A$28=P$6)*($C$7:$C$28="매수")*($B$7:$B$28&lt;=$U318),$H$7:$H$28))-SUM(IF(($A$7:$A$28=P$6)*($C$7:$C$28="매도")*($B$7:$B$28&lt;=$U318),$H$7:$H$28))</f>
        <v>0</v>
      </c>
      <c r="Q318" s="3">
        <f t="array" ref="Q318">SUM(IF(($A$7:$A$28=Q$6)*($C$7:$C$28="매수")*($B$7:$B$28&lt;=$U318),$H$7:$H$28))-SUM(IF(($A$7:$A$28=Q$6)*($C$7:$C$28="매도")*($B$7:$B$28&lt;=$U318),$H$7:$H$28))</f>
        <v>0</v>
      </c>
      <c r="R318" s="3">
        <f t="array" ref="R318">SUM(IF(($A$7:$A$28=R$6)*($C$7:$C$28="매수")*($B$7:$B$28&lt;=$U318),$H$7:$H$28))-SUM(IF(($A$7:$A$28=R$6)*($C$7:$C$28="매도")*($B$7:$B$28&lt;=$U318),$H$7:$H$28))</f>
        <v>0</v>
      </c>
      <c r="S318" s="3">
        <f t="array" ref="S318">SUM(IF(($A$7:$A$28=S$6)*($C$7:$C$28="매수")*($B$7:$B$28&lt;=$U318),$H$7:$H$28))-SUM(IF(($A$7:$A$28=S$6)*($C$7:$C$28="매도")*($B$7:$B$28&lt;=$U318),$H$7:$H$28))</f>
        <v>2985</v>
      </c>
      <c r="T318" s="3">
        <f t="array" ref="T318">SUM(IF(($A$7:$A$28=T$6)*($C$7:$C$28="매수")*($B$7:$B$28&lt;=$U318),$H$7:$H$28))-SUM(IF(($A$7:$A$28=T$6)*($C$7:$C$28="매도")*($B$7:$B$28&lt;=$U318),$H$7:$H$28))</f>
        <v>5624</v>
      </c>
      <c r="U318" s="11">
        <v>43964.0</v>
      </c>
      <c r="V318" s="12">
        <f t="array" ref="V318">VLOOKUP($U318,'종목주가시세'!$A$1:$J$472,MATCH(V$6,'종목주가시세'!$B$1:$J$1,0)+1)*L318</f>
        <v>0</v>
      </c>
      <c r="W318" s="12">
        <f t="array" ref="W318">VLOOKUP($U318,'종목주가시세'!$A$1:$J$472,MATCH(W$6,'종목주가시세'!$B$1:$J$1,0)+1)*M318</f>
        <v>0</v>
      </c>
      <c r="X318" s="12">
        <f t="array" ref="X318">VLOOKUP($U318,'종목주가시세'!$A$1:$J$472,MATCH(X$6,'종목주가시세'!$B$1:$J$1,0)+1)*N318</f>
        <v>0</v>
      </c>
      <c r="Y318" s="12">
        <f t="array" ref="Y318">VLOOKUP($U318,'종목주가시세'!$A$1:$J$472,MATCH(Y$6,'종목주가시세'!$B$1:$J$1,0)+1)*O318</f>
        <v>0</v>
      </c>
      <c r="Z318" s="12">
        <f t="array" ref="Z318">VLOOKUP($U318,'종목주가시세'!$A$1:$J$472,MATCH(Z$6,'종목주가시세'!$B$1:$J$1,0)+1)*P318</f>
        <v>0</v>
      </c>
      <c r="AA318" s="12">
        <f t="array" ref="AA318">VLOOKUP($U318,'종목주가시세'!$A$1:$J$472,MATCH(AA$6,'종목주가시세'!$B$1:$J$1,0)+1)*Q318</f>
        <v>0</v>
      </c>
      <c r="AB318" s="12">
        <f t="array" ref="AB318">VLOOKUP($U318,'종목주가시세'!$A$1:$J$472,MATCH(AB$6,'종목주가시세'!$B$1:$J$1,0)+1)*R318</f>
        <v>0</v>
      </c>
      <c r="AC318" s="12">
        <f t="array" ref="AC318">VLOOKUP($U318,'종목주가시세'!$A$1:$J$472,MATCH(AC$6,'종목주가시세'!$B$1:$J$1,0)+1)*S318</f>
        <v>47312250</v>
      </c>
      <c r="AD318" s="12">
        <f t="array" ref="AD318">VLOOKUP($U318,'종목주가시세'!$A$1:$J$472,MATCH(AD$6,'종목주가시세'!$B$1:$J$1,0)+1)*T318</f>
        <v>35824880</v>
      </c>
      <c r="AE318" s="12">
        <f t="shared" si="3"/>
        <v>83137130</v>
      </c>
      <c r="AF318" s="12">
        <f t="array" ref="AF318">100000000+SUM(IF(($C$7:$C$28="매도")*($B$7:$B$28&lt;=$U318),$I$7:$I$28))-SUM(IF(($C$7:$C$28="매수")*($B$7:$B$28&lt;=$U318),$I$7:$I$28))</f>
        <v>73308780</v>
      </c>
      <c r="AG318" s="12">
        <f t="shared" si="4"/>
        <v>156445910</v>
      </c>
    </row>
    <row r="319" ht="16.5" customHeight="1">
      <c r="L319" s="3">
        <f t="array" ref="L319">SUM(IF(($A$7:$A$28=L$6)*($C$7:$C$28="매수")*($B$7:$B$28&lt;=$U319),$H$7:$H$28))-SUM(IF(($A$7:$A$28=L$6)*($C$7:$C$28="매도")*($B$7:$B$28&lt;=$U319),$H$7:$H$28))</f>
        <v>0</v>
      </c>
      <c r="M319" s="3">
        <f t="array" ref="M319">SUM(IF(($A$7:$A$28=M$6)*($C$7:$C$28="매수")*($B$7:$B$28&lt;=$U319),$H$7:$H$28))-SUM(IF(($A$7:$A$28=M$6)*($C$7:$C$28="매도")*($B$7:$B$28&lt;=$U319),$H$7:$H$28))</f>
        <v>0</v>
      </c>
      <c r="N319" s="3">
        <f t="array" ref="N319">SUM(IF(($A$7:$A$28=N$6)*($C$7:$C$28="매수")*($B$7:$B$28&lt;=$U319),$H$7:$H$28))-SUM(IF(($A$7:$A$28=N$6)*($C$7:$C$28="매도")*($B$7:$B$28&lt;=$U319),$H$7:$H$28))</f>
        <v>0</v>
      </c>
      <c r="O319" s="3">
        <f t="array" ref="O319">SUM(IF(($A$7:$A$28=O$6)*($C$7:$C$28="매수")*($B$7:$B$28&lt;=$U319),$H$7:$H$28))-SUM(IF(($A$7:$A$28=O$6)*($C$7:$C$28="매도")*($B$7:$B$28&lt;=$U319),$H$7:$H$28))</f>
        <v>0</v>
      </c>
      <c r="P319" s="3">
        <f t="array" ref="P319">SUM(IF(($A$7:$A$28=P$6)*($C$7:$C$28="매수")*($B$7:$B$28&lt;=$U319),$H$7:$H$28))-SUM(IF(($A$7:$A$28=P$6)*($C$7:$C$28="매도")*($B$7:$B$28&lt;=$U319),$H$7:$H$28))</f>
        <v>0</v>
      </c>
      <c r="Q319" s="3">
        <f t="array" ref="Q319">SUM(IF(($A$7:$A$28=Q$6)*($C$7:$C$28="매수")*($B$7:$B$28&lt;=$U319),$H$7:$H$28))-SUM(IF(($A$7:$A$28=Q$6)*($C$7:$C$28="매도")*($B$7:$B$28&lt;=$U319),$H$7:$H$28))</f>
        <v>0</v>
      </c>
      <c r="R319" s="3">
        <f t="array" ref="R319">SUM(IF(($A$7:$A$28=R$6)*($C$7:$C$28="매수")*($B$7:$B$28&lt;=$U319),$H$7:$H$28))-SUM(IF(($A$7:$A$28=R$6)*($C$7:$C$28="매도")*($B$7:$B$28&lt;=$U319),$H$7:$H$28))</f>
        <v>0</v>
      </c>
      <c r="S319" s="3">
        <f t="array" ref="S319">SUM(IF(($A$7:$A$28=S$6)*($C$7:$C$28="매수")*($B$7:$B$28&lt;=$U319),$H$7:$H$28))-SUM(IF(($A$7:$A$28=S$6)*($C$7:$C$28="매도")*($B$7:$B$28&lt;=$U319),$H$7:$H$28))</f>
        <v>0</v>
      </c>
      <c r="T319" s="3">
        <f t="array" ref="T319">SUM(IF(($A$7:$A$28=T$6)*($C$7:$C$28="매수")*($B$7:$B$28&lt;=$U319),$H$7:$H$28))-SUM(IF(($A$7:$A$28=T$6)*($C$7:$C$28="매도")*($B$7:$B$28&lt;=$U319),$H$7:$H$28))</f>
        <v>5624</v>
      </c>
      <c r="U319" s="11">
        <v>43965.0</v>
      </c>
      <c r="V319" s="12">
        <f t="array" ref="V319">VLOOKUP($U319,'종목주가시세'!$A$1:$J$472,MATCH(V$6,'종목주가시세'!$B$1:$J$1,0)+1)*L319</f>
        <v>0</v>
      </c>
      <c r="W319" s="12">
        <f t="array" ref="W319">VLOOKUP($U319,'종목주가시세'!$A$1:$J$472,MATCH(W$6,'종목주가시세'!$B$1:$J$1,0)+1)*M319</f>
        <v>0</v>
      </c>
      <c r="X319" s="12">
        <f t="array" ref="X319">VLOOKUP($U319,'종목주가시세'!$A$1:$J$472,MATCH(X$6,'종목주가시세'!$B$1:$J$1,0)+1)*N319</f>
        <v>0</v>
      </c>
      <c r="Y319" s="12">
        <f t="array" ref="Y319">VLOOKUP($U319,'종목주가시세'!$A$1:$J$472,MATCH(Y$6,'종목주가시세'!$B$1:$J$1,0)+1)*O319</f>
        <v>0</v>
      </c>
      <c r="Z319" s="12">
        <f t="array" ref="Z319">VLOOKUP($U319,'종목주가시세'!$A$1:$J$472,MATCH(Z$6,'종목주가시세'!$B$1:$J$1,0)+1)*P319</f>
        <v>0</v>
      </c>
      <c r="AA319" s="12">
        <f t="array" ref="AA319">VLOOKUP($U319,'종목주가시세'!$A$1:$J$472,MATCH(AA$6,'종목주가시세'!$B$1:$J$1,0)+1)*Q319</f>
        <v>0</v>
      </c>
      <c r="AB319" s="12">
        <f t="array" ref="AB319">VLOOKUP($U319,'종목주가시세'!$A$1:$J$472,MATCH(AB$6,'종목주가시세'!$B$1:$J$1,0)+1)*R319</f>
        <v>0</v>
      </c>
      <c r="AC319" s="12">
        <f t="array" ref="AC319">VLOOKUP($U319,'종목주가시세'!$A$1:$J$472,MATCH(AC$6,'종목주가시세'!$B$1:$J$1,0)+1)*S319</f>
        <v>0</v>
      </c>
      <c r="AD319" s="12">
        <f t="array" ref="AD319">VLOOKUP($U319,'종목주가시세'!$A$1:$J$472,MATCH(AD$6,'종목주가시세'!$B$1:$J$1,0)+1)*T319</f>
        <v>36443520</v>
      </c>
      <c r="AE319" s="12">
        <f t="shared" si="3"/>
        <v>36443520</v>
      </c>
      <c r="AF319" s="12">
        <f t="array" ref="AF319">100000000+SUM(IF(($C$7:$C$28="매도")*($B$7:$B$28&lt;=$U319),$I$7:$I$28))-SUM(IF(($C$7:$C$28="매수")*($B$7:$B$28&lt;=$U319),$I$7:$I$28))</f>
        <v>124650780</v>
      </c>
      <c r="AG319" s="12">
        <f t="shared" si="4"/>
        <v>161094300</v>
      </c>
    </row>
    <row r="320" ht="16.5" customHeight="1">
      <c r="L320" s="3">
        <f t="array" ref="L320">SUM(IF(($A$7:$A$28=L$6)*($C$7:$C$28="매수")*($B$7:$B$28&lt;=$U320),$H$7:$H$28))-SUM(IF(($A$7:$A$28=L$6)*($C$7:$C$28="매도")*($B$7:$B$28&lt;=$U320),$H$7:$H$28))</f>
        <v>0</v>
      </c>
      <c r="M320" s="3">
        <f t="array" ref="M320">SUM(IF(($A$7:$A$28=M$6)*($C$7:$C$28="매수")*($B$7:$B$28&lt;=$U320),$H$7:$H$28))-SUM(IF(($A$7:$A$28=M$6)*($C$7:$C$28="매도")*($B$7:$B$28&lt;=$U320),$H$7:$H$28))</f>
        <v>0</v>
      </c>
      <c r="N320" s="3">
        <f t="array" ref="N320">SUM(IF(($A$7:$A$28=N$6)*($C$7:$C$28="매수")*($B$7:$B$28&lt;=$U320),$H$7:$H$28))-SUM(IF(($A$7:$A$28=N$6)*($C$7:$C$28="매도")*($B$7:$B$28&lt;=$U320),$H$7:$H$28))</f>
        <v>0</v>
      </c>
      <c r="O320" s="3">
        <f t="array" ref="O320">SUM(IF(($A$7:$A$28=O$6)*($C$7:$C$28="매수")*($B$7:$B$28&lt;=$U320),$H$7:$H$28))-SUM(IF(($A$7:$A$28=O$6)*($C$7:$C$28="매도")*($B$7:$B$28&lt;=$U320),$H$7:$H$28))</f>
        <v>0</v>
      </c>
      <c r="P320" s="3">
        <f t="array" ref="P320">SUM(IF(($A$7:$A$28=P$6)*($C$7:$C$28="매수")*($B$7:$B$28&lt;=$U320),$H$7:$H$28))-SUM(IF(($A$7:$A$28=P$6)*($C$7:$C$28="매도")*($B$7:$B$28&lt;=$U320),$H$7:$H$28))</f>
        <v>0</v>
      </c>
      <c r="Q320" s="3">
        <f t="array" ref="Q320">SUM(IF(($A$7:$A$28=Q$6)*($C$7:$C$28="매수")*($B$7:$B$28&lt;=$U320),$H$7:$H$28))-SUM(IF(($A$7:$A$28=Q$6)*($C$7:$C$28="매도")*($B$7:$B$28&lt;=$U320),$H$7:$H$28))</f>
        <v>0</v>
      </c>
      <c r="R320" s="3">
        <f t="array" ref="R320">SUM(IF(($A$7:$A$28=R$6)*($C$7:$C$28="매수")*($B$7:$B$28&lt;=$U320),$H$7:$H$28))-SUM(IF(($A$7:$A$28=R$6)*($C$7:$C$28="매도")*($B$7:$B$28&lt;=$U320),$H$7:$H$28))</f>
        <v>0</v>
      </c>
      <c r="S320" s="3">
        <f t="array" ref="S320">SUM(IF(($A$7:$A$28=S$6)*($C$7:$C$28="매수")*($B$7:$B$28&lt;=$U320),$H$7:$H$28))-SUM(IF(($A$7:$A$28=S$6)*($C$7:$C$28="매도")*($B$7:$B$28&lt;=$U320),$H$7:$H$28))</f>
        <v>0</v>
      </c>
      <c r="T320" s="3">
        <f t="array" ref="T320">SUM(IF(($A$7:$A$28=T$6)*($C$7:$C$28="매수")*($B$7:$B$28&lt;=$U320),$H$7:$H$28))-SUM(IF(($A$7:$A$28=T$6)*($C$7:$C$28="매도")*($B$7:$B$28&lt;=$U320),$H$7:$H$28))</f>
        <v>5624</v>
      </c>
      <c r="U320" s="11">
        <v>43966.0</v>
      </c>
      <c r="V320" s="12">
        <f t="array" ref="V320">VLOOKUP($U320,'종목주가시세'!$A$1:$J$472,MATCH(V$6,'종목주가시세'!$B$1:$J$1,0)+1)*L320</f>
        <v>0</v>
      </c>
      <c r="W320" s="12">
        <f t="array" ref="W320">VLOOKUP($U320,'종목주가시세'!$A$1:$J$472,MATCH(W$6,'종목주가시세'!$B$1:$J$1,0)+1)*M320</f>
        <v>0</v>
      </c>
      <c r="X320" s="12">
        <f t="array" ref="X320">VLOOKUP($U320,'종목주가시세'!$A$1:$J$472,MATCH(X$6,'종목주가시세'!$B$1:$J$1,0)+1)*N320</f>
        <v>0</v>
      </c>
      <c r="Y320" s="12">
        <f t="array" ref="Y320">VLOOKUP($U320,'종목주가시세'!$A$1:$J$472,MATCH(Y$6,'종목주가시세'!$B$1:$J$1,0)+1)*O320</f>
        <v>0</v>
      </c>
      <c r="Z320" s="12">
        <f t="array" ref="Z320">VLOOKUP($U320,'종목주가시세'!$A$1:$J$472,MATCH(Z$6,'종목주가시세'!$B$1:$J$1,0)+1)*P320</f>
        <v>0</v>
      </c>
      <c r="AA320" s="12">
        <f t="array" ref="AA320">VLOOKUP($U320,'종목주가시세'!$A$1:$J$472,MATCH(AA$6,'종목주가시세'!$B$1:$J$1,0)+1)*Q320</f>
        <v>0</v>
      </c>
      <c r="AB320" s="12">
        <f t="array" ref="AB320">VLOOKUP($U320,'종목주가시세'!$A$1:$J$472,MATCH(AB$6,'종목주가시세'!$B$1:$J$1,0)+1)*R320</f>
        <v>0</v>
      </c>
      <c r="AC320" s="12">
        <f t="array" ref="AC320">VLOOKUP($U320,'종목주가시세'!$A$1:$J$472,MATCH(AC$6,'종목주가시세'!$B$1:$J$1,0)+1)*S320</f>
        <v>0</v>
      </c>
      <c r="AD320" s="12">
        <f t="array" ref="AD320">VLOOKUP($U320,'종목주가시세'!$A$1:$J$472,MATCH(AD$6,'종목주가시세'!$B$1:$J$1,0)+1)*T320</f>
        <v>35656160</v>
      </c>
      <c r="AE320" s="12">
        <f t="shared" si="3"/>
        <v>35656160</v>
      </c>
      <c r="AF320" s="12">
        <f t="array" ref="AF320">100000000+SUM(IF(($C$7:$C$28="매도")*($B$7:$B$28&lt;=$U320),$I$7:$I$28))-SUM(IF(($C$7:$C$28="매수")*($B$7:$B$28&lt;=$U320),$I$7:$I$28))</f>
        <v>124650780</v>
      </c>
      <c r="AG320" s="12">
        <f t="shared" si="4"/>
        <v>160306940</v>
      </c>
    </row>
    <row r="321" ht="16.5" customHeight="1">
      <c r="L321" s="3">
        <f t="array" ref="L321">SUM(IF(($A$7:$A$28=L$6)*($C$7:$C$28="매수")*($B$7:$B$28&lt;=$U321),$H$7:$H$28))-SUM(IF(($A$7:$A$28=L$6)*($C$7:$C$28="매도")*($B$7:$B$28&lt;=$U321),$H$7:$H$28))</f>
        <v>0</v>
      </c>
      <c r="M321" s="3">
        <f t="array" ref="M321">SUM(IF(($A$7:$A$28=M$6)*($C$7:$C$28="매수")*($B$7:$B$28&lt;=$U321),$H$7:$H$28))-SUM(IF(($A$7:$A$28=M$6)*($C$7:$C$28="매도")*($B$7:$B$28&lt;=$U321),$H$7:$H$28))</f>
        <v>0</v>
      </c>
      <c r="N321" s="3">
        <f t="array" ref="N321">SUM(IF(($A$7:$A$28=N$6)*($C$7:$C$28="매수")*($B$7:$B$28&lt;=$U321),$H$7:$H$28))-SUM(IF(($A$7:$A$28=N$6)*($C$7:$C$28="매도")*($B$7:$B$28&lt;=$U321),$H$7:$H$28))</f>
        <v>0</v>
      </c>
      <c r="O321" s="3">
        <f t="array" ref="O321">SUM(IF(($A$7:$A$28=O$6)*($C$7:$C$28="매수")*($B$7:$B$28&lt;=$U321),$H$7:$H$28))-SUM(IF(($A$7:$A$28=O$6)*($C$7:$C$28="매도")*($B$7:$B$28&lt;=$U321),$H$7:$H$28))</f>
        <v>0</v>
      </c>
      <c r="P321" s="3">
        <f t="array" ref="P321">SUM(IF(($A$7:$A$28=P$6)*($C$7:$C$28="매수")*($B$7:$B$28&lt;=$U321),$H$7:$H$28))-SUM(IF(($A$7:$A$28=P$6)*($C$7:$C$28="매도")*($B$7:$B$28&lt;=$U321),$H$7:$H$28))</f>
        <v>0</v>
      </c>
      <c r="Q321" s="3">
        <f t="array" ref="Q321">SUM(IF(($A$7:$A$28=Q$6)*($C$7:$C$28="매수")*($B$7:$B$28&lt;=$U321),$H$7:$H$28))-SUM(IF(($A$7:$A$28=Q$6)*($C$7:$C$28="매도")*($B$7:$B$28&lt;=$U321),$H$7:$H$28))</f>
        <v>0</v>
      </c>
      <c r="R321" s="3">
        <f t="array" ref="R321">SUM(IF(($A$7:$A$28=R$6)*($C$7:$C$28="매수")*($B$7:$B$28&lt;=$U321),$H$7:$H$28))-SUM(IF(($A$7:$A$28=R$6)*($C$7:$C$28="매도")*($B$7:$B$28&lt;=$U321),$H$7:$H$28))</f>
        <v>0</v>
      </c>
      <c r="S321" s="3">
        <f t="array" ref="S321">SUM(IF(($A$7:$A$28=S$6)*($C$7:$C$28="매수")*($B$7:$B$28&lt;=$U321),$H$7:$H$28))-SUM(IF(($A$7:$A$28=S$6)*($C$7:$C$28="매도")*($B$7:$B$28&lt;=$U321),$H$7:$H$28))</f>
        <v>0</v>
      </c>
      <c r="T321" s="3">
        <f t="array" ref="T321">SUM(IF(($A$7:$A$28=T$6)*($C$7:$C$28="매수")*($B$7:$B$28&lt;=$U321),$H$7:$H$28))-SUM(IF(($A$7:$A$28=T$6)*($C$7:$C$28="매도")*($B$7:$B$28&lt;=$U321),$H$7:$H$28))</f>
        <v>5624</v>
      </c>
      <c r="U321" s="11">
        <v>43969.0</v>
      </c>
      <c r="V321" s="12">
        <f t="array" ref="V321">VLOOKUP($U321,'종목주가시세'!$A$1:$J$472,MATCH(V$6,'종목주가시세'!$B$1:$J$1,0)+1)*L321</f>
        <v>0</v>
      </c>
      <c r="W321" s="12">
        <f t="array" ref="W321">VLOOKUP($U321,'종목주가시세'!$A$1:$J$472,MATCH(W$6,'종목주가시세'!$B$1:$J$1,0)+1)*M321</f>
        <v>0</v>
      </c>
      <c r="X321" s="12">
        <f t="array" ref="X321">VLOOKUP($U321,'종목주가시세'!$A$1:$J$472,MATCH(X$6,'종목주가시세'!$B$1:$J$1,0)+1)*N321</f>
        <v>0</v>
      </c>
      <c r="Y321" s="12">
        <f t="array" ref="Y321">VLOOKUP($U321,'종목주가시세'!$A$1:$J$472,MATCH(Y$6,'종목주가시세'!$B$1:$J$1,0)+1)*O321</f>
        <v>0</v>
      </c>
      <c r="Z321" s="12">
        <f t="array" ref="Z321">VLOOKUP($U321,'종목주가시세'!$A$1:$J$472,MATCH(Z$6,'종목주가시세'!$B$1:$J$1,0)+1)*P321</f>
        <v>0</v>
      </c>
      <c r="AA321" s="12">
        <f t="array" ref="AA321">VLOOKUP($U321,'종목주가시세'!$A$1:$J$472,MATCH(AA$6,'종목주가시세'!$B$1:$J$1,0)+1)*Q321</f>
        <v>0</v>
      </c>
      <c r="AB321" s="12">
        <f t="array" ref="AB321">VLOOKUP($U321,'종목주가시세'!$A$1:$J$472,MATCH(AB$6,'종목주가시세'!$B$1:$J$1,0)+1)*R321</f>
        <v>0</v>
      </c>
      <c r="AC321" s="12">
        <f t="array" ref="AC321">VLOOKUP($U321,'종목주가시세'!$A$1:$J$472,MATCH(AC$6,'종목주가시세'!$B$1:$J$1,0)+1)*S321</f>
        <v>0</v>
      </c>
      <c r="AD321" s="12">
        <f t="array" ref="AD321">VLOOKUP($U321,'종목주가시세'!$A$1:$J$472,MATCH(AD$6,'종목주가시세'!$B$1:$J$1,0)+1)*T321</f>
        <v>34925040</v>
      </c>
      <c r="AE321" s="12">
        <f t="shared" si="3"/>
        <v>34925040</v>
      </c>
      <c r="AF321" s="12">
        <f t="array" ref="AF321">100000000+SUM(IF(($C$7:$C$28="매도")*($B$7:$B$28&lt;=$U321),$I$7:$I$28))-SUM(IF(($C$7:$C$28="매수")*($B$7:$B$28&lt;=$U321),$I$7:$I$28))</f>
        <v>124650780</v>
      </c>
      <c r="AG321" s="12">
        <f t="shared" si="4"/>
        <v>159575820</v>
      </c>
    </row>
    <row r="322" ht="16.5" customHeight="1">
      <c r="L322" s="3">
        <f t="array" ref="L322">SUM(IF(($A$7:$A$28=L$6)*($C$7:$C$28="매수")*($B$7:$B$28&lt;=$U322),$H$7:$H$28))-SUM(IF(($A$7:$A$28=L$6)*($C$7:$C$28="매도")*($B$7:$B$28&lt;=$U322),$H$7:$H$28))</f>
        <v>0</v>
      </c>
      <c r="M322" s="3">
        <f t="array" ref="M322">SUM(IF(($A$7:$A$28=M$6)*($C$7:$C$28="매수")*($B$7:$B$28&lt;=$U322),$H$7:$H$28))-SUM(IF(($A$7:$A$28=M$6)*($C$7:$C$28="매도")*($B$7:$B$28&lt;=$U322),$H$7:$H$28))</f>
        <v>0</v>
      </c>
      <c r="N322" s="3">
        <f t="array" ref="N322">SUM(IF(($A$7:$A$28=N$6)*($C$7:$C$28="매수")*($B$7:$B$28&lt;=$U322),$H$7:$H$28))-SUM(IF(($A$7:$A$28=N$6)*($C$7:$C$28="매도")*($B$7:$B$28&lt;=$U322),$H$7:$H$28))</f>
        <v>0</v>
      </c>
      <c r="O322" s="3">
        <f t="array" ref="O322">SUM(IF(($A$7:$A$28=O$6)*($C$7:$C$28="매수")*($B$7:$B$28&lt;=$U322),$H$7:$H$28))-SUM(IF(($A$7:$A$28=O$6)*($C$7:$C$28="매도")*($B$7:$B$28&lt;=$U322),$H$7:$H$28))</f>
        <v>0</v>
      </c>
      <c r="P322" s="3">
        <f t="array" ref="P322">SUM(IF(($A$7:$A$28=P$6)*($C$7:$C$28="매수")*($B$7:$B$28&lt;=$U322),$H$7:$H$28))-SUM(IF(($A$7:$A$28=P$6)*($C$7:$C$28="매도")*($B$7:$B$28&lt;=$U322),$H$7:$H$28))</f>
        <v>0</v>
      </c>
      <c r="Q322" s="3">
        <f t="array" ref="Q322">SUM(IF(($A$7:$A$28=Q$6)*($C$7:$C$28="매수")*($B$7:$B$28&lt;=$U322),$H$7:$H$28))-SUM(IF(($A$7:$A$28=Q$6)*($C$7:$C$28="매도")*($B$7:$B$28&lt;=$U322),$H$7:$H$28))</f>
        <v>0</v>
      </c>
      <c r="R322" s="3">
        <f t="array" ref="R322">SUM(IF(($A$7:$A$28=R$6)*($C$7:$C$28="매수")*($B$7:$B$28&lt;=$U322),$H$7:$H$28))-SUM(IF(($A$7:$A$28=R$6)*($C$7:$C$28="매도")*($B$7:$B$28&lt;=$U322),$H$7:$H$28))</f>
        <v>0</v>
      </c>
      <c r="S322" s="3">
        <f t="array" ref="S322">SUM(IF(($A$7:$A$28=S$6)*($C$7:$C$28="매수")*($B$7:$B$28&lt;=$U322),$H$7:$H$28))-SUM(IF(($A$7:$A$28=S$6)*($C$7:$C$28="매도")*($B$7:$B$28&lt;=$U322),$H$7:$H$28))</f>
        <v>0</v>
      </c>
      <c r="T322" s="3">
        <f t="array" ref="T322">SUM(IF(($A$7:$A$28=T$6)*($C$7:$C$28="매수")*($B$7:$B$28&lt;=$U322),$H$7:$H$28))-SUM(IF(($A$7:$A$28=T$6)*($C$7:$C$28="매도")*($B$7:$B$28&lt;=$U322),$H$7:$H$28))</f>
        <v>5624</v>
      </c>
      <c r="U322" s="11">
        <v>43970.0</v>
      </c>
      <c r="V322" s="12">
        <f t="array" ref="V322">VLOOKUP($U322,'종목주가시세'!$A$1:$J$472,MATCH(V$6,'종목주가시세'!$B$1:$J$1,0)+1)*L322</f>
        <v>0</v>
      </c>
      <c r="W322" s="12">
        <f t="array" ref="W322">VLOOKUP($U322,'종목주가시세'!$A$1:$J$472,MATCH(W$6,'종목주가시세'!$B$1:$J$1,0)+1)*M322</f>
        <v>0</v>
      </c>
      <c r="X322" s="12">
        <f t="array" ref="X322">VLOOKUP($U322,'종목주가시세'!$A$1:$J$472,MATCH(X$6,'종목주가시세'!$B$1:$J$1,0)+1)*N322</f>
        <v>0</v>
      </c>
      <c r="Y322" s="12">
        <f t="array" ref="Y322">VLOOKUP($U322,'종목주가시세'!$A$1:$J$472,MATCH(Y$6,'종목주가시세'!$B$1:$J$1,0)+1)*O322</f>
        <v>0</v>
      </c>
      <c r="Z322" s="12">
        <f t="array" ref="Z322">VLOOKUP($U322,'종목주가시세'!$A$1:$J$472,MATCH(Z$6,'종목주가시세'!$B$1:$J$1,0)+1)*P322</f>
        <v>0</v>
      </c>
      <c r="AA322" s="12">
        <f t="array" ref="AA322">VLOOKUP($U322,'종목주가시세'!$A$1:$J$472,MATCH(AA$6,'종목주가시세'!$B$1:$J$1,0)+1)*Q322</f>
        <v>0</v>
      </c>
      <c r="AB322" s="12">
        <f t="array" ref="AB322">VLOOKUP($U322,'종목주가시세'!$A$1:$J$472,MATCH(AB$6,'종목주가시세'!$B$1:$J$1,0)+1)*R322</f>
        <v>0</v>
      </c>
      <c r="AC322" s="12">
        <f t="array" ref="AC322">VLOOKUP($U322,'종목주가시세'!$A$1:$J$472,MATCH(AC$6,'종목주가시세'!$B$1:$J$1,0)+1)*S322</f>
        <v>0</v>
      </c>
      <c r="AD322" s="12">
        <f t="array" ref="AD322">VLOOKUP($U322,'종목주가시세'!$A$1:$J$472,MATCH(AD$6,'종목주가시세'!$B$1:$J$1,0)+1)*T322</f>
        <v>35937360</v>
      </c>
      <c r="AE322" s="12">
        <f t="shared" si="3"/>
        <v>35937360</v>
      </c>
      <c r="AF322" s="12">
        <f t="array" ref="AF322">100000000+SUM(IF(($C$7:$C$28="매도")*($B$7:$B$28&lt;=$U322),$I$7:$I$28))-SUM(IF(($C$7:$C$28="매수")*($B$7:$B$28&lt;=$U322),$I$7:$I$28))</f>
        <v>124650780</v>
      </c>
      <c r="AG322" s="12">
        <f t="shared" si="4"/>
        <v>160588140</v>
      </c>
    </row>
    <row r="323" ht="16.5" customHeight="1">
      <c r="L323" s="3">
        <f t="array" ref="L323">SUM(IF(($A$7:$A$28=L$6)*($C$7:$C$28="매수")*($B$7:$B$28&lt;=$U323),$H$7:$H$28))-SUM(IF(($A$7:$A$28=L$6)*($C$7:$C$28="매도")*($B$7:$B$28&lt;=$U323),$H$7:$H$28))</f>
        <v>0</v>
      </c>
      <c r="M323" s="3">
        <f t="array" ref="M323">SUM(IF(($A$7:$A$28=M$6)*($C$7:$C$28="매수")*($B$7:$B$28&lt;=$U323),$H$7:$H$28))-SUM(IF(($A$7:$A$28=M$6)*($C$7:$C$28="매도")*($B$7:$B$28&lt;=$U323),$H$7:$H$28))</f>
        <v>0</v>
      </c>
      <c r="N323" s="3">
        <f t="array" ref="N323">SUM(IF(($A$7:$A$28=N$6)*($C$7:$C$28="매수")*($B$7:$B$28&lt;=$U323),$H$7:$H$28))-SUM(IF(($A$7:$A$28=N$6)*($C$7:$C$28="매도")*($B$7:$B$28&lt;=$U323),$H$7:$H$28))</f>
        <v>0</v>
      </c>
      <c r="O323" s="3">
        <f t="array" ref="O323">SUM(IF(($A$7:$A$28=O$6)*($C$7:$C$28="매수")*($B$7:$B$28&lt;=$U323),$H$7:$H$28))-SUM(IF(($A$7:$A$28=O$6)*($C$7:$C$28="매도")*($B$7:$B$28&lt;=$U323),$H$7:$H$28))</f>
        <v>0</v>
      </c>
      <c r="P323" s="3">
        <f t="array" ref="P323">SUM(IF(($A$7:$A$28=P$6)*($C$7:$C$28="매수")*($B$7:$B$28&lt;=$U323),$H$7:$H$28))-SUM(IF(($A$7:$A$28=P$6)*($C$7:$C$28="매도")*($B$7:$B$28&lt;=$U323),$H$7:$H$28))</f>
        <v>0</v>
      </c>
      <c r="Q323" s="3">
        <f t="array" ref="Q323">SUM(IF(($A$7:$A$28=Q$6)*($C$7:$C$28="매수")*($B$7:$B$28&lt;=$U323),$H$7:$H$28))-SUM(IF(($A$7:$A$28=Q$6)*($C$7:$C$28="매도")*($B$7:$B$28&lt;=$U323),$H$7:$H$28))</f>
        <v>0</v>
      </c>
      <c r="R323" s="3">
        <f t="array" ref="R323">SUM(IF(($A$7:$A$28=R$6)*($C$7:$C$28="매수")*($B$7:$B$28&lt;=$U323),$H$7:$H$28))-SUM(IF(($A$7:$A$28=R$6)*($C$7:$C$28="매도")*($B$7:$B$28&lt;=$U323),$H$7:$H$28))</f>
        <v>0</v>
      </c>
      <c r="S323" s="3">
        <f t="array" ref="S323">SUM(IF(($A$7:$A$28=S$6)*($C$7:$C$28="매수")*($B$7:$B$28&lt;=$U323),$H$7:$H$28))-SUM(IF(($A$7:$A$28=S$6)*($C$7:$C$28="매도")*($B$7:$B$28&lt;=$U323),$H$7:$H$28))</f>
        <v>0</v>
      </c>
      <c r="T323" s="3">
        <f t="array" ref="T323">SUM(IF(($A$7:$A$28=T$6)*($C$7:$C$28="매수")*($B$7:$B$28&lt;=$U323),$H$7:$H$28))-SUM(IF(($A$7:$A$28=T$6)*($C$7:$C$28="매도")*($B$7:$B$28&lt;=$U323),$H$7:$H$28))</f>
        <v>5624</v>
      </c>
      <c r="U323" s="11">
        <v>43971.0</v>
      </c>
      <c r="V323" s="12">
        <f t="array" ref="V323">VLOOKUP($U323,'종목주가시세'!$A$1:$J$472,MATCH(V$6,'종목주가시세'!$B$1:$J$1,0)+1)*L323</f>
        <v>0</v>
      </c>
      <c r="W323" s="12">
        <f t="array" ref="W323">VLOOKUP($U323,'종목주가시세'!$A$1:$J$472,MATCH(W$6,'종목주가시세'!$B$1:$J$1,0)+1)*M323</f>
        <v>0</v>
      </c>
      <c r="X323" s="12">
        <f t="array" ref="X323">VLOOKUP($U323,'종목주가시세'!$A$1:$J$472,MATCH(X$6,'종목주가시세'!$B$1:$J$1,0)+1)*N323</f>
        <v>0</v>
      </c>
      <c r="Y323" s="12">
        <f t="array" ref="Y323">VLOOKUP($U323,'종목주가시세'!$A$1:$J$472,MATCH(Y$6,'종목주가시세'!$B$1:$J$1,0)+1)*O323</f>
        <v>0</v>
      </c>
      <c r="Z323" s="12">
        <f t="array" ref="Z323">VLOOKUP($U323,'종목주가시세'!$A$1:$J$472,MATCH(Z$6,'종목주가시세'!$B$1:$J$1,0)+1)*P323</f>
        <v>0</v>
      </c>
      <c r="AA323" s="12">
        <f t="array" ref="AA323">VLOOKUP($U323,'종목주가시세'!$A$1:$J$472,MATCH(AA$6,'종목주가시세'!$B$1:$J$1,0)+1)*Q323</f>
        <v>0</v>
      </c>
      <c r="AB323" s="12">
        <f t="array" ref="AB323">VLOOKUP($U323,'종목주가시세'!$A$1:$J$472,MATCH(AB$6,'종목주가시세'!$B$1:$J$1,0)+1)*R323</f>
        <v>0</v>
      </c>
      <c r="AC323" s="12">
        <f t="array" ref="AC323">VLOOKUP($U323,'종목주가시세'!$A$1:$J$472,MATCH(AC$6,'종목주가시세'!$B$1:$J$1,0)+1)*S323</f>
        <v>0</v>
      </c>
      <c r="AD323" s="12">
        <f t="array" ref="AD323">VLOOKUP($U323,'종목주가시세'!$A$1:$J$472,MATCH(AD$6,'종목주가시세'!$B$1:$J$1,0)+1)*T323</f>
        <v>46679200</v>
      </c>
      <c r="AE323" s="12">
        <f t="shared" si="3"/>
        <v>46679200</v>
      </c>
      <c r="AF323" s="12">
        <f t="array" ref="AF323">100000000+SUM(IF(($C$7:$C$28="매도")*($B$7:$B$28&lt;=$U323),$I$7:$I$28))-SUM(IF(($C$7:$C$28="매수")*($B$7:$B$28&lt;=$U323),$I$7:$I$28))</f>
        <v>124650780</v>
      </c>
      <c r="AG323" s="12">
        <f t="shared" si="4"/>
        <v>171329980</v>
      </c>
    </row>
    <row r="324" ht="16.5" customHeight="1">
      <c r="L324" s="3">
        <f t="array" ref="L324">SUM(IF(($A$7:$A$28=L$6)*($C$7:$C$28="매수")*($B$7:$B$28&lt;=$U324),$H$7:$H$28))-SUM(IF(($A$7:$A$28=L$6)*($C$7:$C$28="매도")*($B$7:$B$28&lt;=$U324),$H$7:$H$28))</f>
        <v>0</v>
      </c>
      <c r="M324" s="3">
        <f t="array" ref="M324">SUM(IF(($A$7:$A$28=M$6)*($C$7:$C$28="매수")*($B$7:$B$28&lt;=$U324),$H$7:$H$28))-SUM(IF(($A$7:$A$28=M$6)*($C$7:$C$28="매도")*($B$7:$B$28&lt;=$U324),$H$7:$H$28))</f>
        <v>0</v>
      </c>
      <c r="N324" s="3">
        <f t="array" ref="N324">SUM(IF(($A$7:$A$28=N$6)*($C$7:$C$28="매수")*($B$7:$B$28&lt;=$U324),$H$7:$H$28))-SUM(IF(($A$7:$A$28=N$6)*($C$7:$C$28="매도")*($B$7:$B$28&lt;=$U324),$H$7:$H$28))</f>
        <v>0</v>
      </c>
      <c r="O324" s="3">
        <f t="array" ref="O324">SUM(IF(($A$7:$A$28=O$6)*($C$7:$C$28="매수")*($B$7:$B$28&lt;=$U324),$H$7:$H$28))-SUM(IF(($A$7:$A$28=O$6)*($C$7:$C$28="매도")*($B$7:$B$28&lt;=$U324),$H$7:$H$28))</f>
        <v>0</v>
      </c>
      <c r="P324" s="3">
        <f t="array" ref="P324">SUM(IF(($A$7:$A$28=P$6)*($C$7:$C$28="매수")*($B$7:$B$28&lt;=$U324),$H$7:$H$28))-SUM(IF(($A$7:$A$28=P$6)*($C$7:$C$28="매도")*($B$7:$B$28&lt;=$U324),$H$7:$H$28))</f>
        <v>0</v>
      </c>
      <c r="Q324" s="3">
        <f t="array" ref="Q324">SUM(IF(($A$7:$A$28=Q$6)*($C$7:$C$28="매수")*($B$7:$B$28&lt;=$U324),$H$7:$H$28))-SUM(IF(($A$7:$A$28=Q$6)*($C$7:$C$28="매도")*($B$7:$B$28&lt;=$U324),$H$7:$H$28))</f>
        <v>0</v>
      </c>
      <c r="R324" s="3">
        <f t="array" ref="R324">SUM(IF(($A$7:$A$28=R$6)*($C$7:$C$28="매수")*($B$7:$B$28&lt;=$U324),$H$7:$H$28))-SUM(IF(($A$7:$A$28=R$6)*($C$7:$C$28="매도")*($B$7:$B$28&lt;=$U324),$H$7:$H$28))</f>
        <v>0</v>
      </c>
      <c r="S324" s="3">
        <f t="array" ref="S324">SUM(IF(($A$7:$A$28=S$6)*($C$7:$C$28="매수")*($B$7:$B$28&lt;=$U324),$H$7:$H$28))-SUM(IF(($A$7:$A$28=S$6)*($C$7:$C$28="매도")*($B$7:$B$28&lt;=$U324),$H$7:$H$28))</f>
        <v>0</v>
      </c>
      <c r="T324" s="3">
        <f t="array" ref="T324">SUM(IF(($A$7:$A$28=T$6)*($C$7:$C$28="매수")*($B$7:$B$28&lt;=$U324),$H$7:$H$28))-SUM(IF(($A$7:$A$28=T$6)*($C$7:$C$28="매도")*($B$7:$B$28&lt;=$U324),$H$7:$H$28))</f>
        <v>5624</v>
      </c>
      <c r="U324" s="11">
        <v>43972.0</v>
      </c>
      <c r="V324" s="12">
        <f t="array" ref="V324">VLOOKUP($U324,'종목주가시세'!$A$1:$J$472,MATCH(V$6,'종목주가시세'!$B$1:$J$1,0)+1)*L324</f>
        <v>0</v>
      </c>
      <c r="W324" s="12">
        <f t="array" ref="W324">VLOOKUP($U324,'종목주가시세'!$A$1:$J$472,MATCH(W$6,'종목주가시세'!$B$1:$J$1,0)+1)*M324</f>
        <v>0</v>
      </c>
      <c r="X324" s="12">
        <f t="array" ref="X324">VLOOKUP($U324,'종목주가시세'!$A$1:$J$472,MATCH(X$6,'종목주가시세'!$B$1:$J$1,0)+1)*N324</f>
        <v>0</v>
      </c>
      <c r="Y324" s="12">
        <f t="array" ref="Y324">VLOOKUP($U324,'종목주가시세'!$A$1:$J$472,MATCH(Y$6,'종목주가시세'!$B$1:$J$1,0)+1)*O324</f>
        <v>0</v>
      </c>
      <c r="Z324" s="12">
        <f t="array" ref="Z324">VLOOKUP($U324,'종목주가시세'!$A$1:$J$472,MATCH(Z$6,'종목주가시세'!$B$1:$J$1,0)+1)*P324</f>
        <v>0</v>
      </c>
      <c r="AA324" s="12">
        <f t="array" ref="AA324">VLOOKUP($U324,'종목주가시세'!$A$1:$J$472,MATCH(AA$6,'종목주가시세'!$B$1:$J$1,0)+1)*Q324</f>
        <v>0</v>
      </c>
      <c r="AB324" s="12">
        <f t="array" ref="AB324">VLOOKUP($U324,'종목주가시세'!$A$1:$J$472,MATCH(AB$6,'종목주가시세'!$B$1:$J$1,0)+1)*R324</f>
        <v>0</v>
      </c>
      <c r="AC324" s="12">
        <f t="array" ref="AC324">VLOOKUP($U324,'종목주가시세'!$A$1:$J$472,MATCH(AC$6,'종목주가시세'!$B$1:$J$1,0)+1)*S324</f>
        <v>0</v>
      </c>
      <c r="AD324" s="12">
        <f t="array" ref="AD324">VLOOKUP($U324,'종목주가시세'!$A$1:$J$472,MATCH(AD$6,'종목주가시세'!$B$1:$J$1,0)+1)*T324</f>
        <v>46791680</v>
      </c>
      <c r="AE324" s="12">
        <f t="shared" si="3"/>
        <v>46791680</v>
      </c>
      <c r="AF324" s="12">
        <f t="array" ref="AF324">100000000+SUM(IF(($C$7:$C$28="매도")*($B$7:$B$28&lt;=$U324),$I$7:$I$28))-SUM(IF(($C$7:$C$28="매수")*($B$7:$B$28&lt;=$U324),$I$7:$I$28))</f>
        <v>124650780</v>
      </c>
      <c r="AG324" s="12">
        <f t="shared" si="4"/>
        <v>171442460</v>
      </c>
    </row>
    <row r="325" ht="16.5" customHeight="1">
      <c r="L325" s="3">
        <f t="array" ref="L325">SUM(IF(($A$7:$A$28=L$6)*($C$7:$C$28="매수")*($B$7:$B$28&lt;=$U325),$H$7:$H$28))-SUM(IF(($A$7:$A$28=L$6)*($C$7:$C$28="매도")*($B$7:$B$28&lt;=$U325),$H$7:$H$28))</f>
        <v>0</v>
      </c>
      <c r="M325" s="3">
        <f t="array" ref="M325">SUM(IF(($A$7:$A$28=M$6)*($C$7:$C$28="매수")*($B$7:$B$28&lt;=$U325),$H$7:$H$28))-SUM(IF(($A$7:$A$28=M$6)*($C$7:$C$28="매도")*($B$7:$B$28&lt;=$U325),$H$7:$H$28))</f>
        <v>0</v>
      </c>
      <c r="N325" s="3">
        <f t="array" ref="N325">SUM(IF(($A$7:$A$28=N$6)*($C$7:$C$28="매수")*($B$7:$B$28&lt;=$U325),$H$7:$H$28))-SUM(IF(($A$7:$A$28=N$6)*($C$7:$C$28="매도")*($B$7:$B$28&lt;=$U325),$H$7:$H$28))</f>
        <v>0</v>
      </c>
      <c r="O325" s="3">
        <f t="array" ref="O325">SUM(IF(($A$7:$A$28=O$6)*($C$7:$C$28="매수")*($B$7:$B$28&lt;=$U325),$H$7:$H$28))-SUM(IF(($A$7:$A$28=O$6)*($C$7:$C$28="매도")*($B$7:$B$28&lt;=$U325),$H$7:$H$28))</f>
        <v>0</v>
      </c>
      <c r="P325" s="3">
        <f t="array" ref="P325">SUM(IF(($A$7:$A$28=P$6)*($C$7:$C$28="매수")*($B$7:$B$28&lt;=$U325),$H$7:$H$28))-SUM(IF(($A$7:$A$28=P$6)*($C$7:$C$28="매도")*($B$7:$B$28&lt;=$U325),$H$7:$H$28))</f>
        <v>0</v>
      </c>
      <c r="Q325" s="3">
        <f t="array" ref="Q325">SUM(IF(($A$7:$A$28=Q$6)*($C$7:$C$28="매수")*($B$7:$B$28&lt;=$U325),$H$7:$H$28))-SUM(IF(($A$7:$A$28=Q$6)*($C$7:$C$28="매도")*($B$7:$B$28&lt;=$U325),$H$7:$H$28))</f>
        <v>0</v>
      </c>
      <c r="R325" s="3">
        <f t="array" ref="R325">SUM(IF(($A$7:$A$28=R$6)*($C$7:$C$28="매수")*($B$7:$B$28&lt;=$U325),$H$7:$H$28))-SUM(IF(($A$7:$A$28=R$6)*($C$7:$C$28="매도")*($B$7:$B$28&lt;=$U325),$H$7:$H$28))</f>
        <v>0</v>
      </c>
      <c r="S325" s="3">
        <f t="array" ref="S325">SUM(IF(($A$7:$A$28=S$6)*($C$7:$C$28="매수")*($B$7:$B$28&lt;=$U325),$H$7:$H$28))-SUM(IF(($A$7:$A$28=S$6)*($C$7:$C$28="매도")*($B$7:$B$28&lt;=$U325),$H$7:$H$28))</f>
        <v>0</v>
      </c>
      <c r="T325" s="3">
        <f t="array" ref="T325">SUM(IF(($A$7:$A$28=T$6)*($C$7:$C$28="매수")*($B$7:$B$28&lt;=$U325),$H$7:$H$28))-SUM(IF(($A$7:$A$28=T$6)*($C$7:$C$28="매도")*($B$7:$B$28&lt;=$U325),$H$7:$H$28))</f>
        <v>0</v>
      </c>
      <c r="U325" s="11">
        <v>43973.0</v>
      </c>
      <c r="V325" s="12">
        <f t="array" ref="V325">VLOOKUP($U325,'종목주가시세'!$A$1:$J$472,MATCH(V$6,'종목주가시세'!$B$1:$J$1,0)+1)*L325</f>
        <v>0</v>
      </c>
      <c r="W325" s="12">
        <f t="array" ref="W325">VLOOKUP($U325,'종목주가시세'!$A$1:$J$472,MATCH(W$6,'종목주가시세'!$B$1:$J$1,0)+1)*M325</f>
        <v>0</v>
      </c>
      <c r="X325" s="12">
        <f t="array" ref="X325">VLOOKUP($U325,'종목주가시세'!$A$1:$J$472,MATCH(X$6,'종목주가시세'!$B$1:$J$1,0)+1)*N325</f>
        <v>0</v>
      </c>
      <c r="Y325" s="12">
        <f t="array" ref="Y325">VLOOKUP($U325,'종목주가시세'!$A$1:$J$472,MATCH(Y$6,'종목주가시세'!$B$1:$J$1,0)+1)*O325</f>
        <v>0</v>
      </c>
      <c r="Z325" s="12">
        <f t="array" ref="Z325">VLOOKUP($U325,'종목주가시세'!$A$1:$J$472,MATCH(Z$6,'종목주가시세'!$B$1:$J$1,0)+1)*P325</f>
        <v>0</v>
      </c>
      <c r="AA325" s="12">
        <f t="array" ref="AA325">VLOOKUP($U325,'종목주가시세'!$A$1:$J$472,MATCH(AA$6,'종목주가시세'!$B$1:$J$1,0)+1)*Q325</f>
        <v>0</v>
      </c>
      <c r="AB325" s="12">
        <f t="array" ref="AB325">VLOOKUP($U325,'종목주가시세'!$A$1:$J$472,MATCH(AB$6,'종목주가시세'!$B$1:$J$1,0)+1)*R325</f>
        <v>0</v>
      </c>
      <c r="AC325" s="12">
        <f t="array" ref="AC325">VLOOKUP($U325,'종목주가시세'!$A$1:$J$472,MATCH(AC$6,'종목주가시세'!$B$1:$J$1,0)+1)*S325</f>
        <v>0</v>
      </c>
      <c r="AD325" s="12">
        <f t="array" ref="AD325">VLOOKUP($U325,'종목주가시세'!$A$1:$J$472,MATCH(AD$6,'종목주가시세'!$B$1:$J$1,0)+1)*T325</f>
        <v>0</v>
      </c>
      <c r="AE325" s="12">
        <f t="shared" si="3"/>
        <v>0</v>
      </c>
      <c r="AF325" s="12">
        <f t="array" ref="AF325">100000000+SUM(IF(($C$7:$C$28="매도")*($B$7:$B$28&lt;=$U325),$I$7:$I$28))-SUM(IF(($C$7:$C$28="매수")*($B$7:$B$28&lt;=$U325),$I$7:$I$28))</f>
        <v>170486380</v>
      </c>
      <c r="AG325" s="12">
        <f t="shared" si="4"/>
        <v>170486380</v>
      </c>
    </row>
    <row r="326" ht="16.5" customHeight="1">
      <c r="L326" s="3">
        <f t="array" ref="L326">SUM(IF(($A$7:$A$28=L$6)*($C$7:$C$28="매수")*($B$7:$B$28&lt;=$U326),$H$7:$H$28))-SUM(IF(($A$7:$A$28=L$6)*($C$7:$C$28="매도")*($B$7:$B$28&lt;=$U326),$H$7:$H$28))</f>
        <v>0</v>
      </c>
      <c r="M326" s="3">
        <f t="array" ref="M326">SUM(IF(($A$7:$A$28=M$6)*($C$7:$C$28="매수")*($B$7:$B$28&lt;=$U326),$H$7:$H$28))-SUM(IF(($A$7:$A$28=M$6)*($C$7:$C$28="매도")*($B$7:$B$28&lt;=$U326),$H$7:$H$28))</f>
        <v>0</v>
      </c>
      <c r="N326" s="3">
        <f t="array" ref="N326">SUM(IF(($A$7:$A$28=N$6)*($C$7:$C$28="매수")*($B$7:$B$28&lt;=$U326),$H$7:$H$28))-SUM(IF(($A$7:$A$28=N$6)*($C$7:$C$28="매도")*($B$7:$B$28&lt;=$U326),$H$7:$H$28))</f>
        <v>0</v>
      </c>
      <c r="O326" s="3">
        <f t="array" ref="O326">SUM(IF(($A$7:$A$28=O$6)*($C$7:$C$28="매수")*($B$7:$B$28&lt;=$U326),$H$7:$H$28))-SUM(IF(($A$7:$A$28=O$6)*($C$7:$C$28="매도")*($B$7:$B$28&lt;=$U326),$H$7:$H$28))</f>
        <v>0</v>
      </c>
      <c r="P326" s="3">
        <f t="array" ref="P326">SUM(IF(($A$7:$A$28=P$6)*($C$7:$C$28="매수")*($B$7:$B$28&lt;=$U326),$H$7:$H$28))-SUM(IF(($A$7:$A$28=P$6)*($C$7:$C$28="매도")*($B$7:$B$28&lt;=$U326),$H$7:$H$28))</f>
        <v>0</v>
      </c>
      <c r="Q326" s="3">
        <f t="array" ref="Q326">SUM(IF(($A$7:$A$28=Q$6)*($C$7:$C$28="매수")*($B$7:$B$28&lt;=$U326),$H$7:$H$28))-SUM(IF(($A$7:$A$28=Q$6)*($C$7:$C$28="매도")*($B$7:$B$28&lt;=$U326),$H$7:$H$28))</f>
        <v>0</v>
      </c>
      <c r="R326" s="3">
        <f t="array" ref="R326">SUM(IF(($A$7:$A$28=R$6)*($C$7:$C$28="매수")*($B$7:$B$28&lt;=$U326),$H$7:$H$28))-SUM(IF(($A$7:$A$28=R$6)*($C$7:$C$28="매도")*($B$7:$B$28&lt;=$U326),$H$7:$H$28))</f>
        <v>0</v>
      </c>
      <c r="S326" s="3">
        <f t="array" ref="S326">SUM(IF(($A$7:$A$28=S$6)*($C$7:$C$28="매수")*($B$7:$B$28&lt;=$U326),$H$7:$H$28))-SUM(IF(($A$7:$A$28=S$6)*($C$7:$C$28="매도")*($B$7:$B$28&lt;=$U326),$H$7:$H$28))</f>
        <v>0</v>
      </c>
      <c r="T326" s="3">
        <f t="array" ref="T326">SUM(IF(($A$7:$A$28=T$6)*($C$7:$C$28="매수")*($B$7:$B$28&lt;=$U326),$H$7:$H$28))-SUM(IF(($A$7:$A$28=T$6)*($C$7:$C$28="매도")*($B$7:$B$28&lt;=$U326),$H$7:$H$28))</f>
        <v>0</v>
      </c>
      <c r="U326" s="11">
        <v>43976.0</v>
      </c>
      <c r="V326" s="12">
        <f t="array" ref="V326">VLOOKUP($U326,'종목주가시세'!$A$1:$J$472,MATCH(V$6,'종목주가시세'!$B$1:$J$1,0)+1)*L326</f>
        <v>0</v>
      </c>
      <c r="W326" s="12">
        <f t="array" ref="W326">VLOOKUP($U326,'종목주가시세'!$A$1:$J$472,MATCH(W$6,'종목주가시세'!$B$1:$J$1,0)+1)*M326</f>
        <v>0</v>
      </c>
      <c r="X326" s="12">
        <f t="array" ref="X326">VLOOKUP($U326,'종목주가시세'!$A$1:$J$472,MATCH(X$6,'종목주가시세'!$B$1:$J$1,0)+1)*N326</f>
        <v>0</v>
      </c>
      <c r="Y326" s="12">
        <f t="array" ref="Y326">VLOOKUP($U326,'종목주가시세'!$A$1:$J$472,MATCH(Y$6,'종목주가시세'!$B$1:$J$1,0)+1)*O326</f>
        <v>0</v>
      </c>
      <c r="Z326" s="12">
        <f t="array" ref="Z326">VLOOKUP($U326,'종목주가시세'!$A$1:$J$472,MATCH(Z$6,'종목주가시세'!$B$1:$J$1,0)+1)*P326</f>
        <v>0</v>
      </c>
      <c r="AA326" s="12">
        <f t="array" ref="AA326">VLOOKUP($U326,'종목주가시세'!$A$1:$J$472,MATCH(AA$6,'종목주가시세'!$B$1:$J$1,0)+1)*Q326</f>
        <v>0</v>
      </c>
      <c r="AB326" s="12">
        <f t="array" ref="AB326">VLOOKUP($U326,'종목주가시세'!$A$1:$J$472,MATCH(AB$6,'종목주가시세'!$B$1:$J$1,0)+1)*R326</f>
        <v>0</v>
      </c>
      <c r="AC326" s="12">
        <f t="array" ref="AC326">VLOOKUP($U326,'종목주가시세'!$A$1:$J$472,MATCH(AC$6,'종목주가시세'!$B$1:$J$1,0)+1)*S326</f>
        <v>0</v>
      </c>
      <c r="AD326" s="12">
        <f t="array" ref="AD326">VLOOKUP($U326,'종목주가시세'!$A$1:$J$472,MATCH(AD$6,'종목주가시세'!$B$1:$J$1,0)+1)*T326</f>
        <v>0</v>
      </c>
      <c r="AE326" s="12">
        <f t="shared" si="3"/>
        <v>0</v>
      </c>
      <c r="AF326" s="12">
        <f t="array" ref="AF326">100000000+SUM(IF(($C$7:$C$28="매도")*($B$7:$B$28&lt;=$U326),$I$7:$I$28))-SUM(IF(($C$7:$C$28="매수")*($B$7:$B$28&lt;=$U326),$I$7:$I$28))</f>
        <v>170486380</v>
      </c>
      <c r="AG326" s="12">
        <f t="shared" si="4"/>
        <v>170486380</v>
      </c>
    </row>
    <row r="327" ht="16.5" customHeight="1">
      <c r="L327" s="3">
        <f t="array" ref="L327">SUM(IF(($A$7:$A$28=L$6)*($C$7:$C$28="매수")*($B$7:$B$28&lt;=$U327),$H$7:$H$28))-SUM(IF(($A$7:$A$28=L$6)*($C$7:$C$28="매도")*($B$7:$B$28&lt;=$U327),$H$7:$H$28))</f>
        <v>0</v>
      </c>
      <c r="M327" s="3">
        <f t="array" ref="M327">SUM(IF(($A$7:$A$28=M$6)*($C$7:$C$28="매수")*($B$7:$B$28&lt;=$U327),$H$7:$H$28))-SUM(IF(($A$7:$A$28=M$6)*($C$7:$C$28="매도")*($B$7:$B$28&lt;=$U327),$H$7:$H$28))</f>
        <v>0</v>
      </c>
      <c r="N327" s="3">
        <f t="array" ref="N327">SUM(IF(($A$7:$A$28=N$6)*($C$7:$C$28="매수")*($B$7:$B$28&lt;=$U327),$H$7:$H$28))-SUM(IF(($A$7:$A$28=N$6)*($C$7:$C$28="매도")*($B$7:$B$28&lt;=$U327),$H$7:$H$28))</f>
        <v>0</v>
      </c>
      <c r="O327" s="3">
        <f t="array" ref="O327">SUM(IF(($A$7:$A$28=O$6)*($C$7:$C$28="매수")*($B$7:$B$28&lt;=$U327),$H$7:$H$28))-SUM(IF(($A$7:$A$28=O$6)*($C$7:$C$28="매도")*($B$7:$B$28&lt;=$U327),$H$7:$H$28))</f>
        <v>0</v>
      </c>
      <c r="P327" s="3">
        <f t="array" ref="P327">SUM(IF(($A$7:$A$28=P$6)*($C$7:$C$28="매수")*($B$7:$B$28&lt;=$U327),$H$7:$H$28))-SUM(IF(($A$7:$A$28=P$6)*($C$7:$C$28="매도")*($B$7:$B$28&lt;=$U327),$H$7:$H$28))</f>
        <v>0</v>
      </c>
      <c r="Q327" s="3">
        <f t="array" ref="Q327">SUM(IF(($A$7:$A$28=Q$6)*($C$7:$C$28="매수")*($B$7:$B$28&lt;=$U327),$H$7:$H$28))-SUM(IF(($A$7:$A$28=Q$6)*($C$7:$C$28="매도")*($B$7:$B$28&lt;=$U327),$H$7:$H$28))</f>
        <v>0</v>
      </c>
      <c r="R327" s="3">
        <f t="array" ref="R327">SUM(IF(($A$7:$A$28=R$6)*($C$7:$C$28="매수")*($B$7:$B$28&lt;=$U327),$H$7:$H$28))-SUM(IF(($A$7:$A$28=R$6)*($C$7:$C$28="매도")*($B$7:$B$28&lt;=$U327),$H$7:$H$28))</f>
        <v>0</v>
      </c>
      <c r="S327" s="3">
        <f t="array" ref="S327">SUM(IF(($A$7:$A$28=S$6)*($C$7:$C$28="매수")*($B$7:$B$28&lt;=$U327),$H$7:$H$28))-SUM(IF(($A$7:$A$28=S$6)*($C$7:$C$28="매도")*($B$7:$B$28&lt;=$U327),$H$7:$H$28))</f>
        <v>0</v>
      </c>
      <c r="T327" s="3">
        <f t="array" ref="T327">SUM(IF(($A$7:$A$28=T$6)*($C$7:$C$28="매수")*($B$7:$B$28&lt;=$U327),$H$7:$H$28))-SUM(IF(($A$7:$A$28=T$6)*($C$7:$C$28="매도")*($B$7:$B$28&lt;=$U327),$H$7:$H$28))</f>
        <v>0</v>
      </c>
      <c r="U327" s="11">
        <v>43977.0</v>
      </c>
      <c r="V327" s="12">
        <f t="array" ref="V327">VLOOKUP($U327,'종목주가시세'!$A$1:$J$472,MATCH(V$6,'종목주가시세'!$B$1:$J$1,0)+1)*L327</f>
        <v>0</v>
      </c>
      <c r="W327" s="12">
        <f t="array" ref="W327">VLOOKUP($U327,'종목주가시세'!$A$1:$J$472,MATCH(W$6,'종목주가시세'!$B$1:$J$1,0)+1)*M327</f>
        <v>0</v>
      </c>
      <c r="X327" s="12">
        <f t="array" ref="X327">VLOOKUP($U327,'종목주가시세'!$A$1:$J$472,MATCH(X$6,'종목주가시세'!$B$1:$J$1,0)+1)*N327</f>
        <v>0</v>
      </c>
      <c r="Y327" s="12">
        <f t="array" ref="Y327">VLOOKUP($U327,'종목주가시세'!$A$1:$J$472,MATCH(Y$6,'종목주가시세'!$B$1:$J$1,0)+1)*O327</f>
        <v>0</v>
      </c>
      <c r="Z327" s="12">
        <f t="array" ref="Z327">VLOOKUP($U327,'종목주가시세'!$A$1:$J$472,MATCH(Z$6,'종목주가시세'!$B$1:$J$1,0)+1)*P327</f>
        <v>0</v>
      </c>
      <c r="AA327" s="12">
        <f t="array" ref="AA327">VLOOKUP($U327,'종목주가시세'!$A$1:$J$472,MATCH(AA$6,'종목주가시세'!$B$1:$J$1,0)+1)*Q327</f>
        <v>0</v>
      </c>
      <c r="AB327" s="12">
        <f t="array" ref="AB327">VLOOKUP($U327,'종목주가시세'!$A$1:$J$472,MATCH(AB$6,'종목주가시세'!$B$1:$J$1,0)+1)*R327</f>
        <v>0</v>
      </c>
      <c r="AC327" s="12">
        <f t="array" ref="AC327">VLOOKUP($U327,'종목주가시세'!$A$1:$J$472,MATCH(AC$6,'종목주가시세'!$B$1:$J$1,0)+1)*S327</f>
        <v>0</v>
      </c>
      <c r="AD327" s="12">
        <f t="array" ref="AD327">VLOOKUP($U327,'종목주가시세'!$A$1:$J$472,MATCH(AD$6,'종목주가시세'!$B$1:$J$1,0)+1)*T327</f>
        <v>0</v>
      </c>
      <c r="AE327" s="12">
        <f t="shared" si="3"/>
        <v>0</v>
      </c>
      <c r="AF327" s="12">
        <f t="array" ref="AF327">100000000+SUM(IF(($C$7:$C$28="매도")*($B$7:$B$28&lt;=$U327),$I$7:$I$28))-SUM(IF(($C$7:$C$28="매수")*($B$7:$B$28&lt;=$U327),$I$7:$I$28))</f>
        <v>170486380</v>
      </c>
      <c r="AG327" s="12">
        <f t="shared" si="4"/>
        <v>170486380</v>
      </c>
    </row>
    <row r="328" ht="16.5" customHeight="1">
      <c r="L328" s="3">
        <f t="array" ref="L328">SUM(IF(($A$7:$A$28=L$6)*($C$7:$C$28="매수")*($B$7:$B$28&lt;=$U328),$H$7:$H$28))-SUM(IF(($A$7:$A$28=L$6)*($C$7:$C$28="매도")*($B$7:$B$28&lt;=$U328),$H$7:$H$28))</f>
        <v>0</v>
      </c>
      <c r="M328" s="3">
        <f t="array" ref="M328">SUM(IF(($A$7:$A$28=M$6)*($C$7:$C$28="매수")*($B$7:$B$28&lt;=$U328),$H$7:$H$28))-SUM(IF(($A$7:$A$28=M$6)*($C$7:$C$28="매도")*($B$7:$B$28&lt;=$U328),$H$7:$H$28))</f>
        <v>0</v>
      </c>
      <c r="N328" s="3">
        <f t="array" ref="N328">SUM(IF(($A$7:$A$28=N$6)*($C$7:$C$28="매수")*($B$7:$B$28&lt;=$U328),$H$7:$H$28))-SUM(IF(($A$7:$A$28=N$6)*($C$7:$C$28="매도")*($B$7:$B$28&lt;=$U328),$H$7:$H$28))</f>
        <v>0</v>
      </c>
      <c r="O328" s="3">
        <f t="array" ref="O328">SUM(IF(($A$7:$A$28=O$6)*($C$7:$C$28="매수")*($B$7:$B$28&lt;=$U328),$H$7:$H$28))-SUM(IF(($A$7:$A$28=O$6)*($C$7:$C$28="매도")*($B$7:$B$28&lt;=$U328),$H$7:$H$28))</f>
        <v>0</v>
      </c>
      <c r="P328" s="3">
        <f t="array" ref="P328">SUM(IF(($A$7:$A$28=P$6)*($C$7:$C$28="매수")*($B$7:$B$28&lt;=$U328),$H$7:$H$28))-SUM(IF(($A$7:$A$28=P$6)*($C$7:$C$28="매도")*($B$7:$B$28&lt;=$U328),$H$7:$H$28))</f>
        <v>0</v>
      </c>
      <c r="Q328" s="3">
        <f t="array" ref="Q328">SUM(IF(($A$7:$A$28=Q$6)*($C$7:$C$28="매수")*($B$7:$B$28&lt;=$U328),$H$7:$H$28))-SUM(IF(($A$7:$A$28=Q$6)*($C$7:$C$28="매도")*($B$7:$B$28&lt;=$U328),$H$7:$H$28))</f>
        <v>0</v>
      </c>
      <c r="R328" s="3">
        <f t="array" ref="R328">SUM(IF(($A$7:$A$28=R$6)*($C$7:$C$28="매수")*($B$7:$B$28&lt;=$U328),$H$7:$H$28))-SUM(IF(($A$7:$A$28=R$6)*($C$7:$C$28="매도")*($B$7:$B$28&lt;=$U328),$H$7:$H$28))</f>
        <v>0</v>
      </c>
      <c r="S328" s="3">
        <f t="array" ref="S328">SUM(IF(($A$7:$A$28=S$6)*($C$7:$C$28="매수")*($B$7:$B$28&lt;=$U328),$H$7:$H$28))-SUM(IF(($A$7:$A$28=S$6)*($C$7:$C$28="매도")*($B$7:$B$28&lt;=$U328),$H$7:$H$28))</f>
        <v>0</v>
      </c>
      <c r="T328" s="3">
        <f t="array" ref="T328">SUM(IF(($A$7:$A$28=T$6)*($C$7:$C$28="매수")*($B$7:$B$28&lt;=$U328),$H$7:$H$28))-SUM(IF(($A$7:$A$28=T$6)*($C$7:$C$28="매도")*($B$7:$B$28&lt;=$U328),$H$7:$H$28))</f>
        <v>0</v>
      </c>
      <c r="U328" s="11">
        <v>43978.0</v>
      </c>
      <c r="V328" s="12">
        <f t="array" ref="V328">VLOOKUP($U328,'종목주가시세'!$A$1:$J$472,MATCH(V$6,'종목주가시세'!$B$1:$J$1,0)+1)*L328</f>
        <v>0</v>
      </c>
      <c r="W328" s="12">
        <f t="array" ref="W328">VLOOKUP($U328,'종목주가시세'!$A$1:$J$472,MATCH(W$6,'종목주가시세'!$B$1:$J$1,0)+1)*M328</f>
        <v>0</v>
      </c>
      <c r="X328" s="12">
        <f t="array" ref="X328">VLOOKUP($U328,'종목주가시세'!$A$1:$J$472,MATCH(X$6,'종목주가시세'!$B$1:$J$1,0)+1)*N328</f>
        <v>0</v>
      </c>
      <c r="Y328" s="12">
        <f t="array" ref="Y328">VLOOKUP($U328,'종목주가시세'!$A$1:$J$472,MATCH(Y$6,'종목주가시세'!$B$1:$J$1,0)+1)*O328</f>
        <v>0</v>
      </c>
      <c r="Z328" s="12">
        <f t="array" ref="Z328">VLOOKUP($U328,'종목주가시세'!$A$1:$J$472,MATCH(Z$6,'종목주가시세'!$B$1:$J$1,0)+1)*P328</f>
        <v>0</v>
      </c>
      <c r="AA328" s="12">
        <f t="array" ref="AA328">VLOOKUP($U328,'종목주가시세'!$A$1:$J$472,MATCH(AA$6,'종목주가시세'!$B$1:$J$1,0)+1)*Q328</f>
        <v>0</v>
      </c>
      <c r="AB328" s="12">
        <f t="array" ref="AB328">VLOOKUP($U328,'종목주가시세'!$A$1:$J$472,MATCH(AB$6,'종목주가시세'!$B$1:$J$1,0)+1)*R328</f>
        <v>0</v>
      </c>
      <c r="AC328" s="12">
        <f t="array" ref="AC328">VLOOKUP($U328,'종목주가시세'!$A$1:$J$472,MATCH(AC$6,'종목주가시세'!$B$1:$J$1,0)+1)*S328</f>
        <v>0</v>
      </c>
      <c r="AD328" s="12">
        <f t="array" ref="AD328">VLOOKUP($U328,'종목주가시세'!$A$1:$J$472,MATCH(AD$6,'종목주가시세'!$B$1:$J$1,0)+1)*T328</f>
        <v>0</v>
      </c>
      <c r="AE328" s="12">
        <f t="shared" si="3"/>
        <v>0</v>
      </c>
      <c r="AF328" s="12">
        <f t="array" ref="AF328">100000000+SUM(IF(($C$7:$C$28="매도")*($B$7:$B$28&lt;=$U328),$I$7:$I$28))-SUM(IF(($C$7:$C$28="매수")*($B$7:$B$28&lt;=$U328),$I$7:$I$28))</f>
        <v>170486380</v>
      </c>
      <c r="AG328" s="12">
        <f t="shared" si="4"/>
        <v>170486380</v>
      </c>
    </row>
    <row r="329" ht="16.5" customHeight="1">
      <c r="L329" s="3">
        <f t="array" ref="L329">SUM(IF(($A$7:$A$28=L$6)*($C$7:$C$28="매수")*($B$7:$B$28&lt;=$U329),$H$7:$H$28))-SUM(IF(($A$7:$A$28=L$6)*($C$7:$C$28="매도")*($B$7:$B$28&lt;=$U329),$H$7:$H$28))</f>
        <v>0</v>
      </c>
      <c r="M329" s="3">
        <f t="array" ref="M329">SUM(IF(($A$7:$A$28=M$6)*($C$7:$C$28="매수")*($B$7:$B$28&lt;=$U329),$H$7:$H$28))-SUM(IF(($A$7:$A$28=M$6)*($C$7:$C$28="매도")*($B$7:$B$28&lt;=$U329),$H$7:$H$28))</f>
        <v>0</v>
      </c>
      <c r="N329" s="3">
        <f t="array" ref="N329">SUM(IF(($A$7:$A$28=N$6)*($C$7:$C$28="매수")*($B$7:$B$28&lt;=$U329),$H$7:$H$28))-SUM(IF(($A$7:$A$28=N$6)*($C$7:$C$28="매도")*($B$7:$B$28&lt;=$U329),$H$7:$H$28))</f>
        <v>0</v>
      </c>
      <c r="O329" s="3">
        <f t="array" ref="O329">SUM(IF(($A$7:$A$28=O$6)*($C$7:$C$28="매수")*($B$7:$B$28&lt;=$U329),$H$7:$H$28))-SUM(IF(($A$7:$A$28=O$6)*($C$7:$C$28="매도")*($B$7:$B$28&lt;=$U329),$H$7:$H$28))</f>
        <v>0</v>
      </c>
      <c r="P329" s="3">
        <f t="array" ref="P329">SUM(IF(($A$7:$A$28=P$6)*($C$7:$C$28="매수")*($B$7:$B$28&lt;=$U329),$H$7:$H$28))-SUM(IF(($A$7:$A$28=P$6)*($C$7:$C$28="매도")*($B$7:$B$28&lt;=$U329),$H$7:$H$28))</f>
        <v>0</v>
      </c>
      <c r="Q329" s="3">
        <f t="array" ref="Q329">SUM(IF(($A$7:$A$28=Q$6)*($C$7:$C$28="매수")*($B$7:$B$28&lt;=$U329),$H$7:$H$28))-SUM(IF(($A$7:$A$28=Q$6)*($C$7:$C$28="매도")*($B$7:$B$28&lt;=$U329),$H$7:$H$28))</f>
        <v>0</v>
      </c>
      <c r="R329" s="3">
        <f t="array" ref="R329">SUM(IF(($A$7:$A$28=R$6)*($C$7:$C$28="매수")*($B$7:$B$28&lt;=$U329),$H$7:$H$28))-SUM(IF(($A$7:$A$28=R$6)*($C$7:$C$28="매도")*($B$7:$B$28&lt;=$U329),$H$7:$H$28))</f>
        <v>0</v>
      </c>
      <c r="S329" s="3">
        <f t="array" ref="S329">SUM(IF(($A$7:$A$28=S$6)*($C$7:$C$28="매수")*($B$7:$B$28&lt;=$U329),$H$7:$H$28))-SUM(IF(($A$7:$A$28=S$6)*($C$7:$C$28="매도")*($B$7:$B$28&lt;=$U329),$H$7:$H$28))</f>
        <v>0</v>
      </c>
      <c r="T329" s="3">
        <f t="array" ref="T329">SUM(IF(($A$7:$A$28=T$6)*($C$7:$C$28="매수")*($B$7:$B$28&lt;=$U329),$H$7:$H$28))-SUM(IF(($A$7:$A$28=T$6)*($C$7:$C$28="매도")*($B$7:$B$28&lt;=$U329),$H$7:$H$28))</f>
        <v>0</v>
      </c>
      <c r="U329" s="11">
        <v>43979.0</v>
      </c>
      <c r="V329" s="12">
        <f t="array" ref="V329">VLOOKUP($U329,'종목주가시세'!$A$1:$J$472,MATCH(V$6,'종목주가시세'!$B$1:$J$1,0)+1)*L329</f>
        <v>0</v>
      </c>
      <c r="W329" s="12">
        <f t="array" ref="W329">VLOOKUP($U329,'종목주가시세'!$A$1:$J$472,MATCH(W$6,'종목주가시세'!$B$1:$J$1,0)+1)*M329</f>
        <v>0</v>
      </c>
      <c r="X329" s="12">
        <f t="array" ref="X329">VLOOKUP($U329,'종목주가시세'!$A$1:$J$472,MATCH(X$6,'종목주가시세'!$B$1:$J$1,0)+1)*N329</f>
        <v>0</v>
      </c>
      <c r="Y329" s="12">
        <f t="array" ref="Y329">VLOOKUP($U329,'종목주가시세'!$A$1:$J$472,MATCH(Y$6,'종목주가시세'!$B$1:$J$1,0)+1)*O329</f>
        <v>0</v>
      </c>
      <c r="Z329" s="12">
        <f t="array" ref="Z329">VLOOKUP($U329,'종목주가시세'!$A$1:$J$472,MATCH(Z$6,'종목주가시세'!$B$1:$J$1,0)+1)*P329</f>
        <v>0</v>
      </c>
      <c r="AA329" s="12">
        <f t="array" ref="AA329">VLOOKUP($U329,'종목주가시세'!$A$1:$J$472,MATCH(AA$6,'종목주가시세'!$B$1:$J$1,0)+1)*Q329</f>
        <v>0</v>
      </c>
      <c r="AB329" s="12">
        <f t="array" ref="AB329">VLOOKUP($U329,'종목주가시세'!$A$1:$J$472,MATCH(AB$6,'종목주가시세'!$B$1:$J$1,0)+1)*R329</f>
        <v>0</v>
      </c>
      <c r="AC329" s="12">
        <f t="array" ref="AC329">VLOOKUP($U329,'종목주가시세'!$A$1:$J$472,MATCH(AC$6,'종목주가시세'!$B$1:$J$1,0)+1)*S329</f>
        <v>0</v>
      </c>
      <c r="AD329" s="12">
        <f t="array" ref="AD329">VLOOKUP($U329,'종목주가시세'!$A$1:$J$472,MATCH(AD$6,'종목주가시세'!$B$1:$J$1,0)+1)*T329</f>
        <v>0</v>
      </c>
      <c r="AE329" s="12">
        <f t="shared" si="3"/>
        <v>0</v>
      </c>
      <c r="AF329" s="12">
        <f t="array" ref="AF329">100000000+SUM(IF(($C$7:$C$28="매도")*($B$7:$B$28&lt;=$U329),$I$7:$I$28))-SUM(IF(($C$7:$C$28="매수")*($B$7:$B$28&lt;=$U329),$I$7:$I$28))</f>
        <v>170486380</v>
      </c>
      <c r="AG329" s="12">
        <f t="shared" si="4"/>
        <v>170486380</v>
      </c>
    </row>
    <row r="330" ht="16.5" customHeight="1">
      <c r="L330" s="3">
        <f t="array" ref="L330">SUM(IF(($A$7:$A$28=L$6)*($C$7:$C$28="매수")*($B$7:$B$28&lt;=$U330),$H$7:$H$28))-SUM(IF(($A$7:$A$28=L$6)*($C$7:$C$28="매도")*($B$7:$B$28&lt;=$U330),$H$7:$H$28))</f>
        <v>0</v>
      </c>
      <c r="M330" s="3">
        <f t="array" ref="M330">SUM(IF(($A$7:$A$28=M$6)*($C$7:$C$28="매수")*($B$7:$B$28&lt;=$U330),$H$7:$H$28))-SUM(IF(($A$7:$A$28=M$6)*($C$7:$C$28="매도")*($B$7:$B$28&lt;=$U330),$H$7:$H$28))</f>
        <v>0</v>
      </c>
      <c r="N330" s="3">
        <f t="array" ref="N330">SUM(IF(($A$7:$A$28=N$6)*($C$7:$C$28="매수")*($B$7:$B$28&lt;=$U330),$H$7:$H$28))-SUM(IF(($A$7:$A$28=N$6)*($C$7:$C$28="매도")*($B$7:$B$28&lt;=$U330),$H$7:$H$28))</f>
        <v>0</v>
      </c>
      <c r="O330" s="3">
        <f t="array" ref="O330">SUM(IF(($A$7:$A$28=O$6)*($C$7:$C$28="매수")*($B$7:$B$28&lt;=$U330),$H$7:$H$28))-SUM(IF(($A$7:$A$28=O$6)*($C$7:$C$28="매도")*($B$7:$B$28&lt;=$U330),$H$7:$H$28))</f>
        <v>0</v>
      </c>
      <c r="P330" s="3">
        <f t="array" ref="P330">SUM(IF(($A$7:$A$28=P$6)*($C$7:$C$28="매수")*($B$7:$B$28&lt;=$U330),$H$7:$H$28))-SUM(IF(($A$7:$A$28=P$6)*($C$7:$C$28="매도")*($B$7:$B$28&lt;=$U330),$H$7:$H$28))</f>
        <v>0</v>
      </c>
      <c r="Q330" s="3">
        <f t="array" ref="Q330">SUM(IF(($A$7:$A$28=Q$6)*($C$7:$C$28="매수")*($B$7:$B$28&lt;=$U330),$H$7:$H$28))-SUM(IF(($A$7:$A$28=Q$6)*($C$7:$C$28="매도")*($B$7:$B$28&lt;=$U330),$H$7:$H$28))</f>
        <v>0</v>
      </c>
      <c r="R330" s="3">
        <f t="array" ref="R330">SUM(IF(($A$7:$A$28=R$6)*($C$7:$C$28="매수")*($B$7:$B$28&lt;=$U330),$H$7:$H$28))-SUM(IF(($A$7:$A$28=R$6)*($C$7:$C$28="매도")*($B$7:$B$28&lt;=$U330),$H$7:$H$28))</f>
        <v>0</v>
      </c>
      <c r="S330" s="3">
        <f t="array" ref="S330">SUM(IF(($A$7:$A$28=S$6)*($C$7:$C$28="매수")*($B$7:$B$28&lt;=$U330),$H$7:$H$28))-SUM(IF(($A$7:$A$28=S$6)*($C$7:$C$28="매도")*($B$7:$B$28&lt;=$U330),$H$7:$H$28))</f>
        <v>0</v>
      </c>
      <c r="T330" s="3">
        <f t="array" ref="T330">SUM(IF(($A$7:$A$28=T$6)*($C$7:$C$28="매수")*($B$7:$B$28&lt;=$U330),$H$7:$H$28))-SUM(IF(($A$7:$A$28=T$6)*($C$7:$C$28="매도")*($B$7:$B$28&lt;=$U330),$H$7:$H$28))</f>
        <v>0</v>
      </c>
      <c r="U330" s="11">
        <v>43980.0</v>
      </c>
      <c r="V330" s="12">
        <f t="array" ref="V330">VLOOKUP($U330,'종목주가시세'!$A$1:$J$472,MATCH(V$6,'종목주가시세'!$B$1:$J$1,0)+1)*L330</f>
        <v>0</v>
      </c>
      <c r="W330" s="12">
        <f t="array" ref="W330">VLOOKUP($U330,'종목주가시세'!$A$1:$J$472,MATCH(W$6,'종목주가시세'!$B$1:$J$1,0)+1)*M330</f>
        <v>0</v>
      </c>
      <c r="X330" s="12">
        <f t="array" ref="X330">VLOOKUP($U330,'종목주가시세'!$A$1:$J$472,MATCH(X$6,'종목주가시세'!$B$1:$J$1,0)+1)*N330</f>
        <v>0</v>
      </c>
      <c r="Y330" s="12">
        <f t="array" ref="Y330">VLOOKUP($U330,'종목주가시세'!$A$1:$J$472,MATCH(Y$6,'종목주가시세'!$B$1:$J$1,0)+1)*O330</f>
        <v>0</v>
      </c>
      <c r="Z330" s="12">
        <f t="array" ref="Z330">VLOOKUP($U330,'종목주가시세'!$A$1:$J$472,MATCH(Z$6,'종목주가시세'!$B$1:$J$1,0)+1)*P330</f>
        <v>0</v>
      </c>
      <c r="AA330" s="12">
        <f t="array" ref="AA330">VLOOKUP($U330,'종목주가시세'!$A$1:$J$472,MATCH(AA$6,'종목주가시세'!$B$1:$J$1,0)+1)*Q330</f>
        <v>0</v>
      </c>
      <c r="AB330" s="12">
        <f t="array" ref="AB330">VLOOKUP($U330,'종목주가시세'!$A$1:$J$472,MATCH(AB$6,'종목주가시세'!$B$1:$J$1,0)+1)*R330</f>
        <v>0</v>
      </c>
      <c r="AC330" s="12">
        <f t="array" ref="AC330">VLOOKUP($U330,'종목주가시세'!$A$1:$J$472,MATCH(AC$6,'종목주가시세'!$B$1:$J$1,0)+1)*S330</f>
        <v>0</v>
      </c>
      <c r="AD330" s="12">
        <f t="array" ref="AD330">VLOOKUP($U330,'종목주가시세'!$A$1:$J$472,MATCH(AD$6,'종목주가시세'!$B$1:$J$1,0)+1)*T330</f>
        <v>0</v>
      </c>
      <c r="AE330" s="12">
        <f t="shared" si="3"/>
        <v>0</v>
      </c>
      <c r="AF330" s="12">
        <f t="array" ref="AF330">100000000+SUM(IF(($C$7:$C$28="매도")*($B$7:$B$28&lt;=$U330),$I$7:$I$28))-SUM(IF(($C$7:$C$28="매수")*($B$7:$B$28&lt;=$U330),$I$7:$I$28))</f>
        <v>170486380</v>
      </c>
      <c r="AG330" s="12">
        <f t="shared" si="4"/>
        <v>170486380</v>
      </c>
    </row>
    <row r="331" ht="16.5" customHeight="1">
      <c r="L331" s="3">
        <f t="array" ref="L331">SUM(IF(($A$7:$A$28=L$6)*($C$7:$C$28="매수")*($B$7:$B$28&lt;=$U331),$H$7:$H$28))-SUM(IF(($A$7:$A$28=L$6)*($C$7:$C$28="매도")*($B$7:$B$28&lt;=$U331),$H$7:$H$28))</f>
        <v>0</v>
      </c>
      <c r="M331" s="3">
        <f t="array" ref="M331">SUM(IF(($A$7:$A$28=M$6)*($C$7:$C$28="매수")*($B$7:$B$28&lt;=$U331),$H$7:$H$28))-SUM(IF(($A$7:$A$28=M$6)*($C$7:$C$28="매도")*($B$7:$B$28&lt;=$U331),$H$7:$H$28))</f>
        <v>0</v>
      </c>
      <c r="N331" s="3">
        <f t="array" ref="N331">SUM(IF(($A$7:$A$28=N$6)*($C$7:$C$28="매수")*($B$7:$B$28&lt;=$U331),$H$7:$H$28))-SUM(IF(($A$7:$A$28=N$6)*($C$7:$C$28="매도")*($B$7:$B$28&lt;=$U331),$H$7:$H$28))</f>
        <v>0</v>
      </c>
      <c r="O331" s="3">
        <f t="array" ref="O331">SUM(IF(($A$7:$A$28=O$6)*($C$7:$C$28="매수")*($B$7:$B$28&lt;=$U331),$H$7:$H$28))-SUM(IF(($A$7:$A$28=O$6)*($C$7:$C$28="매도")*($B$7:$B$28&lt;=$U331),$H$7:$H$28))</f>
        <v>0</v>
      </c>
      <c r="P331" s="3">
        <f t="array" ref="P331">SUM(IF(($A$7:$A$28=P$6)*($C$7:$C$28="매수")*($B$7:$B$28&lt;=$U331),$H$7:$H$28))-SUM(IF(($A$7:$A$28=P$6)*($C$7:$C$28="매도")*($B$7:$B$28&lt;=$U331),$H$7:$H$28))</f>
        <v>0</v>
      </c>
      <c r="Q331" s="3">
        <f t="array" ref="Q331">SUM(IF(($A$7:$A$28=Q$6)*($C$7:$C$28="매수")*($B$7:$B$28&lt;=$U331),$H$7:$H$28))-SUM(IF(($A$7:$A$28=Q$6)*($C$7:$C$28="매도")*($B$7:$B$28&lt;=$U331),$H$7:$H$28))</f>
        <v>0</v>
      </c>
      <c r="R331" s="3">
        <f t="array" ref="R331">SUM(IF(($A$7:$A$28=R$6)*($C$7:$C$28="매수")*($B$7:$B$28&lt;=$U331),$H$7:$H$28))-SUM(IF(($A$7:$A$28=R$6)*($C$7:$C$28="매도")*($B$7:$B$28&lt;=$U331),$H$7:$H$28))</f>
        <v>0</v>
      </c>
      <c r="S331" s="3">
        <f t="array" ref="S331">SUM(IF(($A$7:$A$28=S$6)*($C$7:$C$28="매수")*($B$7:$B$28&lt;=$U331),$H$7:$H$28))-SUM(IF(($A$7:$A$28=S$6)*($C$7:$C$28="매도")*($B$7:$B$28&lt;=$U331),$H$7:$H$28))</f>
        <v>0</v>
      </c>
      <c r="T331" s="3">
        <f t="array" ref="T331">SUM(IF(($A$7:$A$28=T$6)*($C$7:$C$28="매수")*($B$7:$B$28&lt;=$U331),$H$7:$H$28))-SUM(IF(($A$7:$A$28=T$6)*($C$7:$C$28="매도")*($B$7:$B$28&lt;=$U331),$H$7:$H$28))</f>
        <v>0</v>
      </c>
      <c r="U331" s="11">
        <v>43983.0</v>
      </c>
      <c r="V331" s="12">
        <f t="array" ref="V331">VLOOKUP($U331,'종목주가시세'!$A$1:$J$472,MATCH(V$6,'종목주가시세'!$B$1:$J$1,0)+1)*L331</f>
        <v>0</v>
      </c>
      <c r="W331" s="12">
        <f t="array" ref="W331">VLOOKUP($U331,'종목주가시세'!$A$1:$J$472,MATCH(W$6,'종목주가시세'!$B$1:$J$1,0)+1)*M331</f>
        <v>0</v>
      </c>
      <c r="X331" s="12">
        <f t="array" ref="X331">VLOOKUP($U331,'종목주가시세'!$A$1:$J$472,MATCH(X$6,'종목주가시세'!$B$1:$J$1,0)+1)*N331</f>
        <v>0</v>
      </c>
      <c r="Y331" s="12">
        <f t="array" ref="Y331">VLOOKUP($U331,'종목주가시세'!$A$1:$J$472,MATCH(Y$6,'종목주가시세'!$B$1:$J$1,0)+1)*O331</f>
        <v>0</v>
      </c>
      <c r="Z331" s="12">
        <f t="array" ref="Z331">VLOOKUP($U331,'종목주가시세'!$A$1:$J$472,MATCH(Z$6,'종목주가시세'!$B$1:$J$1,0)+1)*P331</f>
        <v>0</v>
      </c>
      <c r="AA331" s="12">
        <f t="array" ref="AA331">VLOOKUP($U331,'종목주가시세'!$A$1:$J$472,MATCH(AA$6,'종목주가시세'!$B$1:$J$1,0)+1)*Q331</f>
        <v>0</v>
      </c>
      <c r="AB331" s="12">
        <f t="array" ref="AB331">VLOOKUP($U331,'종목주가시세'!$A$1:$J$472,MATCH(AB$6,'종목주가시세'!$B$1:$J$1,0)+1)*R331</f>
        <v>0</v>
      </c>
      <c r="AC331" s="12">
        <f t="array" ref="AC331">VLOOKUP($U331,'종목주가시세'!$A$1:$J$472,MATCH(AC$6,'종목주가시세'!$B$1:$J$1,0)+1)*S331</f>
        <v>0</v>
      </c>
      <c r="AD331" s="12">
        <f t="array" ref="AD331">VLOOKUP($U331,'종목주가시세'!$A$1:$J$472,MATCH(AD$6,'종목주가시세'!$B$1:$J$1,0)+1)*T331</f>
        <v>0</v>
      </c>
      <c r="AE331" s="12">
        <f t="shared" si="3"/>
        <v>0</v>
      </c>
      <c r="AF331" s="12">
        <f t="array" ref="AF331">100000000+SUM(IF(($C$7:$C$28="매도")*($B$7:$B$28&lt;=$U331),$I$7:$I$28))-SUM(IF(($C$7:$C$28="매수")*($B$7:$B$28&lt;=$U331),$I$7:$I$28))</f>
        <v>170486380</v>
      </c>
      <c r="AG331" s="12">
        <f t="shared" si="4"/>
        <v>170486380</v>
      </c>
    </row>
    <row r="332" ht="16.5" customHeight="1">
      <c r="L332" s="3">
        <f t="array" ref="L332">SUM(IF(($A$7:$A$28=L$6)*($C$7:$C$28="매수")*($B$7:$B$28&lt;=$U332),$H$7:$H$28))-SUM(IF(($A$7:$A$28=L$6)*($C$7:$C$28="매도")*($B$7:$B$28&lt;=$U332),$H$7:$H$28))</f>
        <v>0</v>
      </c>
      <c r="M332" s="3">
        <f t="array" ref="M332">SUM(IF(($A$7:$A$28=M$6)*($C$7:$C$28="매수")*($B$7:$B$28&lt;=$U332),$H$7:$H$28))-SUM(IF(($A$7:$A$28=M$6)*($C$7:$C$28="매도")*($B$7:$B$28&lt;=$U332),$H$7:$H$28))</f>
        <v>0</v>
      </c>
      <c r="N332" s="3">
        <f t="array" ref="N332">SUM(IF(($A$7:$A$28=N$6)*($C$7:$C$28="매수")*($B$7:$B$28&lt;=$U332),$H$7:$H$28))-SUM(IF(($A$7:$A$28=N$6)*($C$7:$C$28="매도")*($B$7:$B$28&lt;=$U332),$H$7:$H$28))</f>
        <v>0</v>
      </c>
      <c r="O332" s="3">
        <f t="array" ref="O332">SUM(IF(($A$7:$A$28=O$6)*($C$7:$C$28="매수")*($B$7:$B$28&lt;=$U332),$H$7:$H$28))-SUM(IF(($A$7:$A$28=O$6)*($C$7:$C$28="매도")*($B$7:$B$28&lt;=$U332),$H$7:$H$28))</f>
        <v>0</v>
      </c>
      <c r="P332" s="3">
        <f t="array" ref="P332">SUM(IF(($A$7:$A$28=P$6)*($C$7:$C$28="매수")*($B$7:$B$28&lt;=$U332),$H$7:$H$28))-SUM(IF(($A$7:$A$28=P$6)*($C$7:$C$28="매도")*($B$7:$B$28&lt;=$U332),$H$7:$H$28))</f>
        <v>0</v>
      </c>
      <c r="Q332" s="3">
        <f t="array" ref="Q332">SUM(IF(($A$7:$A$28=Q$6)*($C$7:$C$28="매수")*($B$7:$B$28&lt;=$U332),$H$7:$H$28))-SUM(IF(($A$7:$A$28=Q$6)*($C$7:$C$28="매도")*($B$7:$B$28&lt;=$U332),$H$7:$H$28))</f>
        <v>0</v>
      </c>
      <c r="R332" s="3">
        <f t="array" ref="R332">SUM(IF(($A$7:$A$28=R$6)*($C$7:$C$28="매수")*($B$7:$B$28&lt;=$U332),$H$7:$H$28))-SUM(IF(($A$7:$A$28=R$6)*($C$7:$C$28="매도")*($B$7:$B$28&lt;=$U332),$H$7:$H$28))</f>
        <v>0</v>
      </c>
      <c r="S332" s="3">
        <f t="array" ref="S332">SUM(IF(($A$7:$A$28=S$6)*($C$7:$C$28="매수")*($B$7:$B$28&lt;=$U332),$H$7:$H$28))-SUM(IF(($A$7:$A$28=S$6)*($C$7:$C$28="매도")*($B$7:$B$28&lt;=$U332),$H$7:$H$28))</f>
        <v>0</v>
      </c>
      <c r="T332" s="3">
        <f t="array" ref="T332">SUM(IF(($A$7:$A$28=T$6)*($C$7:$C$28="매수")*($B$7:$B$28&lt;=$U332),$H$7:$H$28))-SUM(IF(($A$7:$A$28=T$6)*($C$7:$C$28="매도")*($B$7:$B$28&lt;=$U332),$H$7:$H$28))</f>
        <v>0</v>
      </c>
      <c r="U332" s="11">
        <v>43984.0</v>
      </c>
      <c r="V332" s="12">
        <f t="array" ref="V332">VLOOKUP($U332,'종목주가시세'!$A$1:$J$472,MATCH(V$6,'종목주가시세'!$B$1:$J$1,0)+1)*L332</f>
        <v>0</v>
      </c>
      <c r="W332" s="12">
        <f t="array" ref="W332">VLOOKUP($U332,'종목주가시세'!$A$1:$J$472,MATCH(W$6,'종목주가시세'!$B$1:$J$1,0)+1)*M332</f>
        <v>0</v>
      </c>
      <c r="X332" s="12">
        <f t="array" ref="X332">VLOOKUP($U332,'종목주가시세'!$A$1:$J$472,MATCH(X$6,'종목주가시세'!$B$1:$J$1,0)+1)*N332</f>
        <v>0</v>
      </c>
      <c r="Y332" s="12">
        <f t="array" ref="Y332">VLOOKUP($U332,'종목주가시세'!$A$1:$J$472,MATCH(Y$6,'종목주가시세'!$B$1:$J$1,0)+1)*O332</f>
        <v>0</v>
      </c>
      <c r="Z332" s="12">
        <f t="array" ref="Z332">VLOOKUP($U332,'종목주가시세'!$A$1:$J$472,MATCH(Z$6,'종목주가시세'!$B$1:$J$1,0)+1)*P332</f>
        <v>0</v>
      </c>
      <c r="AA332" s="12">
        <f t="array" ref="AA332">VLOOKUP($U332,'종목주가시세'!$A$1:$J$472,MATCH(AA$6,'종목주가시세'!$B$1:$J$1,0)+1)*Q332</f>
        <v>0</v>
      </c>
      <c r="AB332" s="12">
        <f t="array" ref="AB332">VLOOKUP($U332,'종목주가시세'!$A$1:$J$472,MATCH(AB$6,'종목주가시세'!$B$1:$J$1,0)+1)*R332</f>
        <v>0</v>
      </c>
      <c r="AC332" s="12">
        <f t="array" ref="AC332">VLOOKUP($U332,'종목주가시세'!$A$1:$J$472,MATCH(AC$6,'종목주가시세'!$B$1:$J$1,0)+1)*S332</f>
        <v>0</v>
      </c>
      <c r="AD332" s="12">
        <f t="array" ref="AD332">VLOOKUP($U332,'종목주가시세'!$A$1:$J$472,MATCH(AD$6,'종목주가시세'!$B$1:$J$1,0)+1)*T332</f>
        <v>0</v>
      </c>
      <c r="AE332" s="12">
        <f t="shared" si="3"/>
        <v>0</v>
      </c>
      <c r="AF332" s="12">
        <f t="array" ref="AF332">100000000+SUM(IF(($C$7:$C$28="매도")*($B$7:$B$28&lt;=$U332),$I$7:$I$28))-SUM(IF(($C$7:$C$28="매수")*($B$7:$B$28&lt;=$U332),$I$7:$I$28))</f>
        <v>170486380</v>
      </c>
      <c r="AG332" s="12">
        <f t="shared" si="4"/>
        <v>170486380</v>
      </c>
    </row>
    <row r="333" ht="16.5" customHeight="1">
      <c r="L333" s="3">
        <f t="array" ref="L333">SUM(IF(($A$7:$A$28=L$6)*($C$7:$C$28="매수")*($B$7:$B$28&lt;=$U333),$H$7:$H$28))-SUM(IF(($A$7:$A$28=L$6)*($C$7:$C$28="매도")*($B$7:$B$28&lt;=$U333),$H$7:$H$28))</f>
        <v>0</v>
      </c>
      <c r="M333" s="3">
        <f t="array" ref="M333">SUM(IF(($A$7:$A$28=M$6)*($C$7:$C$28="매수")*($B$7:$B$28&lt;=$U333),$H$7:$H$28))-SUM(IF(($A$7:$A$28=M$6)*($C$7:$C$28="매도")*($B$7:$B$28&lt;=$U333),$H$7:$H$28))</f>
        <v>0</v>
      </c>
      <c r="N333" s="3">
        <f t="array" ref="N333">SUM(IF(($A$7:$A$28=N$6)*($C$7:$C$28="매수")*($B$7:$B$28&lt;=$U333),$H$7:$H$28))-SUM(IF(($A$7:$A$28=N$6)*($C$7:$C$28="매도")*($B$7:$B$28&lt;=$U333),$H$7:$H$28))</f>
        <v>0</v>
      </c>
      <c r="O333" s="3">
        <f t="array" ref="O333">SUM(IF(($A$7:$A$28=O$6)*($C$7:$C$28="매수")*($B$7:$B$28&lt;=$U333),$H$7:$H$28))-SUM(IF(($A$7:$A$28=O$6)*($C$7:$C$28="매도")*($B$7:$B$28&lt;=$U333),$H$7:$H$28))</f>
        <v>0</v>
      </c>
      <c r="P333" s="3">
        <f t="array" ref="P333">SUM(IF(($A$7:$A$28=P$6)*($C$7:$C$28="매수")*($B$7:$B$28&lt;=$U333),$H$7:$H$28))-SUM(IF(($A$7:$A$28=P$6)*($C$7:$C$28="매도")*($B$7:$B$28&lt;=$U333),$H$7:$H$28))</f>
        <v>0</v>
      </c>
      <c r="Q333" s="3">
        <f t="array" ref="Q333">SUM(IF(($A$7:$A$28=Q$6)*($C$7:$C$28="매수")*($B$7:$B$28&lt;=$U333),$H$7:$H$28))-SUM(IF(($A$7:$A$28=Q$6)*($C$7:$C$28="매도")*($B$7:$B$28&lt;=$U333),$H$7:$H$28))</f>
        <v>0</v>
      </c>
      <c r="R333" s="3">
        <f t="array" ref="R333">SUM(IF(($A$7:$A$28=R$6)*($C$7:$C$28="매수")*($B$7:$B$28&lt;=$U333),$H$7:$H$28))-SUM(IF(($A$7:$A$28=R$6)*($C$7:$C$28="매도")*($B$7:$B$28&lt;=$U333),$H$7:$H$28))</f>
        <v>0</v>
      </c>
      <c r="S333" s="3">
        <f t="array" ref="S333">SUM(IF(($A$7:$A$28=S$6)*($C$7:$C$28="매수")*($B$7:$B$28&lt;=$U333),$H$7:$H$28))-SUM(IF(($A$7:$A$28=S$6)*($C$7:$C$28="매도")*($B$7:$B$28&lt;=$U333),$H$7:$H$28))</f>
        <v>0</v>
      </c>
      <c r="T333" s="3">
        <f t="array" ref="T333">SUM(IF(($A$7:$A$28=T$6)*($C$7:$C$28="매수")*($B$7:$B$28&lt;=$U333),$H$7:$H$28))-SUM(IF(($A$7:$A$28=T$6)*($C$7:$C$28="매도")*($B$7:$B$28&lt;=$U333),$H$7:$H$28))</f>
        <v>0</v>
      </c>
      <c r="U333" s="11">
        <v>43985.0</v>
      </c>
      <c r="V333" s="12">
        <f t="array" ref="V333">VLOOKUP($U333,'종목주가시세'!$A$1:$J$472,MATCH(V$6,'종목주가시세'!$B$1:$J$1,0)+1)*L333</f>
        <v>0</v>
      </c>
      <c r="W333" s="12">
        <f t="array" ref="W333">VLOOKUP($U333,'종목주가시세'!$A$1:$J$472,MATCH(W$6,'종목주가시세'!$B$1:$J$1,0)+1)*M333</f>
        <v>0</v>
      </c>
      <c r="X333" s="12">
        <f t="array" ref="X333">VLOOKUP($U333,'종목주가시세'!$A$1:$J$472,MATCH(X$6,'종목주가시세'!$B$1:$J$1,0)+1)*N333</f>
        <v>0</v>
      </c>
      <c r="Y333" s="12">
        <f t="array" ref="Y333">VLOOKUP($U333,'종목주가시세'!$A$1:$J$472,MATCH(Y$6,'종목주가시세'!$B$1:$J$1,0)+1)*O333</f>
        <v>0</v>
      </c>
      <c r="Z333" s="12">
        <f t="array" ref="Z333">VLOOKUP($U333,'종목주가시세'!$A$1:$J$472,MATCH(Z$6,'종목주가시세'!$B$1:$J$1,0)+1)*P333</f>
        <v>0</v>
      </c>
      <c r="AA333" s="12">
        <f t="array" ref="AA333">VLOOKUP($U333,'종목주가시세'!$A$1:$J$472,MATCH(AA$6,'종목주가시세'!$B$1:$J$1,0)+1)*Q333</f>
        <v>0</v>
      </c>
      <c r="AB333" s="12">
        <f t="array" ref="AB333">VLOOKUP($U333,'종목주가시세'!$A$1:$J$472,MATCH(AB$6,'종목주가시세'!$B$1:$J$1,0)+1)*R333</f>
        <v>0</v>
      </c>
      <c r="AC333" s="12">
        <f t="array" ref="AC333">VLOOKUP($U333,'종목주가시세'!$A$1:$J$472,MATCH(AC$6,'종목주가시세'!$B$1:$J$1,0)+1)*S333</f>
        <v>0</v>
      </c>
      <c r="AD333" s="12">
        <f t="array" ref="AD333">VLOOKUP($U333,'종목주가시세'!$A$1:$J$472,MATCH(AD$6,'종목주가시세'!$B$1:$J$1,0)+1)*T333</f>
        <v>0</v>
      </c>
      <c r="AE333" s="12">
        <f t="shared" si="3"/>
        <v>0</v>
      </c>
      <c r="AF333" s="12">
        <f t="array" ref="AF333">100000000+SUM(IF(($C$7:$C$28="매도")*($B$7:$B$28&lt;=$U333),$I$7:$I$28))-SUM(IF(($C$7:$C$28="매수")*($B$7:$B$28&lt;=$U333),$I$7:$I$28))</f>
        <v>170486380</v>
      </c>
      <c r="AG333" s="12">
        <f t="shared" si="4"/>
        <v>170486380</v>
      </c>
    </row>
    <row r="334" ht="16.5" customHeight="1">
      <c r="L334" s="3">
        <f t="array" ref="L334">SUM(IF(($A$7:$A$28=L$6)*($C$7:$C$28="매수")*($B$7:$B$28&lt;=$U334),$H$7:$H$28))-SUM(IF(($A$7:$A$28=L$6)*($C$7:$C$28="매도")*($B$7:$B$28&lt;=$U334),$H$7:$H$28))</f>
        <v>0</v>
      </c>
      <c r="M334" s="3">
        <f t="array" ref="M334">SUM(IF(($A$7:$A$28=M$6)*($C$7:$C$28="매수")*($B$7:$B$28&lt;=$U334),$H$7:$H$28))-SUM(IF(($A$7:$A$28=M$6)*($C$7:$C$28="매도")*($B$7:$B$28&lt;=$U334),$H$7:$H$28))</f>
        <v>0</v>
      </c>
      <c r="N334" s="3">
        <f t="array" ref="N334">SUM(IF(($A$7:$A$28=N$6)*($C$7:$C$28="매수")*($B$7:$B$28&lt;=$U334),$H$7:$H$28))-SUM(IF(($A$7:$A$28=N$6)*($C$7:$C$28="매도")*($B$7:$B$28&lt;=$U334),$H$7:$H$28))</f>
        <v>0</v>
      </c>
      <c r="O334" s="3">
        <f t="array" ref="O334">SUM(IF(($A$7:$A$28=O$6)*($C$7:$C$28="매수")*($B$7:$B$28&lt;=$U334),$H$7:$H$28))-SUM(IF(($A$7:$A$28=O$6)*($C$7:$C$28="매도")*($B$7:$B$28&lt;=$U334),$H$7:$H$28))</f>
        <v>0</v>
      </c>
      <c r="P334" s="3">
        <f t="array" ref="P334">SUM(IF(($A$7:$A$28=P$6)*($C$7:$C$28="매수")*($B$7:$B$28&lt;=$U334),$H$7:$H$28))-SUM(IF(($A$7:$A$28=P$6)*($C$7:$C$28="매도")*($B$7:$B$28&lt;=$U334),$H$7:$H$28))</f>
        <v>0</v>
      </c>
      <c r="Q334" s="3">
        <f t="array" ref="Q334">SUM(IF(($A$7:$A$28=Q$6)*($C$7:$C$28="매수")*($B$7:$B$28&lt;=$U334),$H$7:$H$28))-SUM(IF(($A$7:$A$28=Q$6)*($C$7:$C$28="매도")*($B$7:$B$28&lt;=$U334),$H$7:$H$28))</f>
        <v>0</v>
      </c>
      <c r="R334" s="3">
        <f t="array" ref="R334">SUM(IF(($A$7:$A$28=R$6)*($C$7:$C$28="매수")*($B$7:$B$28&lt;=$U334),$H$7:$H$28))-SUM(IF(($A$7:$A$28=R$6)*($C$7:$C$28="매도")*($B$7:$B$28&lt;=$U334),$H$7:$H$28))</f>
        <v>0</v>
      </c>
      <c r="S334" s="3">
        <f t="array" ref="S334">SUM(IF(($A$7:$A$28=S$6)*($C$7:$C$28="매수")*($B$7:$B$28&lt;=$U334),$H$7:$H$28))-SUM(IF(($A$7:$A$28=S$6)*($C$7:$C$28="매도")*($B$7:$B$28&lt;=$U334),$H$7:$H$28))</f>
        <v>0</v>
      </c>
      <c r="T334" s="3">
        <f t="array" ref="T334">SUM(IF(($A$7:$A$28=T$6)*($C$7:$C$28="매수")*($B$7:$B$28&lt;=$U334),$H$7:$H$28))-SUM(IF(($A$7:$A$28=T$6)*($C$7:$C$28="매도")*($B$7:$B$28&lt;=$U334),$H$7:$H$28))</f>
        <v>0</v>
      </c>
      <c r="U334" s="11">
        <v>43986.0</v>
      </c>
      <c r="V334" s="12">
        <f t="array" ref="V334">VLOOKUP($U334,'종목주가시세'!$A$1:$J$472,MATCH(V$6,'종목주가시세'!$B$1:$J$1,0)+1)*L334</f>
        <v>0</v>
      </c>
      <c r="W334" s="12">
        <f t="array" ref="W334">VLOOKUP($U334,'종목주가시세'!$A$1:$J$472,MATCH(W$6,'종목주가시세'!$B$1:$J$1,0)+1)*M334</f>
        <v>0</v>
      </c>
      <c r="X334" s="12">
        <f t="array" ref="X334">VLOOKUP($U334,'종목주가시세'!$A$1:$J$472,MATCH(X$6,'종목주가시세'!$B$1:$J$1,0)+1)*N334</f>
        <v>0</v>
      </c>
      <c r="Y334" s="12">
        <f t="array" ref="Y334">VLOOKUP($U334,'종목주가시세'!$A$1:$J$472,MATCH(Y$6,'종목주가시세'!$B$1:$J$1,0)+1)*O334</f>
        <v>0</v>
      </c>
      <c r="Z334" s="12">
        <f t="array" ref="Z334">VLOOKUP($U334,'종목주가시세'!$A$1:$J$472,MATCH(Z$6,'종목주가시세'!$B$1:$J$1,0)+1)*P334</f>
        <v>0</v>
      </c>
      <c r="AA334" s="12">
        <f t="array" ref="AA334">VLOOKUP($U334,'종목주가시세'!$A$1:$J$472,MATCH(AA$6,'종목주가시세'!$B$1:$J$1,0)+1)*Q334</f>
        <v>0</v>
      </c>
      <c r="AB334" s="12">
        <f t="array" ref="AB334">VLOOKUP($U334,'종목주가시세'!$A$1:$J$472,MATCH(AB$6,'종목주가시세'!$B$1:$J$1,0)+1)*R334</f>
        <v>0</v>
      </c>
      <c r="AC334" s="12">
        <f t="array" ref="AC334">VLOOKUP($U334,'종목주가시세'!$A$1:$J$472,MATCH(AC$6,'종목주가시세'!$B$1:$J$1,0)+1)*S334</f>
        <v>0</v>
      </c>
      <c r="AD334" s="12">
        <f t="array" ref="AD334">VLOOKUP($U334,'종목주가시세'!$A$1:$J$472,MATCH(AD$6,'종목주가시세'!$B$1:$J$1,0)+1)*T334</f>
        <v>0</v>
      </c>
      <c r="AE334" s="12">
        <f t="shared" si="3"/>
        <v>0</v>
      </c>
      <c r="AF334" s="12">
        <f t="array" ref="AF334">100000000+SUM(IF(($C$7:$C$28="매도")*($B$7:$B$28&lt;=$U334),$I$7:$I$28))-SUM(IF(($C$7:$C$28="매수")*($B$7:$B$28&lt;=$U334),$I$7:$I$28))</f>
        <v>170486380</v>
      </c>
      <c r="AG334" s="12">
        <f t="shared" si="4"/>
        <v>170486380</v>
      </c>
    </row>
    <row r="335" ht="16.5" customHeight="1">
      <c r="L335" s="3">
        <f t="array" ref="L335">SUM(IF(($A$7:$A$28=L$6)*($C$7:$C$28="매수")*($B$7:$B$28&lt;=$U335),$H$7:$H$28))-SUM(IF(($A$7:$A$28=L$6)*($C$7:$C$28="매도")*($B$7:$B$28&lt;=$U335),$H$7:$H$28))</f>
        <v>0</v>
      </c>
      <c r="M335" s="3">
        <f t="array" ref="M335">SUM(IF(($A$7:$A$28=M$6)*($C$7:$C$28="매수")*($B$7:$B$28&lt;=$U335),$H$7:$H$28))-SUM(IF(($A$7:$A$28=M$6)*($C$7:$C$28="매도")*($B$7:$B$28&lt;=$U335),$H$7:$H$28))</f>
        <v>0</v>
      </c>
      <c r="N335" s="3">
        <f t="array" ref="N335">SUM(IF(($A$7:$A$28=N$6)*($C$7:$C$28="매수")*($B$7:$B$28&lt;=$U335),$H$7:$H$28))-SUM(IF(($A$7:$A$28=N$6)*($C$7:$C$28="매도")*($B$7:$B$28&lt;=$U335),$H$7:$H$28))</f>
        <v>0</v>
      </c>
      <c r="O335" s="3">
        <f t="array" ref="O335">SUM(IF(($A$7:$A$28=O$6)*($C$7:$C$28="매수")*($B$7:$B$28&lt;=$U335),$H$7:$H$28))-SUM(IF(($A$7:$A$28=O$6)*($C$7:$C$28="매도")*($B$7:$B$28&lt;=$U335),$H$7:$H$28))</f>
        <v>0</v>
      </c>
      <c r="P335" s="3">
        <f t="array" ref="P335">SUM(IF(($A$7:$A$28=P$6)*($C$7:$C$28="매수")*($B$7:$B$28&lt;=$U335),$H$7:$H$28))-SUM(IF(($A$7:$A$28=P$6)*($C$7:$C$28="매도")*($B$7:$B$28&lt;=$U335),$H$7:$H$28))</f>
        <v>0</v>
      </c>
      <c r="Q335" s="3">
        <f t="array" ref="Q335">SUM(IF(($A$7:$A$28=Q$6)*($C$7:$C$28="매수")*($B$7:$B$28&lt;=$U335),$H$7:$H$28))-SUM(IF(($A$7:$A$28=Q$6)*($C$7:$C$28="매도")*($B$7:$B$28&lt;=$U335),$H$7:$H$28))</f>
        <v>0</v>
      </c>
      <c r="R335" s="3">
        <f t="array" ref="R335">SUM(IF(($A$7:$A$28=R$6)*($C$7:$C$28="매수")*($B$7:$B$28&lt;=$U335),$H$7:$H$28))-SUM(IF(($A$7:$A$28=R$6)*($C$7:$C$28="매도")*($B$7:$B$28&lt;=$U335),$H$7:$H$28))</f>
        <v>0</v>
      </c>
      <c r="S335" s="3">
        <f t="array" ref="S335">SUM(IF(($A$7:$A$28=S$6)*($C$7:$C$28="매수")*($B$7:$B$28&lt;=$U335),$H$7:$H$28))-SUM(IF(($A$7:$A$28=S$6)*($C$7:$C$28="매도")*($B$7:$B$28&lt;=$U335),$H$7:$H$28))</f>
        <v>0</v>
      </c>
      <c r="T335" s="3">
        <f t="array" ref="T335">SUM(IF(($A$7:$A$28=T$6)*($C$7:$C$28="매수")*($B$7:$B$28&lt;=$U335),$H$7:$H$28))-SUM(IF(($A$7:$A$28=T$6)*($C$7:$C$28="매도")*($B$7:$B$28&lt;=$U335),$H$7:$H$28))</f>
        <v>0</v>
      </c>
      <c r="U335" s="11">
        <v>43987.0</v>
      </c>
      <c r="V335" s="12">
        <f t="array" ref="V335">VLOOKUP($U335,'종목주가시세'!$A$1:$J$472,MATCH(V$6,'종목주가시세'!$B$1:$J$1,0)+1)*L335</f>
        <v>0</v>
      </c>
      <c r="W335" s="12">
        <f t="array" ref="W335">VLOOKUP($U335,'종목주가시세'!$A$1:$J$472,MATCH(W$6,'종목주가시세'!$B$1:$J$1,0)+1)*M335</f>
        <v>0</v>
      </c>
      <c r="X335" s="12">
        <f t="array" ref="X335">VLOOKUP($U335,'종목주가시세'!$A$1:$J$472,MATCH(X$6,'종목주가시세'!$B$1:$J$1,0)+1)*N335</f>
        <v>0</v>
      </c>
      <c r="Y335" s="12">
        <f t="array" ref="Y335">VLOOKUP($U335,'종목주가시세'!$A$1:$J$472,MATCH(Y$6,'종목주가시세'!$B$1:$J$1,0)+1)*O335</f>
        <v>0</v>
      </c>
      <c r="Z335" s="12">
        <f t="array" ref="Z335">VLOOKUP($U335,'종목주가시세'!$A$1:$J$472,MATCH(Z$6,'종목주가시세'!$B$1:$J$1,0)+1)*P335</f>
        <v>0</v>
      </c>
      <c r="AA335" s="12">
        <f t="array" ref="AA335">VLOOKUP($U335,'종목주가시세'!$A$1:$J$472,MATCH(AA$6,'종목주가시세'!$B$1:$J$1,0)+1)*Q335</f>
        <v>0</v>
      </c>
      <c r="AB335" s="12">
        <f t="array" ref="AB335">VLOOKUP($U335,'종목주가시세'!$A$1:$J$472,MATCH(AB$6,'종목주가시세'!$B$1:$J$1,0)+1)*R335</f>
        <v>0</v>
      </c>
      <c r="AC335" s="12">
        <f t="array" ref="AC335">VLOOKUP($U335,'종목주가시세'!$A$1:$J$472,MATCH(AC$6,'종목주가시세'!$B$1:$J$1,0)+1)*S335</f>
        <v>0</v>
      </c>
      <c r="AD335" s="12">
        <f t="array" ref="AD335">VLOOKUP($U335,'종목주가시세'!$A$1:$J$472,MATCH(AD$6,'종목주가시세'!$B$1:$J$1,0)+1)*T335</f>
        <v>0</v>
      </c>
      <c r="AE335" s="12">
        <f t="shared" si="3"/>
        <v>0</v>
      </c>
      <c r="AF335" s="12">
        <f t="array" ref="AF335">100000000+SUM(IF(($C$7:$C$28="매도")*($B$7:$B$28&lt;=$U335),$I$7:$I$28))-SUM(IF(($C$7:$C$28="매수")*($B$7:$B$28&lt;=$U335),$I$7:$I$28))</f>
        <v>170486380</v>
      </c>
      <c r="AG335" s="12">
        <f t="shared" si="4"/>
        <v>170486380</v>
      </c>
    </row>
    <row r="336" ht="16.5" customHeight="1">
      <c r="L336" s="3">
        <f t="array" ref="L336">SUM(IF(($A$7:$A$28=L$6)*($C$7:$C$28="매수")*($B$7:$B$28&lt;=$U336),$H$7:$H$28))-SUM(IF(($A$7:$A$28=L$6)*($C$7:$C$28="매도")*($B$7:$B$28&lt;=$U336),$H$7:$H$28))</f>
        <v>0</v>
      </c>
      <c r="M336" s="3">
        <f t="array" ref="M336">SUM(IF(($A$7:$A$28=M$6)*($C$7:$C$28="매수")*($B$7:$B$28&lt;=$U336),$H$7:$H$28))-SUM(IF(($A$7:$A$28=M$6)*($C$7:$C$28="매도")*($B$7:$B$28&lt;=$U336),$H$7:$H$28))</f>
        <v>0</v>
      </c>
      <c r="N336" s="3">
        <f t="array" ref="N336">SUM(IF(($A$7:$A$28=N$6)*($C$7:$C$28="매수")*($B$7:$B$28&lt;=$U336),$H$7:$H$28))-SUM(IF(($A$7:$A$28=N$6)*($C$7:$C$28="매도")*($B$7:$B$28&lt;=$U336),$H$7:$H$28))</f>
        <v>0</v>
      </c>
      <c r="O336" s="3">
        <f t="array" ref="O336">SUM(IF(($A$7:$A$28=O$6)*($C$7:$C$28="매수")*($B$7:$B$28&lt;=$U336),$H$7:$H$28))-SUM(IF(($A$7:$A$28=O$6)*($C$7:$C$28="매도")*($B$7:$B$28&lt;=$U336),$H$7:$H$28))</f>
        <v>0</v>
      </c>
      <c r="P336" s="3">
        <f t="array" ref="P336">SUM(IF(($A$7:$A$28=P$6)*($C$7:$C$28="매수")*($B$7:$B$28&lt;=$U336),$H$7:$H$28))-SUM(IF(($A$7:$A$28=P$6)*($C$7:$C$28="매도")*($B$7:$B$28&lt;=$U336),$H$7:$H$28))</f>
        <v>0</v>
      </c>
      <c r="Q336" s="3">
        <f t="array" ref="Q336">SUM(IF(($A$7:$A$28=Q$6)*($C$7:$C$28="매수")*($B$7:$B$28&lt;=$U336),$H$7:$H$28))-SUM(IF(($A$7:$A$28=Q$6)*($C$7:$C$28="매도")*($B$7:$B$28&lt;=$U336),$H$7:$H$28))</f>
        <v>0</v>
      </c>
      <c r="R336" s="3">
        <f t="array" ref="R336">SUM(IF(($A$7:$A$28=R$6)*($C$7:$C$28="매수")*($B$7:$B$28&lt;=$U336),$H$7:$H$28))-SUM(IF(($A$7:$A$28=R$6)*($C$7:$C$28="매도")*($B$7:$B$28&lt;=$U336),$H$7:$H$28))</f>
        <v>0</v>
      </c>
      <c r="S336" s="3">
        <f t="array" ref="S336">SUM(IF(($A$7:$A$28=S$6)*($C$7:$C$28="매수")*($B$7:$B$28&lt;=$U336),$H$7:$H$28))-SUM(IF(($A$7:$A$28=S$6)*($C$7:$C$28="매도")*($B$7:$B$28&lt;=$U336),$H$7:$H$28))</f>
        <v>0</v>
      </c>
      <c r="T336" s="3">
        <f t="array" ref="T336">SUM(IF(($A$7:$A$28=T$6)*($C$7:$C$28="매수")*($B$7:$B$28&lt;=$U336),$H$7:$H$28))-SUM(IF(($A$7:$A$28=T$6)*($C$7:$C$28="매도")*($B$7:$B$28&lt;=$U336),$H$7:$H$28))</f>
        <v>0</v>
      </c>
      <c r="U336" s="11">
        <v>43990.0</v>
      </c>
      <c r="V336" s="12">
        <f t="array" ref="V336">VLOOKUP($U336,'종목주가시세'!$A$1:$J$472,MATCH(V$6,'종목주가시세'!$B$1:$J$1,0)+1)*L336</f>
        <v>0</v>
      </c>
      <c r="W336" s="12">
        <f t="array" ref="W336">VLOOKUP($U336,'종목주가시세'!$A$1:$J$472,MATCH(W$6,'종목주가시세'!$B$1:$J$1,0)+1)*M336</f>
        <v>0</v>
      </c>
      <c r="X336" s="12">
        <f t="array" ref="X336">VLOOKUP($U336,'종목주가시세'!$A$1:$J$472,MATCH(X$6,'종목주가시세'!$B$1:$J$1,0)+1)*N336</f>
        <v>0</v>
      </c>
      <c r="Y336" s="12">
        <f t="array" ref="Y336">VLOOKUP($U336,'종목주가시세'!$A$1:$J$472,MATCH(Y$6,'종목주가시세'!$B$1:$J$1,0)+1)*O336</f>
        <v>0</v>
      </c>
      <c r="Z336" s="12">
        <f t="array" ref="Z336">VLOOKUP($U336,'종목주가시세'!$A$1:$J$472,MATCH(Z$6,'종목주가시세'!$B$1:$J$1,0)+1)*P336</f>
        <v>0</v>
      </c>
      <c r="AA336" s="12">
        <f t="array" ref="AA336">VLOOKUP($U336,'종목주가시세'!$A$1:$J$472,MATCH(AA$6,'종목주가시세'!$B$1:$J$1,0)+1)*Q336</f>
        <v>0</v>
      </c>
      <c r="AB336" s="12">
        <f t="array" ref="AB336">VLOOKUP($U336,'종목주가시세'!$A$1:$J$472,MATCH(AB$6,'종목주가시세'!$B$1:$J$1,0)+1)*R336</f>
        <v>0</v>
      </c>
      <c r="AC336" s="12">
        <f t="array" ref="AC336">VLOOKUP($U336,'종목주가시세'!$A$1:$J$472,MATCH(AC$6,'종목주가시세'!$B$1:$J$1,0)+1)*S336</f>
        <v>0</v>
      </c>
      <c r="AD336" s="12">
        <f t="array" ref="AD336">VLOOKUP($U336,'종목주가시세'!$A$1:$J$472,MATCH(AD$6,'종목주가시세'!$B$1:$J$1,0)+1)*T336</f>
        <v>0</v>
      </c>
      <c r="AE336" s="12">
        <f t="shared" si="3"/>
        <v>0</v>
      </c>
      <c r="AF336" s="12">
        <f t="array" ref="AF336">100000000+SUM(IF(($C$7:$C$28="매도")*($B$7:$B$28&lt;=$U336),$I$7:$I$28))-SUM(IF(($C$7:$C$28="매수")*($B$7:$B$28&lt;=$U336),$I$7:$I$28))</f>
        <v>170486380</v>
      </c>
      <c r="AG336" s="12">
        <f t="shared" si="4"/>
        <v>170486380</v>
      </c>
    </row>
    <row r="337" ht="16.5" customHeight="1">
      <c r="L337" s="3">
        <f t="array" ref="L337">SUM(IF(($A$7:$A$28=L$6)*($C$7:$C$28="매수")*($B$7:$B$28&lt;=$U337),$H$7:$H$28))-SUM(IF(($A$7:$A$28=L$6)*($C$7:$C$28="매도")*($B$7:$B$28&lt;=$U337),$H$7:$H$28))</f>
        <v>0</v>
      </c>
      <c r="M337" s="3">
        <f t="array" ref="M337">SUM(IF(($A$7:$A$28=M$6)*($C$7:$C$28="매수")*($B$7:$B$28&lt;=$U337),$H$7:$H$28))-SUM(IF(($A$7:$A$28=M$6)*($C$7:$C$28="매도")*($B$7:$B$28&lt;=$U337),$H$7:$H$28))</f>
        <v>0</v>
      </c>
      <c r="N337" s="3">
        <f t="array" ref="N337">SUM(IF(($A$7:$A$28=N$6)*($C$7:$C$28="매수")*($B$7:$B$28&lt;=$U337),$H$7:$H$28))-SUM(IF(($A$7:$A$28=N$6)*($C$7:$C$28="매도")*($B$7:$B$28&lt;=$U337),$H$7:$H$28))</f>
        <v>0</v>
      </c>
      <c r="O337" s="3">
        <f t="array" ref="O337">SUM(IF(($A$7:$A$28=O$6)*($C$7:$C$28="매수")*($B$7:$B$28&lt;=$U337),$H$7:$H$28))-SUM(IF(($A$7:$A$28=O$6)*($C$7:$C$28="매도")*($B$7:$B$28&lt;=$U337),$H$7:$H$28))</f>
        <v>0</v>
      </c>
      <c r="P337" s="3">
        <f t="array" ref="P337">SUM(IF(($A$7:$A$28=P$6)*($C$7:$C$28="매수")*($B$7:$B$28&lt;=$U337),$H$7:$H$28))-SUM(IF(($A$7:$A$28=P$6)*($C$7:$C$28="매도")*($B$7:$B$28&lt;=$U337),$H$7:$H$28))</f>
        <v>0</v>
      </c>
      <c r="Q337" s="3">
        <f t="array" ref="Q337">SUM(IF(($A$7:$A$28=Q$6)*($C$7:$C$28="매수")*($B$7:$B$28&lt;=$U337),$H$7:$H$28))-SUM(IF(($A$7:$A$28=Q$6)*($C$7:$C$28="매도")*($B$7:$B$28&lt;=$U337),$H$7:$H$28))</f>
        <v>0</v>
      </c>
      <c r="R337" s="3">
        <f t="array" ref="R337">SUM(IF(($A$7:$A$28=R$6)*($C$7:$C$28="매수")*($B$7:$B$28&lt;=$U337),$H$7:$H$28))-SUM(IF(($A$7:$A$28=R$6)*($C$7:$C$28="매도")*($B$7:$B$28&lt;=$U337),$H$7:$H$28))</f>
        <v>0</v>
      </c>
      <c r="S337" s="3">
        <f t="array" ref="S337">SUM(IF(($A$7:$A$28=S$6)*($C$7:$C$28="매수")*($B$7:$B$28&lt;=$U337),$H$7:$H$28))-SUM(IF(($A$7:$A$28=S$6)*($C$7:$C$28="매도")*($B$7:$B$28&lt;=$U337),$H$7:$H$28))</f>
        <v>0</v>
      </c>
      <c r="T337" s="3">
        <f t="array" ref="T337">SUM(IF(($A$7:$A$28=T$6)*($C$7:$C$28="매수")*($B$7:$B$28&lt;=$U337),$H$7:$H$28))-SUM(IF(($A$7:$A$28=T$6)*($C$7:$C$28="매도")*($B$7:$B$28&lt;=$U337),$H$7:$H$28))</f>
        <v>0</v>
      </c>
      <c r="U337" s="11">
        <v>43991.0</v>
      </c>
      <c r="V337" s="12">
        <f t="array" ref="V337">VLOOKUP($U337,'종목주가시세'!$A$1:$J$472,MATCH(V$6,'종목주가시세'!$B$1:$J$1,0)+1)*L337</f>
        <v>0</v>
      </c>
      <c r="W337" s="12">
        <f t="array" ref="W337">VLOOKUP($U337,'종목주가시세'!$A$1:$J$472,MATCH(W$6,'종목주가시세'!$B$1:$J$1,0)+1)*M337</f>
        <v>0</v>
      </c>
      <c r="X337" s="12">
        <f t="array" ref="X337">VLOOKUP($U337,'종목주가시세'!$A$1:$J$472,MATCH(X$6,'종목주가시세'!$B$1:$J$1,0)+1)*N337</f>
        <v>0</v>
      </c>
      <c r="Y337" s="12">
        <f t="array" ref="Y337">VLOOKUP($U337,'종목주가시세'!$A$1:$J$472,MATCH(Y$6,'종목주가시세'!$B$1:$J$1,0)+1)*O337</f>
        <v>0</v>
      </c>
      <c r="Z337" s="12">
        <f t="array" ref="Z337">VLOOKUP($U337,'종목주가시세'!$A$1:$J$472,MATCH(Z$6,'종목주가시세'!$B$1:$J$1,0)+1)*P337</f>
        <v>0</v>
      </c>
      <c r="AA337" s="12">
        <f t="array" ref="AA337">VLOOKUP($U337,'종목주가시세'!$A$1:$J$472,MATCH(AA$6,'종목주가시세'!$B$1:$J$1,0)+1)*Q337</f>
        <v>0</v>
      </c>
      <c r="AB337" s="12">
        <f t="array" ref="AB337">VLOOKUP($U337,'종목주가시세'!$A$1:$J$472,MATCH(AB$6,'종목주가시세'!$B$1:$J$1,0)+1)*R337</f>
        <v>0</v>
      </c>
      <c r="AC337" s="12">
        <f t="array" ref="AC337">VLOOKUP($U337,'종목주가시세'!$A$1:$J$472,MATCH(AC$6,'종목주가시세'!$B$1:$J$1,0)+1)*S337</f>
        <v>0</v>
      </c>
      <c r="AD337" s="12">
        <f t="array" ref="AD337">VLOOKUP($U337,'종목주가시세'!$A$1:$J$472,MATCH(AD$6,'종목주가시세'!$B$1:$J$1,0)+1)*T337</f>
        <v>0</v>
      </c>
      <c r="AE337" s="12">
        <f t="shared" si="3"/>
        <v>0</v>
      </c>
      <c r="AF337" s="12">
        <f t="array" ref="AF337">100000000+SUM(IF(($C$7:$C$28="매도")*($B$7:$B$28&lt;=$U337),$I$7:$I$28))-SUM(IF(($C$7:$C$28="매수")*($B$7:$B$28&lt;=$U337),$I$7:$I$28))</f>
        <v>170486380</v>
      </c>
      <c r="AG337" s="12">
        <f t="shared" si="4"/>
        <v>170486380</v>
      </c>
    </row>
    <row r="338" ht="16.5" customHeight="1">
      <c r="L338" s="3">
        <f t="array" ref="L338">SUM(IF(($A$7:$A$28=L$6)*($C$7:$C$28="매수")*($B$7:$B$28&lt;=$U338),$H$7:$H$28))-SUM(IF(($A$7:$A$28=L$6)*($C$7:$C$28="매도")*($B$7:$B$28&lt;=$U338),$H$7:$H$28))</f>
        <v>0</v>
      </c>
      <c r="M338" s="3">
        <f t="array" ref="M338">SUM(IF(($A$7:$A$28=M$6)*($C$7:$C$28="매수")*($B$7:$B$28&lt;=$U338),$H$7:$H$28))-SUM(IF(($A$7:$A$28=M$6)*($C$7:$C$28="매도")*($B$7:$B$28&lt;=$U338),$H$7:$H$28))</f>
        <v>0</v>
      </c>
      <c r="N338" s="3">
        <f t="array" ref="N338">SUM(IF(($A$7:$A$28=N$6)*($C$7:$C$28="매수")*($B$7:$B$28&lt;=$U338),$H$7:$H$28))-SUM(IF(($A$7:$A$28=N$6)*($C$7:$C$28="매도")*($B$7:$B$28&lt;=$U338),$H$7:$H$28))</f>
        <v>0</v>
      </c>
      <c r="O338" s="3">
        <f t="array" ref="O338">SUM(IF(($A$7:$A$28=O$6)*($C$7:$C$28="매수")*($B$7:$B$28&lt;=$U338),$H$7:$H$28))-SUM(IF(($A$7:$A$28=O$6)*($C$7:$C$28="매도")*($B$7:$B$28&lt;=$U338),$H$7:$H$28))</f>
        <v>0</v>
      </c>
      <c r="P338" s="3">
        <f t="array" ref="P338">SUM(IF(($A$7:$A$28=P$6)*($C$7:$C$28="매수")*($B$7:$B$28&lt;=$U338),$H$7:$H$28))-SUM(IF(($A$7:$A$28=P$6)*($C$7:$C$28="매도")*($B$7:$B$28&lt;=$U338),$H$7:$H$28))</f>
        <v>0</v>
      </c>
      <c r="Q338" s="3">
        <f t="array" ref="Q338">SUM(IF(($A$7:$A$28=Q$6)*($C$7:$C$28="매수")*($B$7:$B$28&lt;=$U338),$H$7:$H$28))-SUM(IF(($A$7:$A$28=Q$6)*($C$7:$C$28="매도")*($B$7:$B$28&lt;=$U338),$H$7:$H$28))</f>
        <v>0</v>
      </c>
      <c r="R338" s="3">
        <f t="array" ref="R338">SUM(IF(($A$7:$A$28=R$6)*($C$7:$C$28="매수")*($B$7:$B$28&lt;=$U338),$H$7:$H$28))-SUM(IF(($A$7:$A$28=R$6)*($C$7:$C$28="매도")*($B$7:$B$28&lt;=$U338),$H$7:$H$28))</f>
        <v>0</v>
      </c>
      <c r="S338" s="3">
        <f t="array" ref="S338">SUM(IF(($A$7:$A$28=S$6)*($C$7:$C$28="매수")*($B$7:$B$28&lt;=$U338),$H$7:$H$28))-SUM(IF(($A$7:$A$28=S$6)*($C$7:$C$28="매도")*($B$7:$B$28&lt;=$U338),$H$7:$H$28))</f>
        <v>0</v>
      </c>
      <c r="T338" s="3">
        <f t="array" ref="T338">SUM(IF(($A$7:$A$28=T$6)*($C$7:$C$28="매수")*($B$7:$B$28&lt;=$U338),$H$7:$H$28))-SUM(IF(($A$7:$A$28=T$6)*($C$7:$C$28="매도")*($B$7:$B$28&lt;=$U338),$H$7:$H$28))</f>
        <v>0</v>
      </c>
      <c r="U338" s="11">
        <v>43992.0</v>
      </c>
      <c r="V338" s="12">
        <f t="array" ref="V338">VLOOKUP($U338,'종목주가시세'!$A$1:$J$472,MATCH(V$6,'종목주가시세'!$B$1:$J$1,0)+1)*L338</f>
        <v>0</v>
      </c>
      <c r="W338" s="12">
        <f t="array" ref="W338">VLOOKUP($U338,'종목주가시세'!$A$1:$J$472,MATCH(W$6,'종목주가시세'!$B$1:$J$1,0)+1)*M338</f>
        <v>0</v>
      </c>
      <c r="X338" s="12">
        <f t="array" ref="X338">VLOOKUP($U338,'종목주가시세'!$A$1:$J$472,MATCH(X$6,'종목주가시세'!$B$1:$J$1,0)+1)*N338</f>
        <v>0</v>
      </c>
      <c r="Y338" s="12">
        <f t="array" ref="Y338">VLOOKUP($U338,'종목주가시세'!$A$1:$J$472,MATCH(Y$6,'종목주가시세'!$B$1:$J$1,0)+1)*O338</f>
        <v>0</v>
      </c>
      <c r="Z338" s="12">
        <f t="array" ref="Z338">VLOOKUP($U338,'종목주가시세'!$A$1:$J$472,MATCH(Z$6,'종목주가시세'!$B$1:$J$1,0)+1)*P338</f>
        <v>0</v>
      </c>
      <c r="AA338" s="12">
        <f t="array" ref="AA338">VLOOKUP($U338,'종목주가시세'!$A$1:$J$472,MATCH(AA$6,'종목주가시세'!$B$1:$J$1,0)+1)*Q338</f>
        <v>0</v>
      </c>
      <c r="AB338" s="12">
        <f t="array" ref="AB338">VLOOKUP($U338,'종목주가시세'!$A$1:$J$472,MATCH(AB$6,'종목주가시세'!$B$1:$J$1,0)+1)*R338</f>
        <v>0</v>
      </c>
      <c r="AC338" s="12">
        <f t="array" ref="AC338">VLOOKUP($U338,'종목주가시세'!$A$1:$J$472,MATCH(AC$6,'종목주가시세'!$B$1:$J$1,0)+1)*S338</f>
        <v>0</v>
      </c>
      <c r="AD338" s="12">
        <f t="array" ref="AD338">VLOOKUP($U338,'종목주가시세'!$A$1:$J$472,MATCH(AD$6,'종목주가시세'!$B$1:$J$1,0)+1)*T338</f>
        <v>0</v>
      </c>
      <c r="AE338" s="12">
        <f t="shared" si="3"/>
        <v>0</v>
      </c>
      <c r="AF338" s="12">
        <f t="array" ref="AF338">100000000+SUM(IF(($C$7:$C$28="매도")*($B$7:$B$28&lt;=$U338),$I$7:$I$28))-SUM(IF(($C$7:$C$28="매수")*($B$7:$B$28&lt;=$U338),$I$7:$I$28))</f>
        <v>170486380</v>
      </c>
      <c r="AG338" s="12">
        <f t="shared" si="4"/>
        <v>170486380</v>
      </c>
    </row>
    <row r="339" ht="16.5" customHeight="1">
      <c r="L339" s="3">
        <f t="array" ref="L339">SUM(IF(($A$7:$A$28=L$6)*($C$7:$C$28="매수")*($B$7:$B$28&lt;=$U339),$H$7:$H$28))-SUM(IF(($A$7:$A$28=L$6)*($C$7:$C$28="매도")*($B$7:$B$28&lt;=$U339),$H$7:$H$28))</f>
        <v>0</v>
      </c>
      <c r="M339" s="3">
        <f t="array" ref="M339">SUM(IF(($A$7:$A$28=M$6)*($C$7:$C$28="매수")*($B$7:$B$28&lt;=$U339),$H$7:$H$28))-SUM(IF(($A$7:$A$28=M$6)*($C$7:$C$28="매도")*($B$7:$B$28&lt;=$U339),$H$7:$H$28))</f>
        <v>0</v>
      </c>
      <c r="N339" s="3">
        <f t="array" ref="N339">SUM(IF(($A$7:$A$28=N$6)*($C$7:$C$28="매수")*($B$7:$B$28&lt;=$U339),$H$7:$H$28))-SUM(IF(($A$7:$A$28=N$6)*($C$7:$C$28="매도")*($B$7:$B$28&lt;=$U339),$H$7:$H$28))</f>
        <v>0</v>
      </c>
      <c r="O339" s="3">
        <f t="array" ref="O339">SUM(IF(($A$7:$A$28=O$6)*($C$7:$C$28="매수")*($B$7:$B$28&lt;=$U339),$H$7:$H$28))-SUM(IF(($A$7:$A$28=O$6)*($C$7:$C$28="매도")*($B$7:$B$28&lt;=$U339),$H$7:$H$28))</f>
        <v>0</v>
      </c>
      <c r="P339" s="3">
        <f t="array" ref="P339">SUM(IF(($A$7:$A$28=P$6)*($C$7:$C$28="매수")*($B$7:$B$28&lt;=$U339),$H$7:$H$28))-SUM(IF(($A$7:$A$28=P$6)*($C$7:$C$28="매도")*($B$7:$B$28&lt;=$U339),$H$7:$H$28))</f>
        <v>0</v>
      </c>
      <c r="Q339" s="3">
        <f t="array" ref="Q339">SUM(IF(($A$7:$A$28=Q$6)*($C$7:$C$28="매수")*($B$7:$B$28&lt;=$U339),$H$7:$H$28))-SUM(IF(($A$7:$A$28=Q$6)*($C$7:$C$28="매도")*($B$7:$B$28&lt;=$U339),$H$7:$H$28))</f>
        <v>0</v>
      </c>
      <c r="R339" s="3">
        <f t="array" ref="R339">SUM(IF(($A$7:$A$28=R$6)*($C$7:$C$28="매수")*($B$7:$B$28&lt;=$U339),$H$7:$H$28))-SUM(IF(($A$7:$A$28=R$6)*($C$7:$C$28="매도")*($B$7:$B$28&lt;=$U339),$H$7:$H$28))</f>
        <v>0</v>
      </c>
      <c r="S339" s="3">
        <f t="array" ref="S339">SUM(IF(($A$7:$A$28=S$6)*($C$7:$C$28="매수")*($B$7:$B$28&lt;=$U339),$H$7:$H$28))-SUM(IF(($A$7:$A$28=S$6)*($C$7:$C$28="매도")*($B$7:$B$28&lt;=$U339),$H$7:$H$28))</f>
        <v>0</v>
      </c>
      <c r="T339" s="3">
        <f t="array" ref="T339">SUM(IF(($A$7:$A$28=T$6)*($C$7:$C$28="매수")*($B$7:$B$28&lt;=$U339),$H$7:$H$28))-SUM(IF(($A$7:$A$28=T$6)*($C$7:$C$28="매도")*($B$7:$B$28&lt;=$U339),$H$7:$H$28))</f>
        <v>0</v>
      </c>
      <c r="U339" s="11">
        <v>43993.0</v>
      </c>
      <c r="V339" s="12">
        <f t="array" ref="V339">VLOOKUP($U339,'종목주가시세'!$A$1:$J$472,MATCH(V$6,'종목주가시세'!$B$1:$J$1,0)+1)*L339</f>
        <v>0</v>
      </c>
      <c r="W339" s="12">
        <f t="array" ref="W339">VLOOKUP($U339,'종목주가시세'!$A$1:$J$472,MATCH(W$6,'종목주가시세'!$B$1:$J$1,0)+1)*M339</f>
        <v>0</v>
      </c>
      <c r="X339" s="12">
        <f t="array" ref="X339">VLOOKUP($U339,'종목주가시세'!$A$1:$J$472,MATCH(X$6,'종목주가시세'!$B$1:$J$1,0)+1)*N339</f>
        <v>0</v>
      </c>
      <c r="Y339" s="12">
        <f t="array" ref="Y339">VLOOKUP($U339,'종목주가시세'!$A$1:$J$472,MATCH(Y$6,'종목주가시세'!$B$1:$J$1,0)+1)*O339</f>
        <v>0</v>
      </c>
      <c r="Z339" s="12">
        <f t="array" ref="Z339">VLOOKUP($U339,'종목주가시세'!$A$1:$J$472,MATCH(Z$6,'종목주가시세'!$B$1:$J$1,0)+1)*P339</f>
        <v>0</v>
      </c>
      <c r="AA339" s="12">
        <f t="array" ref="AA339">VLOOKUP($U339,'종목주가시세'!$A$1:$J$472,MATCH(AA$6,'종목주가시세'!$B$1:$J$1,0)+1)*Q339</f>
        <v>0</v>
      </c>
      <c r="AB339" s="12">
        <f t="array" ref="AB339">VLOOKUP($U339,'종목주가시세'!$A$1:$J$472,MATCH(AB$6,'종목주가시세'!$B$1:$J$1,0)+1)*R339</f>
        <v>0</v>
      </c>
      <c r="AC339" s="12">
        <f t="array" ref="AC339">VLOOKUP($U339,'종목주가시세'!$A$1:$J$472,MATCH(AC$6,'종목주가시세'!$B$1:$J$1,0)+1)*S339</f>
        <v>0</v>
      </c>
      <c r="AD339" s="12">
        <f t="array" ref="AD339">VLOOKUP($U339,'종목주가시세'!$A$1:$J$472,MATCH(AD$6,'종목주가시세'!$B$1:$J$1,0)+1)*T339</f>
        <v>0</v>
      </c>
      <c r="AE339" s="12">
        <f t="shared" si="3"/>
        <v>0</v>
      </c>
      <c r="AF339" s="12">
        <f t="array" ref="AF339">100000000+SUM(IF(($C$7:$C$28="매도")*($B$7:$B$28&lt;=$U339),$I$7:$I$28))-SUM(IF(($C$7:$C$28="매수")*($B$7:$B$28&lt;=$U339),$I$7:$I$28))</f>
        <v>170486380</v>
      </c>
      <c r="AG339" s="12">
        <f t="shared" si="4"/>
        <v>170486380</v>
      </c>
    </row>
    <row r="340" ht="16.5" customHeight="1">
      <c r="L340" s="3">
        <f t="array" ref="L340">SUM(IF(($A$7:$A$28=L$6)*($C$7:$C$28="매수")*($B$7:$B$28&lt;=$U340),$H$7:$H$28))-SUM(IF(($A$7:$A$28=L$6)*($C$7:$C$28="매도")*($B$7:$B$28&lt;=$U340),$H$7:$H$28))</f>
        <v>0</v>
      </c>
      <c r="M340" s="3">
        <f t="array" ref="M340">SUM(IF(($A$7:$A$28=M$6)*($C$7:$C$28="매수")*($B$7:$B$28&lt;=$U340),$H$7:$H$28))-SUM(IF(($A$7:$A$28=M$6)*($C$7:$C$28="매도")*($B$7:$B$28&lt;=$U340),$H$7:$H$28))</f>
        <v>0</v>
      </c>
      <c r="N340" s="3">
        <f t="array" ref="N340">SUM(IF(($A$7:$A$28=N$6)*($C$7:$C$28="매수")*($B$7:$B$28&lt;=$U340),$H$7:$H$28))-SUM(IF(($A$7:$A$28=N$6)*($C$7:$C$28="매도")*($B$7:$B$28&lt;=$U340),$H$7:$H$28))</f>
        <v>0</v>
      </c>
      <c r="O340" s="3">
        <f t="array" ref="O340">SUM(IF(($A$7:$A$28=O$6)*($C$7:$C$28="매수")*($B$7:$B$28&lt;=$U340),$H$7:$H$28))-SUM(IF(($A$7:$A$28=O$6)*($C$7:$C$28="매도")*($B$7:$B$28&lt;=$U340),$H$7:$H$28))</f>
        <v>0</v>
      </c>
      <c r="P340" s="3">
        <f t="array" ref="P340">SUM(IF(($A$7:$A$28=P$6)*($C$7:$C$28="매수")*($B$7:$B$28&lt;=$U340),$H$7:$H$28))-SUM(IF(($A$7:$A$28=P$6)*($C$7:$C$28="매도")*($B$7:$B$28&lt;=$U340),$H$7:$H$28))</f>
        <v>0</v>
      </c>
      <c r="Q340" s="3">
        <f t="array" ref="Q340">SUM(IF(($A$7:$A$28=Q$6)*($C$7:$C$28="매수")*($B$7:$B$28&lt;=$U340),$H$7:$H$28))-SUM(IF(($A$7:$A$28=Q$6)*($C$7:$C$28="매도")*($B$7:$B$28&lt;=$U340),$H$7:$H$28))</f>
        <v>0</v>
      </c>
      <c r="R340" s="3">
        <f t="array" ref="R340">SUM(IF(($A$7:$A$28=R$6)*($C$7:$C$28="매수")*($B$7:$B$28&lt;=$U340),$H$7:$H$28))-SUM(IF(($A$7:$A$28=R$6)*($C$7:$C$28="매도")*($B$7:$B$28&lt;=$U340),$H$7:$H$28))</f>
        <v>0</v>
      </c>
      <c r="S340" s="3">
        <f t="array" ref="S340">SUM(IF(($A$7:$A$28=S$6)*($C$7:$C$28="매수")*($B$7:$B$28&lt;=$U340),$H$7:$H$28))-SUM(IF(($A$7:$A$28=S$6)*($C$7:$C$28="매도")*($B$7:$B$28&lt;=$U340),$H$7:$H$28))</f>
        <v>0</v>
      </c>
      <c r="T340" s="3">
        <f t="array" ref="T340">SUM(IF(($A$7:$A$28=T$6)*($C$7:$C$28="매수")*($B$7:$B$28&lt;=$U340),$H$7:$H$28))-SUM(IF(($A$7:$A$28=T$6)*($C$7:$C$28="매도")*($B$7:$B$28&lt;=$U340),$H$7:$H$28))</f>
        <v>0</v>
      </c>
      <c r="U340" s="11">
        <v>43994.0</v>
      </c>
      <c r="V340" s="12">
        <f t="array" ref="V340">VLOOKUP($U340,'종목주가시세'!$A$1:$J$472,MATCH(V$6,'종목주가시세'!$B$1:$J$1,0)+1)*L340</f>
        <v>0</v>
      </c>
      <c r="W340" s="12">
        <f t="array" ref="W340">VLOOKUP($U340,'종목주가시세'!$A$1:$J$472,MATCH(W$6,'종목주가시세'!$B$1:$J$1,0)+1)*M340</f>
        <v>0</v>
      </c>
      <c r="X340" s="12">
        <f t="array" ref="X340">VLOOKUP($U340,'종목주가시세'!$A$1:$J$472,MATCH(X$6,'종목주가시세'!$B$1:$J$1,0)+1)*N340</f>
        <v>0</v>
      </c>
      <c r="Y340" s="12">
        <f t="array" ref="Y340">VLOOKUP($U340,'종목주가시세'!$A$1:$J$472,MATCH(Y$6,'종목주가시세'!$B$1:$J$1,0)+1)*O340</f>
        <v>0</v>
      </c>
      <c r="Z340" s="12">
        <f t="array" ref="Z340">VLOOKUP($U340,'종목주가시세'!$A$1:$J$472,MATCH(Z$6,'종목주가시세'!$B$1:$J$1,0)+1)*P340</f>
        <v>0</v>
      </c>
      <c r="AA340" s="12">
        <f t="array" ref="AA340">VLOOKUP($U340,'종목주가시세'!$A$1:$J$472,MATCH(AA$6,'종목주가시세'!$B$1:$J$1,0)+1)*Q340</f>
        <v>0</v>
      </c>
      <c r="AB340" s="12">
        <f t="array" ref="AB340">VLOOKUP($U340,'종목주가시세'!$A$1:$J$472,MATCH(AB$6,'종목주가시세'!$B$1:$J$1,0)+1)*R340</f>
        <v>0</v>
      </c>
      <c r="AC340" s="12">
        <f t="array" ref="AC340">VLOOKUP($U340,'종목주가시세'!$A$1:$J$472,MATCH(AC$6,'종목주가시세'!$B$1:$J$1,0)+1)*S340</f>
        <v>0</v>
      </c>
      <c r="AD340" s="12">
        <f t="array" ref="AD340">VLOOKUP($U340,'종목주가시세'!$A$1:$J$472,MATCH(AD$6,'종목주가시세'!$B$1:$J$1,0)+1)*T340</f>
        <v>0</v>
      </c>
      <c r="AE340" s="12">
        <f t="shared" si="3"/>
        <v>0</v>
      </c>
      <c r="AF340" s="12">
        <f t="array" ref="AF340">100000000+SUM(IF(($C$7:$C$28="매도")*($B$7:$B$28&lt;=$U340),$I$7:$I$28))-SUM(IF(($C$7:$C$28="매수")*($B$7:$B$28&lt;=$U340),$I$7:$I$28))</f>
        <v>170486380</v>
      </c>
      <c r="AG340" s="12">
        <f t="shared" si="4"/>
        <v>170486380</v>
      </c>
    </row>
    <row r="341" ht="16.5" customHeight="1">
      <c r="L341" s="3">
        <f t="array" ref="L341">SUM(IF(($A$7:$A$28=L$6)*($C$7:$C$28="매수")*($B$7:$B$28&lt;=$U341),$H$7:$H$28))-SUM(IF(($A$7:$A$28=L$6)*($C$7:$C$28="매도")*($B$7:$B$28&lt;=$U341),$H$7:$H$28))</f>
        <v>0</v>
      </c>
      <c r="M341" s="3">
        <f t="array" ref="M341">SUM(IF(($A$7:$A$28=M$6)*($C$7:$C$28="매수")*($B$7:$B$28&lt;=$U341),$H$7:$H$28))-SUM(IF(($A$7:$A$28=M$6)*($C$7:$C$28="매도")*($B$7:$B$28&lt;=$U341),$H$7:$H$28))</f>
        <v>0</v>
      </c>
      <c r="N341" s="3">
        <f t="array" ref="N341">SUM(IF(($A$7:$A$28=N$6)*($C$7:$C$28="매수")*($B$7:$B$28&lt;=$U341),$H$7:$H$28))-SUM(IF(($A$7:$A$28=N$6)*($C$7:$C$28="매도")*($B$7:$B$28&lt;=$U341),$H$7:$H$28))</f>
        <v>0</v>
      </c>
      <c r="O341" s="3">
        <f t="array" ref="O341">SUM(IF(($A$7:$A$28=O$6)*($C$7:$C$28="매수")*($B$7:$B$28&lt;=$U341),$H$7:$H$28))-SUM(IF(($A$7:$A$28=O$6)*($C$7:$C$28="매도")*($B$7:$B$28&lt;=$U341),$H$7:$H$28))</f>
        <v>0</v>
      </c>
      <c r="P341" s="3">
        <f t="array" ref="P341">SUM(IF(($A$7:$A$28=P$6)*($C$7:$C$28="매수")*($B$7:$B$28&lt;=$U341),$H$7:$H$28))-SUM(IF(($A$7:$A$28=P$6)*($C$7:$C$28="매도")*($B$7:$B$28&lt;=$U341),$H$7:$H$28))</f>
        <v>0</v>
      </c>
      <c r="Q341" s="3">
        <f t="array" ref="Q341">SUM(IF(($A$7:$A$28=Q$6)*($C$7:$C$28="매수")*($B$7:$B$28&lt;=$U341),$H$7:$H$28))-SUM(IF(($A$7:$A$28=Q$6)*($C$7:$C$28="매도")*($B$7:$B$28&lt;=$U341),$H$7:$H$28))</f>
        <v>0</v>
      </c>
      <c r="R341" s="3">
        <f t="array" ref="R341">SUM(IF(($A$7:$A$28=R$6)*($C$7:$C$28="매수")*($B$7:$B$28&lt;=$U341),$H$7:$H$28))-SUM(IF(($A$7:$A$28=R$6)*($C$7:$C$28="매도")*($B$7:$B$28&lt;=$U341),$H$7:$H$28))</f>
        <v>0</v>
      </c>
      <c r="S341" s="3">
        <f t="array" ref="S341">SUM(IF(($A$7:$A$28=S$6)*($C$7:$C$28="매수")*($B$7:$B$28&lt;=$U341),$H$7:$H$28))-SUM(IF(($A$7:$A$28=S$6)*($C$7:$C$28="매도")*($B$7:$B$28&lt;=$U341),$H$7:$H$28))</f>
        <v>0</v>
      </c>
      <c r="T341" s="3">
        <f t="array" ref="T341">SUM(IF(($A$7:$A$28=T$6)*($C$7:$C$28="매수")*($B$7:$B$28&lt;=$U341),$H$7:$H$28))-SUM(IF(($A$7:$A$28=T$6)*($C$7:$C$28="매도")*($B$7:$B$28&lt;=$U341),$H$7:$H$28))</f>
        <v>0</v>
      </c>
      <c r="U341" s="11">
        <v>43997.0</v>
      </c>
      <c r="V341" s="12">
        <f t="array" ref="V341">VLOOKUP($U341,'종목주가시세'!$A$1:$J$472,MATCH(V$6,'종목주가시세'!$B$1:$J$1,0)+1)*L341</f>
        <v>0</v>
      </c>
      <c r="W341" s="12">
        <f t="array" ref="W341">VLOOKUP($U341,'종목주가시세'!$A$1:$J$472,MATCH(W$6,'종목주가시세'!$B$1:$J$1,0)+1)*M341</f>
        <v>0</v>
      </c>
      <c r="X341" s="12">
        <f t="array" ref="X341">VLOOKUP($U341,'종목주가시세'!$A$1:$J$472,MATCH(X$6,'종목주가시세'!$B$1:$J$1,0)+1)*N341</f>
        <v>0</v>
      </c>
      <c r="Y341" s="12">
        <f t="array" ref="Y341">VLOOKUP($U341,'종목주가시세'!$A$1:$J$472,MATCH(Y$6,'종목주가시세'!$B$1:$J$1,0)+1)*O341</f>
        <v>0</v>
      </c>
      <c r="Z341" s="12">
        <f t="array" ref="Z341">VLOOKUP($U341,'종목주가시세'!$A$1:$J$472,MATCH(Z$6,'종목주가시세'!$B$1:$J$1,0)+1)*P341</f>
        <v>0</v>
      </c>
      <c r="AA341" s="12">
        <f t="array" ref="AA341">VLOOKUP($U341,'종목주가시세'!$A$1:$J$472,MATCH(AA$6,'종목주가시세'!$B$1:$J$1,0)+1)*Q341</f>
        <v>0</v>
      </c>
      <c r="AB341" s="12">
        <f t="array" ref="AB341">VLOOKUP($U341,'종목주가시세'!$A$1:$J$472,MATCH(AB$6,'종목주가시세'!$B$1:$J$1,0)+1)*R341</f>
        <v>0</v>
      </c>
      <c r="AC341" s="12">
        <f t="array" ref="AC341">VLOOKUP($U341,'종목주가시세'!$A$1:$J$472,MATCH(AC$6,'종목주가시세'!$B$1:$J$1,0)+1)*S341</f>
        <v>0</v>
      </c>
      <c r="AD341" s="12">
        <f t="array" ref="AD341">VLOOKUP($U341,'종목주가시세'!$A$1:$J$472,MATCH(AD$6,'종목주가시세'!$B$1:$J$1,0)+1)*T341</f>
        <v>0</v>
      </c>
      <c r="AE341" s="12">
        <f t="shared" si="3"/>
        <v>0</v>
      </c>
      <c r="AF341" s="12">
        <f t="array" ref="AF341">100000000+SUM(IF(($C$7:$C$28="매도")*($B$7:$B$28&lt;=$U341),$I$7:$I$28))-SUM(IF(($C$7:$C$28="매수")*($B$7:$B$28&lt;=$U341),$I$7:$I$28))</f>
        <v>170486380</v>
      </c>
      <c r="AG341" s="12">
        <f t="shared" si="4"/>
        <v>170486380</v>
      </c>
    </row>
    <row r="342" ht="16.5" customHeight="1">
      <c r="L342" s="3">
        <f t="array" ref="L342">SUM(IF(($A$7:$A$28=L$6)*($C$7:$C$28="매수")*($B$7:$B$28&lt;=$U342),$H$7:$H$28))-SUM(IF(($A$7:$A$28=L$6)*($C$7:$C$28="매도")*($B$7:$B$28&lt;=$U342),$H$7:$H$28))</f>
        <v>0</v>
      </c>
      <c r="M342" s="3">
        <f t="array" ref="M342">SUM(IF(($A$7:$A$28=M$6)*($C$7:$C$28="매수")*($B$7:$B$28&lt;=$U342),$H$7:$H$28))-SUM(IF(($A$7:$A$28=M$6)*($C$7:$C$28="매도")*($B$7:$B$28&lt;=$U342),$H$7:$H$28))</f>
        <v>0</v>
      </c>
      <c r="N342" s="3">
        <f t="array" ref="N342">SUM(IF(($A$7:$A$28=N$6)*($C$7:$C$28="매수")*($B$7:$B$28&lt;=$U342),$H$7:$H$28))-SUM(IF(($A$7:$A$28=N$6)*($C$7:$C$28="매도")*($B$7:$B$28&lt;=$U342),$H$7:$H$28))</f>
        <v>0</v>
      </c>
      <c r="O342" s="3">
        <f t="array" ref="O342">SUM(IF(($A$7:$A$28=O$6)*($C$7:$C$28="매수")*($B$7:$B$28&lt;=$U342),$H$7:$H$28))-SUM(IF(($A$7:$A$28=O$6)*($C$7:$C$28="매도")*($B$7:$B$28&lt;=$U342),$H$7:$H$28))</f>
        <v>0</v>
      </c>
      <c r="P342" s="3">
        <f t="array" ref="P342">SUM(IF(($A$7:$A$28=P$6)*($C$7:$C$28="매수")*($B$7:$B$28&lt;=$U342),$H$7:$H$28))-SUM(IF(($A$7:$A$28=P$6)*($C$7:$C$28="매도")*($B$7:$B$28&lt;=$U342),$H$7:$H$28))</f>
        <v>0</v>
      </c>
      <c r="Q342" s="3">
        <f t="array" ref="Q342">SUM(IF(($A$7:$A$28=Q$6)*($C$7:$C$28="매수")*($B$7:$B$28&lt;=$U342),$H$7:$H$28))-SUM(IF(($A$7:$A$28=Q$6)*($C$7:$C$28="매도")*($B$7:$B$28&lt;=$U342),$H$7:$H$28))</f>
        <v>0</v>
      </c>
      <c r="R342" s="3">
        <f t="array" ref="R342">SUM(IF(($A$7:$A$28=R$6)*($C$7:$C$28="매수")*($B$7:$B$28&lt;=$U342),$H$7:$H$28))-SUM(IF(($A$7:$A$28=R$6)*($C$7:$C$28="매도")*($B$7:$B$28&lt;=$U342),$H$7:$H$28))</f>
        <v>0</v>
      </c>
      <c r="S342" s="3">
        <f t="array" ref="S342">SUM(IF(($A$7:$A$28=S$6)*($C$7:$C$28="매수")*($B$7:$B$28&lt;=$U342),$H$7:$H$28))-SUM(IF(($A$7:$A$28=S$6)*($C$7:$C$28="매도")*($B$7:$B$28&lt;=$U342),$H$7:$H$28))</f>
        <v>0</v>
      </c>
      <c r="T342" s="3">
        <f t="array" ref="T342">SUM(IF(($A$7:$A$28=T$6)*($C$7:$C$28="매수")*($B$7:$B$28&lt;=$U342),$H$7:$H$28))-SUM(IF(($A$7:$A$28=T$6)*($C$7:$C$28="매도")*($B$7:$B$28&lt;=$U342),$H$7:$H$28))</f>
        <v>0</v>
      </c>
      <c r="U342" s="11">
        <v>43998.0</v>
      </c>
      <c r="V342" s="12">
        <f t="array" ref="V342">VLOOKUP($U342,'종목주가시세'!$A$1:$J$472,MATCH(V$6,'종목주가시세'!$B$1:$J$1,0)+1)*L342</f>
        <v>0</v>
      </c>
      <c r="W342" s="12">
        <f t="array" ref="W342">VLOOKUP($U342,'종목주가시세'!$A$1:$J$472,MATCH(W$6,'종목주가시세'!$B$1:$J$1,0)+1)*M342</f>
        <v>0</v>
      </c>
      <c r="X342" s="12">
        <f t="array" ref="X342">VLOOKUP($U342,'종목주가시세'!$A$1:$J$472,MATCH(X$6,'종목주가시세'!$B$1:$J$1,0)+1)*N342</f>
        <v>0</v>
      </c>
      <c r="Y342" s="12">
        <f t="array" ref="Y342">VLOOKUP($U342,'종목주가시세'!$A$1:$J$472,MATCH(Y$6,'종목주가시세'!$B$1:$J$1,0)+1)*O342</f>
        <v>0</v>
      </c>
      <c r="Z342" s="12">
        <f t="array" ref="Z342">VLOOKUP($U342,'종목주가시세'!$A$1:$J$472,MATCH(Z$6,'종목주가시세'!$B$1:$J$1,0)+1)*P342</f>
        <v>0</v>
      </c>
      <c r="AA342" s="12">
        <f t="array" ref="AA342">VLOOKUP($U342,'종목주가시세'!$A$1:$J$472,MATCH(AA$6,'종목주가시세'!$B$1:$J$1,0)+1)*Q342</f>
        <v>0</v>
      </c>
      <c r="AB342" s="12">
        <f t="array" ref="AB342">VLOOKUP($U342,'종목주가시세'!$A$1:$J$472,MATCH(AB$6,'종목주가시세'!$B$1:$J$1,0)+1)*R342</f>
        <v>0</v>
      </c>
      <c r="AC342" s="12">
        <f t="array" ref="AC342">VLOOKUP($U342,'종목주가시세'!$A$1:$J$472,MATCH(AC$6,'종목주가시세'!$B$1:$J$1,0)+1)*S342</f>
        <v>0</v>
      </c>
      <c r="AD342" s="12">
        <f t="array" ref="AD342">VLOOKUP($U342,'종목주가시세'!$A$1:$J$472,MATCH(AD$6,'종목주가시세'!$B$1:$J$1,0)+1)*T342</f>
        <v>0</v>
      </c>
      <c r="AE342" s="12">
        <f t="shared" si="3"/>
        <v>0</v>
      </c>
      <c r="AF342" s="12">
        <f t="array" ref="AF342">100000000+SUM(IF(($C$7:$C$28="매도")*($B$7:$B$28&lt;=$U342),$I$7:$I$28))-SUM(IF(($C$7:$C$28="매수")*($B$7:$B$28&lt;=$U342),$I$7:$I$28))</f>
        <v>170486380</v>
      </c>
      <c r="AG342" s="12">
        <f t="shared" si="4"/>
        <v>170486380</v>
      </c>
    </row>
    <row r="343" ht="16.5" customHeight="1">
      <c r="L343" s="3">
        <f t="array" ref="L343">SUM(IF(($A$7:$A$28=L$6)*($C$7:$C$28="매수")*($B$7:$B$28&lt;=$U343),$H$7:$H$28))-SUM(IF(($A$7:$A$28=L$6)*($C$7:$C$28="매도")*($B$7:$B$28&lt;=$U343),$H$7:$H$28))</f>
        <v>0</v>
      </c>
      <c r="M343" s="3">
        <f t="array" ref="M343">SUM(IF(($A$7:$A$28=M$6)*($C$7:$C$28="매수")*($B$7:$B$28&lt;=$U343),$H$7:$H$28))-SUM(IF(($A$7:$A$28=M$6)*($C$7:$C$28="매도")*($B$7:$B$28&lt;=$U343),$H$7:$H$28))</f>
        <v>0</v>
      </c>
      <c r="N343" s="3">
        <f t="array" ref="N343">SUM(IF(($A$7:$A$28=N$6)*($C$7:$C$28="매수")*($B$7:$B$28&lt;=$U343),$H$7:$H$28))-SUM(IF(($A$7:$A$28=N$6)*($C$7:$C$28="매도")*($B$7:$B$28&lt;=$U343),$H$7:$H$28))</f>
        <v>0</v>
      </c>
      <c r="O343" s="3">
        <f t="array" ref="O343">SUM(IF(($A$7:$A$28=O$6)*($C$7:$C$28="매수")*($B$7:$B$28&lt;=$U343),$H$7:$H$28))-SUM(IF(($A$7:$A$28=O$6)*($C$7:$C$28="매도")*($B$7:$B$28&lt;=$U343),$H$7:$H$28))</f>
        <v>0</v>
      </c>
      <c r="P343" s="3">
        <f t="array" ref="P343">SUM(IF(($A$7:$A$28=P$6)*($C$7:$C$28="매수")*($B$7:$B$28&lt;=$U343),$H$7:$H$28))-SUM(IF(($A$7:$A$28=P$6)*($C$7:$C$28="매도")*($B$7:$B$28&lt;=$U343),$H$7:$H$28))</f>
        <v>0</v>
      </c>
      <c r="Q343" s="3">
        <f t="array" ref="Q343">SUM(IF(($A$7:$A$28=Q$6)*($C$7:$C$28="매수")*($B$7:$B$28&lt;=$U343),$H$7:$H$28))-SUM(IF(($A$7:$A$28=Q$6)*($C$7:$C$28="매도")*($B$7:$B$28&lt;=$U343),$H$7:$H$28))</f>
        <v>0</v>
      </c>
      <c r="R343" s="3">
        <f t="array" ref="R343">SUM(IF(($A$7:$A$28=R$6)*($C$7:$C$28="매수")*($B$7:$B$28&lt;=$U343),$H$7:$H$28))-SUM(IF(($A$7:$A$28=R$6)*($C$7:$C$28="매도")*($B$7:$B$28&lt;=$U343),$H$7:$H$28))</f>
        <v>0</v>
      </c>
      <c r="S343" s="3">
        <f t="array" ref="S343">SUM(IF(($A$7:$A$28=S$6)*($C$7:$C$28="매수")*($B$7:$B$28&lt;=$U343),$H$7:$H$28))-SUM(IF(($A$7:$A$28=S$6)*($C$7:$C$28="매도")*($B$7:$B$28&lt;=$U343),$H$7:$H$28))</f>
        <v>0</v>
      </c>
      <c r="T343" s="3">
        <f t="array" ref="T343">SUM(IF(($A$7:$A$28=T$6)*($C$7:$C$28="매수")*($B$7:$B$28&lt;=$U343),$H$7:$H$28))-SUM(IF(($A$7:$A$28=T$6)*($C$7:$C$28="매도")*($B$7:$B$28&lt;=$U343),$H$7:$H$28))</f>
        <v>0</v>
      </c>
      <c r="U343" s="11">
        <v>43999.0</v>
      </c>
      <c r="V343" s="12">
        <f t="array" ref="V343">VLOOKUP($U343,'종목주가시세'!$A$1:$J$472,MATCH(V$6,'종목주가시세'!$B$1:$J$1,0)+1)*L343</f>
        <v>0</v>
      </c>
      <c r="W343" s="12">
        <f t="array" ref="W343">VLOOKUP($U343,'종목주가시세'!$A$1:$J$472,MATCH(W$6,'종목주가시세'!$B$1:$J$1,0)+1)*M343</f>
        <v>0</v>
      </c>
      <c r="X343" s="12">
        <f t="array" ref="X343">VLOOKUP($U343,'종목주가시세'!$A$1:$J$472,MATCH(X$6,'종목주가시세'!$B$1:$J$1,0)+1)*N343</f>
        <v>0</v>
      </c>
      <c r="Y343" s="12">
        <f t="array" ref="Y343">VLOOKUP($U343,'종목주가시세'!$A$1:$J$472,MATCH(Y$6,'종목주가시세'!$B$1:$J$1,0)+1)*O343</f>
        <v>0</v>
      </c>
      <c r="Z343" s="12">
        <f t="array" ref="Z343">VLOOKUP($U343,'종목주가시세'!$A$1:$J$472,MATCH(Z$6,'종목주가시세'!$B$1:$J$1,0)+1)*P343</f>
        <v>0</v>
      </c>
      <c r="AA343" s="12">
        <f t="array" ref="AA343">VLOOKUP($U343,'종목주가시세'!$A$1:$J$472,MATCH(AA$6,'종목주가시세'!$B$1:$J$1,0)+1)*Q343</f>
        <v>0</v>
      </c>
      <c r="AB343" s="12">
        <f t="array" ref="AB343">VLOOKUP($U343,'종목주가시세'!$A$1:$J$472,MATCH(AB$6,'종목주가시세'!$B$1:$J$1,0)+1)*R343</f>
        <v>0</v>
      </c>
      <c r="AC343" s="12">
        <f t="array" ref="AC343">VLOOKUP($U343,'종목주가시세'!$A$1:$J$472,MATCH(AC$6,'종목주가시세'!$B$1:$J$1,0)+1)*S343</f>
        <v>0</v>
      </c>
      <c r="AD343" s="12">
        <f t="array" ref="AD343">VLOOKUP($U343,'종목주가시세'!$A$1:$J$472,MATCH(AD$6,'종목주가시세'!$B$1:$J$1,0)+1)*T343</f>
        <v>0</v>
      </c>
      <c r="AE343" s="12">
        <f t="shared" si="3"/>
        <v>0</v>
      </c>
      <c r="AF343" s="12">
        <f t="array" ref="AF343">100000000+SUM(IF(($C$7:$C$28="매도")*($B$7:$B$28&lt;=$U343),$I$7:$I$28))-SUM(IF(($C$7:$C$28="매수")*($B$7:$B$28&lt;=$U343),$I$7:$I$28))</f>
        <v>170486380</v>
      </c>
      <c r="AG343" s="12">
        <f t="shared" si="4"/>
        <v>170486380</v>
      </c>
    </row>
    <row r="344" ht="16.5" customHeight="1">
      <c r="L344" s="3">
        <f t="array" ref="L344">SUM(IF(($A$7:$A$28=L$6)*($C$7:$C$28="매수")*($B$7:$B$28&lt;=$U344),$H$7:$H$28))-SUM(IF(($A$7:$A$28=L$6)*($C$7:$C$28="매도")*($B$7:$B$28&lt;=$U344),$H$7:$H$28))</f>
        <v>0</v>
      </c>
      <c r="M344" s="3">
        <f t="array" ref="M344">SUM(IF(($A$7:$A$28=M$6)*($C$7:$C$28="매수")*($B$7:$B$28&lt;=$U344),$H$7:$H$28))-SUM(IF(($A$7:$A$28=M$6)*($C$7:$C$28="매도")*($B$7:$B$28&lt;=$U344),$H$7:$H$28))</f>
        <v>0</v>
      </c>
      <c r="N344" s="3">
        <f t="array" ref="N344">SUM(IF(($A$7:$A$28=N$6)*($C$7:$C$28="매수")*($B$7:$B$28&lt;=$U344),$H$7:$H$28))-SUM(IF(($A$7:$A$28=N$6)*($C$7:$C$28="매도")*($B$7:$B$28&lt;=$U344),$H$7:$H$28))</f>
        <v>0</v>
      </c>
      <c r="O344" s="3">
        <f t="array" ref="O344">SUM(IF(($A$7:$A$28=O$6)*($C$7:$C$28="매수")*($B$7:$B$28&lt;=$U344),$H$7:$H$28))-SUM(IF(($A$7:$A$28=O$6)*($C$7:$C$28="매도")*($B$7:$B$28&lt;=$U344),$H$7:$H$28))</f>
        <v>0</v>
      </c>
      <c r="P344" s="3">
        <f t="array" ref="P344">SUM(IF(($A$7:$A$28=P$6)*($C$7:$C$28="매수")*($B$7:$B$28&lt;=$U344),$H$7:$H$28))-SUM(IF(($A$7:$A$28=P$6)*($C$7:$C$28="매도")*($B$7:$B$28&lt;=$U344),$H$7:$H$28))</f>
        <v>0</v>
      </c>
      <c r="Q344" s="3">
        <f t="array" ref="Q344">SUM(IF(($A$7:$A$28=Q$6)*($C$7:$C$28="매수")*($B$7:$B$28&lt;=$U344),$H$7:$H$28))-SUM(IF(($A$7:$A$28=Q$6)*($C$7:$C$28="매도")*($B$7:$B$28&lt;=$U344),$H$7:$H$28))</f>
        <v>0</v>
      </c>
      <c r="R344" s="3">
        <f t="array" ref="R344">SUM(IF(($A$7:$A$28=R$6)*($C$7:$C$28="매수")*($B$7:$B$28&lt;=$U344),$H$7:$H$28))-SUM(IF(($A$7:$A$28=R$6)*($C$7:$C$28="매도")*($B$7:$B$28&lt;=$U344),$H$7:$H$28))</f>
        <v>0</v>
      </c>
      <c r="S344" s="3">
        <f t="array" ref="S344">SUM(IF(($A$7:$A$28=S$6)*($C$7:$C$28="매수")*($B$7:$B$28&lt;=$U344),$H$7:$H$28))-SUM(IF(($A$7:$A$28=S$6)*($C$7:$C$28="매도")*($B$7:$B$28&lt;=$U344),$H$7:$H$28))</f>
        <v>0</v>
      </c>
      <c r="T344" s="3">
        <f t="array" ref="T344">SUM(IF(($A$7:$A$28=T$6)*($C$7:$C$28="매수")*($B$7:$B$28&lt;=$U344),$H$7:$H$28))-SUM(IF(($A$7:$A$28=T$6)*($C$7:$C$28="매도")*($B$7:$B$28&lt;=$U344),$H$7:$H$28))</f>
        <v>0</v>
      </c>
      <c r="U344" s="11">
        <v>44000.0</v>
      </c>
      <c r="V344" s="12">
        <f t="array" ref="V344">VLOOKUP($U344,'종목주가시세'!$A$1:$J$472,MATCH(V$6,'종목주가시세'!$B$1:$J$1,0)+1)*L344</f>
        <v>0</v>
      </c>
      <c r="W344" s="12">
        <f t="array" ref="W344">VLOOKUP($U344,'종목주가시세'!$A$1:$J$472,MATCH(W$6,'종목주가시세'!$B$1:$J$1,0)+1)*M344</f>
        <v>0</v>
      </c>
      <c r="X344" s="12">
        <f t="array" ref="X344">VLOOKUP($U344,'종목주가시세'!$A$1:$J$472,MATCH(X$6,'종목주가시세'!$B$1:$J$1,0)+1)*N344</f>
        <v>0</v>
      </c>
      <c r="Y344" s="12">
        <f t="array" ref="Y344">VLOOKUP($U344,'종목주가시세'!$A$1:$J$472,MATCH(Y$6,'종목주가시세'!$B$1:$J$1,0)+1)*O344</f>
        <v>0</v>
      </c>
      <c r="Z344" s="12">
        <f t="array" ref="Z344">VLOOKUP($U344,'종목주가시세'!$A$1:$J$472,MATCH(Z$6,'종목주가시세'!$B$1:$J$1,0)+1)*P344</f>
        <v>0</v>
      </c>
      <c r="AA344" s="12">
        <f t="array" ref="AA344">VLOOKUP($U344,'종목주가시세'!$A$1:$J$472,MATCH(AA$6,'종목주가시세'!$B$1:$J$1,0)+1)*Q344</f>
        <v>0</v>
      </c>
      <c r="AB344" s="12">
        <f t="array" ref="AB344">VLOOKUP($U344,'종목주가시세'!$A$1:$J$472,MATCH(AB$6,'종목주가시세'!$B$1:$J$1,0)+1)*R344</f>
        <v>0</v>
      </c>
      <c r="AC344" s="12">
        <f t="array" ref="AC344">VLOOKUP($U344,'종목주가시세'!$A$1:$J$472,MATCH(AC$6,'종목주가시세'!$B$1:$J$1,0)+1)*S344</f>
        <v>0</v>
      </c>
      <c r="AD344" s="12">
        <f t="array" ref="AD344">VLOOKUP($U344,'종목주가시세'!$A$1:$J$472,MATCH(AD$6,'종목주가시세'!$B$1:$J$1,0)+1)*T344</f>
        <v>0</v>
      </c>
      <c r="AE344" s="12">
        <f t="shared" si="3"/>
        <v>0</v>
      </c>
      <c r="AF344" s="12">
        <f t="array" ref="AF344">100000000+SUM(IF(($C$7:$C$28="매도")*($B$7:$B$28&lt;=$U344),$I$7:$I$28))-SUM(IF(($C$7:$C$28="매수")*($B$7:$B$28&lt;=$U344),$I$7:$I$28))</f>
        <v>170486380</v>
      </c>
      <c r="AG344" s="12">
        <f t="shared" si="4"/>
        <v>170486380</v>
      </c>
    </row>
    <row r="345" ht="16.5" customHeight="1">
      <c r="L345" s="3">
        <f t="array" ref="L345">SUM(IF(($A$7:$A$28=L$6)*($C$7:$C$28="매수")*($B$7:$B$28&lt;=$U345),$H$7:$H$28))-SUM(IF(($A$7:$A$28=L$6)*($C$7:$C$28="매도")*($B$7:$B$28&lt;=$U345),$H$7:$H$28))</f>
        <v>0</v>
      </c>
      <c r="M345" s="3">
        <f t="array" ref="M345">SUM(IF(($A$7:$A$28=M$6)*($C$7:$C$28="매수")*($B$7:$B$28&lt;=$U345),$H$7:$H$28))-SUM(IF(($A$7:$A$28=M$6)*($C$7:$C$28="매도")*($B$7:$B$28&lt;=$U345),$H$7:$H$28))</f>
        <v>0</v>
      </c>
      <c r="N345" s="3">
        <f t="array" ref="N345">SUM(IF(($A$7:$A$28=N$6)*($C$7:$C$28="매수")*($B$7:$B$28&lt;=$U345),$H$7:$H$28))-SUM(IF(($A$7:$A$28=N$6)*($C$7:$C$28="매도")*($B$7:$B$28&lt;=$U345),$H$7:$H$28))</f>
        <v>0</v>
      </c>
      <c r="O345" s="3">
        <f t="array" ref="O345">SUM(IF(($A$7:$A$28=O$6)*($C$7:$C$28="매수")*($B$7:$B$28&lt;=$U345),$H$7:$H$28))-SUM(IF(($A$7:$A$28=O$6)*($C$7:$C$28="매도")*($B$7:$B$28&lt;=$U345),$H$7:$H$28))</f>
        <v>0</v>
      </c>
      <c r="P345" s="3">
        <f t="array" ref="P345">SUM(IF(($A$7:$A$28=P$6)*($C$7:$C$28="매수")*($B$7:$B$28&lt;=$U345),$H$7:$H$28))-SUM(IF(($A$7:$A$28=P$6)*($C$7:$C$28="매도")*($B$7:$B$28&lt;=$U345),$H$7:$H$28))</f>
        <v>0</v>
      </c>
      <c r="Q345" s="3">
        <f t="array" ref="Q345">SUM(IF(($A$7:$A$28=Q$6)*($C$7:$C$28="매수")*($B$7:$B$28&lt;=$U345),$H$7:$H$28))-SUM(IF(($A$7:$A$28=Q$6)*($C$7:$C$28="매도")*($B$7:$B$28&lt;=$U345),$H$7:$H$28))</f>
        <v>0</v>
      </c>
      <c r="R345" s="3">
        <f t="array" ref="R345">SUM(IF(($A$7:$A$28=R$6)*($C$7:$C$28="매수")*($B$7:$B$28&lt;=$U345),$H$7:$H$28))-SUM(IF(($A$7:$A$28=R$6)*($C$7:$C$28="매도")*($B$7:$B$28&lt;=$U345),$H$7:$H$28))</f>
        <v>0</v>
      </c>
      <c r="S345" s="3">
        <f t="array" ref="S345">SUM(IF(($A$7:$A$28=S$6)*($C$7:$C$28="매수")*($B$7:$B$28&lt;=$U345),$H$7:$H$28))-SUM(IF(($A$7:$A$28=S$6)*($C$7:$C$28="매도")*($B$7:$B$28&lt;=$U345),$H$7:$H$28))</f>
        <v>0</v>
      </c>
      <c r="T345" s="3">
        <f t="array" ref="T345">SUM(IF(($A$7:$A$28=T$6)*($C$7:$C$28="매수")*($B$7:$B$28&lt;=$U345),$H$7:$H$28))-SUM(IF(($A$7:$A$28=T$6)*($C$7:$C$28="매도")*($B$7:$B$28&lt;=$U345),$H$7:$H$28))</f>
        <v>0</v>
      </c>
      <c r="U345" s="11">
        <v>44001.0</v>
      </c>
      <c r="V345" s="12">
        <f t="array" ref="V345">VLOOKUP($U345,'종목주가시세'!$A$1:$J$472,MATCH(V$6,'종목주가시세'!$B$1:$J$1,0)+1)*L345</f>
        <v>0</v>
      </c>
      <c r="W345" s="12">
        <f t="array" ref="W345">VLOOKUP($U345,'종목주가시세'!$A$1:$J$472,MATCH(W$6,'종목주가시세'!$B$1:$J$1,0)+1)*M345</f>
        <v>0</v>
      </c>
      <c r="X345" s="12">
        <f t="array" ref="X345">VLOOKUP($U345,'종목주가시세'!$A$1:$J$472,MATCH(X$6,'종목주가시세'!$B$1:$J$1,0)+1)*N345</f>
        <v>0</v>
      </c>
      <c r="Y345" s="12">
        <f t="array" ref="Y345">VLOOKUP($U345,'종목주가시세'!$A$1:$J$472,MATCH(Y$6,'종목주가시세'!$B$1:$J$1,0)+1)*O345</f>
        <v>0</v>
      </c>
      <c r="Z345" s="12">
        <f t="array" ref="Z345">VLOOKUP($U345,'종목주가시세'!$A$1:$J$472,MATCH(Z$6,'종목주가시세'!$B$1:$J$1,0)+1)*P345</f>
        <v>0</v>
      </c>
      <c r="AA345" s="12">
        <f t="array" ref="AA345">VLOOKUP($U345,'종목주가시세'!$A$1:$J$472,MATCH(AA$6,'종목주가시세'!$B$1:$J$1,0)+1)*Q345</f>
        <v>0</v>
      </c>
      <c r="AB345" s="12">
        <f t="array" ref="AB345">VLOOKUP($U345,'종목주가시세'!$A$1:$J$472,MATCH(AB$6,'종목주가시세'!$B$1:$J$1,0)+1)*R345</f>
        <v>0</v>
      </c>
      <c r="AC345" s="12">
        <f t="array" ref="AC345">VLOOKUP($U345,'종목주가시세'!$A$1:$J$472,MATCH(AC$6,'종목주가시세'!$B$1:$J$1,0)+1)*S345</f>
        <v>0</v>
      </c>
      <c r="AD345" s="12">
        <f t="array" ref="AD345">VLOOKUP($U345,'종목주가시세'!$A$1:$J$472,MATCH(AD$6,'종목주가시세'!$B$1:$J$1,0)+1)*T345</f>
        <v>0</v>
      </c>
      <c r="AE345" s="12">
        <f t="shared" si="3"/>
        <v>0</v>
      </c>
      <c r="AF345" s="12">
        <f t="array" ref="AF345">100000000+SUM(IF(($C$7:$C$28="매도")*($B$7:$B$28&lt;=$U345),$I$7:$I$28))-SUM(IF(($C$7:$C$28="매수")*($B$7:$B$28&lt;=$U345),$I$7:$I$28))</f>
        <v>170486380</v>
      </c>
      <c r="AG345" s="12">
        <f t="shared" si="4"/>
        <v>170486380</v>
      </c>
    </row>
    <row r="346" ht="16.5" customHeight="1">
      <c r="L346" s="3">
        <f t="array" ref="L346">SUM(IF(($A$7:$A$28=L$6)*($C$7:$C$28="매수")*($B$7:$B$28&lt;=$U346),$H$7:$H$28))-SUM(IF(($A$7:$A$28=L$6)*($C$7:$C$28="매도")*($B$7:$B$28&lt;=$U346),$H$7:$H$28))</f>
        <v>0</v>
      </c>
      <c r="M346" s="3">
        <f t="array" ref="M346">SUM(IF(($A$7:$A$28=M$6)*($C$7:$C$28="매수")*($B$7:$B$28&lt;=$U346),$H$7:$H$28))-SUM(IF(($A$7:$A$28=M$6)*($C$7:$C$28="매도")*($B$7:$B$28&lt;=$U346),$H$7:$H$28))</f>
        <v>0</v>
      </c>
      <c r="N346" s="3">
        <f t="array" ref="N346">SUM(IF(($A$7:$A$28=N$6)*($C$7:$C$28="매수")*($B$7:$B$28&lt;=$U346),$H$7:$H$28))-SUM(IF(($A$7:$A$28=N$6)*($C$7:$C$28="매도")*($B$7:$B$28&lt;=$U346),$H$7:$H$28))</f>
        <v>0</v>
      </c>
      <c r="O346" s="3">
        <f t="array" ref="O346">SUM(IF(($A$7:$A$28=O$6)*($C$7:$C$28="매수")*($B$7:$B$28&lt;=$U346),$H$7:$H$28))-SUM(IF(($A$7:$A$28=O$6)*($C$7:$C$28="매도")*($B$7:$B$28&lt;=$U346),$H$7:$H$28))</f>
        <v>0</v>
      </c>
      <c r="P346" s="3">
        <f t="array" ref="P346">SUM(IF(($A$7:$A$28=P$6)*($C$7:$C$28="매수")*($B$7:$B$28&lt;=$U346),$H$7:$H$28))-SUM(IF(($A$7:$A$28=P$6)*($C$7:$C$28="매도")*($B$7:$B$28&lt;=$U346),$H$7:$H$28))</f>
        <v>0</v>
      </c>
      <c r="Q346" s="3">
        <f t="array" ref="Q346">SUM(IF(($A$7:$A$28=Q$6)*($C$7:$C$28="매수")*($B$7:$B$28&lt;=$U346),$H$7:$H$28))-SUM(IF(($A$7:$A$28=Q$6)*($C$7:$C$28="매도")*($B$7:$B$28&lt;=$U346),$H$7:$H$28))</f>
        <v>0</v>
      </c>
      <c r="R346" s="3">
        <f t="array" ref="R346">SUM(IF(($A$7:$A$28=R$6)*($C$7:$C$28="매수")*($B$7:$B$28&lt;=$U346),$H$7:$H$28))-SUM(IF(($A$7:$A$28=R$6)*($C$7:$C$28="매도")*($B$7:$B$28&lt;=$U346),$H$7:$H$28))</f>
        <v>0</v>
      </c>
      <c r="S346" s="3">
        <f t="array" ref="S346">SUM(IF(($A$7:$A$28=S$6)*($C$7:$C$28="매수")*($B$7:$B$28&lt;=$U346),$H$7:$H$28))-SUM(IF(($A$7:$A$28=S$6)*($C$7:$C$28="매도")*($B$7:$B$28&lt;=$U346),$H$7:$H$28))</f>
        <v>0</v>
      </c>
      <c r="T346" s="3">
        <f t="array" ref="T346">SUM(IF(($A$7:$A$28=T$6)*($C$7:$C$28="매수")*($B$7:$B$28&lt;=$U346),$H$7:$H$28))-SUM(IF(($A$7:$A$28=T$6)*($C$7:$C$28="매도")*($B$7:$B$28&lt;=$U346),$H$7:$H$28))</f>
        <v>0</v>
      </c>
      <c r="U346" s="11">
        <v>44004.0</v>
      </c>
      <c r="V346" s="12">
        <f t="array" ref="V346">VLOOKUP($U346,'종목주가시세'!$A$1:$J$472,MATCH(V$6,'종목주가시세'!$B$1:$J$1,0)+1)*L346</f>
        <v>0</v>
      </c>
      <c r="W346" s="12">
        <f t="array" ref="W346">VLOOKUP($U346,'종목주가시세'!$A$1:$J$472,MATCH(W$6,'종목주가시세'!$B$1:$J$1,0)+1)*M346</f>
        <v>0</v>
      </c>
      <c r="X346" s="12">
        <f t="array" ref="X346">VLOOKUP($U346,'종목주가시세'!$A$1:$J$472,MATCH(X$6,'종목주가시세'!$B$1:$J$1,0)+1)*N346</f>
        <v>0</v>
      </c>
      <c r="Y346" s="12">
        <f t="array" ref="Y346">VLOOKUP($U346,'종목주가시세'!$A$1:$J$472,MATCH(Y$6,'종목주가시세'!$B$1:$J$1,0)+1)*O346</f>
        <v>0</v>
      </c>
      <c r="Z346" s="12">
        <f t="array" ref="Z346">VLOOKUP($U346,'종목주가시세'!$A$1:$J$472,MATCH(Z$6,'종목주가시세'!$B$1:$J$1,0)+1)*P346</f>
        <v>0</v>
      </c>
      <c r="AA346" s="12">
        <f t="array" ref="AA346">VLOOKUP($U346,'종목주가시세'!$A$1:$J$472,MATCH(AA$6,'종목주가시세'!$B$1:$J$1,0)+1)*Q346</f>
        <v>0</v>
      </c>
      <c r="AB346" s="12">
        <f t="array" ref="AB346">VLOOKUP($U346,'종목주가시세'!$A$1:$J$472,MATCH(AB$6,'종목주가시세'!$B$1:$J$1,0)+1)*R346</f>
        <v>0</v>
      </c>
      <c r="AC346" s="12">
        <f t="array" ref="AC346">VLOOKUP($U346,'종목주가시세'!$A$1:$J$472,MATCH(AC$6,'종목주가시세'!$B$1:$J$1,0)+1)*S346</f>
        <v>0</v>
      </c>
      <c r="AD346" s="12">
        <f t="array" ref="AD346">VLOOKUP($U346,'종목주가시세'!$A$1:$J$472,MATCH(AD$6,'종목주가시세'!$B$1:$J$1,0)+1)*T346</f>
        <v>0</v>
      </c>
      <c r="AE346" s="12">
        <f t="shared" si="3"/>
        <v>0</v>
      </c>
      <c r="AF346" s="12">
        <f t="array" ref="AF346">100000000+SUM(IF(($C$7:$C$28="매도")*($B$7:$B$28&lt;=$U346),$I$7:$I$28))-SUM(IF(($C$7:$C$28="매수")*($B$7:$B$28&lt;=$U346),$I$7:$I$28))</f>
        <v>170486380</v>
      </c>
      <c r="AG346" s="12">
        <f t="shared" si="4"/>
        <v>170486380</v>
      </c>
    </row>
    <row r="347" ht="16.5" customHeight="1">
      <c r="L347" s="3">
        <f t="array" ref="L347">SUM(IF(($A$7:$A$28=L$6)*($C$7:$C$28="매수")*($B$7:$B$28&lt;=$U347),$H$7:$H$28))-SUM(IF(($A$7:$A$28=L$6)*($C$7:$C$28="매도")*($B$7:$B$28&lt;=$U347),$H$7:$H$28))</f>
        <v>0</v>
      </c>
      <c r="M347" s="3">
        <f t="array" ref="M347">SUM(IF(($A$7:$A$28=M$6)*($C$7:$C$28="매수")*($B$7:$B$28&lt;=$U347),$H$7:$H$28))-SUM(IF(($A$7:$A$28=M$6)*($C$7:$C$28="매도")*($B$7:$B$28&lt;=$U347),$H$7:$H$28))</f>
        <v>0</v>
      </c>
      <c r="N347" s="3">
        <f t="array" ref="N347">SUM(IF(($A$7:$A$28=N$6)*($C$7:$C$28="매수")*($B$7:$B$28&lt;=$U347),$H$7:$H$28))-SUM(IF(($A$7:$A$28=N$6)*($C$7:$C$28="매도")*($B$7:$B$28&lt;=$U347),$H$7:$H$28))</f>
        <v>0</v>
      </c>
      <c r="O347" s="3">
        <f t="array" ref="O347">SUM(IF(($A$7:$A$28=O$6)*($C$7:$C$28="매수")*($B$7:$B$28&lt;=$U347),$H$7:$H$28))-SUM(IF(($A$7:$A$28=O$6)*($C$7:$C$28="매도")*($B$7:$B$28&lt;=$U347),$H$7:$H$28))</f>
        <v>0</v>
      </c>
      <c r="P347" s="3">
        <f t="array" ref="P347">SUM(IF(($A$7:$A$28=P$6)*($C$7:$C$28="매수")*($B$7:$B$28&lt;=$U347),$H$7:$H$28))-SUM(IF(($A$7:$A$28=P$6)*($C$7:$C$28="매도")*($B$7:$B$28&lt;=$U347),$H$7:$H$28))</f>
        <v>0</v>
      </c>
      <c r="Q347" s="3">
        <f t="array" ref="Q347">SUM(IF(($A$7:$A$28=Q$6)*($C$7:$C$28="매수")*($B$7:$B$28&lt;=$U347),$H$7:$H$28))-SUM(IF(($A$7:$A$28=Q$6)*($C$7:$C$28="매도")*($B$7:$B$28&lt;=$U347),$H$7:$H$28))</f>
        <v>0</v>
      </c>
      <c r="R347" s="3">
        <f t="array" ref="R347">SUM(IF(($A$7:$A$28=R$6)*($C$7:$C$28="매수")*($B$7:$B$28&lt;=$U347),$H$7:$H$28))-SUM(IF(($A$7:$A$28=R$6)*($C$7:$C$28="매도")*($B$7:$B$28&lt;=$U347),$H$7:$H$28))</f>
        <v>0</v>
      </c>
      <c r="S347" s="3">
        <f t="array" ref="S347">SUM(IF(($A$7:$A$28=S$6)*($C$7:$C$28="매수")*($B$7:$B$28&lt;=$U347),$H$7:$H$28))-SUM(IF(($A$7:$A$28=S$6)*($C$7:$C$28="매도")*($B$7:$B$28&lt;=$U347),$H$7:$H$28))</f>
        <v>0</v>
      </c>
      <c r="T347" s="3">
        <f t="array" ref="T347">SUM(IF(($A$7:$A$28=T$6)*($C$7:$C$28="매수")*($B$7:$B$28&lt;=$U347),$H$7:$H$28))-SUM(IF(($A$7:$A$28=T$6)*($C$7:$C$28="매도")*($B$7:$B$28&lt;=$U347),$H$7:$H$28))</f>
        <v>0</v>
      </c>
      <c r="U347" s="11">
        <v>44005.0</v>
      </c>
      <c r="V347" s="12">
        <f t="array" ref="V347">VLOOKUP($U347,'종목주가시세'!$A$1:$J$472,MATCH(V$6,'종목주가시세'!$B$1:$J$1,0)+1)*L347</f>
        <v>0</v>
      </c>
      <c r="W347" s="12">
        <f t="array" ref="W347">VLOOKUP($U347,'종목주가시세'!$A$1:$J$472,MATCH(W$6,'종목주가시세'!$B$1:$J$1,0)+1)*M347</f>
        <v>0</v>
      </c>
      <c r="X347" s="12">
        <f t="array" ref="X347">VLOOKUP($U347,'종목주가시세'!$A$1:$J$472,MATCH(X$6,'종목주가시세'!$B$1:$J$1,0)+1)*N347</f>
        <v>0</v>
      </c>
      <c r="Y347" s="12">
        <f t="array" ref="Y347">VLOOKUP($U347,'종목주가시세'!$A$1:$J$472,MATCH(Y$6,'종목주가시세'!$B$1:$J$1,0)+1)*O347</f>
        <v>0</v>
      </c>
      <c r="Z347" s="12">
        <f t="array" ref="Z347">VLOOKUP($U347,'종목주가시세'!$A$1:$J$472,MATCH(Z$6,'종목주가시세'!$B$1:$J$1,0)+1)*P347</f>
        <v>0</v>
      </c>
      <c r="AA347" s="12">
        <f t="array" ref="AA347">VLOOKUP($U347,'종목주가시세'!$A$1:$J$472,MATCH(AA$6,'종목주가시세'!$B$1:$J$1,0)+1)*Q347</f>
        <v>0</v>
      </c>
      <c r="AB347" s="12">
        <f t="array" ref="AB347">VLOOKUP($U347,'종목주가시세'!$A$1:$J$472,MATCH(AB$6,'종목주가시세'!$B$1:$J$1,0)+1)*R347</f>
        <v>0</v>
      </c>
      <c r="AC347" s="12">
        <f t="array" ref="AC347">VLOOKUP($U347,'종목주가시세'!$A$1:$J$472,MATCH(AC$6,'종목주가시세'!$B$1:$J$1,0)+1)*S347</f>
        <v>0</v>
      </c>
      <c r="AD347" s="12">
        <f t="array" ref="AD347">VLOOKUP($U347,'종목주가시세'!$A$1:$J$472,MATCH(AD$6,'종목주가시세'!$B$1:$J$1,0)+1)*T347</f>
        <v>0</v>
      </c>
      <c r="AE347" s="12">
        <f t="shared" si="3"/>
        <v>0</v>
      </c>
      <c r="AF347" s="12">
        <f t="array" ref="AF347">100000000+SUM(IF(($C$7:$C$28="매도")*($B$7:$B$28&lt;=$U347),$I$7:$I$28))-SUM(IF(($C$7:$C$28="매수")*($B$7:$B$28&lt;=$U347),$I$7:$I$28))</f>
        <v>170486380</v>
      </c>
      <c r="AG347" s="12">
        <f t="shared" si="4"/>
        <v>170486380</v>
      </c>
    </row>
    <row r="348" ht="16.5" customHeight="1">
      <c r="L348" s="3">
        <f t="array" ref="L348">SUM(IF(($A$7:$A$28=L$6)*($C$7:$C$28="매수")*($B$7:$B$28&lt;=$U348),$H$7:$H$28))-SUM(IF(($A$7:$A$28=L$6)*($C$7:$C$28="매도")*($B$7:$B$28&lt;=$U348),$H$7:$H$28))</f>
        <v>0</v>
      </c>
      <c r="M348" s="3">
        <f t="array" ref="M348">SUM(IF(($A$7:$A$28=M$6)*($C$7:$C$28="매수")*($B$7:$B$28&lt;=$U348),$H$7:$H$28))-SUM(IF(($A$7:$A$28=M$6)*($C$7:$C$28="매도")*($B$7:$B$28&lt;=$U348),$H$7:$H$28))</f>
        <v>0</v>
      </c>
      <c r="N348" s="3">
        <f t="array" ref="N348">SUM(IF(($A$7:$A$28=N$6)*($C$7:$C$28="매수")*($B$7:$B$28&lt;=$U348),$H$7:$H$28))-SUM(IF(($A$7:$A$28=N$6)*($C$7:$C$28="매도")*($B$7:$B$28&lt;=$U348),$H$7:$H$28))</f>
        <v>0</v>
      </c>
      <c r="O348" s="3">
        <f t="array" ref="O348">SUM(IF(($A$7:$A$28=O$6)*($C$7:$C$28="매수")*($B$7:$B$28&lt;=$U348),$H$7:$H$28))-SUM(IF(($A$7:$A$28=O$6)*($C$7:$C$28="매도")*($B$7:$B$28&lt;=$U348),$H$7:$H$28))</f>
        <v>0</v>
      </c>
      <c r="P348" s="3">
        <f t="array" ref="P348">SUM(IF(($A$7:$A$28=P$6)*($C$7:$C$28="매수")*($B$7:$B$28&lt;=$U348),$H$7:$H$28))-SUM(IF(($A$7:$A$28=P$6)*($C$7:$C$28="매도")*($B$7:$B$28&lt;=$U348),$H$7:$H$28))</f>
        <v>0</v>
      </c>
      <c r="Q348" s="3">
        <f t="array" ref="Q348">SUM(IF(($A$7:$A$28=Q$6)*($C$7:$C$28="매수")*($B$7:$B$28&lt;=$U348),$H$7:$H$28))-SUM(IF(($A$7:$A$28=Q$6)*($C$7:$C$28="매도")*($B$7:$B$28&lt;=$U348),$H$7:$H$28))</f>
        <v>0</v>
      </c>
      <c r="R348" s="3">
        <f t="array" ref="R348">SUM(IF(($A$7:$A$28=R$6)*($C$7:$C$28="매수")*($B$7:$B$28&lt;=$U348),$H$7:$H$28))-SUM(IF(($A$7:$A$28=R$6)*($C$7:$C$28="매도")*($B$7:$B$28&lt;=$U348),$H$7:$H$28))</f>
        <v>0</v>
      </c>
      <c r="S348" s="3">
        <f t="array" ref="S348">SUM(IF(($A$7:$A$28=S$6)*($C$7:$C$28="매수")*($B$7:$B$28&lt;=$U348),$H$7:$H$28))-SUM(IF(($A$7:$A$28=S$6)*($C$7:$C$28="매도")*($B$7:$B$28&lt;=$U348),$H$7:$H$28))</f>
        <v>0</v>
      </c>
      <c r="T348" s="3">
        <f t="array" ref="T348">SUM(IF(($A$7:$A$28=T$6)*($C$7:$C$28="매수")*($B$7:$B$28&lt;=$U348),$H$7:$H$28))-SUM(IF(($A$7:$A$28=T$6)*($C$7:$C$28="매도")*($B$7:$B$28&lt;=$U348),$H$7:$H$28))</f>
        <v>0</v>
      </c>
      <c r="U348" s="11">
        <v>44006.0</v>
      </c>
      <c r="V348" s="12">
        <f t="array" ref="V348">VLOOKUP($U348,'종목주가시세'!$A$1:$J$472,MATCH(V$6,'종목주가시세'!$B$1:$J$1,0)+1)*L348</f>
        <v>0</v>
      </c>
      <c r="W348" s="12">
        <f t="array" ref="W348">VLOOKUP($U348,'종목주가시세'!$A$1:$J$472,MATCH(W$6,'종목주가시세'!$B$1:$J$1,0)+1)*M348</f>
        <v>0</v>
      </c>
      <c r="X348" s="12">
        <f t="array" ref="X348">VLOOKUP($U348,'종목주가시세'!$A$1:$J$472,MATCH(X$6,'종목주가시세'!$B$1:$J$1,0)+1)*N348</f>
        <v>0</v>
      </c>
      <c r="Y348" s="12">
        <f t="array" ref="Y348">VLOOKUP($U348,'종목주가시세'!$A$1:$J$472,MATCH(Y$6,'종목주가시세'!$B$1:$J$1,0)+1)*O348</f>
        <v>0</v>
      </c>
      <c r="Z348" s="12">
        <f t="array" ref="Z348">VLOOKUP($U348,'종목주가시세'!$A$1:$J$472,MATCH(Z$6,'종목주가시세'!$B$1:$J$1,0)+1)*P348</f>
        <v>0</v>
      </c>
      <c r="AA348" s="12">
        <f t="array" ref="AA348">VLOOKUP($U348,'종목주가시세'!$A$1:$J$472,MATCH(AA$6,'종목주가시세'!$B$1:$J$1,0)+1)*Q348</f>
        <v>0</v>
      </c>
      <c r="AB348" s="12">
        <f t="array" ref="AB348">VLOOKUP($U348,'종목주가시세'!$A$1:$J$472,MATCH(AB$6,'종목주가시세'!$B$1:$J$1,0)+1)*R348</f>
        <v>0</v>
      </c>
      <c r="AC348" s="12">
        <f t="array" ref="AC348">VLOOKUP($U348,'종목주가시세'!$A$1:$J$472,MATCH(AC$6,'종목주가시세'!$B$1:$J$1,0)+1)*S348</f>
        <v>0</v>
      </c>
      <c r="AD348" s="12">
        <f t="array" ref="AD348">VLOOKUP($U348,'종목주가시세'!$A$1:$J$472,MATCH(AD$6,'종목주가시세'!$B$1:$J$1,0)+1)*T348</f>
        <v>0</v>
      </c>
      <c r="AE348" s="12">
        <f t="shared" si="3"/>
        <v>0</v>
      </c>
      <c r="AF348" s="12">
        <f t="array" ref="AF348">100000000+SUM(IF(($C$7:$C$28="매도")*($B$7:$B$28&lt;=$U348),$I$7:$I$28))-SUM(IF(($C$7:$C$28="매수")*($B$7:$B$28&lt;=$U348),$I$7:$I$28))</f>
        <v>170486380</v>
      </c>
      <c r="AG348" s="12">
        <f t="shared" si="4"/>
        <v>170486380</v>
      </c>
    </row>
    <row r="349" ht="16.5" customHeight="1">
      <c r="L349" s="3">
        <f t="array" ref="L349">SUM(IF(($A$7:$A$28=L$6)*($C$7:$C$28="매수")*($B$7:$B$28&lt;=$U349),$H$7:$H$28))-SUM(IF(($A$7:$A$28=L$6)*($C$7:$C$28="매도")*($B$7:$B$28&lt;=$U349),$H$7:$H$28))</f>
        <v>0</v>
      </c>
      <c r="M349" s="3">
        <f t="array" ref="M349">SUM(IF(($A$7:$A$28=M$6)*($C$7:$C$28="매수")*($B$7:$B$28&lt;=$U349),$H$7:$H$28))-SUM(IF(($A$7:$A$28=M$6)*($C$7:$C$28="매도")*($B$7:$B$28&lt;=$U349),$H$7:$H$28))</f>
        <v>0</v>
      </c>
      <c r="N349" s="3">
        <f t="array" ref="N349">SUM(IF(($A$7:$A$28=N$6)*($C$7:$C$28="매수")*($B$7:$B$28&lt;=$U349),$H$7:$H$28))-SUM(IF(($A$7:$A$28=N$6)*($C$7:$C$28="매도")*($B$7:$B$28&lt;=$U349),$H$7:$H$28))</f>
        <v>0</v>
      </c>
      <c r="O349" s="3">
        <f t="array" ref="O349">SUM(IF(($A$7:$A$28=O$6)*($C$7:$C$28="매수")*($B$7:$B$28&lt;=$U349),$H$7:$H$28))-SUM(IF(($A$7:$A$28=O$6)*($C$7:$C$28="매도")*($B$7:$B$28&lt;=$U349),$H$7:$H$28))</f>
        <v>0</v>
      </c>
      <c r="P349" s="3">
        <f t="array" ref="P349">SUM(IF(($A$7:$A$28=P$6)*($C$7:$C$28="매수")*($B$7:$B$28&lt;=$U349),$H$7:$H$28))-SUM(IF(($A$7:$A$28=P$6)*($C$7:$C$28="매도")*($B$7:$B$28&lt;=$U349),$H$7:$H$28))</f>
        <v>0</v>
      </c>
      <c r="Q349" s="3">
        <f t="array" ref="Q349">SUM(IF(($A$7:$A$28=Q$6)*($C$7:$C$28="매수")*($B$7:$B$28&lt;=$U349),$H$7:$H$28))-SUM(IF(($A$7:$A$28=Q$6)*($C$7:$C$28="매도")*($B$7:$B$28&lt;=$U349),$H$7:$H$28))</f>
        <v>0</v>
      </c>
      <c r="R349" s="3">
        <f t="array" ref="R349">SUM(IF(($A$7:$A$28=R$6)*($C$7:$C$28="매수")*($B$7:$B$28&lt;=$U349),$H$7:$H$28))-SUM(IF(($A$7:$A$28=R$6)*($C$7:$C$28="매도")*($B$7:$B$28&lt;=$U349),$H$7:$H$28))</f>
        <v>0</v>
      </c>
      <c r="S349" s="3">
        <f t="array" ref="S349">SUM(IF(($A$7:$A$28=S$6)*($C$7:$C$28="매수")*($B$7:$B$28&lt;=$U349),$H$7:$H$28))-SUM(IF(($A$7:$A$28=S$6)*($C$7:$C$28="매도")*($B$7:$B$28&lt;=$U349),$H$7:$H$28))</f>
        <v>0</v>
      </c>
      <c r="T349" s="3">
        <f t="array" ref="T349">SUM(IF(($A$7:$A$28=T$6)*($C$7:$C$28="매수")*($B$7:$B$28&lt;=$U349),$H$7:$H$28))-SUM(IF(($A$7:$A$28=T$6)*($C$7:$C$28="매도")*($B$7:$B$28&lt;=$U349),$H$7:$H$28))</f>
        <v>0</v>
      </c>
      <c r="U349" s="11">
        <v>44007.0</v>
      </c>
      <c r="V349" s="12">
        <f t="array" ref="V349">VLOOKUP($U349,'종목주가시세'!$A$1:$J$472,MATCH(V$6,'종목주가시세'!$B$1:$J$1,0)+1)*L349</f>
        <v>0</v>
      </c>
      <c r="W349" s="12">
        <f t="array" ref="W349">VLOOKUP($U349,'종목주가시세'!$A$1:$J$472,MATCH(W$6,'종목주가시세'!$B$1:$J$1,0)+1)*M349</f>
        <v>0</v>
      </c>
      <c r="X349" s="12">
        <f t="array" ref="X349">VLOOKUP($U349,'종목주가시세'!$A$1:$J$472,MATCH(X$6,'종목주가시세'!$B$1:$J$1,0)+1)*N349</f>
        <v>0</v>
      </c>
      <c r="Y349" s="12">
        <f t="array" ref="Y349">VLOOKUP($U349,'종목주가시세'!$A$1:$J$472,MATCH(Y$6,'종목주가시세'!$B$1:$J$1,0)+1)*O349</f>
        <v>0</v>
      </c>
      <c r="Z349" s="12">
        <f t="array" ref="Z349">VLOOKUP($U349,'종목주가시세'!$A$1:$J$472,MATCH(Z$6,'종목주가시세'!$B$1:$J$1,0)+1)*P349</f>
        <v>0</v>
      </c>
      <c r="AA349" s="12">
        <f t="array" ref="AA349">VLOOKUP($U349,'종목주가시세'!$A$1:$J$472,MATCH(AA$6,'종목주가시세'!$B$1:$J$1,0)+1)*Q349</f>
        <v>0</v>
      </c>
      <c r="AB349" s="12">
        <f t="array" ref="AB349">VLOOKUP($U349,'종목주가시세'!$A$1:$J$472,MATCH(AB$6,'종목주가시세'!$B$1:$J$1,0)+1)*R349</f>
        <v>0</v>
      </c>
      <c r="AC349" s="12">
        <f t="array" ref="AC349">VLOOKUP($U349,'종목주가시세'!$A$1:$J$472,MATCH(AC$6,'종목주가시세'!$B$1:$J$1,0)+1)*S349</f>
        <v>0</v>
      </c>
      <c r="AD349" s="12">
        <f t="array" ref="AD349">VLOOKUP($U349,'종목주가시세'!$A$1:$J$472,MATCH(AD$6,'종목주가시세'!$B$1:$J$1,0)+1)*T349</f>
        <v>0</v>
      </c>
      <c r="AE349" s="12">
        <f t="shared" si="3"/>
        <v>0</v>
      </c>
      <c r="AF349" s="12">
        <f t="array" ref="AF349">100000000+SUM(IF(($C$7:$C$28="매도")*($B$7:$B$28&lt;=$U349),$I$7:$I$28))-SUM(IF(($C$7:$C$28="매수")*($B$7:$B$28&lt;=$U349),$I$7:$I$28))</f>
        <v>170486380</v>
      </c>
      <c r="AG349" s="12">
        <f t="shared" si="4"/>
        <v>170486380</v>
      </c>
    </row>
    <row r="350" ht="16.5" customHeight="1">
      <c r="L350" s="3">
        <f t="array" ref="L350">SUM(IF(($A$7:$A$28=L$6)*($C$7:$C$28="매수")*($B$7:$B$28&lt;=$U350),$H$7:$H$28))-SUM(IF(($A$7:$A$28=L$6)*($C$7:$C$28="매도")*($B$7:$B$28&lt;=$U350),$H$7:$H$28))</f>
        <v>0</v>
      </c>
      <c r="M350" s="3">
        <f t="array" ref="M350">SUM(IF(($A$7:$A$28=M$6)*($C$7:$C$28="매수")*($B$7:$B$28&lt;=$U350),$H$7:$H$28))-SUM(IF(($A$7:$A$28=M$6)*($C$7:$C$28="매도")*($B$7:$B$28&lt;=$U350),$H$7:$H$28))</f>
        <v>0</v>
      </c>
      <c r="N350" s="3">
        <f t="array" ref="N350">SUM(IF(($A$7:$A$28=N$6)*($C$7:$C$28="매수")*($B$7:$B$28&lt;=$U350),$H$7:$H$28))-SUM(IF(($A$7:$A$28=N$6)*($C$7:$C$28="매도")*($B$7:$B$28&lt;=$U350),$H$7:$H$28))</f>
        <v>0</v>
      </c>
      <c r="O350" s="3">
        <f t="array" ref="O350">SUM(IF(($A$7:$A$28=O$6)*($C$7:$C$28="매수")*($B$7:$B$28&lt;=$U350),$H$7:$H$28))-SUM(IF(($A$7:$A$28=O$6)*($C$7:$C$28="매도")*($B$7:$B$28&lt;=$U350),$H$7:$H$28))</f>
        <v>0</v>
      </c>
      <c r="P350" s="3">
        <f t="array" ref="P350">SUM(IF(($A$7:$A$28=P$6)*($C$7:$C$28="매수")*($B$7:$B$28&lt;=$U350),$H$7:$H$28))-SUM(IF(($A$7:$A$28=P$6)*($C$7:$C$28="매도")*($B$7:$B$28&lt;=$U350),$H$7:$H$28))</f>
        <v>0</v>
      </c>
      <c r="Q350" s="3">
        <f t="array" ref="Q350">SUM(IF(($A$7:$A$28=Q$6)*($C$7:$C$28="매수")*($B$7:$B$28&lt;=$U350),$H$7:$H$28))-SUM(IF(($A$7:$A$28=Q$6)*($C$7:$C$28="매도")*($B$7:$B$28&lt;=$U350),$H$7:$H$28))</f>
        <v>0</v>
      </c>
      <c r="R350" s="3">
        <f t="array" ref="R350">SUM(IF(($A$7:$A$28=R$6)*($C$7:$C$28="매수")*($B$7:$B$28&lt;=$U350),$H$7:$H$28))-SUM(IF(($A$7:$A$28=R$6)*($C$7:$C$28="매도")*($B$7:$B$28&lt;=$U350),$H$7:$H$28))</f>
        <v>0</v>
      </c>
      <c r="S350" s="3">
        <f t="array" ref="S350">SUM(IF(($A$7:$A$28=S$6)*($C$7:$C$28="매수")*($B$7:$B$28&lt;=$U350),$H$7:$H$28))-SUM(IF(($A$7:$A$28=S$6)*($C$7:$C$28="매도")*($B$7:$B$28&lt;=$U350),$H$7:$H$28))</f>
        <v>0</v>
      </c>
      <c r="T350" s="3">
        <f t="array" ref="T350">SUM(IF(($A$7:$A$28=T$6)*($C$7:$C$28="매수")*($B$7:$B$28&lt;=$U350),$H$7:$H$28))-SUM(IF(($A$7:$A$28=T$6)*($C$7:$C$28="매도")*($B$7:$B$28&lt;=$U350),$H$7:$H$28))</f>
        <v>0</v>
      </c>
      <c r="U350" s="11">
        <v>44008.0</v>
      </c>
      <c r="V350" s="12">
        <f t="array" ref="V350">VLOOKUP($U350,'종목주가시세'!$A$1:$J$472,MATCH(V$6,'종목주가시세'!$B$1:$J$1,0)+1)*L350</f>
        <v>0</v>
      </c>
      <c r="W350" s="12">
        <f t="array" ref="W350">VLOOKUP($U350,'종목주가시세'!$A$1:$J$472,MATCH(W$6,'종목주가시세'!$B$1:$J$1,0)+1)*M350</f>
        <v>0</v>
      </c>
      <c r="X350" s="12">
        <f t="array" ref="X350">VLOOKUP($U350,'종목주가시세'!$A$1:$J$472,MATCH(X$6,'종목주가시세'!$B$1:$J$1,0)+1)*N350</f>
        <v>0</v>
      </c>
      <c r="Y350" s="12">
        <f t="array" ref="Y350">VLOOKUP($U350,'종목주가시세'!$A$1:$J$472,MATCH(Y$6,'종목주가시세'!$B$1:$J$1,0)+1)*O350</f>
        <v>0</v>
      </c>
      <c r="Z350" s="12">
        <f t="array" ref="Z350">VLOOKUP($U350,'종목주가시세'!$A$1:$J$472,MATCH(Z$6,'종목주가시세'!$B$1:$J$1,0)+1)*P350</f>
        <v>0</v>
      </c>
      <c r="AA350" s="12">
        <f t="array" ref="AA350">VLOOKUP($U350,'종목주가시세'!$A$1:$J$472,MATCH(AA$6,'종목주가시세'!$B$1:$J$1,0)+1)*Q350</f>
        <v>0</v>
      </c>
      <c r="AB350" s="12">
        <f t="array" ref="AB350">VLOOKUP($U350,'종목주가시세'!$A$1:$J$472,MATCH(AB$6,'종목주가시세'!$B$1:$J$1,0)+1)*R350</f>
        <v>0</v>
      </c>
      <c r="AC350" s="12">
        <f t="array" ref="AC350">VLOOKUP($U350,'종목주가시세'!$A$1:$J$472,MATCH(AC$6,'종목주가시세'!$B$1:$J$1,0)+1)*S350</f>
        <v>0</v>
      </c>
      <c r="AD350" s="12">
        <f t="array" ref="AD350">VLOOKUP($U350,'종목주가시세'!$A$1:$J$472,MATCH(AD$6,'종목주가시세'!$B$1:$J$1,0)+1)*T350</f>
        <v>0</v>
      </c>
      <c r="AE350" s="12">
        <f t="shared" si="3"/>
        <v>0</v>
      </c>
      <c r="AF350" s="12">
        <f t="array" ref="AF350">100000000+SUM(IF(($C$7:$C$28="매도")*($B$7:$B$28&lt;=$U350),$I$7:$I$28))-SUM(IF(($C$7:$C$28="매수")*($B$7:$B$28&lt;=$U350),$I$7:$I$28))</f>
        <v>170486380</v>
      </c>
      <c r="AG350" s="12">
        <f t="shared" si="4"/>
        <v>170486380</v>
      </c>
    </row>
    <row r="351" ht="16.5" customHeight="1">
      <c r="L351" s="3">
        <f t="array" ref="L351">SUM(IF(($A$7:$A$28=L$6)*($C$7:$C$28="매수")*($B$7:$B$28&lt;=$U351),$H$7:$H$28))-SUM(IF(($A$7:$A$28=L$6)*($C$7:$C$28="매도")*($B$7:$B$28&lt;=$U351),$H$7:$H$28))</f>
        <v>0</v>
      </c>
      <c r="M351" s="3">
        <f t="array" ref="M351">SUM(IF(($A$7:$A$28=M$6)*($C$7:$C$28="매수")*($B$7:$B$28&lt;=$U351),$H$7:$H$28))-SUM(IF(($A$7:$A$28=M$6)*($C$7:$C$28="매도")*($B$7:$B$28&lt;=$U351),$H$7:$H$28))</f>
        <v>0</v>
      </c>
      <c r="N351" s="3">
        <f t="array" ref="N351">SUM(IF(($A$7:$A$28=N$6)*($C$7:$C$28="매수")*($B$7:$B$28&lt;=$U351),$H$7:$H$28))-SUM(IF(($A$7:$A$28=N$6)*($C$7:$C$28="매도")*($B$7:$B$28&lt;=$U351),$H$7:$H$28))</f>
        <v>0</v>
      </c>
      <c r="O351" s="3">
        <f t="array" ref="O351">SUM(IF(($A$7:$A$28=O$6)*($C$7:$C$28="매수")*($B$7:$B$28&lt;=$U351),$H$7:$H$28))-SUM(IF(($A$7:$A$28=O$6)*($C$7:$C$28="매도")*($B$7:$B$28&lt;=$U351),$H$7:$H$28))</f>
        <v>0</v>
      </c>
      <c r="P351" s="3">
        <f t="array" ref="P351">SUM(IF(($A$7:$A$28=P$6)*($C$7:$C$28="매수")*($B$7:$B$28&lt;=$U351),$H$7:$H$28))-SUM(IF(($A$7:$A$28=P$6)*($C$7:$C$28="매도")*($B$7:$B$28&lt;=$U351),$H$7:$H$28))</f>
        <v>0</v>
      </c>
      <c r="Q351" s="3">
        <f t="array" ref="Q351">SUM(IF(($A$7:$A$28=Q$6)*($C$7:$C$28="매수")*($B$7:$B$28&lt;=$U351),$H$7:$H$28))-SUM(IF(($A$7:$A$28=Q$6)*($C$7:$C$28="매도")*($B$7:$B$28&lt;=$U351),$H$7:$H$28))</f>
        <v>0</v>
      </c>
      <c r="R351" s="3">
        <f t="array" ref="R351">SUM(IF(($A$7:$A$28=R$6)*($C$7:$C$28="매수")*($B$7:$B$28&lt;=$U351),$H$7:$H$28))-SUM(IF(($A$7:$A$28=R$6)*($C$7:$C$28="매도")*($B$7:$B$28&lt;=$U351),$H$7:$H$28))</f>
        <v>0</v>
      </c>
      <c r="S351" s="3">
        <f t="array" ref="S351">SUM(IF(($A$7:$A$28=S$6)*($C$7:$C$28="매수")*($B$7:$B$28&lt;=$U351),$H$7:$H$28))-SUM(IF(($A$7:$A$28=S$6)*($C$7:$C$28="매도")*($B$7:$B$28&lt;=$U351),$H$7:$H$28))</f>
        <v>0</v>
      </c>
      <c r="T351" s="3">
        <f t="array" ref="T351">SUM(IF(($A$7:$A$28=T$6)*($C$7:$C$28="매수")*($B$7:$B$28&lt;=$U351),$H$7:$H$28))-SUM(IF(($A$7:$A$28=T$6)*($C$7:$C$28="매도")*($B$7:$B$28&lt;=$U351),$H$7:$H$28))</f>
        <v>0</v>
      </c>
      <c r="U351" s="11">
        <v>44011.0</v>
      </c>
      <c r="V351" s="12">
        <f t="array" ref="V351">VLOOKUP($U351,'종목주가시세'!$A$1:$J$472,MATCH(V$6,'종목주가시세'!$B$1:$J$1,0)+1)*L351</f>
        <v>0</v>
      </c>
      <c r="W351" s="12">
        <f t="array" ref="W351">VLOOKUP($U351,'종목주가시세'!$A$1:$J$472,MATCH(W$6,'종목주가시세'!$B$1:$J$1,0)+1)*M351</f>
        <v>0</v>
      </c>
      <c r="X351" s="12">
        <f t="array" ref="X351">VLOOKUP($U351,'종목주가시세'!$A$1:$J$472,MATCH(X$6,'종목주가시세'!$B$1:$J$1,0)+1)*N351</f>
        <v>0</v>
      </c>
      <c r="Y351" s="12">
        <f t="array" ref="Y351">VLOOKUP($U351,'종목주가시세'!$A$1:$J$472,MATCH(Y$6,'종목주가시세'!$B$1:$J$1,0)+1)*O351</f>
        <v>0</v>
      </c>
      <c r="Z351" s="12">
        <f t="array" ref="Z351">VLOOKUP($U351,'종목주가시세'!$A$1:$J$472,MATCH(Z$6,'종목주가시세'!$B$1:$J$1,0)+1)*P351</f>
        <v>0</v>
      </c>
      <c r="AA351" s="12">
        <f t="array" ref="AA351">VLOOKUP($U351,'종목주가시세'!$A$1:$J$472,MATCH(AA$6,'종목주가시세'!$B$1:$J$1,0)+1)*Q351</f>
        <v>0</v>
      </c>
      <c r="AB351" s="12">
        <f t="array" ref="AB351">VLOOKUP($U351,'종목주가시세'!$A$1:$J$472,MATCH(AB$6,'종목주가시세'!$B$1:$J$1,0)+1)*R351</f>
        <v>0</v>
      </c>
      <c r="AC351" s="12">
        <f t="array" ref="AC351">VLOOKUP($U351,'종목주가시세'!$A$1:$J$472,MATCH(AC$6,'종목주가시세'!$B$1:$J$1,0)+1)*S351</f>
        <v>0</v>
      </c>
      <c r="AD351" s="12">
        <f t="array" ref="AD351">VLOOKUP($U351,'종목주가시세'!$A$1:$J$472,MATCH(AD$6,'종목주가시세'!$B$1:$J$1,0)+1)*T351</f>
        <v>0</v>
      </c>
      <c r="AE351" s="12">
        <f t="shared" si="3"/>
        <v>0</v>
      </c>
      <c r="AF351" s="12">
        <f t="array" ref="AF351">100000000+SUM(IF(($C$7:$C$28="매도")*($B$7:$B$28&lt;=$U351),$I$7:$I$28))-SUM(IF(($C$7:$C$28="매수")*($B$7:$B$28&lt;=$U351),$I$7:$I$28))</f>
        <v>170486380</v>
      </c>
      <c r="AG351" s="12">
        <f t="shared" si="4"/>
        <v>170486380</v>
      </c>
    </row>
    <row r="352" ht="16.5" customHeight="1">
      <c r="L352" s="3">
        <f t="array" ref="L352">SUM(IF(($A$7:$A$28=L$6)*($C$7:$C$28="매수")*($B$7:$B$28&lt;=$U352),$H$7:$H$28))-SUM(IF(($A$7:$A$28=L$6)*($C$7:$C$28="매도")*($B$7:$B$28&lt;=$U352),$H$7:$H$28))</f>
        <v>0</v>
      </c>
      <c r="M352" s="3">
        <f t="array" ref="M352">SUM(IF(($A$7:$A$28=M$6)*($C$7:$C$28="매수")*($B$7:$B$28&lt;=$U352),$H$7:$H$28))-SUM(IF(($A$7:$A$28=M$6)*($C$7:$C$28="매도")*($B$7:$B$28&lt;=$U352),$H$7:$H$28))</f>
        <v>0</v>
      </c>
      <c r="N352" s="3">
        <f t="array" ref="N352">SUM(IF(($A$7:$A$28=N$6)*($C$7:$C$28="매수")*($B$7:$B$28&lt;=$U352),$H$7:$H$28))-SUM(IF(($A$7:$A$28=N$6)*($C$7:$C$28="매도")*($B$7:$B$28&lt;=$U352),$H$7:$H$28))</f>
        <v>0</v>
      </c>
      <c r="O352" s="3">
        <f t="array" ref="O352">SUM(IF(($A$7:$A$28=O$6)*($C$7:$C$28="매수")*($B$7:$B$28&lt;=$U352),$H$7:$H$28))-SUM(IF(($A$7:$A$28=O$6)*($C$7:$C$28="매도")*($B$7:$B$28&lt;=$U352),$H$7:$H$28))</f>
        <v>0</v>
      </c>
      <c r="P352" s="3">
        <f t="array" ref="P352">SUM(IF(($A$7:$A$28=P$6)*($C$7:$C$28="매수")*($B$7:$B$28&lt;=$U352),$H$7:$H$28))-SUM(IF(($A$7:$A$28=P$6)*($C$7:$C$28="매도")*($B$7:$B$28&lt;=$U352),$H$7:$H$28))</f>
        <v>0</v>
      </c>
      <c r="Q352" s="3">
        <f t="array" ref="Q352">SUM(IF(($A$7:$A$28=Q$6)*($C$7:$C$28="매수")*($B$7:$B$28&lt;=$U352),$H$7:$H$28))-SUM(IF(($A$7:$A$28=Q$6)*($C$7:$C$28="매도")*($B$7:$B$28&lt;=$U352),$H$7:$H$28))</f>
        <v>0</v>
      </c>
      <c r="R352" s="3">
        <f t="array" ref="R352">SUM(IF(($A$7:$A$28=R$6)*($C$7:$C$28="매수")*($B$7:$B$28&lt;=$U352),$H$7:$H$28))-SUM(IF(($A$7:$A$28=R$6)*($C$7:$C$28="매도")*($B$7:$B$28&lt;=$U352),$H$7:$H$28))</f>
        <v>0</v>
      </c>
      <c r="S352" s="3">
        <f t="array" ref="S352">SUM(IF(($A$7:$A$28=S$6)*($C$7:$C$28="매수")*($B$7:$B$28&lt;=$U352),$H$7:$H$28))-SUM(IF(($A$7:$A$28=S$6)*($C$7:$C$28="매도")*($B$7:$B$28&lt;=$U352),$H$7:$H$28))</f>
        <v>0</v>
      </c>
      <c r="T352" s="3">
        <f t="array" ref="T352">SUM(IF(($A$7:$A$28=T$6)*($C$7:$C$28="매수")*($B$7:$B$28&lt;=$U352),$H$7:$H$28))-SUM(IF(($A$7:$A$28=T$6)*($C$7:$C$28="매도")*($B$7:$B$28&lt;=$U352),$H$7:$H$28))</f>
        <v>0</v>
      </c>
      <c r="U352" s="11">
        <v>44012.0</v>
      </c>
      <c r="V352" s="12">
        <f t="array" ref="V352">VLOOKUP($U352,'종목주가시세'!$A$1:$J$472,MATCH(V$6,'종목주가시세'!$B$1:$J$1,0)+1)*L352</f>
        <v>0</v>
      </c>
      <c r="W352" s="12">
        <f t="array" ref="W352">VLOOKUP($U352,'종목주가시세'!$A$1:$J$472,MATCH(W$6,'종목주가시세'!$B$1:$J$1,0)+1)*M352</f>
        <v>0</v>
      </c>
      <c r="X352" s="12">
        <f t="array" ref="X352">VLOOKUP($U352,'종목주가시세'!$A$1:$J$472,MATCH(X$6,'종목주가시세'!$B$1:$J$1,0)+1)*N352</f>
        <v>0</v>
      </c>
      <c r="Y352" s="12">
        <f t="array" ref="Y352">VLOOKUP($U352,'종목주가시세'!$A$1:$J$472,MATCH(Y$6,'종목주가시세'!$B$1:$J$1,0)+1)*O352</f>
        <v>0</v>
      </c>
      <c r="Z352" s="12">
        <f t="array" ref="Z352">VLOOKUP($U352,'종목주가시세'!$A$1:$J$472,MATCH(Z$6,'종목주가시세'!$B$1:$J$1,0)+1)*P352</f>
        <v>0</v>
      </c>
      <c r="AA352" s="12">
        <f t="array" ref="AA352">VLOOKUP($U352,'종목주가시세'!$A$1:$J$472,MATCH(AA$6,'종목주가시세'!$B$1:$J$1,0)+1)*Q352</f>
        <v>0</v>
      </c>
      <c r="AB352" s="12">
        <f t="array" ref="AB352">VLOOKUP($U352,'종목주가시세'!$A$1:$J$472,MATCH(AB$6,'종목주가시세'!$B$1:$J$1,0)+1)*R352</f>
        <v>0</v>
      </c>
      <c r="AC352" s="12">
        <f t="array" ref="AC352">VLOOKUP($U352,'종목주가시세'!$A$1:$J$472,MATCH(AC$6,'종목주가시세'!$B$1:$J$1,0)+1)*S352</f>
        <v>0</v>
      </c>
      <c r="AD352" s="12">
        <f t="array" ref="AD352">VLOOKUP($U352,'종목주가시세'!$A$1:$J$472,MATCH(AD$6,'종목주가시세'!$B$1:$J$1,0)+1)*T352</f>
        <v>0</v>
      </c>
      <c r="AE352" s="12">
        <f t="shared" si="3"/>
        <v>0</v>
      </c>
      <c r="AF352" s="12">
        <f t="array" ref="AF352">100000000+SUM(IF(($C$7:$C$28="매도")*($B$7:$B$28&lt;=$U352),$I$7:$I$28))-SUM(IF(($C$7:$C$28="매수")*($B$7:$B$28&lt;=$U352),$I$7:$I$28))</f>
        <v>170486380</v>
      </c>
      <c r="AG352" s="12">
        <f t="shared" si="4"/>
        <v>170486380</v>
      </c>
    </row>
    <row r="353" ht="16.5" customHeight="1">
      <c r="L353" s="3">
        <f t="array" ref="L353">SUM(IF(($A$7:$A$28=L$6)*($C$7:$C$28="매수")*($B$7:$B$28&lt;=$U353),$H$7:$H$28))-SUM(IF(($A$7:$A$28=L$6)*($C$7:$C$28="매도")*($B$7:$B$28&lt;=$U353),$H$7:$H$28))</f>
        <v>0</v>
      </c>
      <c r="M353" s="3">
        <f t="array" ref="M353">SUM(IF(($A$7:$A$28=M$6)*($C$7:$C$28="매수")*($B$7:$B$28&lt;=$U353),$H$7:$H$28))-SUM(IF(($A$7:$A$28=M$6)*($C$7:$C$28="매도")*($B$7:$B$28&lt;=$U353),$H$7:$H$28))</f>
        <v>0</v>
      </c>
      <c r="N353" s="3">
        <f t="array" ref="N353">SUM(IF(($A$7:$A$28=N$6)*($C$7:$C$28="매수")*($B$7:$B$28&lt;=$U353),$H$7:$H$28))-SUM(IF(($A$7:$A$28=N$6)*($C$7:$C$28="매도")*($B$7:$B$28&lt;=$U353),$H$7:$H$28))</f>
        <v>0</v>
      </c>
      <c r="O353" s="3">
        <f t="array" ref="O353">SUM(IF(($A$7:$A$28=O$6)*($C$7:$C$28="매수")*($B$7:$B$28&lt;=$U353),$H$7:$H$28))-SUM(IF(($A$7:$A$28=O$6)*($C$7:$C$28="매도")*($B$7:$B$28&lt;=$U353),$H$7:$H$28))</f>
        <v>0</v>
      </c>
      <c r="P353" s="3">
        <f t="array" ref="P353">SUM(IF(($A$7:$A$28=P$6)*($C$7:$C$28="매수")*($B$7:$B$28&lt;=$U353),$H$7:$H$28))-SUM(IF(($A$7:$A$28=P$6)*($C$7:$C$28="매도")*($B$7:$B$28&lt;=$U353),$H$7:$H$28))</f>
        <v>0</v>
      </c>
      <c r="Q353" s="3">
        <f t="array" ref="Q353">SUM(IF(($A$7:$A$28=Q$6)*($C$7:$C$28="매수")*($B$7:$B$28&lt;=$U353),$H$7:$H$28))-SUM(IF(($A$7:$A$28=Q$6)*($C$7:$C$28="매도")*($B$7:$B$28&lt;=$U353),$H$7:$H$28))</f>
        <v>0</v>
      </c>
      <c r="R353" s="3">
        <f t="array" ref="R353">SUM(IF(($A$7:$A$28=R$6)*($C$7:$C$28="매수")*($B$7:$B$28&lt;=$U353),$H$7:$H$28))-SUM(IF(($A$7:$A$28=R$6)*($C$7:$C$28="매도")*($B$7:$B$28&lt;=$U353),$H$7:$H$28))</f>
        <v>0</v>
      </c>
      <c r="S353" s="3">
        <f t="array" ref="S353">SUM(IF(($A$7:$A$28=S$6)*($C$7:$C$28="매수")*($B$7:$B$28&lt;=$U353),$H$7:$H$28))-SUM(IF(($A$7:$A$28=S$6)*($C$7:$C$28="매도")*($B$7:$B$28&lt;=$U353),$H$7:$H$28))</f>
        <v>0</v>
      </c>
      <c r="T353" s="3">
        <f t="array" ref="T353">SUM(IF(($A$7:$A$28=T$6)*($C$7:$C$28="매수")*($B$7:$B$28&lt;=$U353),$H$7:$H$28))-SUM(IF(($A$7:$A$28=T$6)*($C$7:$C$28="매도")*($B$7:$B$28&lt;=$U353),$H$7:$H$28))</f>
        <v>0</v>
      </c>
      <c r="U353" s="11">
        <v>44013.0</v>
      </c>
      <c r="V353" s="12">
        <f t="array" ref="V353">VLOOKUP($U353,'종목주가시세'!$A$1:$J$472,MATCH(V$6,'종목주가시세'!$B$1:$J$1,0)+1)*L353</f>
        <v>0</v>
      </c>
      <c r="W353" s="12">
        <f t="array" ref="W353">VLOOKUP($U353,'종목주가시세'!$A$1:$J$472,MATCH(W$6,'종목주가시세'!$B$1:$J$1,0)+1)*M353</f>
        <v>0</v>
      </c>
      <c r="X353" s="12">
        <f t="array" ref="X353">VLOOKUP($U353,'종목주가시세'!$A$1:$J$472,MATCH(X$6,'종목주가시세'!$B$1:$J$1,0)+1)*N353</f>
        <v>0</v>
      </c>
      <c r="Y353" s="12">
        <f t="array" ref="Y353">VLOOKUP($U353,'종목주가시세'!$A$1:$J$472,MATCH(Y$6,'종목주가시세'!$B$1:$J$1,0)+1)*O353</f>
        <v>0</v>
      </c>
      <c r="Z353" s="12">
        <f t="array" ref="Z353">VLOOKUP($U353,'종목주가시세'!$A$1:$J$472,MATCH(Z$6,'종목주가시세'!$B$1:$J$1,0)+1)*P353</f>
        <v>0</v>
      </c>
      <c r="AA353" s="12">
        <f t="array" ref="AA353">VLOOKUP($U353,'종목주가시세'!$A$1:$J$472,MATCH(AA$6,'종목주가시세'!$B$1:$J$1,0)+1)*Q353</f>
        <v>0</v>
      </c>
      <c r="AB353" s="12">
        <f t="array" ref="AB353">VLOOKUP($U353,'종목주가시세'!$A$1:$J$472,MATCH(AB$6,'종목주가시세'!$B$1:$J$1,0)+1)*R353</f>
        <v>0</v>
      </c>
      <c r="AC353" s="12">
        <f t="array" ref="AC353">VLOOKUP($U353,'종목주가시세'!$A$1:$J$472,MATCH(AC$6,'종목주가시세'!$B$1:$J$1,0)+1)*S353</f>
        <v>0</v>
      </c>
      <c r="AD353" s="12">
        <f t="array" ref="AD353">VLOOKUP($U353,'종목주가시세'!$A$1:$J$472,MATCH(AD$6,'종목주가시세'!$B$1:$J$1,0)+1)*T353</f>
        <v>0</v>
      </c>
      <c r="AE353" s="12">
        <f t="shared" si="3"/>
        <v>0</v>
      </c>
      <c r="AF353" s="12">
        <f t="array" ref="AF353">100000000+SUM(IF(($C$7:$C$28="매도")*($B$7:$B$28&lt;=$U353),$I$7:$I$28))-SUM(IF(($C$7:$C$28="매수")*($B$7:$B$28&lt;=$U353),$I$7:$I$28))</f>
        <v>170486380</v>
      </c>
      <c r="AG353" s="12">
        <f t="shared" si="4"/>
        <v>170486380</v>
      </c>
    </row>
    <row r="354" ht="16.5" customHeight="1">
      <c r="L354" s="3">
        <f t="array" ref="L354">SUM(IF(($A$7:$A$28=L$6)*($C$7:$C$28="매수")*($B$7:$B$28&lt;=$U354),$H$7:$H$28))-SUM(IF(($A$7:$A$28=L$6)*($C$7:$C$28="매도")*($B$7:$B$28&lt;=$U354),$H$7:$H$28))</f>
        <v>0</v>
      </c>
      <c r="M354" s="3">
        <f t="array" ref="M354">SUM(IF(($A$7:$A$28=M$6)*($C$7:$C$28="매수")*($B$7:$B$28&lt;=$U354),$H$7:$H$28))-SUM(IF(($A$7:$A$28=M$6)*($C$7:$C$28="매도")*($B$7:$B$28&lt;=$U354),$H$7:$H$28))</f>
        <v>0</v>
      </c>
      <c r="N354" s="3">
        <f t="array" ref="N354">SUM(IF(($A$7:$A$28=N$6)*($C$7:$C$28="매수")*($B$7:$B$28&lt;=$U354),$H$7:$H$28))-SUM(IF(($A$7:$A$28=N$6)*($C$7:$C$28="매도")*($B$7:$B$28&lt;=$U354),$H$7:$H$28))</f>
        <v>0</v>
      </c>
      <c r="O354" s="3">
        <f t="array" ref="O354">SUM(IF(($A$7:$A$28=O$6)*($C$7:$C$28="매수")*($B$7:$B$28&lt;=$U354),$H$7:$H$28))-SUM(IF(($A$7:$A$28=O$6)*($C$7:$C$28="매도")*($B$7:$B$28&lt;=$U354),$H$7:$H$28))</f>
        <v>0</v>
      </c>
      <c r="P354" s="3">
        <f t="array" ref="P354">SUM(IF(($A$7:$A$28=P$6)*($C$7:$C$28="매수")*($B$7:$B$28&lt;=$U354),$H$7:$H$28))-SUM(IF(($A$7:$A$28=P$6)*($C$7:$C$28="매도")*($B$7:$B$28&lt;=$U354),$H$7:$H$28))</f>
        <v>0</v>
      </c>
      <c r="Q354" s="3">
        <f t="array" ref="Q354">SUM(IF(($A$7:$A$28=Q$6)*($C$7:$C$28="매수")*($B$7:$B$28&lt;=$U354),$H$7:$H$28))-SUM(IF(($A$7:$A$28=Q$6)*($C$7:$C$28="매도")*($B$7:$B$28&lt;=$U354),$H$7:$H$28))</f>
        <v>0</v>
      </c>
      <c r="R354" s="3">
        <f t="array" ref="R354">SUM(IF(($A$7:$A$28=R$6)*($C$7:$C$28="매수")*($B$7:$B$28&lt;=$U354),$H$7:$H$28))-SUM(IF(($A$7:$A$28=R$6)*($C$7:$C$28="매도")*($B$7:$B$28&lt;=$U354),$H$7:$H$28))</f>
        <v>0</v>
      </c>
      <c r="S354" s="3">
        <f t="array" ref="S354">SUM(IF(($A$7:$A$28=S$6)*($C$7:$C$28="매수")*($B$7:$B$28&lt;=$U354),$H$7:$H$28))-SUM(IF(($A$7:$A$28=S$6)*($C$7:$C$28="매도")*($B$7:$B$28&lt;=$U354),$H$7:$H$28))</f>
        <v>0</v>
      </c>
      <c r="T354" s="3">
        <f t="array" ref="T354">SUM(IF(($A$7:$A$28=T$6)*($C$7:$C$28="매수")*($B$7:$B$28&lt;=$U354),$H$7:$H$28))-SUM(IF(($A$7:$A$28=T$6)*($C$7:$C$28="매도")*($B$7:$B$28&lt;=$U354),$H$7:$H$28))</f>
        <v>0</v>
      </c>
      <c r="U354" s="11">
        <v>44014.0</v>
      </c>
      <c r="V354" s="12">
        <f t="array" ref="V354">VLOOKUP($U354,'종목주가시세'!$A$1:$J$472,MATCH(V$6,'종목주가시세'!$B$1:$J$1,0)+1)*L354</f>
        <v>0</v>
      </c>
      <c r="W354" s="12">
        <f t="array" ref="W354">VLOOKUP($U354,'종목주가시세'!$A$1:$J$472,MATCH(W$6,'종목주가시세'!$B$1:$J$1,0)+1)*M354</f>
        <v>0</v>
      </c>
      <c r="X354" s="12">
        <f t="array" ref="X354">VLOOKUP($U354,'종목주가시세'!$A$1:$J$472,MATCH(X$6,'종목주가시세'!$B$1:$J$1,0)+1)*N354</f>
        <v>0</v>
      </c>
      <c r="Y354" s="12">
        <f t="array" ref="Y354">VLOOKUP($U354,'종목주가시세'!$A$1:$J$472,MATCH(Y$6,'종목주가시세'!$B$1:$J$1,0)+1)*O354</f>
        <v>0</v>
      </c>
      <c r="Z354" s="12">
        <f t="array" ref="Z354">VLOOKUP($U354,'종목주가시세'!$A$1:$J$472,MATCH(Z$6,'종목주가시세'!$B$1:$J$1,0)+1)*P354</f>
        <v>0</v>
      </c>
      <c r="AA354" s="12">
        <f t="array" ref="AA354">VLOOKUP($U354,'종목주가시세'!$A$1:$J$472,MATCH(AA$6,'종목주가시세'!$B$1:$J$1,0)+1)*Q354</f>
        <v>0</v>
      </c>
      <c r="AB354" s="12">
        <f t="array" ref="AB354">VLOOKUP($U354,'종목주가시세'!$A$1:$J$472,MATCH(AB$6,'종목주가시세'!$B$1:$J$1,0)+1)*R354</f>
        <v>0</v>
      </c>
      <c r="AC354" s="12">
        <f t="array" ref="AC354">VLOOKUP($U354,'종목주가시세'!$A$1:$J$472,MATCH(AC$6,'종목주가시세'!$B$1:$J$1,0)+1)*S354</f>
        <v>0</v>
      </c>
      <c r="AD354" s="12">
        <f t="array" ref="AD354">VLOOKUP($U354,'종목주가시세'!$A$1:$J$472,MATCH(AD$6,'종목주가시세'!$B$1:$J$1,0)+1)*T354</f>
        <v>0</v>
      </c>
      <c r="AE354" s="12">
        <f t="shared" si="3"/>
        <v>0</v>
      </c>
      <c r="AF354" s="12">
        <f t="array" ref="AF354">100000000+SUM(IF(($C$7:$C$28="매도")*($B$7:$B$28&lt;=$U354),$I$7:$I$28))-SUM(IF(($C$7:$C$28="매수")*($B$7:$B$28&lt;=$U354),$I$7:$I$28))</f>
        <v>170486380</v>
      </c>
      <c r="AG354" s="12">
        <f t="shared" si="4"/>
        <v>170486380</v>
      </c>
    </row>
    <row r="355" ht="16.5" customHeight="1">
      <c r="L355" s="3">
        <f t="array" ref="L355">SUM(IF(($A$7:$A$28=L$6)*($C$7:$C$28="매수")*($B$7:$B$28&lt;=$U355),$H$7:$H$28))-SUM(IF(($A$7:$A$28=L$6)*($C$7:$C$28="매도")*($B$7:$B$28&lt;=$U355),$H$7:$H$28))</f>
        <v>0</v>
      </c>
      <c r="M355" s="3">
        <f t="array" ref="M355">SUM(IF(($A$7:$A$28=M$6)*($C$7:$C$28="매수")*($B$7:$B$28&lt;=$U355),$H$7:$H$28))-SUM(IF(($A$7:$A$28=M$6)*($C$7:$C$28="매도")*($B$7:$B$28&lt;=$U355),$H$7:$H$28))</f>
        <v>0</v>
      </c>
      <c r="N355" s="3">
        <f t="array" ref="N355">SUM(IF(($A$7:$A$28=N$6)*($C$7:$C$28="매수")*($B$7:$B$28&lt;=$U355),$H$7:$H$28))-SUM(IF(($A$7:$A$28=N$6)*($C$7:$C$28="매도")*($B$7:$B$28&lt;=$U355),$H$7:$H$28))</f>
        <v>0</v>
      </c>
      <c r="O355" s="3">
        <f t="array" ref="O355">SUM(IF(($A$7:$A$28=O$6)*($C$7:$C$28="매수")*($B$7:$B$28&lt;=$U355),$H$7:$H$28))-SUM(IF(($A$7:$A$28=O$6)*($C$7:$C$28="매도")*($B$7:$B$28&lt;=$U355),$H$7:$H$28))</f>
        <v>0</v>
      </c>
      <c r="P355" s="3">
        <f t="array" ref="P355">SUM(IF(($A$7:$A$28=P$6)*($C$7:$C$28="매수")*($B$7:$B$28&lt;=$U355),$H$7:$H$28))-SUM(IF(($A$7:$A$28=P$6)*($C$7:$C$28="매도")*($B$7:$B$28&lt;=$U355),$H$7:$H$28))</f>
        <v>0</v>
      </c>
      <c r="Q355" s="3">
        <f t="array" ref="Q355">SUM(IF(($A$7:$A$28=Q$6)*($C$7:$C$28="매수")*($B$7:$B$28&lt;=$U355),$H$7:$H$28))-SUM(IF(($A$7:$A$28=Q$6)*($C$7:$C$28="매도")*($B$7:$B$28&lt;=$U355),$H$7:$H$28))</f>
        <v>0</v>
      </c>
      <c r="R355" s="3">
        <f t="array" ref="R355">SUM(IF(($A$7:$A$28=R$6)*($C$7:$C$28="매수")*($B$7:$B$28&lt;=$U355),$H$7:$H$28))-SUM(IF(($A$7:$A$28=R$6)*($C$7:$C$28="매도")*($B$7:$B$28&lt;=$U355),$H$7:$H$28))</f>
        <v>0</v>
      </c>
      <c r="S355" s="3">
        <f t="array" ref="S355">SUM(IF(($A$7:$A$28=S$6)*($C$7:$C$28="매수")*($B$7:$B$28&lt;=$U355),$H$7:$H$28))-SUM(IF(($A$7:$A$28=S$6)*($C$7:$C$28="매도")*($B$7:$B$28&lt;=$U355),$H$7:$H$28))</f>
        <v>0</v>
      </c>
      <c r="T355" s="3">
        <f t="array" ref="T355">SUM(IF(($A$7:$A$28=T$6)*($C$7:$C$28="매수")*($B$7:$B$28&lt;=$U355),$H$7:$H$28))-SUM(IF(($A$7:$A$28=T$6)*($C$7:$C$28="매도")*($B$7:$B$28&lt;=$U355),$H$7:$H$28))</f>
        <v>0</v>
      </c>
      <c r="U355" s="11">
        <v>44015.0</v>
      </c>
      <c r="V355" s="12">
        <f t="array" ref="V355">VLOOKUP($U355,'종목주가시세'!$A$1:$J$472,MATCH(V$6,'종목주가시세'!$B$1:$J$1,0)+1)*L355</f>
        <v>0</v>
      </c>
      <c r="W355" s="12">
        <f t="array" ref="W355">VLOOKUP($U355,'종목주가시세'!$A$1:$J$472,MATCH(W$6,'종목주가시세'!$B$1:$J$1,0)+1)*M355</f>
        <v>0</v>
      </c>
      <c r="X355" s="12">
        <f t="array" ref="X355">VLOOKUP($U355,'종목주가시세'!$A$1:$J$472,MATCH(X$6,'종목주가시세'!$B$1:$J$1,0)+1)*N355</f>
        <v>0</v>
      </c>
      <c r="Y355" s="12">
        <f t="array" ref="Y355">VLOOKUP($U355,'종목주가시세'!$A$1:$J$472,MATCH(Y$6,'종목주가시세'!$B$1:$J$1,0)+1)*O355</f>
        <v>0</v>
      </c>
      <c r="Z355" s="12">
        <f t="array" ref="Z355">VLOOKUP($U355,'종목주가시세'!$A$1:$J$472,MATCH(Z$6,'종목주가시세'!$B$1:$J$1,0)+1)*P355</f>
        <v>0</v>
      </c>
      <c r="AA355" s="12">
        <f t="array" ref="AA355">VLOOKUP($U355,'종목주가시세'!$A$1:$J$472,MATCH(AA$6,'종목주가시세'!$B$1:$J$1,0)+1)*Q355</f>
        <v>0</v>
      </c>
      <c r="AB355" s="12">
        <f t="array" ref="AB355">VLOOKUP($U355,'종목주가시세'!$A$1:$J$472,MATCH(AB$6,'종목주가시세'!$B$1:$J$1,0)+1)*R355</f>
        <v>0</v>
      </c>
      <c r="AC355" s="12">
        <f t="array" ref="AC355">VLOOKUP($U355,'종목주가시세'!$A$1:$J$472,MATCH(AC$6,'종목주가시세'!$B$1:$J$1,0)+1)*S355</f>
        <v>0</v>
      </c>
      <c r="AD355" s="12">
        <f t="array" ref="AD355">VLOOKUP($U355,'종목주가시세'!$A$1:$J$472,MATCH(AD$6,'종목주가시세'!$B$1:$J$1,0)+1)*T355</f>
        <v>0</v>
      </c>
      <c r="AE355" s="12">
        <f t="shared" si="3"/>
        <v>0</v>
      </c>
      <c r="AF355" s="12">
        <f t="array" ref="AF355">100000000+SUM(IF(($C$7:$C$28="매도")*($B$7:$B$28&lt;=$U355),$I$7:$I$28))-SUM(IF(($C$7:$C$28="매수")*($B$7:$B$28&lt;=$U355),$I$7:$I$28))</f>
        <v>170486380</v>
      </c>
      <c r="AG355" s="12">
        <f t="shared" si="4"/>
        <v>170486380</v>
      </c>
    </row>
    <row r="356" ht="16.5" customHeight="1">
      <c r="L356" s="3">
        <f t="array" ref="L356">SUM(IF(($A$7:$A$28=L$6)*($C$7:$C$28="매수")*($B$7:$B$28&lt;=$U356),$H$7:$H$28))-SUM(IF(($A$7:$A$28=L$6)*($C$7:$C$28="매도")*($B$7:$B$28&lt;=$U356),$H$7:$H$28))</f>
        <v>0</v>
      </c>
      <c r="M356" s="3">
        <f t="array" ref="M356">SUM(IF(($A$7:$A$28=M$6)*($C$7:$C$28="매수")*($B$7:$B$28&lt;=$U356),$H$7:$H$28))-SUM(IF(($A$7:$A$28=M$6)*($C$7:$C$28="매도")*($B$7:$B$28&lt;=$U356),$H$7:$H$28))</f>
        <v>0</v>
      </c>
      <c r="N356" s="3">
        <f t="array" ref="N356">SUM(IF(($A$7:$A$28=N$6)*($C$7:$C$28="매수")*($B$7:$B$28&lt;=$U356),$H$7:$H$28))-SUM(IF(($A$7:$A$28=N$6)*($C$7:$C$28="매도")*($B$7:$B$28&lt;=$U356),$H$7:$H$28))</f>
        <v>0</v>
      </c>
      <c r="O356" s="3">
        <f t="array" ref="O356">SUM(IF(($A$7:$A$28=O$6)*($C$7:$C$28="매수")*($B$7:$B$28&lt;=$U356),$H$7:$H$28))-SUM(IF(($A$7:$A$28=O$6)*($C$7:$C$28="매도")*($B$7:$B$28&lt;=$U356),$H$7:$H$28))</f>
        <v>0</v>
      </c>
      <c r="P356" s="3">
        <f t="array" ref="P356">SUM(IF(($A$7:$A$28=P$6)*($C$7:$C$28="매수")*($B$7:$B$28&lt;=$U356),$H$7:$H$28))-SUM(IF(($A$7:$A$28=P$6)*($C$7:$C$28="매도")*($B$7:$B$28&lt;=$U356),$H$7:$H$28))</f>
        <v>0</v>
      </c>
      <c r="Q356" s="3">
        <f t="array" ref="Q356">SUM(IF(($A$7:$A$28=Q$6)*($C$7:$C$28="매수")*($B$7:$B$28&lt;=$U356),$H$7:$H$28))-SUM(IF(($A$7:$A$28=Q$6)*($C$7:$C$28="매도")*($B$7:$B$28&lt;=$U356),$H$7:$H$28))</f>
        <v>0</v>
      </c>
      <c r="R356" s="3">
        <f t="array" ref="R356">SUM(IF(($A$7:$A$28=R$6)*($C$7:$C$28="매수")*($B$7:$B$28&lt;=$U356),$H$7:$H$28))-SUM(IF(($A$7:$A$28=R$6)*($C$7:$C$28="매도")*($B$7:$B$28&lt;=$U356),$H$7:$H$28))</f>
        <v>0</v>
      </c>
      <c r="S356" s="3">
        <f t="array" ref="S356">SUM(IF(($A$7:$A$28=S$6)*($C$7:$C$28="매수")*($B$7:$B$28&lt;=$U356),$H$7:$H$28))-SUM(IF(($A$7:$A$28=S$6)*($C$7:$C$28="매도")*($B$7:$B$28&lt;=$U356),$H$7:$H$28))</f>
        <v>0</v>
      </c>
      <c r="T356" s="3">
        <f t="array" ref="T356">SUM(IF(($A$7:$A$28=T$6)*($C$7:$C$28="매수")*($B$7:$B$28&lt;=$U356),$H$7:$H$28))-SUM(IF(($A$7:$A$28=T$6)*($C$7:$C$28="매도")*($B$7:$B$28&lt;=$U356),$H$7:$H$28))</f>
        <v>0</v>
      </c>
      <c r="U356" s="11">
        <v>44018.0</v>
      </c>
      <c r="V356" s="12">
        <f t="array" ref="V356">VLOOKUP($U356,'종목주가시세'!$A$1:$J$472,MATCH(V$6,'종목주가시세'!$B$1:$J$1,0)+1)*L356</f>
        <v>0</v>
      </c>
      <c r="W356" s="12">
        <f t="array" ref="W356">VLOOKUP($U356,'종목주가시세'!$A$1:$J$472,MATCH(W$6,'종목주가시세'!$B$1:$J$1,0)+1)*M356</f>
        <v>0</v>
      </c>
      <c r="X356" s="12">
        <f t="array" ref="X356">VLOOKUP($U356,'종목주가시세'!$A$1:$J$472,MATCH(X$6,'종목주가시세'!$B$1:$J$1,0)+1)*N356</f>
        <v>0</v>
      </c>
      <c r="Y356" s="12">
        <f t="array" ref="Y356">VLOOKUP($U356,'종목주가시세'!$A$1:$J$472,MATCH(Y$6,'종목주가시세'!$B$1:$J$1,0)+1)*O356</f>
        <v>0</v>
      </c>
      <c r="Z356" s="12">
        <f t="array" ref="Z356">VLOOKUP($U356,'종목주가시세'!$A$1:$J$472,MATCH(Z$6,'종목주가시세'!$B$1:$J$1,0)+1)*P356</f>
        <v>0</v>
      </c>
      <c r="AA356" s="12">
        <f t="array" ref="AA356">VLOOKUP($U356,'종목주가시세'!$A$1:$J$472,MATCH(AA$6,'종목주가시세'!$B$1:$J$1,0)+1)*Q356</f>
        <v>0</v>
      </c>
      <c r="AB356" s="12">
        <f t="array" ref="AB356">VLOOKUP($U356,'종목주가시세'!$A$1:$J$472,MATCH(AB$6,'종목주가시세'!$B$1:$J$1,0)+1)*R356</f>
        <v>0</v>
      </c>
      <c r="AC356" s="12">
        <f t="array" ref="AC356">VLOOKUP($U356,'종목주가시세'!$A$1:$J$472,MATCH(AC$6,'종목주가시세'!$B$1:$J$1,0)+1)*S356</f>
        <v>0</v>
      </c>
      <c r="AD356" s="12">
        <f t="array" ref="AD356">VLOOKUP($U356,'종목주가시세'!$A$1:$J$472,MATCH(AD$6,'종목주가시세'!$B$1:$J$1,0)+1)*T356</f>
        <v>0</v>
      </c>
      <c r="AE356" s="12">
        <f t="shared" si="3"/>
        <v>0</v>
      </c>
      <c r="AF356" s="12">
        <f t="array" ref="AF356">100000000+SUM(IF(($C$7:$C$28="매도")*($B$7:$B$28&lt;=$U356),$I$7:$I$28))-SUM(IF(($C$7:$C$28="매수")*($B$7:$B$28&lt;=$U356),$I$7:$I$28))</f>
        <v>170486380</v>
      </c>
      <c r="AG356" s="12">
        <f t="shared" si="4"/>
        <v>170486380</v>
      </c>
    </row>
    <row r="357" ht="16.5" customHeight="1">
      <c r="L357" s="3">
        <f t="array" ref="L357">SUM(IF(($A$7:$A$28=L$6)*($C$7:$C$28="매수")*($B$7:$B$28&lt;=$U357),$H$7:$H$28))-SUM(IF(($A$7:$A$28=L$6)*($C$7:$C$28="매도")*($B$7:$B$28&lt;=$U357),$H$7:$H$28))</f>
        <v>0</v>
      </c>
      <c r="M357" s="3">
        <f t="array" ref="M357">SUM(IF(($A$7:$A$28=M$6)*($C$7:$C$28="매수")*($B$7:$B$28&lt;=$U357),$H$7:$H$28))-SUM(IF(($A$7:$A$28=M$6)*($C$7:$C$28="매도")*($B$7:$B$28&lt;=$U357),$H$7:$H$28))</f>
        <v>0</v>
      </c>
      <c r="N357" s="3">
        <f t="array" ref="N357">SUM(IF(($A$7:$A$28=N$6)*($C$7:$C$28="매수")*($B$7:$B$28&lt;=$U357),$H$7:$H$28))-SUM(IF(($A$7:$A$28=N$6)*($C$7:$C$28="매도")*($B$7:$B$28&lt;=$U357),$H$7:$H$28))</f>
        <v>0</v>
      </c>
      <c r="O357" s="3">
        <f t="array" ref="O357">SUM(IF(($A$7:$A$28=O$6)*($C$7:$C$28="매수")*($B$7:$B$28&lt;=$U357),$H$7:$H$28))-SUM(IF(($A$7:$A$28=O$6)*($C$7:$C$28="매도")*($B$7:$B$28&lt;=$U357),$H$7:$H$28))</f>
        <v>0</v>
      </c>
      <c r="P357" s="3">
        <f t="array" ref="P357">SUM(IF(($A$7:$A$28=P$6)*($C$7:$C$28="매수")*($B$7:$B$28&lt;=$U357),$H$7:$H$28))-SUM(IF(($A$7:$A$28=P$6)*($C$7:$C$28="매도")*($B$7:$B$28&lt;=$U357),$H$7:$H$28))</f>
        <v>0</v>
      </c>
      <c r="Q357" s="3">
        <f t="array" ref="Q357">SUM(IF(($A$7:$A$28=Q$6)*($C$7:$C$28="매수")*($B$7:$B$28&lt;=$U357),$H$7:$H$28))-SUM(IF(($A$7:$A$28=Q$6)*($C$7:$C$28="매도")*($B$7:$B$28&lt;=$U357),$H$7:$H$28))</f>
        <v>0</v>
      </c>
      <c r="R357" s="3">
        <f t="array" ref="R357">SUM(IF(($A$7:$A$28=R$6)*($C$7:$C$28="매수")*($B$7:$B$28&lt;=$U357),$H$7:$H$28))-SUM(IF(($A$7:$A$28=R$6)*($C$7:$C$28="매도")*($B$7:$B$28&lt;=$U357),$H$7:$H$28))</f>
        <v>0</v>
      </c>
      <c r="S357" s="3">
        <f t="array" ref="S357">SUM(IF(($A$7:$A$28=S$6)*($C$7:$C$28="매수")*($B$7:$B$28&lt;=$U357),$H$7:$H$28))-SUM(IF(($A$7:$A$28=S$6)*($C$7:$C$28="매도")*($B$7:$B$28&lt;=$U357),$H$7:$H$28))</f>
        <v>0</v>
      </c>
      <c r="T357" s="3">
        <f t="array" ref="T357">SUM(IF(($A$7:$A$28=T$6)*($C$7:$C$28="매수")*($B$7:$B$28&lt;=$U357),$H$7:$H$28))-SUM(IF(($A$7:$A$28=T$6)*($C$7:$C$28="매도")*($B$7:$B$28&lt;=$U357),$H$7:$H$28))</f>
        <v>0</v>
      </c>
      <c r="U357" s="11">
        <v>44019.0</v>
      </c>
      <c r="V357" s="12">
        <f t="array" ref="V357">VLOOKUP($U357,'종목주가시세'!$A$1:$J$472,MATCH(V$6,'종목주가시세'!$B$1:$J$1,0)+1)*L357</f>
        <v>0</v>
      </c>
      <c r="W357" s="12">
        <f t="array" ref="W357">VLOOKUP($U357,'종목주가시세'!$A$1:$J$472,MATCH(W$6,'종목주가시세'!$B$1:$J$1,0)+1)*M357</f>
        <v>0</v>
      </c>
      <c r="X357" s="12">
        <f t="array" ref="X357">VLOOKUP($U357,'종목주가시세'!$A$1:$J$472,MATCH(X$6,'종목주가시세'!$B$1:$J$1,0)+1)*N357</f>
        <v>0</v>
      </c>
      <c r="Y357" s="12">
        <f t="array" ref="Y357">VLOOKUP($U357,'종목주가시세'!$A$1:$J$472,MATCH(Y$6,'종목주가시세'!$B$1:$J$1,0)+1)*O357</f>
        <v>0</v>
      </c>
      <c r="Z357" s="12">
        <f t="array" ref="Z357">VLOOKUP($U357,'종목주가시세'!$A$1:$J$472,MATCH(Z$6,'종목주가시세'!$B$1:$J$1,0)+1)*P357</f>
        <v>0</v>
      </c>
      <c r="AA357" s="12">
        <f t="array" ref="AA357">VLOOKUP($U357,'종목주가시세'!$A$1:$J$472,MATCH(AA$6,'종목주가시세'!$B$1:$J$1,0)+1)*Q357</f>
        <v>0</v>
      </c>
      <c r="AB357" s="12">
        <f t="array" ref="AB357">VLOOKUP($U357,'종목주가시세'!$A$1:$J$472,MATCH(AB$6,'종목주가시세'!$B$1:$J$1,0)+1)*R357</f>
        <v>0</v>
      </c>
      <c r="AC357" s="12">
        <f t="array" ref="AC357">VLOOKUP($U357,'종목주가시세'!$A$1:$J$472,MATCH(AC$6,'종목주가시세'!$B$1:$J$1,0)+1)*S357</f>
        <v>0</v>
      </c>
      <c r="AD357" s="12">
        <f t="array" ref="AD357">VLOOKUP($U357,'종목주가시세'!$A$1:$J$472,MATCH(AD$6,'종목주가시세'!$B$1:$J$1,0)+1)*T357</f>
        <v>0</v>
      </c>
      <c r="AE357" s="12">
        <f t="shared" si="3"/>
        <v>0</v>
      </c>
      <c r="AF357" s="12">
        <f t="array" ref="AF357">100000000+SUM(IF(($C$7:$C$28="매도")*($B$7:$B$28&lt;=$U357),$I$7:$I$28))-SUM(IF(($C$7:$C$28="매수")*($B$7:$B$28&lt;=$U357),$I$7:$I$28))</f>
        <v>170486380</v>
      </c>
      <c r="AG357" s="12">
        <f t="shared" si="4"/>
        <v>170486380</v>
      </c>
    </row>
    <row r="358" ht="16.5" customHeight="1">
      <c r="L358" s="3">
        <f t="array" ref="L358">SUM(IF(($A$7:$A$28=L$6)*($C$7:$C$28="매수")*($B$7:$B$28&lt;=$U358),$H$7:$H$28))-SUM(IF(($A$7:$A$28=L$6)*($C$7:$C$28="매도")*($B$7:$B$28&lt;=$U358),$H$7:$H$28))</f>
        <v>0</v>
      </c>
      <c r="M358" s="3">
        <f t="array" ref="M358">SUM(IF(($A$7:$A$28=M$6)*($C$7:$C$28="매수")*($B$7:$B$28&lt;=$U358),$H$7:$H$28))-SUM(IF(($A$7:$A$28=M$6)*($C$7:$C$28="매도")*($B$7:$B$28&lt;=$U358),$H$7:$H$28))</f>
        <v>0</v>
      </c>
      <c r="N358" s="3">
        <f t="array" ref="N358">SUM(IF(($A$7:$A$28=N$6)*($C$7:$C$28="매수")*($B$7:$B$28&lt;=$U358),$H$7:$H$28))-SUM(IF(($A$7:$A$28=N$6)*($C$7:$C$28="매도")*($B$7:$B$28&lt;=$U358),$H$7:$H$28))</f>
        <v>0</v>
      </c>
      <c r="O358" s="3">
        <f t="array" ref="O358">SUM(IF(($A$7:$A$28=O$6)*($C$7:$C$28="매수")*($B$7:$B$28&lt;=$U358),$H$7:$H$28))-SUM(IF(($A$7:$A$28=O$6)*($C$7:$C$28="매도")*($B$7:$B$28&lt;=$U358),$H$7:$H$28))</f>
        <v>0</v>
      </c>
      <c r="P358" s="3">
        <f t="array" ref="P358">SUM(IF(($A$7:$A$28=P$6)*($C$7:$C$28="매수")*($B$7:$B$28&lt;=$U358),$H$7:$H$28))-SUM(IF(($A$7:$A$28=P$6)*($C$7:$C$28="매도")*($B$7:$B$28&lt;=$U358),$H$7:$H$28))</f>
        <v>0</v>
      </c>
      <c r="Q358" s="3">
        <f t="array" ref="Q358">SUM(IF(($A$7:$A$28=Q$6)*($C$7:$C$28="매수")*($B$7:$B$28&lt;=$U358),$H$7:$H$28))-SUM(IF(($A$7:$A$28=Q$6)*($C$7:$C$28="매도")*($B$7:$B$28&lt;=$U358),$H$7:$H$28))</f>
        <v>0</v>
      </c>
      <c r="R358" s="3">
        <f t="array" ref="R358">SUM(IF(($A$7:$A$28=R$6)*($C$7:$C$28="매수")*($B$7:$B$28&lt;=$U358),$H$7:$H$28))-SUM(IF(($A$7:$A$28=R$6)*($C$7:$C$28="매도")*($B$7:$B$28&lt;=$U358),$H$7:$H$28))</f>
        <v>0</v>
      </c>
      <c r="S358" s="3">
        <f t="array" ref="S358">SUM(IF(($A$7:$A$28=S$6)*($C$7:$C$28="매수")*($B$7:$B$28&lt;=$U358),$H$7:$H$28))-SUM(IF(($A$7:$A$28=S$6)*($C$7:$C$28="매도")*($B$7:$B$28&lt;=$U358),$H$7:$H$28))</f>
        <v>0</v>
      </c>
      <c r="T358" s="3">
        <f t="array" ref="T358">SUM(IF(($A$7:$A$28=T$6)*($C$7:$C$28="매수")*($B$7:$B$28&lt;=$U358),$H$7:$H$28))-SUM(IF(($A$7:$A$28=T$6)*($C$7:$C$28="매도")*($B$7:$B$28&lt;=$U358),$H$7:$H$28))</f>
        <v>0</v>
      </c>
      <c r="U358" s="11">
        <v>44020.0</v>
      </c>
      <c r="V358" s="12">
        <f t="array" ref="V358">VLOOKUP($U358,'종목주가시세'!$A$1:$J$472,MATCH(V$6,'종목주가시세'!$B$1:$J$1,0)+1)*L358</f>
        <v>0</v>
      </c>
      <c r="W358" s="12">
        <f t="array" ref="W358">VLOOKUP($U358,'종목주가시세'!$A$1:$J$472,MATCH(W$6,'종목주가시세'!$B$1:$J$1,0)+1)*M358</f>
        <v>0</v>
      </c>
      <c r="X358" s="12">
        <f t="array" ref="X358">VLOOKUP($U358,'종목주가시세'!$A$1:$J$472,MATCH(X$6,'종목주가시세'!$B$1:$J$1,0)+1)*N358</f>
        <v>0</v>
      </c>
      <c r="Y358" s="12">
        <f t="array" ref="Y358">VLOOKUP($U358,'종목주가시세'!$A$1:$J$472,MATCH(Y$6,'종목주가시세'!$B$1:$J$1,0)+1)*O358</f>
        <v>0</v>
      </c>
      <c r="Z358" s="12">
        <f t="array" ref="Z358">VLOOKUP($U358,'종목주가시세'!$A$1:$J$472,MATCH(Z$6,'종목주가시세'!$B$1:$J$1,0)+1)*P358</f>
        <v>0</v>
      </c>
      <c r="AA358" s="12">
        <f t="array" ref="AA358">VLOOKUP($U358,'종목주가시세'!$A$1:$J$472,MATCH(AA$6,'종목주가시세'!$B$1:$J$1,0)+1)*Q358</f>
        <v>0</v>
      </c>
      <c r="AB358" s="12">
        <f t="array" ref="AB358">VLOOKUP($U358,'종목주가시세'!$A$1:$J$472,MATCH(AB$6,'종목주가시세'!$B$1:$J$1,0)+1)*R358</f>
        <v>0</v>
      </c>
      <c r="AC358" s="12">
        <f t="array" ref="AC358">VLOOKUP($U358,'종목주가시세'!$A$1:$J$472,MATCH(AC$6,'종목주가시세'!$B$1:$J$1,0)+1)*S358</f>
        <v>0</v>
      </c>
      <c r="AD358" s="12">
        <f t="array" ref="AD358">VLOOKUP($U358,'종목주가시세'!$A$1:$J$472,MATCH(AD$6,'종목주가시세'!$B$1:$J$1,0)+1)*T358</f>
        <v>0</v>
      </c>
      <c r="AE358" s="12">
        <f t="shared" si="3"/>
        <v>0</v>
      </c>
      <c r="AF358" s="12">
        <f t="array" ref="AF358">100000000+SUM(IF(($C$7:$C$28="매도")*($B$7:$B$28&lt;=$U358),$I$7:$I$28))-SUM(IF(($C$7:$C$28="매수")*($B$7:$B$28&lt;=$U358),$I$7:$I$28))</f>
        <v>170486380</v>
      </c>
      <c r="AG358" s="12">
        <f t="shared" si="4"/>
        <v>170486380</v>
      </c>
    </row>
    <row r="359" ht="16.5" customHeight="1">
      <c r="L359" s="3">
        <f t="array" ref="L359">SUM(IF(($A$7:$A$28=L$6)*($C$7:$C$28="매수")*($B$7:$B$28&lt;=$U359),$H$7:$H$28))-SUM(IF(($A$7:$A$28=L$6)*($C$7:$C$28="매도")*($B$7:$B$28&lt;=$U359),$H$7:$H$28))</f>
        <v>0</v>
      </c>
      <c r="M359" s="3">
        <f t="array" ref="M359">SUM(IF(($A$7:$A$28=M$6)*($C$7:$C$28="매수")*($B$7:$B$28&lt;=$U359),$H$7:$H$28))-SUM(IF(($A$7:$A$28=M$6)*($C$7:$C$28="매도")*($B$7:$B$28&lt;=$U359),$H$7:$H$28))</f>
        <v>0</v>
      </c>
      <c r="N359" s="3">
        <f t="array" ref="N359">SUM(IF(($A$7:$A$28=N$6)*($C$7:$C$28="매수")*($B$7:$B$28&lt;=$U359),$H$7:$H$28))-SUM(IF(($A$7:$A$28=N$6)*($C$7:$C$28="매도")*($B$7:$B$28&lt;=$U359),$H$7:$H$28))</f>
        <v>0</v>
      </c>
      <c r="O359" s="3">
        <f t="array" ref="O359">SUM(IF(($A$7:$A$28=O$6)*($C$7:$C$28="매수")*($B$7:$B$28&lt;=$U359),$H$7:$H$28))-SUM(IF(($A$7:$A$28=O$6)*($C$7:$C$28="매도")*($B$7:$B$28&lt;=$U359),$H$7:$H$28))</f>
        <v>0</v>
      </c>
      <c r="P359" s="3">
        <f t="array" ref="P359">SUM(IF(($A$7:$A$28=P$6)*($C$7:$C$28="매수")*($B$7:$B$28&lt;=$U359),$H$7:$H$28))-SUM(IF(($A$7:$A$28=P$6)*($C$7:$C$28="매도")*($B$7:$B$28&lt;=$U359),$H$7:$H$28))</f>
        <v>0</v>
      </c>
      <c r="Q359" s="3">
        <f t="array" ref="Q359">SUM(IF(($A$7:$A$28=Q$6)*($C$7:$C$28="매수")*($B$7:$B$28&lt;=$U359),$H$7:$H$28))-SUM(IF(($A$7:$A$28=Q$6)*($C$7:$C$28="매도")*($B$7:$B$28&lt;=$U359),$H$7:$H$28))</f>
        <v>0</v>
      </c>
      <c r="R359" s="3">
        <f t="array" ref="R359">SUM(IF(($A$7:$A$28=R$6)*($C$7:$C$28="매수")*($B$7:$B$28&lt;=$U359),$H$7:$H$28))-SUM(IF(($A$7:$A$28=R$6)*($C$7:$C$28="매도")*($B$7:$B$28&lt;=$U359),$H$7:$H$28))</f>
        <v>0</v>
      </c>
      <c r="S359" s="3">
        <f t="array" ref="S359">SUM(IF(($A$7:$A$28=S$6)*($C$7:$C$28="매수")*($B$7:$B$28&lt;=$U359),$H$7:$H$28))-SUM(IF(($A$7:$A$28=S$6)*($C$7:$C$28="매도")*($B$7:$B$28&lt;=$U359),$H$7:$H$28))</f>
        <v>0</v>
      </c>
      <c r="T359" s="3">
        <f t="array" ref="T359">SUM(IF(($A$7:$A$28=T$6)*($C$7:$C$28="매수")*($B$7:$B$28&lt;=$U359),$H$7:$H$28))-SUM(IF(($A$7:$A$28=T$6)*($C$7:$C$28="매도")*($B$7:$B$28&lt;=$U359),$H$7:$H$28))</f>
        <v>0</v>
      </c>
      <c r="U359" s="11">
        <v>44021.0</v>
      </c>
      <c r="V359" s="12">
        <f t="array" ref="V359">VLOOKUP($U359,'종목주가시세'!$A$1:$J$472,MATCH(V$6,'종목주가시세'!$B$1:$J$1,0)+1)*L359</f>
        <v>0</v>
      </c>
      <c r="W359" s="12">
        <f t="array" ref="W359">VLOOKUP($U359,'종목주가시세'!$A$1:$J$472,MATCH(W$6,'종목주가시세'!$B$1:$J$1,0)+1)*M359</f>
        <v>0</v>
      </c>
      <c r="X359" s="12">
        <f t="array" ref="X359">VLOOKUP($U359,'종목주가시세'!$A$1:$J$472,MATCH(X$6,'종목주가시세'!$B$1:$J$1,0)+1)*N359</f>
        <v>0</v>
      </c>
      <c r="Y359" s="12">
        <f t="array" ref="Y359">VLOOKUP($U359,'종목주가시세'!$A$1:$J$472,MATCH(Y$6,'종목주가시세'!$B$1:$J$1,0)+1)*O359</f>
        <v>0</v>
      </c>
      <c r="Z359" s="12">
        <f t="array" ref="Z359">VLOOKUP($U359,'종목주가시세'!$A$1:$J$472,MATCH(Z$6,'종목주가시세'!$B$1:$J$1,0)+1)*P359</f>
        <v>0</v>
      </c>
      <c r="AA359" s="12">
        <f t="array" ref="AA359">VLOOKUP($U359,'종목주가시세'!$A$1:$J$472,MATCH(AA$6,'종목주가시세'!$B$1:$J$1,0)+1)*Q359</f>
        <v>0</v>
      </c>
      <c r="AB359" s="12">
        <f t="array" ref="AB359">VLOOKUP($U359,'종목주가시세'!$A$1:$J$472,MATCH(AB$6,'종목주가시세'!$B$1:$J$1,0)+1)*R359</f>
        <v>0</v>
      </c>
      <c r="AC359" s="12">
        <f t="array" ref="AC359">VLOOKUP($U359,'종목주가시세'!$A$1:$J$472,MATCH(AC$6,'종목주가시세'!$B$1:$J$1,0)+1)*S359</f>
        <v>0</v>
      </c>
      <c r="AD359" s="12">
        <f t="array" ref="AD359">VLOOKUP($U359,'종목주가시세'!$A$1:$J$472,MATCH(AD$6,'종목주가시세'!$B$1:$J$1,0)+1)*T359</f>
        <v>0</v>
      </c>
      <c r="AE359" s="12">
        <f t="shared" si="3"/>
        <v>0</v>
      </c>
      <c r="AF359" s="12">
        <f t="array" ref="AF359">100000000+SUM(IF(($C$7:$C$28="매도")*($B$7:$B$28&lt;=$U359),$I$7:$I$28))-SUM(IF(($C$7:$C$28="매수")*($B$7:$B$28&lt;=$U359),$I$7:$I$28))</f>
        <v>170486380</v>
      </c>
      <c r="AG359" s="12">
        <f t="shared" si="4"/>
        <v>170486380</v>
      </c>
    </row>
    <row r="360" ht="16.5" customHeight="1">
      <c r="L360" s="3">
        <f t="array" ref="L360">SUM(IF(($A$7:$A$28=L$6)*($C$7:$C$28="매수")*($B$7:$B$28&lt;=$U360),$H$7:$H$28))-SUM(IF(($A$7:$A$28=L$6)*($C$7:$C$28="매도")*($B$7:$B$28&lt;=$U360),$H$7:$H$28))</f>
        <v>0</v>
      </c>
      <c r="M360" s="3">
        <f t="array" ref="M360">SUM(IF(($A$7:$A$28=M$6)*($C$7:$C$28="매수")*($B$7:$B$28&lt;=$U360),$H$7:$H$28))-SUM(IF(($A$7:$A$28=M$6)*($C$7:$C$28="매도")*($B$7:$B$28&lt;=$U360),$H$7:$H$28))</f>
        <v>0</v>
      </c>
      <c r="N360" s="3">
        <f t="array" ref="N360">SUM(IF(($A$7:$A$28=N$6)*($C$7:$C$28="매수")*($B$7:$B$28&lt;=$U360),$H$7:$H$28))-SUM(IF(($A$7:$A$28=N$6)*($C$7:$C$28="매도")*($B$7:$B$28&lt;=$U360),$H$7:$H$28))</f>
        <v>0</v>
      </c>
      <c r="O360" s="3">
        <f t="array" ref="O360">SUM(IF(($A$7:$A$28=O$6)*($C$7:$C$28="매수")*($B$7:$B$28&lt;=$U360),$H$7:$H$28))-SUM(IF(($A$7:$A$28=O$6)*($C$7:$C$28="매도")*($B$7:$B$28&lt;=$U360),$H$7:$H$28))</f>
        <v>0</v>
      </c>
      <c r="P360" s="3">
        <f t="array" ref="P360">SUM(IF(($A$7:$A$28=P$6)*($C$7:$C$28="매수")*($B$7:$B$28&lt;=$U360),$H$7:$H$28))-SUM(IF(($A$7:$A$28=P$6)*($C$7:$C$28="매도")*($B$7:$B$28&lt;=$U360),$H$7:$H$28))</f>
        <v>0</v>
      </c>
      <c r="Q360" s="3">
        <f t="array" ref="Q360">SUM(IF(($A$7:$A$28=Q$6)*($C$7:$C$28="매수")*($B$7:$B$28&lt;=$U360),$H$7:$H$28))-SUM(IF(($A$7:$A$28=Q$6)*($C$7:$C$28="매도")*($B$7:$B$28&lt;=$U360),$H$7:$H$28))</f>
        <v>0</v>
      </c>
      <c r="R360" s="3">
        <f t="array" ref="R360">SUM(IF(($A$7:$A$28=R$6)*($C$7:$C$28="매수")*($B$7:$B$28&lt;=$U360),$H$7:$H$28))-SUM(IF(($A$7:$A$28=R$6)*($C$7:$C$28="매도")*($B$7:$B$28&lt;=$U360),$H$7:$H$28))</f>
        <v>0</v>
      </c>
      <c r="S360" s="3">
        <f t="array" ref="S360">SUM(IF(($A$7:$A$28=S$6)*($C$7:$C$28="매수")*($B$7:$B$28&lt;=$U360),$H$7:$H$28))-SUM(IF(($A$7:$A$28=S$6)*($C$7:$C$28="매도")*($B$7:$B$28&lt;=$U360),$H$7:$H$28))</f>
        <v>0</v>
      </c>
      <c r="T360" s="3">
        <f t="array" ref="T360">SUM(IF(($A$7:$A$28=T$6)*($C$7:$C$28="매수")*($B$7:$B$28&lt;=$U360),$H$7:$H$28))-SUM(IF(($A$7:$A$28=T$6)*($C$7:$C$28="매도")*($B$7:$B$28&lt;=$U360),$H$7:$H$28))</f>
        <v>0</v>
      </c>
      <c r="U360" s="11">
        <v>44022.0</v>
      </c>
      <c r="V360" s="12">
        <f t="array" ref="V360">VLOOKUP($U360,'종목주가시세'!$A$1:$J$472,MATCH(V$6,'종목주가시세'!$B$1:$J$1,0)+1)*L360</f>
        <v>0</v>
      </c>
      <c r="W360" s="12">
        <f t="array" ref="W360">VLOOKUP($U360,'종목주가시세'!$A$1:$J$472,MATCH(W$6,'종목주가시세'!$B$1:$J$1,0)+1)*M360</f>
        <v>0</v>
      </c>
      <c r="X360" s="12">
        <f t="array" ref="X360">VLOOKUP($U360,'종목주가시세'!$A$1:$J$472,MATCH(X$6,'종목주가시세'!$B$1:$J$1,0)+1)*N360</f>
        <v>0</v>
      </c>
      <c r="Y360" s="12">
        <f t="array" ref="Y360">VLOOKUP($U360,'종목주가시세'!$A$1:$J$472,MATCH(Y$6,'종목주가시세'!$B$1:$J$1,0)+1)*O360</f>
        <v>0</v>
      </c>
      <c r="Z360" s="12">
        <f t="array" ref="Z360">VLOOKUP($U360,'종목주가시세'!$A$1:$J$472,MATCH(Z$6,'종목주가시세'!$B$1:$J$1,0)+1)*P360</f>
        <v>0</v>
      </c>
      <c r="AA360" s="12">
        <f t="array" ref="AA360">VLOOKUP($U360,'종목주가시세'!$A$1:$J$472,MATCH(AA$6,'종목주가시세'!$B$1:$J$1,0)+1)*Q360</f>
        <v>0</v>
      </c>
      <c r="AB360" s="12">
        <f t="array" ref="AB360">VLOOKUP($U360,'종목주가시세'!$A$1:$J$472,MATCH(AB$6,'종목주가시세'!$B$1:$J$1,0)+1)*R360</f>
        <v>0</v>
      </c>
      <c r="AC360" s="12">
        <f t="array" ref="AC360">VLOOKUP($U360,'종목주가시세'!$A$1:$J$472,MATCH(AC$6,'종목주가시세'!$B$1:$J$1,0)+1)*S360</f>
        <v>0</v>
      </c>
      <c r="AD360" s="12">
        <f t="array" ref="AD360">VLOOKUP($U360,'종목주가시세'!$A$1:$J$472,MATCH(AD$6,'종목주가시세'!$B$1:$J$1,0)+1)*T360</f>
        <v>0</v>
      </c>
      <c r="AE360" s="12">
        <f t="shared" si="3"/>
        <v>0</v>
      </c>
      <c r="AF360" s="12">
        <f t="array" ref="AF360">100000000+SUM(IF(($C$7:$C$28="매도")*($B$7:$B$28&lt;=$U360),$I$7:$I$28))-SUM(IF(($C$7:$C$28="매수")*($B$7:$B$28&lt;=$U360),$I$7:$I$28))</f>
        <v>170486380</v>
      </c>
      <c r="AG360" s="12">
        <f t="shared" si="4"/>
        <v>170486380</v>
      </c>
    </row>
    <row r="361" ht="16.5" customHeight="1">
      <c r="L361" s="3">
        <f t="array" ref="L361">SUM(IF(($A$7:$A$28=L$6)*($C$7:$C$28="매수")*($B$7:$B$28&lt;=$U361),$H$7:$H$28))-SUM(IF(($A$7:$A$28=L$6)*($C$7:$C$28="매도")*($B$7:$B$28&lt;=$U361),$H$7:$H$28))</f>
        <v>0</v>
      </c>
      <c r="M361" s="3">
        <f t="array" ref="M361">SUM(IF(($A$7:$A$28=M$6)*($C$7:$C$28="매수")*($B$7:$B$28&lt;=$U361),$H$7:$H$28))-SUM(IF(($A$7:$A$28=M$6)*($C$7:$C$28="매도")*($B$7:$B$28&lt;=$U361),$H$7:$H$28))</f>
        <v>0</v>
      </c>
      <c r="N361" s="3">
        <f t="array" ref="N361">SUM(IF(($A$7:$A$28=N$6)*($C$7:$C$28="매수")*($B$7:$B$28&lt;=$U361),$H$7:$H$28))-SUM(IF(($A$7:$A$28=N$6)*($C$7:$C$28="매도")*($B$7:$B$28&lt;=$U361),$H$7:$H$28))</f>
        <v>0</v>
      </c>
      <c r="O361" s="3">
        <f t="array" ref="O361">SUM(IF(($A$7:$A$28=O$6)*($C$7:$C$28="매수")*($B$7:$B$28&lt;=$U361),$H$7:$H$28))-SUM(IF(($A$7:$A$28=O$6)*($C$7:$C$28="매도")*($B$7:$B$28&lt;=$U361),$H$7:$H$28))</f>
        <v>0</v>
      </c>
      <c r="P361" s="3">
        <f t="array" ref="P361">SUM(IF(($A$7:$A$28=P$6)*($C$7:$C$28="매수")*($B$7:$B$28&lt;=$U361),$H$7:$H$28))-SUM(IF(($A$7:$A$28=P$6)*($C$7:$C$28="매도")*($B$7:$B$28&lt;=$U361),$H$7:$H$28))</f>
        <v>0</v>
      </c>
      <c r="Q361" s="3">
        <f t="array" ref="Q361">SUM(IF(($A$7:$A$28=Q$6)*($C$7:$C$28="매수")*($B$7:$B$28&lt;=$U361),$H$7:$H$28))-SUM(IF(($A$7:$A$28=Q$6)*($C$7:$C$28="매도")*($B$7:$B$28&lt;=$U361),$H$7:$H$28))</f>
        <v>0</v>
      </c>
      <c r="R361" s="3">
        <f t="array" ref="R361">SUM(IF(($A$7:$A$28=R$6)*($C$7:$C$28="매수")*($B$7:$B$28&lt;=$U361),$H$7:$H$28))-SUM(IF(($A$7:$A$28=R$6)*($C$7:$C$28="매도")*($B$7:$B$28&lt;=$U361),$H$7:$H$28))</f>
        <v>0</v>
      </c>
      <c r="S361" s="3">
        <f t="array" ref="S361">SUM(IF(($A$7:$A$28=S$6)*($C$7:$C$28="매수")*($B$7:$B$28&lt;=$U361),$H$7:$H$28))-SUM(IF(($A$7:$A$28=S$6)*($C$7:$C$28="매도")*($B$7:$B$28&lt;=$U361),$H$7:$H$28))</f>
        <v>0</v>
      </c>
      <c r="T361" s="3">
        <f t="array" ref="T361">SUM(IF(($A$7:$A$28=T$6)*($C$7:$C$28="매수")*($B$7:$B$28&lt;=$U361),$H$7:$H$28))-SUM(IF(($A$7:$A$28=T$6)*($C$7:$C$28="매도")*($B$7:$B$28&lt;=$U361),$H$7:$H$28))</f>
        <v>0</v>
      </c>
      <c r="U361" s="11">
        <v>44025.0</v>
      </c>
      <c r="V361" s="12">
        <f t="array" ref="V361">VLOOKUP($U361,'종목주가시세'!$A$1:$J$472,MATCH(V$6,'종목주가시세'!$B$1:$J$1,0)+1)*L361</f>
        <v>0</v>
      </c>
      <c r="W361" s="12">
        <f t="array" ref="W361">VLOOKUP($U361,'종목주가시세'!$A$1:$J$472,MATCH(W$6,'종목주가시세'!$B$1:$J$1,0)+1)*M361</f>
        <v>0</v>
      </c>
      <c r="X361" s="12">
        <f t="array" ref="X361">VLOOKUP($U361,'종목주가시세'!$A$1:$J$472,MATCH(X$6,'종목주가시세'!$B$1:$J$1,0)+1)*N361</f>
        <v>0</v>
      </c>
      <c r="Y361" s="12">
        <f t="array" ref="Y361">VLOOKUP($U361,'종목주가시세'!$A$1:$J$472,MATCH(Y$6,'종목주가시세'!$B$1:$J$1,0)+1)*O361</f>
        <v>0</v>
      </c>
      <c r="Z361" s="12">
        <f t="array" ref="Z361">VLOOKUP($U361,'종목주가시세'!$A$1:$J$472,MATCH(Z$6,'종목주가시세'!$B$1:$J$1,0)+1)*P361</f>
        <v>0</v>
      </c>
      <c r="AA361" s="12">
        <f t="array" ref="AA361">VLOOKUP($U361,'종목주가시세'!$A$1:$J$472,MATCH(AA$6,'종목주가시세'!$B$1:$J$1,0)+1)*Q361</f>
        <v>0</v>
      </c>
      <c r="AB361" s="12">
        <f t="array" ref="AB361">VLOOKUP($U361,'종목주가시세'!$A$1:$J$472,MATCH(AB$6,'종목주가시세'!$B$1:$J$1,0)+1)*R361</f>
        <v>0</v>
      </c>
      <c r="AC361" s="12">
        <f t="array" ref="AC361">VLOOKUP($U361,'종목주가시세'!$A$1:$J$472,MATCH(AC$6,'종목주가시세'!$B$1:$J$1,0)+1)*S361</f>
        <v>0</v>
      </c>
      <c r="AD361" s="12">
        <f t="array" ref="AD361">VLOOKUP($U361,'종목주가시세'!$A$1:$J$472,MATCH(AD$6,'종목주가시세'!$B$1:$J$1,0)+1)*T361</f>
        <v>0</v>
      </c>
      <c r="AE361" s="12">
        <f t="shared" si="3"/>
        <v>0</v>
      </c>
      <c r="AF361" s="12">
        <f t="array" ref="AF361">100000000+SUM(IF(($C$7:$C$28="매도")*($B$7:$B$28&lt;=$U361),$I$7:$I$28))-SUM(IF(($C$7:$C$28="매수")*($B$7:$B$28&lt;=$U361),$I$7:$I$28))</f>
        <v>170486380</v>
      </c>
      <c r="AG361" s="12">
        <f t="shared" si="4"/>
        <v>170486380</v>
      </c>
    </row>
    <row r="362" ht="16.5" customHeight="1">
      <c r="L362" s="3">
        <f t="array" ref="L362">SUM(IF(($A$7:$A$28=L$6)*($C$7:$C$28="매수")*($B$7:$B$28&lt;=$U362),$H$7:$H$28))-SUM(IF(($A$7:$A$28=L$6)*($C$7:$C$28="매도")*($B$7:$B$28&lt;=$U362),$H$7:$H$28))</f>
        <v>0</v>
      </c>
      <c r="M362" s="3">
        <f t="array" ref="M362">SUM(IF(($A$7:$A$28=M$6)*($C$7:$C$28="매수")*($B$7:$B$28&lt;=$U362),$H$7:$H$28))-SUM(IF(($A$7:$A$28=M$6)*($C$7:$C$28="매도")*($B$7:$B$28&lt;=$U362),$H$7:$H$28))</f>
        <v>0</v>
      </c>
      <c r="N362" s="3">
        <f t="array" ref="N362">SUM(IF(($A$7:$A$28=N$6)*($C$7:$C$28="매수")*($B$7:$B$28&lt;=$U362),$H$7:$H$28))-SUM(IF(($A$7:$A$28=N$6)*($C$7:$C$28="매도")*($B$7:$B$28&lt;=$U362),$H$7:$H$28))</f>
        <v>0</v>
      </c>
      <c r="O362" s="3">
        <f t="array" ref="O362">SUM(IF(($A$7:$A$28=O$6)*($C$7:$C$28="매수")*($B$7:$B$28&lt;=$U362),$H$7:$H$28))-SUM(IF(($A$7:$A$28=O$6)*($C$7:$C$28="매도")*($B$7:$B$28&lt;=$U362),$H$7:$H$28))</f>
        <v>0</v>
      </c>
      <c r="P362" s="3">
        <f t="array" ref="P362">SUM(IF(($A$7:$A$28=P$6)*($C$7:$C$28="매수")*($B$7:$B$28&lt;=$U362),$H$7:$H$28))-SUM(IF(($A$7:$A$28=P$6)*($C$7:$C$28="매도")*($B$7:$B$28&lt;=$U362),$H$7:$H$28))</f>
        <v>0</v>
      </c>
      <c r="Q362" s="3">
        <f t="array" ref="Q362">SUM(IF(($A$7:$A$28=Q$6)*($C$7:$C$28="매수")*($B$7:$B$28&lt;=$U362),$H$7:$H$28))-SUM(IF(($A$7:$A$28=Q$6)*($C$7:$C$28="매도")*($B$7:$B$28&lt;=$U362),$H$7:$H$28))</f>
        <v>0</v>
      </c>
      <c r="R362" s="3">
        <f t="array" ref="R362">SUM(IF(($A$7:$A$28=R$6)*($C$7:$C$28="매수")*($B$7:$B$28&lt;=$U362),$H$7:$H$28))-SUM(IF(($A$7:$A$28=R$6)*($C$7:$C$28="매도")*($B$7:$B$28&lt;=$U362),$H$7:$H$28))</f>
        <v>0</v>
      </c>
      <c r="S362" s="3">
        <f t="array" ref="S362">SUM(IF(($A$7:$A$28=S$6)*($C$7:$C$28="매수")*($B$7:$B$28&lt;=$U362),$H$7:$H$28))-SUM(IF(($A$7:$A$28=S$6)*($C$7:$C$28="매도")*($B$7:$B$28&lt;=$U362),$H$7:$H$28))</f>
        <v>0</v>
      </c>
      <c r="T362" s="3">
        <f t="array" ref="T362">SUM(IF(($A$7:$A$28=T$6)*($C$7:$C$28="매수")*($B$7:$B$28&lt;=$U362),$H$7:$H$28))-SUM(IF(($A$7:$A$28=T$6)*($C$7:$C$28="매도")*($B$7:$B$28&lt;=$U362),$H$7:$H$28))</f>
        <v>0</v>
      </c>
      <c r="U362" s="11">
        <v>44026.0</v>
      </c>
      <c r="V362" s="12">
        <f t="array" ref="V362">VLOOKUP($U362,'종목주가시세'!$A$1:$J$472,MATCH(V$6,'종목주가시세'!$B$1:$J$1,0)+1)*L362</f>
        <v>0</v>
      </c>
      <c r="W362" s="12">
        <f t="array" ref="W362">VLOOKUP($U362,'종목주가시세'!$A$1:$J$472,MATCH(W$6,'종목주가시세'!$B$1:$J$1,0)+1)*M362</f>
        <v>0</v>
      </c>
      <c r="X362" s="12">
        <f t="array" ref="X362">VLOOKUP($U362,'종목주가시세'!$A$1:$J$472,MATCH(X$6,'종목주가시세'!$B$1:$J$1,0)+1)*N362</f>
        <v>0</v>
      </c>
      <c r="Y362" s="12">
        <f t="array" ref="Y362">VLOOKUP($U362,'종목주가시세'!$A$1:$J$472,MATCH(Y$6,'종목주가시세'!$B$1:$J$1,0)+1)*O362</f>
        <v>0</v>
      </c>
      <c r="Z362" s="12">
        <f t="array" ref="Z362">VLOOKUP($U362,'종목주가시세'!$A$1:$J$472,MATCH(Z$6,'종목주가시세'!$B$1:$J$1,0)+1)*P362</f>
        <v>0</v>
      </c>
      <c r="AA362" s="12">
        <f t="array" ref="AA362">VLOOKUP($U362,'종목주가시세'!$A$1:$J$472,MATCH(AA$6,'종목주가시세'!$B$1:$J$1,0)+1)*Q362</f>
        <v>0</v>
      </c>
      <c r="AB362" s="12">
        <f t="array" ref="AB362">VLOOKUP($U362,'종목주가시세'!$A$1:$J$472,MATCH(AB$6,'종목주가시세'!$B$1:$J$1,0)+1)*R362</f>
        <v>0</v>
      </c>
      <c r="AC362" s="12">
        <f t="array" ref="AC362">VLOOKUP($U362,'종목주가시세'!$A$1:$J$472,MATCH(AC$6,'종목주가시세'!$B$1:$J$1,0)+1)*S362</f>
        <v>0</v>
      </c>
      <c r="AD362" s="12">
        <f t="array" ref="AD362">VLOOKUP($U362,'종목주가시세'!$A$1:$J$472,MATCH(AD$6,'종목주가시세'!$B$1:$J$1,0)+1)*T362</f>
        <v>0</v>
      </c>
      <c r="AE362" s="12">
        <f t="shared" si="3"/>
        <v>0</v>
      </c>
      <c r="AF362" s="12">
        <f t="array" ref="AF362">100000000+SUM(IF(($C$7:$C$28="매도")*($B$7:$B$28&lt;=$U362),$I$7:$I$28))-SUM(IF(($C$7:$C$28="매수")*($B$7:$B$28&lt;=$U362),$I$7:$I$28))</f>
        <v>170486380</v>
      </c>
      <c r="AG362" s="12">
        <f t="shared" si="4"/>
        <v>170486380</v>
      </c>
    </row>
    <row r="363" ht="16.5" customHeight="1">
      <c r="L363" s="3">
        <f t="array" ref="L363">SUM(IF(($A$7:$A$28=L$6)*($C$7:$C$28="매수")*($B$7:$B$28&lt;=$U363),$H$7:$H$28))-SUM(IF(($A$7:$A$28=L$6)*($C$7:$C$28="매도")*($B$7:$B$28&lt;=$U363),$H$7:$H$28))</f>
        <v>0</v>
      </c>
      <c r="M363" s="3">
        <f t="array" ref="M363">SUM(IF(($A$7:$A$28=M$6)*($C$7:$C$28="매수")*($B$7:$B$28&lt;=$U363),$H$7:$H$28))-SUM(IF(($A$7:$A$28=M$6)*($C$7:$C$28="매도")*($B$7:$B$28&lt;=$U363),$H$7:$H$28))</f>
        <v>0</v>
      </c>
      <c r="N363" s="3">
        <f t="array" ref="N363">SUM(IF(($A$7:$A$28=N$6)*($C$7:$C$28="매수")*($B$7:$B$28&lt;=$U363),$H$7:$H$28))-SUM(IF(($A$7:$A$28=N$6)*($C$7:$C$28="매도")*($B$7:$B$28&lt;=$U363),$H$7:$H$28))</f>
        <v>0</v>
      </c>
      <c r="O363" s="3">
        <f t="array" ref="O363">SUM(IF(($A$7:$A$28=O$6)*($C$7:$C$28="매수")*($B$7:$B$28&lt;=$U363),$H$7:$H$28))-SUM(IF(($A$7:$A$28=O$6)*($C$7:$C$28="매도")*($B$7:$B$28&lt;=$U363),$H$7:$H$28))</f>
        <v>0</v>
      </c>
      <c r="P363" s="3">
        <f t="array" ref="P363">SUM(IF(($A$7:$A$28=P$6)*($C$7:$C$28="매수")*($B$7:$B$28&lt;=$U363),$H$7:$H$28))-SUM(IF(($A$7:$A$28=P$6)*($C$7:$C$28="매도")*($B$7:$B$28&lt;=$U363),$H$7:$H$28))</f>
        <v>0</v>
      </c>
      <c r="Q363" s="3">
        <f t="array" ref="Q363">SUM(IF(($A$7:$A$28=Q$6)*($C$7:$C$28="매수")*($B$7:$B$28&lt;=$U363),$H$7:$H$28))-SUM(IF(($A$7:$A$28=Q$6)*($C$7:$C$28="매도")*($B$7:$B$28&lt;=$U363),$H$7:$H$28))</f>
        <v>0</v>
      </c>
      <c r="R363" s="3">
        <f t="array" ref="R363">SUM(IF(($A$7:$A$28=R$6)*($C$7:$C$28="매수")*($B$7:$B$28&lt;=$U363),$H$7:$H$28))-SUM(IF(($A$7:$A$28=R$6)*($C$7:$C$28="매도")*($B$7:$B$28&lt;=$U363),$H$7:$H$28))</f>
        <v>0</v>
      </c>
      <c r="S363" s="3">
        <f t="array" ref="S363">SUM(IF(($A$7:$A$28=S$6)*($C$7:$C$28="매수")*($B$7:$B$28&lt;=$U363),$H$7:$H$28))-SUM(IF(($A$7:$A$28=S$6)*($C$7:$C$28="매도")*($B$7:$B$28&lt;=$U363),$H$7:$H$28))</f>
        <v>0</v>
      </c>
      <c r="T363" s="3">
        <f t="array" ref="T363">SUM(IF(($A$7:$A$28=T$6)*($C$7:$C$28="매수")*($B$7:$B$28&lt;=$U363),$H$7:$H$28))-SUM(IF(($A$7:$A$28=T$6)*($C$7:$C$28="매도")*($B$7:$B$28&lt;=$U363),$H$7:$H$28))</f>
        <v>0</v>
      </c>
      <c r="U363" s="11">
        <v>44027.0</v>
      </c>
      <c r="V363" s="12">
        <f t="array" ref="V363">VLOOKUP($U363,'종목주가시세'!$A$1:$J$472,MATCH(V$6,'종목주가시세'!$B$1:$J$1,0)+1)*L363</f>
        <v>0</v>
      </c>
      <c r="W363" s="12">
        <f t="array" ref="W363">VLOOKUP($U363,'종목주가시세'!$A$1:$J$472,MATCH(W$6,'종목주가시세'!$B$1:$J$1,0)+1)*M363</f>
        <v>0</v>
      </c>
      <c r="X363" s="12">
        <f t="array" ref="X363">VLOOKUP($U363,'종목주가시세'!$A$1:$J$472,MATCH(X$6,'종목주가시세'!$B$1:$J$1,0)+1)*N363</f>
        <v>0</v>
      </c>
      <c r="Y363" s="12">
        <f t="array" ref="Y363">VLOOKUP($U363,'종목주가시세'!$A$1:$J$472,MATCH(Y$6,'종목주가시세'!$B$1:$J$1,0)+1)*O363</f>
        <v>0</v>
      </c>
      <c r="Z363" s="12">
        <f t="array" ref="Z363">VLOOKUP($U363,'종목주가시세'!$A$1:$J$472,MATCH(Z$6,'종목주가시세'!$B$1:$J$1,0)+1)*P363</f>
        <v>0</v>
      </c>
      <c r="AA363" s="12">
        <f t="array" ref="AA363">VLOOKUP($U363,'종목주가시세'!$A$1:$J$472,MATCH(AA$6,'종목주가시세'!$B$1:$J$1,0)+1)*Q363</f>
        <v>0</v>
      </c>
      <c r="AB363" s="12">
        <f t="array" ref="AB363">VLOOKUP($U363,'종목주가시세'!$A$1:$J$472,MATCH(AB$6,'종목주가시세'!$B$1:$J$1,0)+1)*R363</f>
        <v>0</v>
      </c>
      <c r="AC363" s="12">
        <f t="array" ref="AC363">VLOOKUP($U363,'종목주가시세'!$A$1:$J$472,MATCH(AC$6,'종목주가시세'!$B$1:$J$1,0)+1)*S363</f>
        <v>0</v>
      </c>
      <c r="AD363" s="12">
        <f t="array" ref="AD363">VLOOKUP($U363,'종목주가시세'!$A$1:$J$472,MATCH(AD$6,'종목주가시세'!$B$1:$J$1,0)+1)*T363</f>
        <v>0</v>
      </c>
      <c r="AE363" s="12">
        <f t="shared" si="3"/>
        <v>0</v>
      </c>
      <c r="AF363" s="12">
        <f t="array" ref="AF363">100000000+SUM(IF(($C$7:$C$28="매도")*($B$7:$B$28&lt;=$U363),$I$7:$I$28))-SUM(IF(($C$7:$C$28="매수")*($B$7:$B$28&lt;=$U363),$I$7:$I$28))</f>
        <v>170486380</v>
      </c>
      <c r="AG363" s="12">
        <f t="shared" si="4"/>
        <v>170486380</v>
      </c>
    </row>
    <row r="364" ht="16.5" customHeight="1">
      <c r="L364" s="3">
        <f t="array" ref="L364">SUM(IF(($A$7:$A$28=L$6)*($C$7:$C$28="매수")*($B$7:$B$28&lt;=$U364),$H$7:$H$28))-SUM(IF(($A$7:$A$28=L$6)*($C$7:$C$28="매도")*($B$7:$B$28&lt;=$U364),$H$7:$H$28))</f>
        <v>0</v>
      </c>
      <c r="M364" s="3">
        <f t="array" ref="M364">SUM(IF(($A$7:$A$28=M$6)*($C$7:$C$28="매수")*($B$7:$B$28&lt;=$U364),$H$7:$H$28))-SUM(IF(($A$7:$A$28=M$6)*($C$7:$C$28="매도")*($B$7:$B$28&lt;=$U364),$H$7:$H$28))</f>
        <v>0</v>
      </c>
      <c r="N364" s="3">
        <f t="array" ref="N364">SUM(IF(($A$7:$A$28=N$6)*($C$7:$C$28="매수")*($B$7:$B$28&lt;=$U364),$H$7:$H$28))-SUM(IF(($A$7:$A$28=N$6)*($C$7:$C$28="매도")*($B$7:$B$28&lt;=$U364),$H$7:$H$28))</f>
        <v>0</v>
      </c>
      <c r="O364" s="3">
        <f t="array" ref="O364">SUM(IF(($A$7:$A$28=O$6)*($C$7:$C$28="매수")*($B$7:$B$28&lt;=$U364),$H$7:$H$28))-SUM(IF(($A$7:$A$28=O$6)*($C$7:$C$28="매도")*($B$7:$B$28&lt;=$U364),$H$7:$H$28))</f>
        <v>0</v>
      </c>
      <c r="P364" s="3">
        <f t="array" ref="P364">SUM(IF(($A$7:$A$28=P$6)*($C$7:$C$28="매수")*($B$7:$B$28&lt;=$U364),$H$7:$H$28))-SUM(IF(($A$7:$A$28=P$6)*($C$7:$C$28="매도")*($B$7:$B$28&lt;=$U364),$H$7:$H$28))</f>
        <v>0</v>
      </c>
      <c r="Q364" s="3">
        <f t="array" ref="Q364">SUM(IF(($A$7:$A$28=Q$6)*($C$7:$C$28="매수")*($B$7:$B$28&lt;=$U364),$H$7:$H$28))-SUM(IF(($A$7:$A$28=Q$6)*($C$7:$C$28="매도")*($B$7:$B$28&lt;=$U364),$H$7:$H$28))</f>
        <v>0</v>
      </c>
      <c r="R364" s="3">
        <f t="array" ref="R364">SUM(IF(($A$7:$A$28=R$6)*($C$7:$C$28="매수")*($B$7:$B$28&lt;=$U364),$H$7:$H$28))-SUM(IF(($A$7:$A$28=R$6)*($C$7:$C$28="매도")*($B$7:$B$28&lt;=$U364),$H$7:$H$28))</f>
        <v>0</v>
      </c>
      <c r="S364" s="3">
        <f t="array" ref="S364">SUM(IF(($A$7:$A$28=S$6)*($C$7:$C$28="매수")*($B$7:$B$28&lt;=$U364),$H$7:$H$28))-SUM(IF(($A$7:$A$28=S$6)*($C$7:$C$28="매도")*($B$7:$B$28&lt;=$U364),$H$7:$H$28))</f>
        <v>0</v>
      </c>
      <c r="T364" s="3">
        <f t="array" ref="T364">SUM(IF(($A$7:$A$28=T$6)*($C$7:$C$28="매수")*($B$7:$B$28&lt;=$U364),$H$7:$H$28))-SUM(IF(($A$7:$A$28=T$6)*($C$7:$C$28="매도")*($B$7:$B$28&lt;=$U364),$H$7:$H$28))</f>
        <v>0</v>
      </c>
      <c r="U364" s="11">
        <v>44028.0</v>
      </c>
      <c r="V364" s="12">
        <f t="array" ref="V364">VLOOKUP($U364,'종목주가시세'!$A$1:$J$472,MATCH(V$6,'종목주가시세'!$B$1:$J$1,0)+1)*L364</f>
        <v>0</v>
      </c>
      <c r="W364" s="12">
        <f t="array" ref="W364">VLOOKUP($U364,'종목주가시세'!$A$1:$J$472,MATCH(W$6,'종목주가시세'!$B$1:$J$1,0)+1)*M364</f>
        <v>0</v>
      </c>
      <c r="X364" s="12">
        <f t="array" ref="X364">VLOOKUP($U364,'종목주가시세'!$A$1:$J$472,MATCH(X$6,'종목주가시세'!$B$1:$J$1,0)+1)*N364</f>
        <v>0</v>
      </c>
      <c r="Y364" s="12">
        <f t="array" ref="Y364">VLOOKUP($U364,'종목주가시세'!$A$1:$J$472,MATCH(Y$6,'종목주가시세'!$B$1:$J$1,0)+1)*O364</f>
        <v>0</v>
      </c>
      <c r="Z364" s="12">
        <f t="array" ref="Z364">VLOOKUP($U364,'종목주가시세'!$A$1:$J$472,MATCH(Z$6,'종목주가시세'!$B$1:$J$1,0)+1)*P364</f>
        <v>0</v>
      </c>
      <c r="AA364" s="12">
        <f t="array" ref="AA364">VLOOKUP($U364,'종목주가시세'!$A$1:$J$472,MATCH(AA$6,'종목주가시세'!$B$1:$J$1,0)+1)*Q364</f>
        <v>0</v>
      </c>
      <c r="AB364" s="12">
        <f t="array" ref="AB364">VLOOKUP($U364,'종목주가시세'!$A$1:$J$472,MATCH(AB$6,'종목주가시세'!$B$1:$J$1,0)+1)*R364</f>
        <v>0</v>
      </c>
      <c r="AC364" s="12">
        <f t="array" ref="AC364">VLOOKUP($U364,'종목주가시세'!$A$1:$J$472,MATCH(AC$6,'종목주가시세'!$B$1:$J$1,0)+1)*S364</f>
        <v>0</v>
      </c>
      <c r="AD364" s="12">
        <f t="array" ref="AD364">VLOOKUP($U364,'종목주가시세'!$A$1:$J$472,MATCH(AD$6,'종목주가시세'!$B$1:$J$1,0)+1)*T364</f>
        <v>0</v>
      </c>
      <c r="AE364" s="12">
        <f t="shared" si="3"/>
        <v>0</v>
      </c>
      <c r="AF364" s="12">
        <f t="array" ref="AF364">100000000+SUM(IF(($C$7:$C$28="매도")*($B$7:$B$28&lt;=$U364),$I$7:$I$28))-SUM(IF(($C$7:$C$28="매수")*($B$7:$B$28&lt;=$U364),$I$7:$I$28))</f>
        <v>170486380</v>
      </c>
      <c r="AG364" s="12">
        <f t="shared" si="4"/>
        <v>170486380</v>
      </c>
    </row>
    <row r="365" ht="16.5" customHeight="1">
      <c r="L365" s="3">
        <f t="array" ref="L365">SUM(IF(($A$7:$A$28=L$6)*($C$7:$C$28="매수")*($B$7:$B$28&lt;=$U365),$H$7:$H$28))-SUM(IF(($A$7:$A$28=L$6)*($C$7:$C$28="매도")*($B$7:$B$28&lt;=$U365),$H$7:$H$28))</f>
        <v>0</v>
      </c>
      <c r="M365" s="3">
        <f t="array" ref="M365">SUM(IF(($A$7:$A$28=M$6)*($C$7:$C$28="매수")*($B$7:$B$28&lt;=$U365),$H$7:$H$28))-SUM(IF(($A$7:$A$28=M$6)*($C$7:$C$28="매도")*($B$7:$B$28&lt;=$U365),$H$7:$H$28))</f>
        <v>0</v>
      </c>
      <c r="N365" s="3">
        <f t="array" ref="N365">SUM(IF(($A$7:$A$28=N$6)*($C$7:$C$28="매수")*($B$7:$B$28&lt;=$U365),$H$7:$H$28))-SUM(IF(($A$7:$A$28=N$6)*($C$7:$C$28="매도")*($B$7:$B$28&lt;=$U365),$H$7:$H$28))</f>
        <v>0</v>
      </c>
      <c r="O365" s="3">
        <f t="array" ref="O365">SUM(IF(($A$7:$A$28=O$6)*($C$7:$C$28="매수")*($B$7:$B$28&lt;=$U365),$H$7:$H$28))-SUM(IF(($A$7:$A$28=O$6)*($C$7:$C$28="매도")*($B$7:$B$28&lt;=$U365),$H$7:$H$28))</f>
        <v>0</v>
      </c>
      <c r="P365" s="3">
        <f t="array" ref="P365">SUM(IF(($A$7:$A$28=P$6)*($C$7:$C$28="매수")*($B$7:$B$28&lt;=$U365),$H$7:$H$28))-SUM(IF(($A$7:$A$28=P$6)*($C$7:$C$28="매도")*($B$7:$B$28&lt;=$U365),$H$7:$H$28))</f>
        <v>0</v>
      </c>
      <c r="Q365" s="3">
        <f t="array" ref="Q365">SUM(IF(($A$7:$A$28=Q$6)*($C$7:$C$28="매수")*($B$7:$B$28&lt;=$U365),$H$7:$H$28))-SUM(IF(($A$7:$A$28=Q$6)*($C$7:$C$28="매도")*($B$7:$B$28&lt;=$U365),$H$7:$H$28))</f>
        <v>0</v>
      </c>
      <c r="R365" s="3">
        <f t="array" ref="R365">SUM(IF(($A$7:$A$28=R$6)*($C$7:$C$28="매수")*($B$7:$B$28&lt;=$U365),$H$7:$H$28))-SUM(IF(($A$7:$A$28=R$6)*($C$7:$C$28="매도")*($B$7:$B$28&lt;=$U365),$H$7:$H$28))</f>
        <v>0</v>
      </c>
      <c r="S365" s="3">
        <f t="array" ref="S365">SUM(IF(($A$7:$A$28=S$6)*($C$7:$C$28="매수")*($B$7:$B$28&lt;=$U365),$H$7:$H$28))-SUM(IF(($A$7:$A$28=S$6)*($C$7:$C$28="매도")*($B$7:$B$28&lt;=$U365),$H$7:$H$28))</f>
        <v>0</v>
      </c>
      <c r="T365" s="3">
        <f t="array" ref="T365">SUM(IF(($A$7:$A$28=T$6)*($C$7:$C$28="매수")*($B$7:$B$28&lt;=$U365),$H$7:$H$28))-SUM(IF(($A$7:$A$28=T$6)*($C$7:$C$28="매도")*($B$7:$B$28&lt;=$U365),$H$7:$H$28))</f>
        <v>0</v>
      </c>
      <c r="U365" s="11">
        <v>44029.0</v>
      </c>
      <c r="V365" s="12">
        <f t="array" ref="V365">VLOOKUP($U365,'종목주가시세'!$A$1:$J$472,MATCH(V$6,'종목주가시세'!$B$1:$J$1,0)+1)*L365</f>
        <v>0</v>
      </c>
      <c r="W365" s="12">
        <f t="array" ref="W365">VLOOKUP($U365,'종목주가시세'!$A$1:$J$472,MATCH(W$6,'종목주가시세'!$B$1:$J$1,0)+1)*M365</f>
        <v>0</v>
      </c>
      <c r="X365" s="12">
        <f t="array" ref="X365">VLOOKUP($U365,'종목주가시세'!$A$1:$J$472,MATCH(X$6,'종목주가시세'!$B$1:$J$1,0)+1)*N365</f>
        <v>0</v>
      </c>
      <c r="Y365" s="12">
        <f t="array" ref="Y365">VLOOKUP($U365,'종목주가시세'!$A$1:$J$472,MATCH(Y$6,'종목주가시세'!$B$1:$J$1,0)+1)*O365</f>
        <v>0</v>
      </c>
      <c r="Z365" s="12">
        <f t="array" ref="Z365">VLOOKUP($U365,'종목주가시세'!$A$1:$J$472,MATCH(Z$6,'종목주가시세'!$B$1:$J$1,0)+1)*P365</f>
        <v>0</v>
      </c>
      <c r="AA365" s="12">
        <f t="array" ref="AA365">VLOOKUP($U365,'종목주가시세'!$A$1:$J$472,MATCH(AA$6,'종목주가시세'!$B$1:$J$1,0)+1)*Q365</f>
        <v>0</v>
      </c>
      <c r="AB365" s="12">
        <f t="array" ref="AB365">VLOOKUP($U365,'종목주가시세'!$A$1:$J$472,MATCH(AB$6,'종목주가시세'!$B$1:$J$1,0)+1)*R365</f>
        <v>0</v>
      </c>
      <c r="AC365" s="12">
        <f t="array" ref="AC365">VLOOKUP($U365,'종목주가시세'!$A$1:$J$472,MATCH(AC$6,'종목주가시세'!$B$1:$J$1,0)+1)*S365</f>
        <v>0</v>
      </c>
      <c r="AD365" s="12">
        <f t="array" ref="AD365">VLOOKUP($U365,'종목주가시세'!$A$1:$J$472,MATCH(AD$6,'종목주가시세'!$B$1:$J$1,0)+1)*T365</f>
        <v>0</v>
      </c>
      <c r="AE365" s="12">
        <f t="shared" si="3"/>
        <v>0</v>
      </c>
      <c r="AF365" s="12">
        <f t="array" ref="AF365">100000000+SUM(IF(($C$7:$C$28="매도")*($B$7:$B$28&lt;=$U365),$I$7:$I$28))-SUM(IF(($C$7:$C$28="매수")*($B$7:$B$28&lt;=$U365),$I$7:$I$28))</f>
        <v>170486380</v>
      </c>
      <c r="AG365" s="12">
        <f t="shared" si="4"/>
        <v>170486380</v>
      </c>
    </row>
    <row r="366" ht="16.5" customHeight="1">
      <c r="L366" s="3">
        <f t="array" ref="L366">SUM(IF(($A$7:$A$28=L$6)*($C$7:$C$28="매수")*($B$7:$B$28&lt;=$U366),$H$7:$H$28))-SUM(IF(($A$7:$A$28=L$6)*($C$7:$C$28="매도")*($B$7:$B$28&lt;=$U366),$H$7:$H$28))</f>
        <v>0</v>
      </c>
      <c r="M366" s="3">
        <f t="array" ref="M366">SUM(IF(($A$7:$A$28=M$6)*($C$7:$C$28="매수")*($B$7:$B$28&lt;=$U366),$H$7:$H$28))-SUM(IF(($A$7:$A$28=M$6)*($C$7:$C$28="매도")*($B$7:$B$28&lt;=$U366),$H$7:$H$28))</f>
        <v>0</v>
      </c>
      <c r="N366" s="3">
        <f t="array" ref="N366">SUM(IF(($A$7:$A$28=N$6)*($C$7:$C$28="매수")*($B$7:$B$28&lt;=$U366),$H$7:$H$28))-SUM(IF(($A$7:$A$28=N$6)*($C$7:$C$28="매도")*($B$7:$B$28&lt;=$U366),$H$7:$H$28))</f>
        <v>0</v>
      </c>
      <c r="O366" s="3">
        <f t="array" ref="O366">SUM(IF(($A$7:$A$28=O$6)*($C$7:$C$28="매수")*($B$7:$B$28&lt;=$U366),$H$7:$H$28))-SUM(IF(($A$7:$A$28=O$6)*($C$7:$C$28="매도")*($B$7:$B$28&lt;=$U366),$H$7:$H$28))</f>
        <v>0</v>
      </c>
      <c r="P366" s="3">
        <f t="array" ref="P366">SUM(IF(($A$7:$A$28=P$6)*($C$7:$C$28="매수")*($B$7:$B$28&lt;=$U366),$H$7:$H$28))-SUM(IF(($A$7:$A$28=P$6)*($C$7:$C$28="매도")*($B$7:$B$28&lt;=$U366),$H$7:$H$28))</f>
        <v>0</v>
      </c>
      <c r="Q366" s="3">
        <f t="array" ref="Q366">SUM(IF(($A$7:$A$28=Q$6)*($C$7:$C$28="매수")*($B$7:$B$28&lt;=$U366),$H$7:$H$28))-SUM(IF(($A$7:$A$28=Q$6)*($C$7:$C$28="매도")*($B$7:$B$28&lt;=$U366),$H$7:$H$28))</f>
        <v>0</v>
      </c>
      <c r="R366" s="3">
        <f t="array" ref="R366">SUM(IF(($A$7:$A$28=R$6)*($C$7:$C$28="매수")*($B$7:$B$28&lt;=$U366),$H$7:$H$28))-SUM(IF(($A$7:$A$28=R$6)*($C$7:$C$28="매도")*($B$7:$B$28&lt;=$U366),$H$7:$H$28))</f>
        <v>0</v>
      </c>
      <c r="S366" s="3">
        <f t="array" ref="S366">SUM(IF(($A$7:$A$28=S$6)*($C$7:$C$28="매수")*($B$7:$B$28&lt;=$U366),$H$7:$H$28))-SUM(IF(($A$7:$A$28=S$6)*($C$7:$C$28="매도")*($B$7:$B$28&lt;=$U366),$H$7:$H$28))</f>
        <v>0</v>
      </c>
      <c r="T366" s="3">
        <f t="array" ref="T366">SUM(IF(($A$7:$A$28=T$6)*($C$7:$C$28="매수")*($B$7:$B$28&lt;=$U366),$H$7:$H$28))-SUM(IF(($A$7:$A$28=T$6)*($C$7:$C$28="매도")*($B$7:$B$28&lt;=$U366),$H$7:$H$28))</f>
        <v>0</v>
      </c>
      <c r="U366" s="11">
        <v>44032.0</v>
      </c>
      <c r="V366" s="12">
        <f t="array" ref="V366">VLOOKUP($U366,'종목주가시세'!$A$1:$J$472,MATCH(V$6,'종목주가시세'!$B$1:$J$1,0)+1)*L366</f>
        <v>0</v>
      </c>
      <c r="W366" s="12">
        <f t="array" ref="W366">VLOOKUP($U366,'종목주가시세'!$A$1:$J$472,MATCH(W$6,'종목주가시세'!$B$1:$J$1,0)+1)*M366</f>
        <v>0</v>
      </c>
      <c r="X366" s="12">
        <f t="array" ref="X366">VLOOKUP($U366,'종목주가시세'!$A$1:$J$472,MATCH(X$6,'종목주가시세'!$B$1:$J$1,0)+1)*N366</f>
        <v>0</v>
      </c>
      <c r="Y366" s="12">
        <f t="array" ref="Y366">VLOOKUP($U366,'종목주가시세'!$A$1:$J$472,MATCH(Y$6,'종목주가시세'!$B$1:$J$1,0)+1)*O366</f>
        <v>0</v>
      </c>
      <c r="Z366" s="12">
        <f t="array" ref="Z366">VLOOKUP($U366,'종목주가시세'!$A$1:$J$472,MATCH(Z$6,'종목주가시세'!$B$1:$J$1,0)+1)*P366</f>
        <v>0</v>
      </c>
      <c r="AA366" s="12">
        <f t="array" ref="AA366">VLOOKUP($U366,'종목주가시세'!$A$1:$J$472,MATCH(AA$6,'종목주가시세'!$B$1:$J$1,0)+1)*Q366</f>
        <v>0</v>
      </c>
      <c r="AB366" s="12">
        <f t="array" ref="AB366">VLOOKUP($U366,'종목주가시세'!$A$1:$J$472,MATCH(AB$6,'종목주가시세'!$B$1:$J$1,0)+1)*R366</f>
        <v>0</v>
      </c>
      <c r="AC366" s="12">
        <f t="array" ref="AC366">VLOOKUP($U366,'종목주가시세'!$A$1:$J$472,MATCH(AC$6,'종목주가시세'!$B$1:$J$1,0)+1)*S366</f>
        <v>0</v>
      </c>
      <c r="AD366" s="12">
        <f t="array" ref="AD366">VLOOKUP($U366,'종목주가시세'!$A$1:$J$472,MATCH(AD$6,'종목주가시세'!$B$1:$J$1,0)+1)*T366</f>
        <v>0</v>
      </c>
      <c r="AE366" s="12">
        <f t="shared" si="3"/>
        <v>0</v>
      </c>
      <c r="AF366" s="12">
        <f t="array" ref="AF366">100000000+SUM(IF(($C$7:$C$28="매도")*($B$7:$B$28&lt;=$U366),$I$7:$I$28))-SUM(IF(($C$7:$C$28="매수")*($B$7:$B$28&lt;=$U366),$I$7:$I$28))</f>
        <v>170486380</v>
      </c>
      <c r="AG366" s="12">
        <f t="shared" si="4"/>
        <v>170486380</v>
      </c>
    </row>
    <row r="367" ht="16.5" customHeight="1">
      <c r="L367" s="3">
        <f t="array" ref="L367">SUM(IF(($A$7:$A$28=L$6)*($C$7:$C$28="매수")*($B$7:$B$28&lt;=$U367),$H$7:$H$28))-SUM(IF(($A$7:$A$28=L$6)*($C$7:$C$28="매도")*($B$7:$B$28&lt;=$U367),$H$7:$H$28))</f>
        <v>0</v>
      </c>
      <c r="M367" s="3">
        <f t="array" ref="M367">SUM(IF(($A$7:$A$28=M$6)*($C$7:$C$28="매수")*($B$7:$B$28&lt;=$U367),$H$7:$H$28))-SUM(IF(($A$7:$A$28=M$6)*($C$7:$C$28="매도")*($B$7:$B$28&lt;=$U367),$H$7:$H$28))</f>
        <v>0</v>
      </c>
      <c r="N367" s="3">
        <f t="array" ref="N367">SUM(IF(($A$7:$A$28=N$6)*($C$7:$C$28="매수")*($B$7:$B$28&lt;=$U367),$H$7:$H$28))-SUM(IF(($A$7:$A$28=N$6)*($C$7:$C$28="매도")*($B$7:$B$28&lt;=$U367),$H$7:$H$28))</f>
        <v>0</v>
      </c>
      <c r="O367" s="3">
        <f t="array" ref="O367">SUM(IF(($A$7:$A$28=O$6)*($C$7:$C$28="매수")*($B$7:$B$28&lt;=$U367),$H$7:$H$28))-SUM(IF(($A$7:$A$28=O$6)*($C$7:$C$28="매도")*($B$7:$B$28&lt;=$U367),$H$7:$H$28))</f>
        <v>0</v>
      </c>
      <c r="P367" s="3">
        <f t="array" ref="P367">SUM(IF(($A$7:$A$28=P$6)*($C$7:$C$28="매수")*($B$7:$B$28&lt;=$U367),$H$7:$H$28))-SUM(IF(($A$7:$A$28=P$6)*($C$7:$C$28="매도")*($B$7:$B$28&lt;=$U367),$H$7:$H$28))</f>
        <v>0</v>
      </c>
      <c r="Q367" s="3">
        <f t="array" ref="Q367">SUM(IF(($A$7:$A$28=Q$6)*($C$7:$C$28="매수")*($B$7:$B$28&lt;=$U367),$H$7:$H$28))-SUM(IF(($A$7:$A$28=Q$6)*($C$7:$C$28="매도")*($B$7:$B$28&lt;=$U367),$H$7:$H$28))</f>
        <v>0</v>
      </c>
      <c r="R367" s="3">
        <f t="array" ref="R367">SUM(IF(($A$7:$A$28=R$6)*($C$7:$C$28="매수")*($B$7:$B$28&lt;=$U367),$H$7:$H$28))-SUM(IF(($A$7:$A$28=R$6)*($C$7:$C$28="매도")*($B$7:$B$28&lt;=$U367),$H$7:$H$28))</f>
        <v>0</v>
      </c>
      <c r="S367" s="3">
        <f t="array" ref="S367">SUM(IF(($A$7:$A$28=S$6)*($C$7:$C$28="매수")*($B$7:$B$28&lt;=$U367),$H$7:$H$28))-SUM(IF(($A$7:$A$28=S$6)*($C$7:$C$28="매도")*($B$7:$B$28&lt;=$U367),$H$7:$H$28))</f>
        <v>0</v>
      </c>
      <c r="T367" s="3">
        <f t="array" ref="T367">SUM(IF(($A$7:$A$28=T$6)*($C$7:$C$28="매수")*($B$7:$B$28&lt;=$U367),$H$7:$H$28))-SUM(IF(($A$7:$A$28=T$6)*($C$7:$C$28="매도")*($B$7:$B$28&lt;=$U367),$H$7:$H$28))</f>
        <v>0</v>
      </c>
      <c r="U367" s="11">
        <v>44033.0</v>
      </c>
      <c r="V367" s="12">
        <f t="array" ref="V367">VLOOKUP($U367,'종목주가시세'!$A$1:$J$472,MATCH(V$6,'종목주가시세'!$B$1:$J$1,0)+1)*L367</f>
        <v>0</v>
      </c>
      <c r="W367" s="12">
        <f t="array" ref="W367">VLOOKUP($U367,'종목주가시세'!$A$1:$J$472,MATCH(W$6,'종목주가시세'!$B$1:$J$1,0)+1)*M367</f>
        <v>0</v>
      </c>
      <c r="X367" s="12">
        <f t="array" ref="X367">VLOOKUP($U367,'종목주가시세'!$A$1:$J$472,MATCH(X$6,'종목주가시세'!$B$1:$J$1,0)+1)*N367</f>
        <v>0</v>
      </c>
      <c r="Y367" s="12">
        <f t="array" ref="Y367">VLOOKUP($U367,'종목주가시세'!$A$1:$J$472,MATCH(Y$6,'종목주가시세'!$B$1:$J$1,0)+1)*O367</f>
        <v>0</v>
      </c>
      <c r="Z367" s="12">
        <f t="array" ref="Z367">VLOOKUP($U367,'종목주가시세'!$A$1:$J$472,MATCH(Z$6,'종목주가시세'!$B$1:$J$1,0)+1)*P367</f>
        <v>0</v>
      </c>
      <c r="AA367" s="12">
        <f t="array" ref="AA367">VLOOKUP($U367,'종목주가시세'!$A$1:$J$472,MATCH(AA$6,'종목주가시세'!$B$1:$J$1,0)+1)*Q367</f>
        <v>0</v>
      </c>
      <c r="AB367" s="12">
        <f t="array" ref="AB367">VLOOKUP($U367,'종목주가시세'!$A$1:$J$472,MATCH(AB$6,'종목주가시세'!$B$1:$J$1,0)+1)*R367</f>
        <v>0</v>
      </c>
      <c r="AC367" s="12">
        <f t="array" ref="AC367">VLOOKUP($U367,'종목주가시세'!$A$1:$J$472,MATCH(AC$6,'종목주가시세'!$B$1:$J$1,0)+1)*S367</f>
        <v>0</v>
      </c>
      <c r="AD367" s="12">
        <f t="array" ref="AD367">VLOOKUP($U367,'종목주가시세'!$A$1:$J$472,MATCH(AD$6,'종목주가시세'!$B$1:$J$1,0)+1)*T367</f>
        <v>0</v>
      </c>
      <c r="AE367" s="12">
        <f t="shared" si="3"/>
        <v>0</v>
      </c>
      <c r="AF367" s="12">
        <f t="array" ref="AF367">100000000+SUM(IF(($C$7:$C$28="매도")*($B$7:$B$28&lt;=$U367),$I$7:$I$28))-SUM(IF(($C$7:$C$28="매수")*($B$7:$B$28&lt;=$U367),$I$7:$I$28))</f>
        <v>170486380</v>
      </c>
      <c r="AG367" s="12">
        <f t="shared" si="4"/>
        <v>170486380</v>
      </c>
    </row>
    <row r="368" ht="16.5" customHeight="1">
      <c r="L368" s="3">
        <f t="array" ref="L368">SUM(IF(($A$7:$A$28=L$6)*($C$7:$C$28="매수")*($B$7:$B$28&lt;=$U368),$H$7:$H$28))-SUM(IF(($A$7:$A$28=L$6)*($C$7:$C$28="매도")*($B$7:$B$28&lt;=$U368),$H$7:$H$28))</f>
        <v>0</v>
      </c>
      <c r="M368" s="3">
        <f t="array" ref="M368">SUM(IF(($A$7:$A$28=M$6)*($C$7:$C$28="매수")*($B$7:$B$28&lt;=$U368),$H$7:$H$28))-SUM(IF(($A$7:$A$28=M$6)*($C$7:$C$28="매도")*($B$7:$B$28&lt;=$U368),$H$7:$H$28))</f>
        <v>0</v>
      </c>
      <c r="N368" s="3">
        <f t="array" ref="N368">SUM(IF(($A$7:$A$28=N$6)*($C$7:$C$28="매수")*($B$7:$B$28&lt;=$U368),$H$7:$H$28))-SUM(IF(($A$7:$A$28=N$6)*($C$7:$C$28="매도")*($B$7:$B$28&lt;=$U368),$H$7:$H$28))</f>
        <v>0</v>
      </c>
      <c r="O368" s="3">
        <f t="array" ref="O368">SUM(IF(($A$7:$A$28=O$6)*($C$7:$C$28="매수")*($B$7:$B$28&lt;=$U368),$H$7:$H$28))-SUM(IF(($A$7:$A$28=O$6)*($C$7:$C$28="매도")*($B$7:$B$28&lt;=$U368),$H$7:$H$28))</f>
        <v>0</v>
      </c>
      <c r="P368" s="3">
        <f t="array" ref="P368">SUM(IF(($A$7:$A$28=P$6)*($C$7:$C$28="매수")*($B$7:$B$28&lt;=$U368),$H$7:$H$28))-SUM(IF(($A$7:$A$28=P$6)*($C$7:$C$28="매도")*($B$7:$B$28&lt;=$U368),$H$7:$H$28))</f>
        <v>0</v>
      </c>
      <c r="Q368" s="3">
        <f t="array" ref="Q368">SUM(IF(($A$7:$A$28=Q$6)*($C$7:$C$28="매수")*($B$7:$B$28&lt;=$U368),$H$7:$H$28))-SUM(IF(($A$7:$A$28=Q$6)*($C$7:$C$28="매도")*($B$7:$B$28&lt;=$U368),$H$7:$H$28))</f>
        <v>0</v>
      </c>
      <c r="R368" s="3">
        <f t="array" ref="R368">SUM(IF(($A$7:$A$28=R$6)*($C$7:$C$28="매수")*($B$7:$B$28&lt;=$U368),$H$7:$H$28))-SUM(IF(($A$7:$A$28=R$6)*($C$7:$C$28="매도")*($B$7:$B$28&lt;=$U368),$H$7:$H$28))</f>
        <v>0</v>
      </c>
      <c r="S368" s="3">
        <f t="array" ref="S368">SUM(IF(($A$7:$A$28=S$6)*($C$7:$C$28="매수")*($B$7:$B$28&lt;=$U368),$H$7:$H$28))-SUM(IF(($A$7:$A$28=S$6)*($C$7:$C$28="매도")*($B$7:$B$28&lt;=$U368),$H$7:$H$28))</f>
        <v>0</v>
      </c>
      <c r="T368" s="3">
        <f t="array" ref="T368">SUM(IF(($A$7:$A$28=T$6)*($C$7:$C$28="매수")*($B$7:$B$28&lt;=$U368),$H$7:$H$28))-SUM(IF(($A$7:$A$28=T$6)*($C$7:$C$28="매도")*($B$7:$B$28&lt;=$U368),$H$7:$H$28))</f>
        <v>0</v>
      </c>
      <c r="U368" s="11">
        <v>44034.0</v>
      </c>
      <c r="V368" s="12">
        <f t="array" ref="V368">VLOOKUP($U368,'종목주가시세'!$A$1:$J$472,MATCH(V$6,'종목주가시세'!$B$1:$J$1,0)+1)*L368</f>
        <v>0</v>
      </c>
      <c r="W368" s="12">
        <f t="array" ref="W368">VLOOKUP($U368,'종목주가시세'!$A$1:$J$472,MATCH(W$6,'종목주가시세'!$B$1:$J$1,0)+1)*M368</f>
        <v>0</v>
      </c>
      <c r="X368" s="12">
        <f t="array" ref="X368">VLOOKUP($U368,'종목주가시세'!$A$1:$J$472,MATCH(X$6,'종목주가시세'!$B$1:$J$1,0)+1)*N368</f>
        <v>0</v>
      </c>
      <c r="Y368" s="12">
        <f t="array" ref="Y368">VLOOKUP($U368,'종목주가시세'!$A$1:$J$472,MATCH(Y$6,'종목주가시세'!$B$1:$J$1,0)+1)*O368</f>
        <v>0</v>
      </c>
      <c r="Z368" s="12">
        <f t="array" ref="Z368">VLOOKUP($U368,'종목주가시세'!$A$1:$J$472,MATCH(Z$6,'종목주가시세'!$B$1:$J$1,0)+1)*P368</f>
        <v>0</v>
      </c>
      <c r="AA368" s="12">
        <f t="array" ref="AA368">VLOOKUP($U368,'종목주가시세'!$A$1:$J$472,MATCH(AA$6,'종목주가시세'!$B$1:$J$1,0)+1)*Q368</f>
        <v>0</v>
      </c>
      <c r="AB368" s="12">
        <f t="array" ref="AB368">VLOOKUP($U368,'종목주가시세'!$A$1:$J$472,MATCH(AB$6,'종목주가시세'!$B$1:$J$1,0)+1)*R368</f>
        <v>0</v>
      </c>
      <c r="AC368" s="12">
        <f t="array" ref="AC368">VLOOKUP($U368,'종목주가시세'!$A$1:$J$472,MATCH(AC$6,'종목주가시세'!$B$1:$J$1,0)+1)*S368</f>
        <v>0</v>
      </c>
      <c r="AD368" s="12">
        <f t="array" ref="AD368">VLOOKUP($U368,'종목주가시세'!$A$1:$J$472,MATCH(AD$6,'종목주가시세'!$B$1:$J$1,0)+1)*T368</f>
        <v>0</v>
      </c>
      <c r="AE368" s="12">
        <f t="shared" si="3"/>
        <v>0</v>
      </c>
      <c r="AF368" s="12">
        <f t="array" ref="AF368">100000000+SUM(IF(($C$7:$C$28="매도")*($B$7:$B$28&lt;=$U368),$I$7:$I$28))-SUM(IF(($C$7:$C$28="매수")*($B$7:$B$28&lt;=$U368),$I$7:$I$28))</f>
        <v>170486380</v>
      </c>
      <c r="AG368" s="12">
        <f t="shared" si="4"/>
        <v>170486380</v>
      </c>
    </row>
    <row r="369" ht="16.5" customHeight="1">
      <c r="L369" s="3">
        <f t="array" ref="L369">SUM(IF(($A$7:$A$28=L$6)*($C$7:$C$28="매수")*($B$7:$B$28&lt;=$U369),$H$7:$H$28))-SUM(IF(($A$7:$A$28=L$6)*($C$7:$C$28="매도")*($B$7:$B$28&lt;=$U369),$H$7:$H$28))</f>
        <v>0</v>
      </c>
      <c r="M369" s="3">
        <f t="array" ref="M369">SUM(IF(($A$7:$A$28=M$6)*($C$7:$C$28="매수")*($B$7:$B$28&lt;=$U369),$H$7:$H$28))-SUM(IF(($A$7:$A$28=M$6)*($C$7:$C$28="매도")*($B$7:$B$28&lt;=$U369),$H$7:$H$28))</f>
        <v>0</v>
      </c>
      <c r="N369" s="3">
        <f t="array" ref="N369">SUM(IF(($A$7:$A$28=N$6)*($C$7:$C$28="매수")*($B$7:$B$28&lt;=$U369),$H$7:$H$28))-SUM(IF(($A$7:$A$28=N$6)*($C$7:$C$28="매도")*($B$7:$B$28&lt;=$U369),$H$7:$H$28))</f>
        <v>0</v>
      </c>
      <c r="O369" s="3">
        <f t="array" ref="O369">SUM(IF(($A$7:$A$28=O$6)*($C$7:$C$28="매수")*($B$7:$B$28&lt;=$U369),$H$7:$H$28))-SUM(IF(($A$7:$A$28=O$6)*($C$7:$C$28="매도")*($B$7:$B$28&lt;=$U369),$H$7:$H$28))</f>
        <v>0</v>
      </c>
      <c r="P369" s="3">
        <f t="array" ref="P369">SUM(IF(($A$7:$A$28=P$6)*($C$7:$C$28="매수")*($B$7:$B$28&lt;=$U369),$H$7:$H$28))-SUM(IF(($A$7:$A$28=P$6)*($C$7:$C$28="매도")*($B$7:$B$28&lt;=$U369),$H$7:$H$28))</f>
        <v>0</v>
      </c>
      <c r="Q369" s="3">
        <f t="array" ref="Q369">SUM(IF(($A$7:$A$28=Q$6)*($C$7:$C$28="매수")*($B$7:$B$28&lt;=$U369),$H$7:$H$28))-SUM(IF(($A$7:$A$28=Q$6)*($C$7:$C$28="매도")*($B$7:$B$28&lt;=$U369),$H$7:$H$28))</f>
        <v>0</v>
      </c>
      <c r="R369" s="3">
        <f t="array" ref="R369">SUM(IF(($A$7:$A$28=R$6)*($C$7:$C$28="매수")*($B$7:$B$28&lt;=$U369),$H$7:$H$28))-SUM(IF(($A$7:$A$28=R$6)*($C$7:$C$28="매도")*($B$7:$B$28&lt;=$U369),$H$7:$H$28))</f>
        <v>0</v>
      </c>
      <c r="S369" s="3">
        <f t="array" ref="S369">SUM(IF(($A$7:$A$28=S$6)*($C$7:$C$28="매수")*($B$7:$B$28&lt;=$U369),$H$7:$H$28))-SUM(IF(($A$7:$A$28=S$6)*($C$7:$C$28="매도")*($B$7:$B$28&lt;=$U369),$H$7:$H$28))</f>
        <v>0</v>
      </c>
      <c r="T369" s="3">
        <f t="array" ref="T369">SUM(IF(($A$7:$A$28=T$6)*($C$7:$C$28="매수")*($B$7:$B$28&lt;=$U369),$H$7:$H$28))-SUM(IF(($A$7:$A$28=T$6)*($C$7:$C$28="매도")*($B$7:$B$28&lt;=$U369),$H$7:$H$28))</f>
        <v>0</v>
      </c>
      <c r="U369" s="11">
        <v>44035.0</v>
      </c>
      <c r="V369" s="12">
        <f t="array" ref="V369">VLOOKUP($U369,'종목주가시세'!$A$1:$J$472,MATCH(V$6,'종목주가시세'!$B$1:$J$1,0)+1)*L369</f>
        <v>0</v>
      </c>
      <c r="W369" s="12">
        <f t="array" ref="W369">VLOOKUP($U369,'종목주가시세'!$A$1:$J$472,MATCH(W$6,'종목주가시세'!$B$1:$J$1,0)+1)*M369</f>
        <v>0</v>
      </c>
      <c r="X369" s="12">
        <f t="array" ref="X369">VLOOKUP($U369,'종목주가시세'!$A$1:$J$472,MATCH(X$6,'종목주가시세'!$B$1:$J$1,0)+1)*N369</f>
        <v>0</v>
      </c>
      <c r="Y369" s="12">
        <f t="array" ref="Y369">VLOOKUP($U369,'종목주가시세'!$A$1:$J$472,MATCH(Y$6,'종목주가시세'!$B$1:$J$1,0)+1)*O369</f>
        <v>0</v>
      </c>
      <c r="Z369" s="12">
        <f t="array" ref="Z369">VLOOKUP($U369,'종목주가시세'!$A$1:$J$472,MATCH(Z$6,'종목주가시세'!$B$1:$J$1,0)+1)*P369</f>
        <v>0</v>
      </c>
      <c r="AA369" s="12">
        <f t="array" ref="AA369">VLOOKUP($U369,'종목주가시세'!$A$1:$J$472,MATCH(AA$6,'종목주가시세'!$B$1:$J$1,0)+1)*Q369</f>
        <v>0</v>
      </c>
      <c r="AB369" s="12">
        <f t="array" ref="AB369">VLOOKUP($U369,'종목주가시세'!$A$1:$J$472,MATCH(AB$6,'종목주가시세'!$B$1:$J$1,0)+1)*R369</f>
        <v>0</v>
      </c>
      <c r="AC369" s="12">
        <f t="array" ref="AC369">VLOOKUP($U369,'종목주가시세'!$A$1:$J$472,MATCH(AC$6,'종목주가시세'!$B$1:$J$1,0)+1)*S369</f>
        <v>0</v>
      </c>
      <c r="AD369" s="12">
        <f t="array" ref="AD369">VLOOKUP($U369,'종목주가시세'!$A$1:$J$472,MATCH(AD$6,'종목주가시세'!$B$1:$J$1,0)+1)*T369</f>
        <v>0</v>
      </c>
      <c r="AE369" s="12">
        <f t="shared" si="3"/>
        <v>0</v>
      </c>
      <c r="AF369" s="12">
        <f t="array" ref="AF369">100000000+SUM(IF(($C$7:$C$28="매도")*($B$7:$B$28&lt;=$U369),$I$7:$I$28))-SUM(IF(($C$7:$C$28="매수")*($B$7:$B$28&lt;=$U369),$I$7:$I$28))</f>
        <v>170486380</v>
      </c>
      <c r="AG369" s="12">
        <f t="shared" si="4"/>
        <v>170486380</v>
      </c>
    </row>
    <row r="370" ht="16.5" customHeight="1">
      <c r="L370" s="3">
        <f t="array" ref="L370">SUM(IF(($A$7:$A$28=L$6)*($C$7:$C$28="매수")*($B$7:$B$28&lt;=$U370),$H$7:$H$28))-SUM(IF(($A$7:$A$28=L$6)*($C$7:$C$28="매도")*($B$7:$B$28&lt;=$U370),$H$7:$H$28))</f>
        <v>0</v>
      </c>
      <c r="M370" s="3">
        <f t="array" ref="M370">SUM(IF(($A$7:$A$28=M$6)*($C$7:$C$28="매수")*($B$7:$B$28&lt;=$U370),$H$7:$H$28))-SUM(IF(($A$7:$A$28=M$6)*($C$7:$C$28="매도")*($B$7:$B$28&lt;=$U370),$H$7:$H$28))</f>
        <v>0</v>
      </c>
      <c r="N370" s="3">
        <f t="array" ref="N370">SUM(IF(($A$7:$A$28=N$6)*($C$7:$C$28="매수")*($B$7:$B$28&lt;=$U370),$H$7:$H$28))-SUM(IF(($A$7:$A$28=N$6)*($C$7:$C$28="매도")*($B$7:$B$28&lt;=$U370),$H$7:$H$28))</f>
        <v>0</v>
      </c>
      <c r="O370" s="3">
        <f t="array" ref="O370">SUM(IF(($A$7:$A$28=O$6)*($C$7:$C$28="매수")*($B$7:$B$28&lt;=$U370),$H$7:$H$28))-SUM(IF(($A$7:$A$28=O$6)*($C$7:$C$28="매도")*($B$7:$B$28&lt;=$U370),$H$7:$H$28))</f>
        <v>0</v>
      </c>
      <c r="P370" s="3">
        <f t="array" ref="P370">SUM(IF(($A$7:$A$28=P$6)*($C$7:$C$28="매수")*($B$7:$B$28&lt;=$U370),$H$7:$H$28))-SUM(IF(($A$7:$A$28=P$6)*($C$7:$C$28="매도")*($B$7:$B$28&lt;=$U370),$H$7:$H$28))</f>
        <v>0</v>
      </c>
      <c r="Q370" s="3">
        <f t="array" ref="Q370">SUM(IF(($A$7:$A$28=Q$6)*($C$7:$C$28="매수")*($B$7:$B$28&lt;=$U370),$H$7:$H$28))-SUM(IF(($A$7:$A$28=Q$6)*($C$7:$C$28="매도")*($B$7:$B$28&lt;=$U370),$H$7:$H$28))</f>
        <v>0</v>
      </c>
      <c r="R370" s="3">
        <f t="array" ref="R370">SUM(IF(($A$7:$A$28=R$6)*($C$7:$C$28="매수")*($B$7:$B$28&lt;=$U370),$H$7:$H$28))-SUM(IF(($A$7:$A$28=R$6)*($C$7:$C$28="매도")*($B$7:$B$28&lt;=$U370),$H$7:$H$28))</f>
        <v>0</v>
      </c>
      <c r="S370" s="3">
        <f t="array" ref="S370">SUM(IF(($A$7:$A$28=S$6)*($C$7:$C$28="매수")*($B$7:$B$28&lt;=$U370),$H$7:$H$28))-SUM(IF(($A$7:$A$28=S$6)*($C$7:$C$28="매도")*($B$7:$B$28&lt;=$U370),$H$7:$H$28))</f>
        <v>0</v>
      </c>
      <c r="T370" s="3">
        <f t="array" ref="T370">SUM(IF(($A$7:$A$28=T$6)*($C$7:$C$28="매수")*($B$7:$B$28&lt;=$U370),$H$7:$H$28))-SUM(IF(($A$7:$A$28=T$6)*($C$7:$C$28="매도")*($B$7:$B$28&lt;=$U370),$H$7:$H$28))</f>
        <v>0</v>
      </c>
      <c r="U370" s="11">
        <v>44036.0</v>
      </c>
      <c r="V370" s="12">
        <f t="array" ref="V370">VLOOKUP($U370,'종목주가시세'!$A$1:$J$472,MATCH(V$6,'종목주가시세'!$B$1:$J$1,0)+1)*L370</f>
        <v>0</v>
      </c>
      <c r="W370" s="12">
        <f t="array" ref="W370">VLOOKUP($U370,'종목주가시세'!$A$1:$J$472,MATCH(W$6,'종목주가시세'!$B$1:$J$1,0)+1)*M370</f>
        <v>0</v>
      </c>
      <c r="X370" s="12">
        <f t="array" ref="X370">VLOOKUP($U370,'종목주가시세'!$A$1:$J$472,MATCH(X$6,'종목주가시세'!$B$1:$J$1,0)+1)*N370</f>
        <v>0</v>
      </c>
      <c r="Y370" s="12">
        <f t="array" ref="Y370">VLOOKUP($U370,'종목주가시세'!$A$1:$J$472,MATCH(Y$6,'종목주가시세'!$B$1:$J$1,0)+1)*O370</f>
        <v>0</v>
      </c>
      <c r="Z370" s="12">
        <f t="array" ref="Z370">VLOOKUP($U370,'종목주가시세'!$A$1:$J$472,MATCH(Z$6,'종목주가시세'!$B$1:$J$1,0)+1)*P370</f>
        <v>0</v>
      </c>
      <c r="AA370" s="12">
        <f t="array" ref="AA370">VLOOKUP($U370,'종목주가시세'!$A$1:$J$472,MATCH(AA$6,'종목주가시세'!$B$1:$J$1,0)+1)*Q370</f>
        <v>0</v>
      </c>
      <c r="AB370" s="12">
        <f t="array" ref="AB370">VLOOKUP($U370,'종목주가시세'!$A$1:$J$472,MATCH(AB$6,'종목주가시세'!$B$1:$J$1,0)+1)*R370</f>
        <v>0</v>
      </c>
      <c r="AC370" s="12">
        <f t="array" ref="AC370">VLOOKUP($U370,'종목주가시세'!$A$1:$J$472,MATCH(AC$6,'종목주가시세'!$B$1:$J$1,0)+1)*S370</f>
        <v>0</v>
      </c>
      <c r="AD370" s="12">
        <f t="array" ref="AD370">VLOOKUP($U370,'종목주가시세'!$A$1:$J$472,MATCH(AD$6,'종목주가시세'!$B$1:$J$1,0)+1)*T370</f>
        <v>0</v>
      </c>
      <c r="AE370" s="12">
        <f t="shared" si="3"/>
        <v>0</v>
      </c>
      <c r="AF370" s="12">
        <f t="array" ref="AF370">100000000+SUM(IF(($C$7:$C$28="매도")*($B$7:$B$28&lt;=$U370),$I$7:$I$28))-SUM(IF(($C$7:$C$28="매수")*($B$7:$B$28&lt;=$U370),$I$7:$I$28))</f>
        <v>170486380</v>
      </c>
      <c r="AG370" s="12">
        <f t="shared" si="4"/>
        <v>170486380</v>
      </c>
    </row>
    <row r="371" ht="16.5" customHeight="1">
      <c r="L371" s="3">
        <f t="array" ref="L371">SUM(IF(($A$7:$A$28=L$6)*($C$7:$C$28="매수")*($B$7:$B$28&lt;=$U371),$H$7:$H$28))-SUM(IF(($A$7:$A$28=L$6)*($C$7:$C$28="매도")*($B$7:$B$28&lt;=$U371),$H$7:$H$28))</f>
        <v>0</v>
      </c>
      <c r="M371" s="3">
        <f t="array" ref="M371">SUM(IF(($A$7:$A$28=M$6)*($C$7:$C$28="매수")*($B$7:$B$28&lt;=$U371),$H$7:$H$28))-SUM(IF(($A$7:$A$28=M$6)*($C$7:$C$28="매도")*($B$7:$B$28&lt;=$U371),$H$7:$H$28))</f>
        <v>0</v>
      </c>
      <c r="N371" s="3">
        <f t="array" ref="N371">SUM(IF(($A$7:$A$28=N$6)*($C$7:$C$28="매수")*($B$7:$B$28&lt;=$U371),$H$7:$H$28))-SUM(IF(($A$7:$A$28=N$6)*($C$7:$C$28="매도")*($B$7:$B$28&lt;=$U371),$H$7:$H$28))</f>
        <v>0</v>
      </c>
      <c r="O371" s="3">
        <f t="array" ref="O371">SUM(IF(($A$7:$A$28=O$6)*($C$7:$C$28="매수")*($B$7:$B$28&lt;=$U371),$H$7:$H$28))-SUM(IF(($A$7:$A$28=O$6)*($C$7:$C$28="매도")*($B$7:$B$28&lt;=$U371),$H$7:$H$28))</f>
        <v>0</v>
      </c>
      <c r="P371" s="3">
        <f t="array" ref="P371">SUM(IF(($A$7:$A$28=P$6)*($C$7:$C$28="매수")*($B$7:$B$28&lt;=$U371),$H$7:$H$28))-SUM(IF(($A$7:$A$28=P$6)*($C$7:$C$28="매도")*($B$7:$B$28&lt;=$U371),$H$7:$H$28))</f>
        <v>0</v>
      </c>
      <c r="Q371" s="3">
        <f t="array" ref="Q371">SUM(IF(($A$7:$A$28=Q$6)*($C$7:$C$28="매수")*($B$7:$B$28&lt;=$U371),$H$7:$H$28))-SUM(IF(($A$7:$A$28=Q$6)*($C$7:$C$28="매도")*($B$7:$B$28&lt;=$U371),$H$7:$H$28))</f>
        <v>0</v>
      </c>
      <c r="R371" s="3">
        <f t="array" ref="R371">SUM(IF(($A$7:$A$28=R$6)*($C$7:$C$28="매수")*($B$7:$B$28&lt;=$U371),$H$7:$H$28))-SUM(IF(($A$7:$A$28=R$6)*($C$7:$C$28="매도")*($B$7:$B$28&lt;=$U371),$H$7:$H$28))</f>
        <v>0</v>
      </c>
      <c r="S371" s="3">
        <f t="array" ref="S371">SUM(IF(($A$7:$A$28=S$6)*($C$7:$C$28="매수")*($B$7:$B$28&lt;=$U371),$H$7:$H$28))-SUM(IF(($A$7:$A$28=S$6)*($C$7:$C$28="매도")*($B$7:$B$28&lt;=$U371),$H$7:$H$28))</f>
        <v>0</v>
      </c>
      <c r="T371" s="3">
        <f t="array" ref="T371">SUM(IF(($A$7:$A$28=T$6)*($C$7:$C$28="매수")*($B$7:$B$28&lt;=$U371),$H$7:$H$28))-SUM(IF(($A$7:$A$28=T$6)*($C$7:$C$28="매도")*($B$7:$B$28&lt;=$U371),$H$7:$H$28))</f>
        <v>0</v>
      </c>
      <c r="U371" s="11">
        <v>44039.0</v>
      </c>
      <c r="V371" s="12">
        <f t="array" ref="V371">VLOOKUP($U371,'종목주가시세'!$A$1:$J$472,MATCH(V$6,'종목주가시세'!$B$1:$J$1,0)+1)*L371</f>
        <v>0</v>
      </c>
      <c r="W371" s="12">
        <f t="array" ref="W371">VLOOKUP($U371,'종목주가시세'!$A$1:$J$472,MATCH(W$6,'종목주가시세'!$B$1:$J$1,0)+1)*M371</f>
        <v>0</v>
      </c>
      <c r="X371" s="12">
        <f t="array" ref="X371">VLOOKUP($U371,'종목주가시세'!$A$1:$J$472,MATCH(X$6,'종목주가시세'!$B$1:$J$1,0)+1)*N371</f>
        <v>0</v>
      </c>
      <c r="Y371" s="12">
        <f t="array" ref="Y371">VLOOKUP($U371,'종목주가시세'!$A$1:$J$472,MATCH(Y$6,'종목주가시세'!$B$1:$J$1,0)+1)*O371</f>
        <v>0</v>
      </c>
      <c r="Z371" s="12">
        <f t="array" ref="Z371">VLOOKUP($U371,'종목주가시세'!$A$1:$J$472,MATCH(Z$6,'종목주가시세'!$B$1:$J$1,0)+1)*P371</f>
        <v>0</v>
      </c>
      <c r="AA371" s="12">
        <f t="array" ref="AA371">VLOOKUP($U371,'종목주가시세'!$A$1:$J$472,MATCH(AA$6,'종목주가시세'!$B$1:$J$1,0)+1)*Q371</f>
        <v>0</v>
      </c>
      <c r="AB371" s="12">
        <f t="array" ref="AB371">VLOOKUP($U371,'종목주가시세'!$A$1:$J$472,MATCH(AB$6,'종목주가시세'!$B$1:$J$1,0)+1)*R371</f>
        <v>0</v>
      </c>
      <c r="AC371" s="12">
        <f t="array" ref="AC371">VLOOKUP($U371,'종목주가시세'!$A$1:$J$472,MATCH(AC$6,'종목주가시세'!$B$1:$J$1,0)+1)*S371</f>
        <v>0</v>
      </c>
      <c r="AD371" s="12">
        <f t="array" ref="AD371">VLOOKUP($U371,'종목주가시세'!$A$1:$J$472,MATCH(AD$6,'종목주가시세'!$B$1:$J$1,0)+1)*T371</f>
        <v>0</v>
      </c>
      <c r="AE371" s="12">
        <f t="shared" si="3"/>
        <v>0</v>
      </c>
      <c r="AF371" s="12">
        <f t="array" ref="AF371">100000000+SUM(IF(($C$7:$C$28="매도")*($B$7:$B$28&lt;=$U371),$I$7:$I$28))-SUM(IF(($C$7:$C$28="매수")*($B$7:$B$28&lt;=$U371),$I$7:$I$28))</f>
        <v>170486380</v>
      </c>
      <c r="AG371" s="12">
        <f t="shared" si="4"/>
        <v>170486380</v>
      </c>
    </row>
    <row r="372" ht="16.5" customHeight="1">
      <c r="L372" s="3">
        <f t="array" ref="L372">SUM(IF(($A$7:$A$28=L$6)*($C$7:$C$28="매수")*($B$7:$B$28&lt;=$U372),$H$7:$H$28))-SUM(IF(($A$7:$A$28=L$6)*($C$7:$C$28="매도")*($B$7:$B$28&lt;=$U372),$H$7:$H$28))</f>
        <v>0</v>
      </c>
      <c r="M372" s="3">
        <f t="array" ref="M372">SUM(IF(($A$7:$A$28=M$6)*($C$7:$C$28="매수")*($B$7:$B$28&lt;=$U372),$H$7:$H$28))-SUM(IF(($A$7:$A$28=M$6)*($C$7:$C$28="매도")*($B$7:$B$28&lt;=$U372),$H$7:$H$28))</f>
        <v>0</v>
      </c>
      <c r="N372" s="3">
        <f t="array" ref="N372">SUM(IF(($A$7:$A$28=N$6)*($C$7:$C$28="매수")*($B$7:$B$28&lt;=$U372),$H$7:$H$28))-SUM(IF(($A$7:$A$28=N$6)*($C$7:$C$28="매도")*($B$7:$B$28&lt;=$U372),$H$7:$H$28))</f>
        <v>0</v>
      </c>
      <c r="O372" s="3">
        <f t="array" ref="O372">SUM(IF(($A$7:$A$28=O$6)*($C$7:$C$28="매수")*($B$7:$B$28&lt;=$U372),$H$7:$H$28))-SUM(IF(($A$7:$A$28=O$6)*($C$7:$C$28="매도")*($B$7:$B$28&lt;=$U372),$H$7:$H$28))</f>
        <v>0</v>
      </c>
      <c r="P372" s="3">
        <f t="array" ref="P372">SUM(IF(($A$7:$A$28=P$6)*($C$7:$C$28="매수")*($B$7:$B$28&lt;=$U372),$H$7:$H$28))-SUM(IF(($A$7:$A$28=P$6)*($C$7:$C$28="매도")*($B$7:$B$28&lt;=$U372),$H$7:$H$28))</f>
        <v>0</v>
      </c>
      <c r="Q372" s="3">
        <f t="array" ref="Q372">SUM(IF(($A$7:$A$28=Q$6)*($C$7:$C$28="매수")*($B$7:$B$28&lt;=$U372),$H$7:$H$28))-SUM(IF(($A$7:$A$28=Q$6)*($C$7:$C$28="매도")*($B$7:$B$28&lt;=$U372),$H$7:$H$28))</f>
        <v>0</v>
      </c>
      <c r="R372" s="3">
        <f t="array" ref="R372">SUM(IF(($A$7:$A$28=R$6)*($C$7:$C$28="매수")*($B$7:$B$28&lt;=$U372),$H$7:$H$28))-SUM(IF(($A$7:$A$28=R$6)*($C$7:$C$28="매도")*($B$7:$B$28&lt;=$U372),$H$7:$H$28))</f>
        <v>0</v>
      </c>
      <c r="S372" s="3">
        <f t="array" ref="S372">SUM(IF(($A$7:$A$28=S$6)*($C$7:$C$28="매수")*($B$7:$B$28&lt;=$U372),$H$7:$H$28))-SUM(IF(($A$7:$A$28=S$6)*($C$7:$C$28="매도")*($B$7:$B$28&lt;=$U372),$H$7:$H$28))</f>
        <v>0</v>
      </c>
      <c r="T372" s="3">
        <f t="array" ref="T372">SUM(IF(($A$7:$A$28=T$6)*($C$7:$C$28="매수")*($B$7:$B$28&lt;=$U372),$H$7:$H$28))-SUM(IF(($A$7:$A$28=T$6)*($C$7:$C$28="매도")*($B$7:$B$28&lt;=$U372),$H$7:$H$28))</f>
        <v>0</v>
      </c>
      <c r="U372" s="11">
        <v>44040.0</v>
      </c>
      <c r="V372" s="12">
        <f t="array" ref="V372">VLOOKUP($U372,'종목주가시세'!$A$1:$J$472,MATCH(V$6,'종목주가시세'!$B$1:$J$1,0)+1)*L372</f>
        <v>0</v>
      </c>
      <c r="W372" s="12">
        <f t="array" ref="W372">VLOOKUP($U372,'종목주가시세'!$A$1:$J$472,MATCH(W$6,'종목주가시세'!$B$1:$J$1,0)+1)*M372</f>
        <v>0</v>
      </c>
      <c r="X372" s="12">
        <f t="array" ref="X372">VLOOKUP($U372,'종목주가시세'!$A$1:$J$472,MATCH(X$6,'종목주가시세'!$B$1:$J$1,0)+1)*N372</f>
        <v>0</v>
      </c>
      <c r="Y372" s="12">
        <f t="array" ref="Y372">VLOOKUP($U372,'종목주가시세'!$A$1:$J$472,MATCH(Y$6,'종목주가시세'!$B$1:$J$1,0)+1)*O372</f>
        <v>0</v>
      </c>
      <c r="Z372" s="12">
        <f t="array" ref="Z372">VLOOKUP($U372,'종목주가시세'!$A$1:$J$472,MATCH(Z$6,'종목주가시세'!$B$1:$J$1,0)+1)*P372</f>
        <v>0</v>
      </c>
      <c r="AA372" s="12">
        <f t="array" ref="AA372">VLOOKUP($U372,'종목주가시세'!$A$1:$J$472,MATCH(AA$6,'종목주가시세'!$B$1:$J$1,0)+1)*Q372</f>
        <v>0</v>
      </c>
      <c r="AB372" s="12">
        <f t="array" ref="AB372">VLOOKUP($U372,'종목주가시세'!$A$1:$J$472,MATCH(AB$6,'종목주가시세'!$B$1:$J$1,0)+1)*R372</f>
        <v>0</v>
      </c>
      <c r="AC372" s="12">
        <f t="array" ref="AC372">VLOOKUP($U372,'종목주가시세'!$A$1:$J$472,MATCH(AC$6,'종목주가시세'!$B$1:$J$1,0)+1)*S372</f>
        <v>0</v>
      </c>
      <c r="AD372" s="12">
        <f t="array" ref="AD372">VLOOKUP($U372,'종목주가시세'!$A$1:$J$472,MATCH(AD$6,'종목주가시세'!$B$1:$J$1,0)+1)*T372</f>
        <v>0</v>
      </c>
      <c r="AE372" s="12">
        <f t="shared" si="3"/>
        <v>0</v>
      </c>
      <c r="AF372" s="12">
        <f t="array" ref="AF372">100000000+SUM(IF(($C$7:$C$28="매도")*($B$7:$B$28&lt;=$U372),$I$7:$I$28))-SUM(IF(($C$7:$C$28="매수")*($B$7:$B$28&lt;=$U372),$I$7:$I$28))</f>
        <v>170486380</v>
      </c>
      <c r="AG372" s="12">
        <f t="shared" si="4"/>
        <v>170486380</v>
      </c>
    </row>
    <row r="373" ht="16.5" customHeight="1">
      <c r="L373" s="3">
        <f t="array" ref="L373">SUM(IF(($A$7:$A$28=L$6)*($C$7:$C$28="매수")*($B$7:$B$28&lt;=$U373),$H$7:$H$28))-SUM(IF(($A$7:$A$28=L$6)*($C$7:$C$28="매도")*($B$7:$B$28&lt;=$U373),$H$7:$H$28))</f>
        <v>0</v>
      </c>
      <c r="M373" s="3">
        <f t="array" ref="M373">SUM(IF(($A$7:$A$28=M$6)*($C$7:$C$28="매수")*($B$7:$B$28&lt;=$U373),$H$7:$H$28))-SUM(IF(($A$7:$A$28=M$6)*($C$7:$C$28="매도")*($B$7:$B$28&lt;=$U373),$H$7:$H$28))</f>
        <v>0</v>
      </c>
      <c r="N373" s="3">
        <f t="array" ref="N373">SUM(IF(($A$7:$A$28=N$6)*($C$7:$C$28="매수")*($B$7:$B$28&lt;=$U373),$H$7:$H$28))-SUM(IF(($A$7:$A$28=N$6)*($C$7:$C$28="매도")*($B$7:$B$28&lt;=$U373),$H$7:$H$28))</f>
        <v>0</v>
      </c>
      <c r="O373" s="3">
        <f t="array" ref="O373">SUM(IF(($A$7:$A$28=O$6)*($C$7:$C$28="매수")*($B$7:$B$28&lt;=$U373),$H$7:$H$28))-SUM(IF(($A$7:$A$28=O$6)*($C$7:$C$28="매도")*($B$7:$B$28&lt;=$U373),$H$7:$H$28))</f>
        <v>0</v>
      </c>
      <c r="P373" s="3">
        <f t="array" ref="P373">SUM(IF(($A$7:$A$28=P$6)*($C$7:$C$28="매수")*($B$7:$B$28&lt;=$U373),$H$7:$H$28))-SUM(IF(($A$7:$A$28=P$6)*($C$7:$C$28="매도")*($B$7:$B$28&lt;=$U373),$H$7:$H$28))</f>
        <v>0</v>
      </c>
      <c r="Q373" s="3">
        <f t="array" ref="Q373">SUM(IF(($A$7:$A$28=Q$6)*($C$7:$C$28="매수")*($B$7:$B$28&lt;=$U373),$H$7:$H$28))-SUM(IF(($A$7:$A$28=Q$6)*($C$7:$C$28="매도")*($B$7:$B$28&lt;=$U373),$H$7:$H$28))</f>
        <v>0</v>
      </c>
      <c r="R373" s="3">
        <f t="array" ref="R373">SUM(IF(($A$7:$A$28=R$6)*($C$7:$C$28="매수")*($B$7:$B$28&lt;=$U373),$H$7:$H$28))-SUM(IF(($A$7:$A$28=R$6)*($C$7:$C$28="매도")*($B$7:$B$28&lt;=$U373),$H$7:$H$28))</f>
        <v>0</v>
      </c>
      <c r="S373" s="3">
        <f t="array" ref="S373">SUM(IF(($A$7:$A$28=S$6)*($C$7:$C$28="매수")*($B$7:$B$28&lt;=$U373),$H$7:$H$28))-SUM(IF(($A$7:$A$28=S$6)*($C$7:$C$28="매도")*($B$7:$B$28&lt;=$U373),$H$7:$H$28))</f>
        <v>0</v>
      </c>
      <c r="T373" s="3">
        <f t="array" ref="T373">SUM(IF(($A$7:$A$28=T$6)*($C$7:$C$28="매수")*($B$7:$B$28&lt;=$U373),$H$7:$H$28))-SUM(IF(($A$7:$A$28=T$6)*($C$7:$C$28="매도")*($B$7:$B$28&lt;=$U373),$H$7:$H$28))</f>
        <v>0</v>
      </c>
      <c r="U373" s="11">
        <v>44041.0</v>
      </c>
      <c r="V373" s="12">
        <f t="array" ref="V373">VLOOKUP($U373,'종목주가시세'!$A$1:$J$472,MATCH(V$6,'종목주가시세'!$B$1:$J$1,0)+1)*L373</f>
        <v>0</v>
      </c>
      <c r="W373" s="12">
        <f t="array" ref="W373">VLOOKUP($U373,'종목주가시세'!$A$1:$J$472,MATCH(W$6,'종목주가시세'!$B$1:$J$1,0)+1)*M373</f>
        <v>0</v>
      </c>
      <c r="X373" s="12">
        <f t="array" ref="X373">VLOOKUP($U373,'종목주가시세'!$A$1:$J$472,MATCH(X$6,'종목주가시세'!$B$1:$J$1,0)+1)*N373</f>
        <v>0</v>
      </c>
      <c r="Y373" s="12">
        <f t="array" ref="Y373">VLOOKUP($U373,'종목주가시세'!$A$1:$J$472,MATCH(Y$6,'종목주가시세'!$B$1:$J$1,0)+1)*O373</f>
        <v>0</v>
      </c>
      <c r="Z373" s="12">
        <f t="array" ref="Z373">VLOOKUP($U373,'종목주가시세'!$A$1:$J$472,MATCH(Z$6,'종목주가시세'!$B$1:$J$1,0)+1)*P373</f>
        <v>0</v>
      </c>
      <c r="AA373" s="12">
        <f t="array" ref="AA373">VLOOKUP($U373,'종목주가시세'!$A$1:$J$472,MATCH(AA$6,'종목주가시세'!$B$1:$J$1,0)+1)*Q373</f>
        <v>0</v>
      </c>
      <c r="AB373" s="12">
        <f t="array" ref="AB373">VLOOKUP($U373,'종목주가시세'!$A$1:$J$472,MATCH(AB$6,'종목주가시세'!$B$1:$J$1,0)+1)*R373</f>
        <v>0</v>
      </c>
      <c r="AC373" s="12">
        <f t="array" ref="AC373">VLOOKUP($U373,'종목주가시세'!$A$1:$J$472,MATCH(AC$6,'종목주가시세'!$B$1:$J$1,0)+1)*S373</f>
        <v>0</v>
      </c>
      <c r="AD373" s="12">
        <f t="array" ref="AD373">VLOOKUP($U373,'종목주가시세'!$A$1:$J$472,MATCH(AD$6,'종목주가시세'!$B$1:$J$1,0)+1)*T373</f>
        <v>0</v>
      </c>
      <c r="AE373" s="12">
        <f t="shared" si="3"/>
        <v>0</v>
      </c>
      <c r="AF373" s="12">
        <f t="array" ref="AF373">100000000+SUM(IF(($C$7:$C$28="매도")*($B$7:$B$28&lt;=$U373),$I$7:$I$28))-SUM(IF(($C$7:$C$28="매수")*($B$7:$B$28&lt;=$U373),$I$7:$I$28))</f>
        <v>170486380</v>
      </c>
      <c r="AG373" s="12">
        <f t="shared" si="4"/>
        <v>170486380</v>
      </c>
    </row>
    <row r="374" ht="16.5" customHeight="1">
      <c r="L374" s="3">
        <f t="array" ref="L374">SUM(IF(($A$7:$A$28=L$6)*($C$7:$C$28="매수")*($B$7:$B$28&lt;=$U374),$H$7:$H$28))-SUM(IF(($A$7:$A$28=L$6)*($C$7:$C$28="매도")*($B$7:$B$28&lt;=$U374),$H$7:$H$28))</f>
        <v>0</v>
      </c>
      <c r="M374" s="3">
        <f t="array" ref="M374">SUM(IF(($A$7:$A$28=M$6)*($C$7:$C$28="매수")*($B$7:$B$28&lt;=$U374),$H$7:$H$28))-SUM(IF(($A$7:$A$28=M$6)*($C$7:$C$28="매도")*($B$7:$B$28&lt;=$U374),$H$7:$H$28))</f>
        <v>0</v>
      </c>
      <c r="N374" s="3">
        <f t="array" ref="N374">SUM(IF(($A$7:$A$28=N$6)*($C$7:$C$28="매수")*($B$7:$B$28&lt;=$U374),$H$7:$H$28))-SUM(IF(($A$7:$A$28=N$6)*($C$7:$C$28="매도")*($B$7:$B$28&lt;=$U374),$H$7:$H$28))</f>
        <v>0</v>
      </c>
      <c r="O374" s="3">
        <f t="array" ref="O374">SUM(IF(($A$7:$A$28=O$6)*($C$7:$C$28="매수")*($B$7:$B$28&lt;=$U374),$H$7:$H$28))-SUM(IF(($A$7:$A$28=O$6)*($C$7:$C$28="매도")*($B$7:$B$28&lt;=$U374),$H$7:$H$28))</f>
        <v>0</v>
      </c>
      <c r="P374" s="3">
        <f t="array" ref="P374">SUM(IF(($A$7:$A$28=P$6)*($C$7:$C$28="매수")*($B$7:$B$28&lt;=$U374),$H$7:$H$28))-SUM(IF(($A$7:$A$28=P$6)*($C$7:$C$28="매도")*($B$7:$B$28&lt;=$U374),$H$7:$H$28))</f>
        <v>0</v>
      </c>
      <c r="Q374" s="3">
        <f t="array" ref="Q374">SUM(IF(($A$7:$A$28=Q$6)*($C$7:$C$28="매수")*($B$7:$B$28&lt;=$U374),$H$7:$H$28))-SUM(IF(($A$7:$A$28=Q$6)*($C$7:$C$28="매도")*($B$7:$B$28&lt;=$U374),$H$7:$H$28))</f>
        <v>0</v>
      </c>
      <c r="R374" s="3">
        <f t="array" ref="R374">SUM(IF(($A$7:$A$28=R$6)*($C$7:$C$28="매수")*($B$7:$B$28&lt;=$U374),$H$7:$H$28))-SUM(IF(($A$7:$A$28=R$6)*($C$7:$C$28="매도")*($B$7:$B$28&lt;=$U374),$H$7:$H$28))</f>
        <v>0</v>
      </c>
      <c r="S374" s="3">
        <f t="array" ref="S374">SUM(IF(($A$7:$A$28=S$6)*($C$7:$C$28="매수")*($B$7:$B$28&lt;=$U374),$H$7:$H$28))-SUM(IF(($A$7:$A$28=S$6)*($C$7:$C$28="매도")*($B$7:$B$28&lt;=$U374),$H$7:$H$28))</f>
        <v>0</v>
      </c>
      <c r="T374" s="3">
        <f t="array" ref="T374">SUM(IF(($A$7:$A$28=T$6)*($C$7:$C$28="매수")*($B$7:$B$28&lt;=$U374),$H$7:$H$28))-SUM(IF(($A$7:$A$28=T$6)*($C$7:$C$28="매도")*($B$7:$B$28&lt;=$U374),$H$7:$H$28))</f>
        <v>0</v>
      </c>
      <c r="U374" s="11">
        <v>44042.0</v>
      </c>
      <c r="V374" s="12">
        <f t="array" ref="V374">VLOOKUP($U374,'종목주가시세'!$A$1:$J$472,MATCH(V$6,'종목주가시세'!$B$1:$J$1,0)+1)*L374</f>
        <v>0</v>
      </c>
      <c r="W374" s="12">
        <f t="array" ref="W374">VLOOKUP($U374,'종목주가시세'!$A$1:$J$472,MATCH(W$6,'종목주가시세'!$B$1:$J$1,0)+1)*M374</f>
        <v>0</v>
      </c>
      <c r="X374" s="12">
        <f t="array" ref="X374">VLOOKUP($U374,'종목주가시세'!$A$1:$J$472,MATCH(X$6,'종목주가시세'!$B$1:$J$1,0)+1)*N374</f>
        <v>0</v>
      </c>
      <c r="Y374" s="12">
        <f t="array" ref="Y374">VLOOKUP($U374,'종목주가시세'!$A$1:$J$472,MATCH(Y$6,'종목주가시세'!$B$1:$J$1,0)+1)*O374</f>
        <v>0</v>
      </c>
      <c r="Z374" s="12">
        <f t="array" ref="Z374">VLOOKUP($U374,'종목주가시세'!$A$1:$J$472,MATCH(Z$6,'종목주가시세'!$B$1:$J$1,0)+1)*P374</f>
        <v>0</v>
      </c>
      <c r="AA374" s="12">
        <f t="array" ref="AA374">VLOOKUP($U374,'종목주가시세'!$A$1:$J$472,MATCH(AA$6,'종목주가시세'!$B$1:$J$1,0)+1)*Q374</f>
        <v>0</v>
      </c>
      <c r="AB374" s="12">
        <f t="array" ref="AB374">VLOOKUP($U374,'종목주가시세'!$A$1:$J$472,MATCH(AB$6,'종목주가시세'!$B$1:$J$1,0)+1)*R374</f>
        <v>0</v>
      </c>
      <c r="AC374" s="12">
        <f t="array" ref="AC374">VLOOKUP($U374,'종목주가시세'!$A$1:$J$472,MATCH(AC$6,'종목주가시세'!$B$1:$J$1,0)+1)*S374</f>
        <v>0</v>
      </c>
      <c r="AD374" s="12">
        <f t="array" ref="AD374">VLOOKUP($U374,'종목주가시세'!$A$1:$J$472,MATCH(AD$6,'종목주가시세'!$B$1:$J$1,0)+1)*T374</f>
        <v>0</v>
      </c>
      <c r="AE374" s="12">
        <f t="shared" si="3"/>
        <v>0</v>
      </c>
      <c r="AF374" s="12">
        <f t="array" ref="AF374">100000000+SUM(IF(($C$7:$C$28="매도")*($B$7:$B$28&lt;=$U374),$I$7:$I$28))-SUM(IF(($C$7:$C$28="매수")*($B$7:$B$28&lt;=$U374),$I$7:$I$28))</f>
        <v>170486380</v>
      </c>
      <c r="AG374" s="12">
        <f t="shared" si="4"/>
        <v>170486380</v>
      </c>
    </row>
    <row r="375" ht="16.5" customHeight="1">
      <c r="L375" s="3">
        <f t="array" ref="L375">SUM(IF(($A$7:$A$28=L$6)*($C$7:$C$28="매수")*($B$7:$B$28&lt;=$U375),$H$7:$H$28))-SUM(IF(($A$7:$A$28=L$6)*($C$7:$C$28="매도")*($B$7:$B$28&lt;=$U375),$H$7:$H$28))</f>
        <v>0</v>
      </c>
      <c r="M375" s="3">
        <f t="array" ref="M375">SUM(IF(($A$7:$A$28=M$6)*($C$7:$C$28="매수")*($B$7:$B$28&lt;=$U375),$H$7:$H$28))-SUM(IF(($A$7:$A$28=M$6)*($C$7:$C$28="매도")*($B$7:$B$28&lt;=$U375),$H$7:$H$28))</f>
        <v>0</v>
      </c>
      <c r="N375" s="3">
        <f t="array" ref="N375">SUM(IF(($A$7:$A$28=N$6)*($C$7:$C$28="매수")*($B$7:$B$28&lt;=$U375),$H$7:$H$28))-SUM(IF(($A$7:$A$28=N$6)*($C$7:$C$28="매도")*($B$7:$B$28&lt;=$U375),$H$7:$H$28))</f>
        <v>0</v>
      </c>
      <c r="O375" s="3">
        <f t="array" ref="O375">SUM(IF(($A$7:$A$28=O$6)*($C$7:$C$28="매수")*($B$7:$B$28&lt;=$U375),$H$7:$H$28))-SUM(IF(($A$7:$A$28=O$6)*($C$7:$C$28="매도")*($B$7:$B$28&lt;=$U375),$H$7:$H$28))</f>
        <v>0</v>
      </c>
      <c r="P375" s="3">
        <f t="array" ref="P375">SUM(IF(($A$7:$A$28=P$6)*($C$7:$C$28="매수")*($B$7:$B$28&lt;=$U375),$H$7:$H$28))-SUM(IF(($A$7:$A$28=P$6)*($C$7:$C$28="매도")*($B$7:$B$28&lt;=$U375),$H$7:$H$28))</f>
        <v>0</v>
      </c>
      <c r="Q375" s="3">
        <f t="array" ref="Q375">SUM(IF(($A$7:$A$28=Q$6)*($C$7:$C$28="매수")*($B$7:$B$28&lt;=$U375),$H$7:$H$28))-SUM(IF(($A$7:$A$28=Q$6)*($C$7:$C$28="매도")*($B$7:$B$28&lt;=$U375),$H$7:$H$28))</f>
        <v>0</v>
      </c>
      <c r="R375" s="3">
        <f t="array" ref="R375">SUM(IF(($A$7:$A$28=R$6)*($C$7:$C$28="매수")*($B$7:$B$28&lt;=$U375),$H$7:$H$28))-SUM(IF(($A$7:$A$28=R$6)*($C$7:$C$28="매도")*($B$7:$B$28&lt;=$U375),$H$7:$H$28))</f>
        <v>0</v>
      </c>
      <c r="S375" s="3">
        <f t="array" ref="S375">SUM(IF(($A$7:$A$28=S$6)*($C$7:$C$28="매수")*($B$7:$B$28&lt;=$U375),$H$7:$H$28))-SUM(IF(($A$7:$A$28=S$6)*($C$7:$C$28="매도")*($B$7:$B$28&lt;=$U375),$H$7:$H$28))</f>
        <v>0</v>
      </c>
      <c r="T375" s="3">
        <f t="array" ref="T375">SUM(IF(($A$7:$A$28=T$6)*($C$7:$C$28="매수")*($B$7:$B$28&lt;=$U375),$H$7:$H$28))-SUM(IF(($A$7:$A$28=T$6)*($C$7:$C$28="매도")*($B$7:$B$28&lt;=$U375),$H$7:$H$28))</f>
        <v>0</v>
      </c>
      <c r="U375" s="11">
        <v>44043.0</v>
      </c>
      <c r="V375" s="12">
        <f t="array" ref="V375">VLOOKUP($U375,'종목주가시세'!$A$1:$J$472,MATCH(V$6,'종목주가시세'!$B$1:$J$1,0)+1)*L375</f>
        <v>0</v>
      </c>
      <c r="W375" s="12">
        <f t="array" ref="W375">VLOOKUP($U375,'종목주가시세'!$A$1:$J$472,MATCH(W$6,'종목주가시세'!$B$1:$J$1,0)+1)*M375</f>
        <v>0</v>
      </c>
      <c r="X375" s="12">
        <f t="array" ref="X375">VLOOKUP($U375,'종목주가시세'!$A$1:$J$472,MATCH(X$6,'종목주가시세'!$B$1:$J$1,0)+1)*N375</f>
        <v>0</v>
      </c>
      <c r="Y375" s="12">
        <f t="array" ref="Y375">VLOOKUP($U375,'종목주가시세'!$A$1:$J$472,MATCH(Y$6,'종목주가시세'!$B$1:$J$1,0)+1)*O375</f>
        <v>0</v>
      </c>
      <c r="Z375" s="12">
        <f t="array" ref="Z375">VLOOKUP($U375,'종목주가시세'!$A$1:$J$472,MATCH(Z$6,'종목주가시세'!$B$1:$J$1,0)+1)*P375</f>
        <v>0</v>
      </c>
      <c r="AA375" s="12">
        <f t="array" ref="AA375">VLOOKUP($U375,'종목주가시세'!$A$1:$J$472,MATCH(AA$6,'종목주가시세'!$B$1:$J$1,0)+1)*Q375</f>
        <v>0</v>
      </c>
      <c r="AB375" s="12">
        <f t="array" ref="AB375">VLOOKUP($U375,'종목주가시세'!$A$1:$J$472,MATCH(AB$6,'종목주가시세'!$B$1:$J$1,0)+1)*R375</f>
        <v>0</v>
      </c>
      <c r="AC375" s="12">
        <f t="array" ref="AC375">VLOOKUP($U375,'종목주가시세'!$A$1:$J$472,MATCH(AC$6,'종목주가시세'!$B$1:$J$1,0)+1)*S375</f>
        <v>0</v>
      </c>
      <c r="AD375" s="12">
        <f t="array" ref="AD375">VLOOKUP($U375,'종목주가시세'!$A$1:$J$472,MATCH(AD$6,'종목주가시세'!$B$1:$J$1,0)+1)*T375</f>
        <v>0</v>
      </c>
      <c r="AE375" s="12">
        <f t="shared" si="3"/>
        <v>0</v>
      </c>
      <c r="AF375" s="12">
        <f t="array" ref="AF375">100000000+SUM(IF(($C$7:$C$28="매도")*($B$7:$B$28&lt;=$U375),$I$7:$I$28))-SUM(IF(($C$7:$C$28="매수")*($B$7:$B$28&lt;=$U375),$I$7:$I$28))</f>
        <v>170486380</v>
      </c>
      <c r="AG375" s="12">
        <f t="shared" si="4"/>
        <v>170486380</v>
      </c>
    </row>
    <row r="376" ht="16.5" customHeight="1">
      <c r="L376" s="3">
        <f t="array" ref="L376">SUM(IF(($A$7:$A$28=L$6)*($C$7:$C$28="매수")*($B$7:$B$28&lt;=$U376),$H$7:$H$28))-SUM(IF(($A$7:$A$28=L$6)*($C$7:$C$28="매도")*($B$7:$B$28&lt;=$U376),$H$7:$H$28))</f>
        <v>0</v>
      </c>
      <c r="M376" s="3">
        <f t="array" ref="M376">SUM(IF(($A$7:$A$28=M$6)*($C$7:$C$28="매수")*($B$7:$B$28&lt;=$U376),$H$7:$H$28))-SUM(IF(($A$7:$A$28=M$6)*($C$7:$C$28="매도")*($B$7:$B$28&lt;=$U376),$H$7:$H$28))</f>
        <v>0</v>
      </c>
      <c r="N376" s="3">
        <f t="array" ref="N376">SUM(IF(($A$7:$A$28=N$6)*($C$7:$C$28="매수")*($B$7:$B$28&lt;=$U376),$H$7:$H$28))-SUM(IF(($A$7:$A$28=N$6)*($C$7:$C$28="매도")*($B$7:$B$28&lt;=$U376),$H$7:$H$28))</f>
        <v>0</v>
      </c>
      <c r="O376" s="3">
        <f t="array" ref="O376">SUM(IF(($A$7:$A$28=O$6)*($C$7:$C$28="매수")*($B$7:$B$28&lt;=$U376),$H$7:$H$28))-SUM(IF(($A$7:$A$28=O$6)*($C$7:$C$28="매도")*($B$7:$B$28&lt;=$U376),$H$7:$H$28))</f>
        <v>0</v>
      </c>
      <c r="P376" s="3">
        <f t="array" ref="P376">SUM(IF(($A$7:$A$28=P$6)*($C$7:$C$28="매수")*($B$7:$B$28&lt;=$U376),$H$7:$H$28))-SUM(IF(($A$7:$A$28=P$6)*($C$7:$C$28="매도")*($B$7:$B$28&lt;=$U376),$H$7:$H$28))</f>
        <v>0</v>
      </c>
      <c r="Q376" s="3">
        <f t="array" ref="Q376">SUM(IF(($A$7:$A$28=Q$6)*($C$7:$C$28="매수")*($B$7:$B$28&lt;=$U376),$H$7:$H$28))-SUM(IF(($A$7:$A$28=Q$6)*($C$7:$C$28="매도")*($B$7:$B$28&lt;=$U376),$H$7:$H$28))</f>
        <v>0</v>
      </c>
      <c r="R376" s="3">
        <f t="array" ref="R376">SUM(IF(($A$7:$A$28=R$6)*($C$7:$C$28="매수")*($B$7:$B$28&lt;=$U376),$H$7:$H$28))-SUM(IF(($A$7:$A$28=R$6)*($C$7:$C$28="매도")*($B$7:$B$28&lt;=$U376),$H$7:$H$28))</f>
        <v>0</v>
      </c>
      <c r="S376" s="3">
        <f t="array" ref="S376">SUM(IF(($A$7:$A$28=S$6)*($C$7:$C$28="매수")*($B$7:$B$28&lt;=$U376),$H$7:$H$28))-SUM(IF(($A$7:$A$28=S$6)*($C$7:$C$28="매도")*($B$7:$B$28&lt;=$U376),$H$7:$H$28))</f>
        <v>0</v>
      </c>
      <c r="T376" s="3">
        <f t="array" ref="T376">SUM(IF(($A$7:$A$28=T$6)*($C$7:$C$28="매수")*($B$7:$B$28&lt;=$U376),$H$7:$H$28))-SUM(IF(($A$7:$A$28=T$6)*($C$7:$C$28="매도")*($B$7:$B$28&lt;=$U376),$H$7:$H$28))</f>
        <v>0</v>
      </c>
      <c r="U376" s="11">
        <v>44046.0</v>
      </c>
      <c r="V376" s="12">
        <f t="array" ref="V376">VLOOKUP($U376,'종목주가시세'!$A$1:$J$472,MATCH(V$6,'종목주가시세'!$B$1:$J$1,0)+1)*L376</f>
        <v>0</v>
      </c>
      <c r="W376" s="12">
        <f t="array" ref="W376">VLOOKUP($U376,'종목주가시세'!$A$1:$J$472,MATCH(W$6,'종목주가시세'!$B$1:$J$1,0)+1)*M376</f>
        <v>0</v>
      </c>
      <c r="X376" s="12">
        <f t="array" ref="X376">VLOOKUP($U376,'종목주가시세'!$A$1:$J$472,MATCH(X$6,'종목주가시세'!$B$1:$J$1,0)+1)*N376</f>
        <v>0</v>
      </c>
      <c r="Y376" s="12">
        <f t="array" ref="Y376">VLOOKUP($U376,'종목주가시세'!$A$1:$J$472,MATCH(Y$6,'종목주가시세'!$B$1:$J$1,0)+1)*O376</f>
        <v>0</v>
      </c>
      <c r="Z376" s="12">
        <f t="array" ref="Z376">VLOOKUP($U376,'종목주가시세'!$A$1:$J$472,MATCH(Z$6,'종목주가시세'!$B$1:$J$1,0)+1)*P376</f>
        <v>0</v>
      </c>
      <c r="AA376" s="12">
        <f t="array" ref="AA376">VLOOKUP($U376,'종목주가시세'!$A$1:$J$472,MATCH(AA$6,'종목주가시세'!$B$1:$J$1,0)+1)*Q376</f>
        <v>0</v>
      </c>
      <c r="AB376" s="12">
        <f t="array" ref="AB376">VLOOKUP($U376,'종목주가시세'!$A$1:$J$472,MATCH(AB$6,'종목주가시세'!$B$1:$J$1,0)+1)*R376</f>
        <v>0</v>
      </c>
      <c r="AC376" s="12">
        <f t="array" ref="AC376">VLOOKUP($U376,'종목주가시세'!$A$1:$J$472,MATCH(AC$6,'종목주가시세'!$B$1:$J$1,0)+1)*S376</f>
        <v>0</v>
      </c>
      <c r="AD376" s="12">
        <f t="array" ref="AD376">VLOOKUP($U376,'종목주가시세'!$A$1:$J$472,MATCH(AD$6,'종목주가시세'!$B$1:$J$1,0)+1)*T376</f>
        <v>0</v>
      </c>
      <c r="AE376" s="12">
        <f t="shared" si="3"/>
        <v>0</v>
      </c>
      <c r="AF376" s="12">
        <f t="array" ref="AF376">100000000+SUM(IF(($C$7:$C$28="매도")*($B$7:$B$28&lt;=$U376),$I$7:$I$28))-SUM(IF(($C$7:$C$28="매수")*($B$7:$B$28&lt;=$U376),$I$7:$I$28))</f>
        <v>170486380</v>
      </c>
      <c r="AG376" s="12">
        <f t="shared" si="4"/>
        <v>170486380</v>
      </c>
    </row>
    <row r="377" ht="16.5" customHeight="1">
      <c r="L377" s="3">
        <f t="array" ref="L377">SUM(IF(($A$7:$A$28=L$6)*($C$7:$C$28="매수")*($B$7:$B$28&lt;=$U377),$H$7:$H$28))-SUM(IF(($A$7:$A$28=L$6)*($C$7:$C$28="매도")*($B$7:$B$28&lt;=$U377),$H$7:$H$28))</f>
        <v>0</v>
      </c>
      <c r="M377" s="3">
        <f t="array" ref="M377">SUM(IF(($A$7:$A$28=M$6)*($C$7:$C$28="매수")*($B$7:$B$28&lt;=$U377),$H$7:$H$28))-SUM(IF(($A$7:$A$28=M$6)*($C$7:$C$28="매도")*($B$7:$B$28&lt;=$U377),$H$7:$H$28))</f>
        <v>0</v>
      </c>
      <c r="N377" s="3">
        <f t="array" ref="N377">SUM(IF(($A$7:$A$28=N$6)*($C$7:$C$28="매수")*($B$7:$B$28&lt;=$U377),$H$7:$H$28))-SUM(IF(($A$7:$A$28=N$6)*($C$7:$C$28="매도")*($B$7:$B$28&lt;=$U377),$H$7:$H$28))</f>
        <v>0</v>
      </c>
      <c r="O377" s="3">
        <f t="array" ref="O377">SUM(IF(($A$7:$A$28=O$6)*($C$7:$C$28="매수")*($B$7:$B$28&lt;=$U377),$H$7:$H$28))-SUM(IF(($A$7:$A$28=O$6)*($C$7:$C$28="매도")*($B$7:$B$28&lt;=$U377),$H$7:$H$28))</f>
        <v>0</v>
      </c>
      <c r="P377" s="3">
        <f t="array" ref="P377">SUM(IF(($A$7:$A$28=P$6)*($C$7:$C$28="매수")*($B$7:$B$28&lt;=$U377),$H$7:$H$28))-SUM(IF(($A$7:$A$28=P$6)*($C$7:$C$28="매도")*($B$7:$B$28&lt;=$U377),$H$7:$H$28))</f>
        <v>0</v>
      </c>
      <c r="Q377" s="3">
        <f t="array" ref="Q377">SUM(IF(($A$7:$A$28=Q$6)*($C$7:$C$28="매수")*($B$7:$B$28&lt;=$U377),$H$7:$H$28))-SUM(IF(($A$7:$A$28=Q$6)*($C$7:$C$28="매도")*($B$7:$B$28&lt;=$U377),$H$7:$H$28))</f>
        <v>0</v>
      </c>
      <c r="R377" s="3">
        <f t="array" ref="R377">SUM(IF(($A$7:$A$28=R$6)*($C$7:$C$28="매수")*($B$7:$B$28&lt;=$U377),$H$7:$H$28))-SUM(IF(($A$7:$A$28=R$6)*($C$7:$C$28="매도")*($B$7:$B$28&lt;=$U377),$H$7:$H$28))</f>
        <v>0</v>
      </c>
      <c r="S377" s="3">
        <f t="array" ref="S377">SUM(IF(($A$7:$A$28=S$6)*($C$7:$C$28="매수")*($B$7:$B$28&lt;=$U377),$H$7:$H$28))-SUM(IF(($A$7:$A$28=S$6)*($C$7:$C$28="매도")*($B$7:$B$28&lt;=$U377),$H$7:$H$28))</f>
        <v>0</v>
      </c>
      <c r="T377" s="3">
        <f t="array" ref="T377">SUM(IF(($A$7:$A$28=T$6)*($C$7:$C$28="매수")*($B$7:$B$28&lt;=$U377),$H$7:$H$28))-SUM(IF(($A$7:$A$28=T$6)*($C$7:$C$28="매도")*($B$7:$B$28&lt;=$U377),$H$7:$H$28))</f>
        <v>0</v>
      </c>
      <c r="U377" s="11">
        <v>44047.0</v>
      </c>
      <c r="V377" s="12">
        <f t="array" ref="V377">VLOOKUP($U377,'종목주가시세'!$A$1:$J$472,MATCH(V$6,'종목주가시세'!$B$1:$J$1,0)+1)*L377</f>
        <v>0</v>
      </c>
      <c r="W377" s="12">
        <f t="array" ref="W377">VLOOKUP($U377,'종목주가시세'!$A$1:$J$472,MATCH(W$6,'종목주가시세'!$B$1:$J$1,0)+1)*M377</f>
        <v>0</v>
      </c>
      <c r="X377" s="12">
        <f t="array" ref="X377">VLOOKUP($U377,'종목주가시세'!$A$1:$J$472,MATCH(X$6,'종목주가시세'!$B$1:$J$1,0)+1)*N377</f>
        <v>0</v>
      </c>
      <c r="Y377" s="12">
        <f t="array" ref="Y377">VLOOKUP($U377,'종목주가시세'!$A$1:$J$472,MATCH(Y$6,'종목주가시세'!$B$1:$J$1,0)+1)*O377</f>
        <v>0</v>
      </c>
      <c r="Z377" s="12">
        <f t="array" ref="Z377">VLOOKUP($U377,'종목주가시세'!$A$1:$J$472,MATCH(Z$6,'종목주가시세'!$B$1:$J$1,0)+1)*P377</f>
        <v>0</v>
      </c>
      <c r="AA377" s="12">
        <f t="array" ref="AA377">VLOOKUP($U377,'종목주가시세'!$A$1:$J$472,MATCH(AA$6,'종목주가시세'!$B$1:$J$1,0)+1)*Q377</f>
        <v>0</v>
      </c>
      <c r="AB377" s="12">
        <f t="array" ref="AB377">VLOOKUP($U377,'종목주가시세'!$A$1:$J$472,MATCH(AB$6,'종목주가시세'!$B$1:$J$1,0)+1)*R377</f>
        <v>0</v>
      </c>
      <c r="AC377" s="12">
        <f t="array" ref="AC377">VLOOKUP($U377,'종목주가시세'!$A$1:$J$472,MATCH(AC$6,'종목주가시세'!$B$1:$J$1,0)+1)*S377</f>
        <v>0</v>
      </c>
      <c r="AD377" s="12">
        <f t="array" ref="AD377">VLOOKUP($U377,'종목주가시세'!$A$1:$J$472,MATCH(AD$6,'종목주가시세'!$B$1:$J$1,0)+1)*T377</f>
        <v>0</v>
      </c>
      <c r="AE377" s="12">
        <f t="shared" si="3"/>
        <v>0</v>
      </c>
      <c r="AF377" s="12">
        <f t="array" ref="AF377">100000000+SUM(IF(($C$7:$C$28="매도")*($B$7:$B$28&lt;=$U377),$I$7:$I$28))-SUM(IF(($C$7:$C$28="매수")*($B$7:$B$28&lt;=$U377),$I$7:$I$28))</f>
        <v>170486380</v>
      </c>
      <c r="AG377" s="12">
        <f t="shared" si="4"/>
        <v>170486380</v>
      </c>
    </row>
    <row r="378" ht="16.5" customHeight="1">
      <c r="L378" s="3">
        <f t="array" ref="L378">SUM(IF(($A$7:$A$28=L$6)*($C$7:$C$28="매수")*($B$7:$B$28&lt;=$U378),$H$7:$H$28))-SUM(IF(($A$7:$A$28=L$6)*($C$7:$C$28="매도")*($B$7:$B$28&lt;=$U378),$H$7:$H$28))</f>
        <v>0</v>
      </c>
      <c r="M378" s="3">
        <f t="array" ref="M378">SUM(IF(($A$7:$A$28=M$6)*($C$7:$C$28="매수")*($B$7:$B$28&lt;=$U378),$H$7:$H$28))-SUM(IF(($A$7:$A$28=M$6)*($C$7:$C$28="매도")*($B$7:$B$28&lt;=$U378),$H$7:$H$28))</f>
        <v>0</v>
      </c>
      <c r="N378" s="3">
        <f t="array" ref="N378">SUM(IF(($A$7:$A$28=N$6)*($C$7:$C$28="매수")*($B$7:$B$28&lt;=$U378),$H$7:$H$28))-SUM(IF(($A$7:$A$28=N$6)*($C$7:$C$28="매도")*($B$7:$B$28&lt;=$U378),$H$7:$H$28))</f>
        <v>0</v>
      </c>
      <c r="O378" s="3">
        <f t="array" ref="O378">SUM(IF(($A$7:$A$28=O$6)*($C$7:$C$28="매수")*($B$7:$B$28&lt;=$U378),$H$7:$H$28))-SUM(IF(($A$7:$A$28=O$6)*($C$7:$C$28="매도")*($B$7:$B$28&lt;=$U378),$H$7:$H$28))</f>
        <v>0</v>
      </c>
      <c r="P378" s="3">
        <f t="array" ref="P378">SUM(IF(($A$7:$A$28=P$6)*($C$7:$C$28="매수")*($B$7:$B$28&lt;=$U378),$H$7:$H$28))-SUM(IF(($A$7:$A$28=P$6)*($C$7:$C$28="매도")*($B$7:$B$28&lt;=$U378),$H$7:$H$28))</f>
        <v>0</v>
      </c>
      <c r="Q378" s="3">
        <f t="array" ref="Q378">SUM(IF(($A$7:$A$28=Q$6)*($C$7:$C$28="매수")*($B$7:$B$28&lt;=$U378),$H$7:$H$28))-SUM(IF(($A$7:$A$28=Q$6)*($C$7:$C$28="매도")*($B$7:$B$28&lt;=$U378),$H$7:$H$28))</f>
        <v>0</v>
      </c>
      <c r="R378" s="3">
        <f t="array" ref="R378">SUM(IF(($A$7:$A$28=R$6)*($C$7:$C$28="매수")*($B$7:$B$28&lt;=$U378),$H$7:$H$28))-SUM(IF(($A$7:$A$28=R$6)*($C$7:$C$28="매도")*($B$7:$B$28&lt;=$U378),$H$7:$H$28))</f>
        <v>0</v>
      </c>
      <c r="S378" s="3">
        <f t="array" ref="S378">SUM(IF(($A$7:$A$28=S$6)*($C$7:$C$28="매수")*($B$7:$B$28&lt;=$U378),$H$7:$H$28))-SUM(IF(($A$7:$A$28=S$6)*($C$7:$C$28="매도")*($B$7:$B$28&lt;=$U378),$H$7:$H$28))</f>
        <v>0</v>
      </c>
      <c r="T378" s="3">
        <f t="array" ref="T378">SUM(IF(($A$7:$A$28=T$6)*($C$7:$C$28="매수")*($B$7:$B$28&lt;=$U378),$H$7:$H$28))-SUM(IF(($A$7:$A$28=T$6)*($C$7:$C$28="매도")*($B$7:$B$28&lt;=$U378),$H$7:$H$28))</f>
        <v>0</v>
      </c>
      <c r="U378" s="11">
        <v>44048.0</v>
      </c>
      <c r="V378" s="12">
        <f t="array" ref="V378">VLOOKUP($U378,'종목주가시세'!$A$1:$J$472,MATCH(V$6,'종목주가시세'!$B$1:$J$1,0)+1)*L378</f>
        <v>0</v>
      </c>
      <c r="W378" s="12">
        <f t="array" ref="W378">VLOOKUP($U378,'종목주가시세'!$A$1:$J$472,MATCH(W$6,'종목주가시세'!$B$1:$J$1,0)+1)*M378</f>
        <v>0</v>
      </c>
      <c r="X378" s="12">
        <f t="array" ref="X378">VLOOKUP($U378,'종목주가시세'!$A$1:$J$472,MATCH(X$6,'종목주가시세'!$B$1:$J$1,0)+1)*N378</f>
        <v>0</v>
      </c>
      <c r="Y378" s="12">
        <f t="array" ref="Y378">VLOOKUP($U378,'종목주가시세'!$A$1:$J$472,MATCH(Y$6,'종목주가시세'!$B$1:$J$1,0)+1)*O378</f>
        <v>0</v>
      </c>
      <c r="Z378" s="12">
        <f t="array" ref="Z378">VLOOKUP($U378,'종목주가시세'!$A$1:$J$472,MATCH(Z$6,'종목주가시세'!$B$1:$J$1,0)+1)*P378</f>
        <v>0</v>
      </c>
      <c r="AA378" s="12">
        <f t="array" ref="AA378">VLOOKUP($U378,'종목주가시세'!$A$1:$J$472,MATCH(AA$6,'종목주가시세'!$B$1:$J$1,0)+1)*Q378</f>
        <v>0</v>
      </c>
      <c r="AB378" s="12">
        <f t="array" ref="AB378">VLOOKUP($U378,'종목주가시세'!$A$1:$J$472,MATCH(AB$6,'종목주가시세'!$B$1:$J$1,0)+1)*R378</f>
        <v>0</v>
      </c>
      <c r="AC378" s="12">
        <f t="array" ref="AC378">VLOOKUP($U378,'종목주가시세'!$A$1:$J$472,MATCH(AC$6,'종목주가시세'!$B$1:$J$1,0)+1)*S378</f>
        <v>0</v>
      </c>
      <c r="AD378" s="12">
        <f t="array" ref="AD378">VLOOKUP($U378,'종목주가시세'!$A$1:$J$472,MATCH(AD$6,'종목주가시세'!$B$1:$J$1,0)+1)*T378</f>
        <v>0</v>
      </c>
      <c r="AE378" s="12">
        <f t="shared" si="3"/>
        <v>0</v>
      </c>
      <c r="AF378" s="12">
        <f t="array" ref="AF378">100000000+SUM(IF(($C$7:$C$28="매도")*($B$7:$B$28&lt;=$U378),$I$7:$I$28))-SUM(IF(($C$7:$C$28="매수")*($B$7:$B$28&lt;=$U378),$I$7:$I$28))</f>
        <v>170486380</v>
      </c>
      <c r="AG378" s="12">
        <f t="shared" si="4"/>
        <v>170486380</v>
      </c>
    </row>
    <row r="379" ht="16.5" customHeight="1">
      <c r="L379" s="3">
        <f t="array" ref="L379">SUM(IF(($A$7:$A$28=L$6)*($C$7:$C$28="매수")*($B$7:$B$28&lt;=$U379),$H$7:$H$28))-SUM(IF(($A$7:$A$28=L$6)*($C$7:$C$28="매도")*($B$7:$B$28&lt;=$U379),$H$7:$H$28))</f>
        <v>0</v>
      </c>
      <c r="M379" s="3">
        <f t="array" ref="M379">SUM(IF(($A$7:$A$28=M$6)*($C$7:$C$28="매수")*($B$7:$B$28&lt;=$U379),$H$7:$H$28))-SUM(IF(($A$7:$A$28=M$6)*($C$7:$C$28="매도")*($B$7:$B$28&lt;=$U379),$H$7:$H$28))</f>
        <v>0</v>
      </c>
      <c r="N379" s="3">
        <f t="array" ref="N379">SUM(IF(($A$7:$A$28=N$6)*($C$7:$C$28="매수")*($B$7:$B$28&lt;=$U379),$H$7:$H$28))-SUM(IF(($A$7:$A$28=N$6)*($C$7:$C$28="매도")*($B$7:$B$28&lt;=$U379),$H$7:$H$28))</f>
        <v>0</v>
      </c>
      <c r="O379" s="3">
        <f t="array" ref="O379">SUM(IF(($A$7:$A$28=O$6)*($C$7:$C$28="매수")*($B$7:$B$28&lt;=$U379),$H$7:$H$28))-SUM(IF(($A$7:$A$28=O$6)*($C$7:$C$28="매도")*($B$7:$B$28&lt;=$U379),$H$7:$H$28))</f>
        <v>0</v>
      </c>
      <c r="P379" s="3">
        <f t="array" ref="P379">SUM(IF(($A$7:$A$28=P$6)*($C$7:$C$28="매수")*($B$7:$B$28&lt;=$U379),$H$7:$H$28))-SUM(IF(($A$7:$A$28=P$6)*($C$7:$C$28="매도")*($B$7:$B$28&lt;=$U379),$H$7:$H$28))</f>
        <v>0</v>
      </c>
      <c r="Q379" s="3">
        <f t="array" ref="Q379">SUM(IF(($A$7:$A$28=Q$6)*($C$7:$C$28="매수")*($B$7:$B$28&lt;=$U379),$H$7:$H$28))-SUM(IF(($A$7:$A$28=Q$6)*($C$7:$C$28="매도")*($B$7:$B$28&lt;=$U379),$H$7:$H$28))</f>
        <v>0</v>
      </c>
      <c r="R379" s="3">
        <f t="array" ref="R379">SUM(IF(($A$7:$A$28=R$6)*($C$7:$C$28="매수")*($B$7:$B$28&lt;=$U379),$H$7:$H$28))-SUM(IF(($A$7:$A$28=R$6)*($C$7:$C$28="매도")*($B$7:$B$28&lt;=$U379),$H$7:$H$28))</f>
        <v>0</v>
      </c>
      <c r="S379" s="3">
        <f t="array" ref="S379">SUM(IF(($A$7:$A$28=S$6)*($C$7:$C$28="매수")*($B$7:$B$28&lt;=$U379),$H$7:$H$28))-SUM(IF(($A$7:$A$28=S$6)*($C$7:$C$28="매도")*($B$7:$B$28&lt;=$U379),$H$7:$H$28))</f>
        <v>0</v>
      </c>
      <c r="T379" s="3">
        <f t="array" ref="T379">SUM(IF(($A$7:$A$28=T$6)*($C$7:$C$28="매수")*($B$7:$B$28&lt;=$U379),$H$7:$H$28))-SUM(IF(($A$7:$A$28=T$6)*($C$7:$C$28="매도")*($B$7:$B$28&lt;=$U379),$H$7:$H$28))</f>
        <v>0</v>
      </c>
      <c r="U379" s="11">
        <v>44049.0</v>
      </c>
      <c r="V379" s="12">
        <f t="array" ref="V379">VLOOKUP($U379,'종목주가시세'!$A$1:$J$472,MATCH(V$6,'종목주가시세'!$B$1:$J$1,0)+1)*L379</f>
        <v>0</v>
      </c>
      <c r="W379" s="12">
        <f t="array" ref="W379">VLOOKUP($U379,'종목주가시세'!$A$1:$J$472,MATCH(W$6,'종목주가시세'!$B$1:$J$1,0)+1)*M379</f>
        <v>0</v>
      </c>
      <c r="X379" s="12">
        <f t="array" ref="X379">VLOOKUP($U379,'종목주가시세'!$A$1:$J$472,MATCH(X$6,'종목주가시세'!$B$1:$J$1,0)+1)*N379</f>
        <v>0</v>
      </c>
      <c r="Y379" s="12">
        <f t="array" ref="Y379">VLOOKUP($U379,'종목주가시세'!$A$1:$J$472,MATCH(Y$6,'종목주가시세'!$B$1:$J$1,0)+1)*O379</f>
        <v>0</v>
      </c>
      <c r="Z379" s="12">
        <f t="array" ref="Z379">VLOOKUP($U379,'종목주가시세'!$A$1:$J$472,MATCH(Z$6,'종목주가시세'!$B$1:$J$1,0)+1)*P379</f>
        <v>0</v>
      </c>
      <c r="AA379" s="12">
        <f t="array" ref="AA379">VLOOKUP($U379,'종목주가시세'!$A$1:$J$472,MATCH(AA$6,'종목주가시세'!$B$1:$J$1,0)+1)*Q379</f>
        <v>0</v>
      </c>
      <c r="AB379" s="12">
        <f t="array" ref="AB379">VLOOKUP($U379,'종목주가시세'!$A$1:$J$472,MATCH(AB$6,'종목주가시세'!$B$1:$J$1,0)+1)*R379</f>
        <v>0</v>
      </c>
      <c r="AC379" s="12">
        <f t="array" ref="AC379">VLOOKUP($U379,'종목주가시세'!$A$1:$J$472,MATCH(AC$6,'종목주가시세'!$B$1:$J$1,0)+1)*S379</f>
        <v>0</v>
      </c>
      <c r="AD379" s="12">
        <f t="array" ref="AD379">VLOOKUP($U379,'종목주가시세'!$A$1:$J$472,MATCH(AD$6,'종목주가시세'!$B$1:$J$1,0)+1)*T379</f>
        <v>0</v>
      </c>
      <c r="AE379" s="12">
        <f t="shared" si="3"/>
        <v>0</v>
      </c>
      <c r="AF379" s="12">
        <f t="array" ref="AF379">100000000+SUM(IF(($C$7:$C$28="매도")*($B$7:$B$28&lt;=$U379),$I$7:$I$28))-SUM(IF(($C$7:$C$28="매수")*($B$7:$B$28&lt;=$U379),$I$7:$I$28))</f>
        <v>170486380</v>
      </c>
      <c r="AG379" s="12">
        <f t="shared" si="4"/>
        <v>170486380</v>
      </c>
    </row>
    <row r="380" ht="16.5" customHeight="1">
      <c r="L380" s="3">
        <f t="array" ref="L380">SUM(IF(($A$7:$A$28=L$6)*($C$7:$C$28="매수")*($B$7:$B$28&lt;=$U380),$H$7:$H$28))-SUM(IF(($A$7:$A$28=L$6)*($C$7:$C$28="매도")*($B$7:$B$28&lt;=$U380),$H$7:$H$28))</f>
        <v>0</v>
      </c>
      <c r="M380" s="3">
        <f t="array" ref="M380">SUM(IF(($A$7:$A$28=M$6)*($C$7:$C$28="매수")*($B$7:$B$28&lt;=$U380),$H$7:$H$28))-SUM(IF(($A$7:$A$28=M$6)*($C$7:$C$28="매도")*($B$7:$B$28&lt;=$U380),$H$7:$H$28))</f>
        <v>0</v>
      </c>
      <c r="N380" s="3">
        <f t="array" ref="N380">SUM(IF(($A$7:$A$28=N$6)*($C$7:$C$28="매수")*($B$7:$B$28&lt;=$U380),$H$7:$H$28))-SUM(IF(($A$7:$A$28=N$6)*($C$7:$C$28="매도")*($B$7:$B$28&lt;=$U380),$H$7:$H$28))</f>
        <v>0</v>
      </c>
      <c r="O380" s="3">
        <f t="array" ref="O380">SUM(IF(($A$7:$A$28=O$6)*($C$7:$C$28="매수")*($B$7:$B$28&lt;=$U380),$H$7:$H$28))-SUM(IF(($A$7:$A$28=O$6)*($C$7:$C$28="매도")*($B$7:$B$28&lt;=$U380),$H$7:$H$28))</f>
        <v>0</v>
      </c>
      <c r="P380" s="3">
        <f t="array" ref="P380">SUM(IF(($A$7:$A$28=P$6)*($C$7:$C$28="매수")*($B$7:$B$28&lt;=$U380),$H$7:$H$28))-SUM(IF(($A$7:$A$28=P$6)*($C$7:$C$28="매도")*($B$7:$B$28&lt;=$U380),$H$7:$H$28))</f>
        <v>0</v>
      </c>
      <c r="Q380" s="3">
        <f t="array" ref="Q380">SUM(IF(($A$7:$A$28=Q$6)*($C$7:$C$28="매수")*($B$7:$B$28&lt;=$U380),$H$7:$H$28))-SUM(IF(($A$7:$A$28=Q$6)*($C$7:$C$28="매도")*($B$7:$B$28&lt;=$U380),$H$7:$H$28))</f>
        <v>0</v>
      </c>
      <c r="R380" s="3">
        <f t="array" ref="R380">SUM(IF(($A$7:$A$28=R$6)*($C$7:$C$28="매수")*($B$7:$B$28&lt;=$U380),$H$7:$H$28))-SUM(IF(($A$7:$A$28=R$6)*($C$7:$C$28="매도")*($B$7:$B$28&lt;=$U380),$H$7:$H$28))</f>
        <v>0</v>
      </c>
      <c r="S380" s="3">
        <f t="array" ref="S380">SUM(IF(($A$7:$A$28=S$6)*($C$7:$C$28="매수")*($B$7:$B$28&lt;=$U380),$H$7:$H$28))-SUM(IF(($A$7:$A$28=S$6)*($C$7:$C$28="매도")*($B$7:$B$28&lt;=$U380),$H$7:$H$28))</f>
        <v>0</v>
      </c>
      <c r="T380" s="3">
        <f t="array" ref="T380">SUM(IF(($A$7:$A$28=T$6)*($C$7:$C$28="매수")*($B$7:$B$28&lt;=$U380),$H$7:$H$28))-SUM(IF(($A$7:$A$28=T$6)*($C$7:$C$28="매도")*($B$7:$B$28&lt;=$U380),$H$7:$H$28))</f>
        <v>0</v>
      </c>
      <c r="U380" s="11">
        <v>44050.0</v>
      </c>
      <c r="V380" s="12">
        <f t="array" ref="V380">VLOOKUP($U380,'종목주가시세'!$A$1:$J$472,MATCH(V$6,'종목주가시세'!$B$1:$J$1,0)+1)*L380</f>
        <v>0</v>
      </c>
      <c r="W380" s="12">
        <f t="array" ref="W380">VLOOKUP($U380,'종목주가시세'!$A$1:$J$472,MATCH(W$6,'종목주가시세'!$B$1:$J$1,0)+1)*M380</f>
        <v>0</v>
      </c>
      <c r="X380" s="12">
        <f t="array" ref="X380">VLOOKUP($U380,'종목주가시세'!$A$1:$J$472,MATCH(X$6,'종목주가시세'!$B$1:$J$1,0)+1)*N380</f>
        <v>0</v>
      </c>
      <c r="Y380" s="12">
        <f t="array" ref="Y380">VLOOKUP($U380,'종목주가시세'!$A$1:$J$472,MATCH(Y$6,'종목주가시세'!$B$1:$J$1,0)+1)*O380</f>
        <v>0</v>
      </c>
      <c r="Z380" s="12">
        <f t="array" ref="Z380">VLOOKUP($U380,'종목주가시세'!$A$1:$J$472,MATCH(Z$6,'종목주가시세'!$B$1:$J$1,0)+1)*P380</f>
        <v>0</v>
      </c>
      <c r="AA380" s="12">
        <f t="array" ref="AA380">VLOOKUP($U380,'종목주가시세'!$A$1:$J$472,MATCH(AA$6,'종목주가시세'!$B$1:$J$1,0)+1)*Q380</f>
        <v>0</v>
      </c>
      <c r="AB380" s="12">
        <f t="array" ref="AB380">VLOOKUP($U380,'종목주가시세'!$A$1:$J$472,MATCH(AB$6,'종목주가시세'!$B$1:$J$1,0)+1)*R380</f>
        <v>0</v>
      </c>
      <c r="AC380" s="12">
        <f t="array" ref="AC380">VLOOKUP($U380,'종목주가시세'!$A$1:$J$472,MATCH(AC$6,'종목주가시세'!$B$1:$J$1,0)+1)*S380</f>
        <v>0</v>
      </c>
      <c r="AD380" s="12">
        <f t="array" ref="AD380">VLOOKUP($U380,'종목주가시세'!$A$1:$J$472,MATCH(AD$6,'종목주가시세'!$B$1:$J$1,0)+1)*T380</f>
        <v>0</v>
      </c>
      <c r="AE380" s="12">
        <f t="shared" si="3"/>
        <v>0</v>
      </c>
      <c r="AF380" s="12">
        <f t="array" ref="AF380">100000000+SUM(IF(($C$7:$C$28="매도")*($B$7:$B$28&lt;=$U380),$I$7:$I$28))-SUM(IF(($C$7:$C$28="매수")*($B$7:$B$28&lt;=$U380),$I$7:$I$28))</f>
        <v>170486380</v>
      </c>
      <c r="AG380" s="12">
        <f t="shared" si="4"/>
        <v>170486380</v>
      </c>
    </row>
    <row r="381" ht="16.5" customHeight="1">
      <c r="L381" s="3">
        <f t="array" ref="L381">SUM(IF(($A$7:$A$28=L$6)*($C$7:$C$28="매수")*($B$7:$B$28&lt;=$U381),$H$7:$H$28))-SUM(IF(($A$7:$A$28=L$6)*($C$7:$C$28="매도")*($B$7:$B$28&lt;=$U381),$H$7:$H$28))</f>
        <v>0</v>
      </c>
      <c r="M381" s="3">
        <f t="array" ref="M381">SUM(IF(($A$7:$A$28=M$6)*($C$7:$C$28="매수")*($B$7:$B$28&lt;=$U381),$H$7:$H$28))-SUM(IF(($A$7:$A$28=M$6)*($C$7:$C$28="매도")*($B$7:$B$28&lt;=$U381),$H$7:$H$28))</f>
        <v>0</v>
      </c>
      <c r="N381" s="3">
        <f t="array" ref="N381">SUM(IF(($A$7:$A$28=N$6)*($C$7:$C$28="매수")*($B$7:$B$28&lt;=$U381),$H$7:$H$28))-SUM(IF(($A$7:$A$28=N$6)*($C$7:$C$28="매도")*($B$7:$B$28&lt;=$U381),$H$7:$H$28))</f>
        <v>0</v>
      </c>
      <c r="O381" s="3">
        <f t="array" ref="O381">SUM(IF(($A$7:$A$28=O$6)*($C$7:$C$28="매수")*($B$7:$B$28&lt;=$U381),$H$7:$H$28))-SUM(IF(($A$7:$A$28=O$6)*($C$7:$C$28="매도")*($B$7:$B$28&lt;=$U381),$H$7:$H$28))</f>
        <v>0</v>
      </c>
      <c r="P381" s="3">
        <f t="array" ref="P381">SUM(IF(($A$7:$A$28=P$6)*($C$7:$C$28="매수")*($B$7:$B$28&lt;=$U381),$H$7:$H$28))-SUM(IF(($A$7:$A$28=P$6)*($C$7:$C$28="매도")*($B$7:$B$28&lt;=$U381),$H$7:$H$28))</f>
        <v>0</v>
      </c>
      <c r="Q381" s="3">
        <f t="array" ref="Q381">SUM(IF(($A$7:$A$28=Q$6)*($C$7:$C$28="매수")*($B$7:$B$28&lt;=$U381),$H$7:$H$28))-SUM(IF(($A$7:$A$28=Q$6)*($C$7:$C$28="매도")*($B$7:$B$28&lt;=$U381),$H$7:$H$28))</f>
        <v>0</v>
      </c>
      <c r="R381" s="3">
        <f t="array" ref="R381">SUM(IF(($A$7:$A$28=R$6)*($C$7:$C$28="매수")*($B$7:$B$28&lt;=$U381),$H$7:$H$28))-SUM(IF(($A$7:$A$28=R$6)*($C$7:$C$28="매도")*($B$7:$B$28&lt;=$U381),$H$7:$H$28))</f>
        <v>0</v>
      </c>
      <c r="S381" s="3">
        <f t="array" ref="S381">SUM(IF(($A$7:$A$28=S$6)*($C$7:$C$28="매수")*($B$7:$B$28&lt;=$U381),$H$7:$H$28))-SUM(IF(($A$7:$A$28=S$6)*($C$7:$C$28="매도")*($B$7:$B$28&lt;=$U381),$H$7:$H$28))</f>
        <v>0</v>
      </c>
      <c r="T381" s="3">
        <f t="array" ref="T381">SUM(IF(($A$7:$A$28=T$6)*($C$7:$C$28="매수")*($B$7:$B$28&lt;=$U381),$H$7:$H$28))-SUM(IF(($A$7:$A$28=T$6)*($C$7:$C$28="매도")*($B$7:$B$28&lt;=$U381),$H$7:$H$28))</f>
        <v>0</v>
      </c>
      <c r="U381" s="11">
        <v>44053.0</v>
      </c>
      <c r="V381" s="12">
        <f t="array" ref="V381">VLOOKUP($U381,'종목주가시세'!$A$1:$J$472,MATCH(V$6,'종목주가시세'!$B$1:$J$1,0)+1)*L381</f>
        <v>0</v>
      </c>
      <c r="W381" s="12">
        <f t="array" ref="W381">VLOOKUP($U381,'종목주가시세'!$A$1:$J$472,MATCH(W$6,'종목주가시세'!$B$1:$J$1,0)+1)*M381</f>
        <v>0</v>
      </c>
      <c r="X381" s="12">
        <f t="array" ref="X381">VLOOKUP($U381,'종목주가시세'!$A$1:$J$472,MATCH(X$6,'종목주가시세'!$B$1:$J$1,0)+1)*N381</f>
        <v>0</v>
      </c>
      <c r="Y381" s="12">
        <f t="array" ref="Y381">VLOOKUP($U381,'종목주가시세'!$A$1:$J$472,MATCH(Y$6,'종목주가시세'!$B$1:$J$1,0)+1)*O381</f>
        <v>0</v>
      </c>
      <c r="Z381" s="12">
        <f t="array" ref="Z381">VLOOKUP($U381,'종목주가시세'!$A$1:$J$472,MATCH(Z$6,'종목주가시세'!$B$1:$J$1,0)+1)*P381</f>
        <v>0</v>
      </c>
      <c r="AA381" s="12">
        <f t="array" ref="AA381">VLOOKUP($U381,'종목주가시세'!$A$1:$J$472,MATCH(AA$6,'종목주가시세'!$B$1:$J$1,0)+1)*Q381</f>
        <v>0</v>
      </c>
      <c r="AB381" s="12">
        <f t="array" ref="AB381">VLOOKUP($U381,'종목주가시세'!$A$1:$J$472,MATCH(AB$6,'종목주가시세'!$B$1:$J$1,0)+1)*R381</f>
        <v>0</v>
      </c>
      <c r="AC381" s="12">
        <f t="array" ref="AC381">VLOOKUP($U381,'종목주가시세'!$A$1:$J$472,MATCH(AC$6,'종목주가시세'!$B$1:$J$1,0)+1)*S381</f>
        <v>0</v>
      </c>
      <c r="AD381" s="12">
        <f t="array" ref="AD381">VLOOKUP($U381,'종목주가시세'!$A$1:$J$472,MATCH(AD$6,'종목주가시세'!$B$1:$J$1,0)+1)*T381</f>
        <v>0</v>
      </c>
      <c r="AE381" s="12">
        <f t="shared" si="3"/>
        <v>0</v>
      </c>
      <c r="AF381" s="12">
        <f t="array" ref="AF381">100000000+SUM(IF(($C$7:$C$28="매도")*($B$7:$B$28&lt;=$U381),$I$7:$I$28))-SUM(IF(($C$7:$C$28="매수")*($B$7:$B$28&lt;=$U381),$I$7:$I$28))</f>
        <v>170486380</v>
      </c>
      <c r="AG381" s="12">
        <f t="shared" si="4"/>
        <v>170486380</v>
      </c>
    </row>
    <row r="382" ht="16.5" customHeight="1">
      <c r="L382" s="3">
        <f t="array" ref="L382">SUM(IF(($A$7:$A$28=L$6)*($C$7:$C$28="매수")*($B$7:$B$28&lt;=$U382),$H$7:$H$28))-SUM(IF(($A$7:$A$28=L$6)*($C$7:$C$28="매도")*($B$7:$B$28&lt;=$U382),$H$7:$H$28))</f>
        <v>0</v>
      </c>
      <c r="M382" s="3">
        <f t="array" ref="M382">SUM(IF(($A$7:$A$28=M$6)*($C$7:$C$28="매수")*($B$7:$B$28&lt;=$U382),$H$7:$H$28))-SUM(IF(($A$7:$A$28=M$6)*($C$7:$C$28="매도")*($B$7:$B$28&lt;=$U382),$H$7:$H$28))</f>
        <v>0</v>
      </c>
      <c r="N382" s="3">
        <f t="array" ref="N382">SUM(IF(($A$7:$A$28=N$6)*($C$7:$C$28="매수")*($B$7:$B$28&lt;=$U382),$H$7:$H$28))-SUM(IF(($A$7:$A$28=N$6)*($C$7:$C$28="매도")*($B$7:$B$28&lt;=$U382),$H$7:$H$28))</f>
        <v>0</v>
      </c>
      <c r="O382" s="3">
        <f t="array" ref="O382">SUM(IF(($A$7:$A$28=O$6)*($C$7:$C$28="매수")*($B$7:$B$28&lt;=$U382),$H$7:$H$28))-SUM(IF(($A$7:$A$28=O$6)*($C$7:$C$28="매도")*($B$7:$B$28&lt;=$U382),$H$7:$H$28))</f>
        <v>0</v>
      </c>
      <c r="P382" s="3">
        <f t="array" ref="P382">SUM(IF(($A$7:$A$28=P$6)*($C$7:$C$28="매수")*($B$7:$B$28&lt;=$U382),$H$7:$H$28))-SUM(IF(($A$7:$A$28=P$6)*($C$7:$C$28="매도")*($B$7:$B$28&lt;=$U382),$H$7:$H$28))</f>
        <v>0</v>
      </c>
      <c r="Q382" s="3">
        <f t="array" ref="Q382">SUM(IF(($A$7:$A$28=Q$6)*($C$7:$C$28="매수")*($B$7:$B$28&lt;=$U382),$H$7:$H$28))-SUM(IF(($A$7:$A$28=Q$6)*($C$7:$C$28="매도")*($B$7:$B$28&lt;=$U382),$H$7:$H$28))</f>
        <v>0</v>
      </c>
      <c r="R382" s="3">
        <f t="array" ref="R382">SUM(IF(($A$7:$A$28=R$6)*($C$7:$C$28="매수")*($B$7:$B$28&lt;=$U382),$H$7:$H$28))-SUM(IF(($A$7:$A$28=R$6)*($C$7:$C$28="매도")*($B$7:$B$28&lt;=$U382),$H$7:$H$28))</f>
        <v>0</v>
      </c>
      <c r="S382" s="3">
        <f t="array" ref="S382">SUM(IF(($A$7:$A$28=S$6)*($C$7:$C$28="매수")*($B$7:$B$28&lt;=$U382),$H$7:$H$28))-SUM(IF(($A$7:$A$28=S$6)*($C$7:$C$28="매도")*($B$7:$B$28&lt;=$U382),$H$7:$H$28))</f>
        <v>0</v>
      </c>
      <c r="T382" s="3">
        <f t="array" ref="T382">SUM(IF(($A$7:$A$28=T$6)*($C$7:$C$28="매수")*($B$7:$B$28&lt;=$U382),$H$7:$H$28))-SUM(IF(($A$7:$A$28=T$6)*($C$7:$C$28="매도")*($B$7:$B$28&lt;=$U382),$H$7:$H$28))</f>
        <v>0</v>
      </c>
      <c r="U382" s="11">
        <v>44054.0</v>
      </c>
      <c r="V382" s="12">
        <f t="array" ref="V382">VLOOKUP($U382,'종목주가시세'!$A$1:$J$472,MATCH(V$6,'종목주가시세'!$B$1:$J$1,0)+1)*L382</f>
        <v>0</v>
      </c>
      <c r="W382" s="12">
        <f t="array" ref="W382">VLOOKUP($U382,'종목주가시세'!$A$1:$J$472,MATCH(W$6,'종목주가시세'!$B$1:$J$1,0)+1)*M382</f>
        <v>0</v>
      </c>
      <c r="X382" s="12">
        <f t="array" ref="X382">VLOOKUP($U382,'종목주가시세'!$A$1:$J$472,MATCH(X$6,'종목주가시세'!$B$1:$J$1,0)+1)*N382</f>
        <v>0</v>
      </c>
      <c r="Y382" s="12">
        <f t="array" ref="Y382">VLOOKUP($U382,'종목주가시세'!$A$1:$J$472,MATCH(Y$6,'종목주가시세'!$B$1:$J$1,0)+1)*O382</f>
        <v>0</v>
      </c>
      <c r="Z382" s="12">
        <f t="array" ref="Z382">VLOOKUP($U382,'종목주가시세'!$A$1:$J$472,MATCH(Z$6,'종목주가시세'!$B$1:$J$1,0)+1)*P382</f>
        <v>0</v>
      </c>
      <c r="AA382" s="12">
        <f t="array" ref="AA382">VLOOKUP($U382,'종목주가시세'!$A$1:$J$472,MATCH(AA$6,'종목주가시세'!$B$1:$J$1,0)+1)*Q382</f>
        <v>0</v>
      </c>
      <c r="AB382" s="12">
        <f t="array" ref="AB382">VLOOKUP($U382,'종목주가시세'!$A$1:$J$472,MATCH(AB$6,'종목주가시세'!$B$1:$J$1,0)+1)*R382</f>
        <v>0</v>
      </c>
      <c r="AC382" s="12">
        <f t="array" ref="AC382">VLOOKUP($U382,'종목주가시세'!$A$1:$J$472,MATCH(AC$6,'종목주가시세'!$B$1:$J$1,0)+1)*S382</f>
        <v>0</v>
      </c>
      <c r="AD382" s="12">
        <f t="array" ref="AD382">VLOOKUP($U382,'종목주가시세'!$A$1:$J$472,MATCH(AD$6,'종목주가시세'!$B$1:$J$1,0)+1)*T382</f>
        <v>0</v>
      </c>
      <c r="AE382" s="12">
        <f t="shared" si="3"/>
        <v>0</v>
      </c>
      <c r="AF382" s="12">
        <f t="array" ref="AF382">100000000+SUM(IF(($C$7:$C$28="매도")*($B$7:$B$28&lt;=$U382),$I$7:$I$28))-SUM(IF(($C$7:$C$28="매수")*($B$7:$B$28&lt;=$U382),$I$7:$I$28))</f>
        <v>170486380</v>
      </c>
      <c r="AG382" s="12">
        <f t="shared" si="4"/>
        <v>170486380</v>
      </c>
    </row>
    <row r="383" ht="16.5" customHeight="1">
      <c r="L383" s="3">
        <f t="array" ref="L383">SUM(IF(($A$7:$A$28=L$6)*($C$7:$C$28="매수")*($B$7:$B$28&lt;=$U383),$H$7:$H$28))-SUM(IF(($A$7:$A$28=L$6)*($C$7:$C$28="매도")*($B$7:$B$28&lt;=$U383),$H$7:$H$28))</f>
        <v>0</v>
      </c>
      <c r="M383" s="3">
        <f t="array" ref="M383">SUM(IF(($A$7:$A$28=M$6)*($C$7:$C$28="매수")*($B$7:$B$28&lt;=$U383),$H$7:$H$28))-SUM(IF(($A$7:$A$28=M$6)*($C$7:$C$28="매도")*($B$7:$B$28&lt;=$U383),$H$7:$H$28))</f>
        <v>0</v>
      </c>
      <c r="N383" s="3">
        <f t="array" ref="N383">SUM(IF(($A$7:$A$28=N$6)*($C$7:$C$28="매수")*($B$7:$B$28&lt;=$U383),$H$7:$H$28))-SUM(IF(($A$7:$A$28=N$6)*($C$7:$C$28="매도")*($B$7:$B$28&lt;=$U383),$H$7:$H$28))</f>
        <v>0</v>
      </c>
      <c r="O383" s="3">
        <f t="array" ref="O383">SUM(IF(($A$7:$A$28=O$6)*($C$7:$C$28="매수")*($B$7:$B$28&lt;=$U383),$H$7:$H$28))-SUM(IF(($A$7:$A$28=O$6)*($C$7:$C$28="매도")*($B$7:$B$28&lt;=$U383),$H$7:$H$28))</f>
        <v>0</v>
      </c>
      <c r="P383" s="3">
        <f t="array" ref="P383">SUM(IF(($A$7:$A$28=P$6)*($C$7:$C$28="매수")*($B$7:$B$28&lt;=$U383),$H$7:$H$28))-SUM(IF(($A$7:$A$28=P$6)*($C$7:$C$28="매도")*($B$7:$B$28&lt;=$U383),$H$7:$H$28))</f>
        <v>0</v>
      </c>
      <c r="Q383" s="3">
        <f t="array" ref="Q383">SUM(IF(($A$7:$A$28=Q$6)*($C$7:$C$28="매수")*($B$7:$B$28&lt;=$U383),$H$7:$H$28))-SUM(IF(($A$7:$A$28=Q$6)*($C$7:$C$28="매도")*($B$7:$B$28&lt;=$U383),$H$7:$H$28))</f>
        <v>0</v>
      </c>
      <c r="R383" s="3">
        <f t="array" ref="R383">SUM(IF(($A$7:$A$28=R$6)*($C$7:$C$28="매수")*($B$7:$B$28&lt;=$U383),$H$7:$H$28))-SUM(IF(($A$7:$A$28=R$6)*($C$7:$C$28="매도")*($B$7:$B$28&lt;=$U383),$H$7:$H$28))</f>
        <v>0</v>
      </c>
      <c r="S383" s="3">
        <f t="array" ref="S383">SUM(IF(($A$7:$A$28=S$6)*($C$7:$C$28="매수")*($B$7:$B$28&lt;=$U383),$H$7:$H$28))-SUM(IF(($A$7:$A$28=S$6)*($C$7:$C$28="매도")*($B$7:$B$28&lt;=$U383),$H$7:$H$28))</f>
        <v>0</v>
      </c>
      <c r="T383" s="3">
        <f t="array" ref="T383">SUM(IF(($A$7:$A$28=T$6)*($C$7:$C$28="매수")*($B$7:$B$28&lt;=$U383),$H$7:$H$28))-SUM(IF(($A$7:$A$28=T$6)*($C$7:$C$28="매도")*($B$7:$B$28&lt;=$U383),$H$7:$H$28))</f>
        <v>0</v>
      </c>
      <c r="U383" s="11">
        <v>44055.0</v>
      </c>
      <c r="V383" s="12">
        <f t="array" ref="V383">VLOOKUP($U383,'종목주가시세'!$A$1:$J$472,MATCH(V$6,'종목주가시세'!$B$1:$J$1,0)+1)*L383</f>
        <v>0</v>
      </c>
      <c r="W383" s="12">
        <f t="array" ref="W383">VLOOKUP($U383,'종목주가시세'!$A$1:$J$472,MATCH(W$6,'종목주가시세'!$B$1:$J$1,0)+1)*M383</f>
        <v>0</v>
      </c>
      <c r="X383" s="12">
        <f t="array" ref="X383">VLOOKUP($U383,'종목주가시세'!$A$1:$J$472,MATCH(X$6,'종목주가시세'!$B$1:$J$1,0)+1)*N383</f>
        <v>0</v>
      </c>
      <c r="Y383" s="12">
        <f t="array" ref="Y383">VLOOKUP($U383,'종목주가시세'!$A$1:$J$472,MATCH(Y$6,'종목주가시세'!$B$1:$J$1,0)+1)*O383</f>
        <v>0</v>
      </c>
      <c r="Z383" s="12">
        <f t="array" ref="Z383">VLOOKUP($U383,'종목주가시세'!$A$1:$J$472,MATCH(Z$6,'종목주가시세'!$B$1:$J$1,0)+1)*P383</f>
        <v>0</v>
      </c>
      <c r="AA383" s="12">
        <f t="array" ref="AA383">VLOOKUP($U383,'종목주가시세'!$A$1:$J$472,MATCH(AA$6,'종목주가시세'!$B$1:$J$1,0)+1)*Q383</f>
        <v>0</v>
      </c>
      <c r="AB383" s="12">
        <f t="array" ref="AB383">VLOOKUP($U383,'종목주가시세'!$A$1:$J$472,MATCH(AB$6,'종목주가시세'!$B$1:$J$1,0)+1)*R383</f>
        <v>0</v>
      </c>
      <c r="AC383" s="12">
        <f t="array" ref="AC383">VLOOKUP($U383,'종목주가시세'!$A$1:$J$472,MATCH(AC$6,'종목주가시세'!$B$1:$J$1,0)+1)*S383</f>
        <v>0</v>
      </c>
      <c r="AD383" s="12">
        <f t="array" ref="AD383">VLOOKUP($U383,'종목주가시세'!$A$1:$J$472,MATCH(AD$6,'종목주가시세'!$B$1:$J$1,0)+1)*T383</f>
        <v>0</v>
      </c>
      <c r="AE383" s="12">
        <f t="shared" si="3"/>
        <v>0</v>
      </c>
      <c r="AF383" s="12">
        <f t="array" ref="AF383">100000000+SUM(IF(($C$7:$C$28="매도")*($B$7:$B$28&lt;=$U383),$I$7:$I$28))-SUM(IF(($C$7:$C$28="매수")*($B$7:$B$28&lt;=$U383),$I$7:$I$28))</f>
        <v>170486380</v>
      </c>
      <c r="AG383" s="12">
        <f t="shared" si="4"/>
        <v>170486380</v>
      </c>
    </row>
    <row r="384" ht="16.5" customHeight="1">
      <c r="L384" s="3">
        <f t="array" ref="L384">SUM(IF(($A$7:$A$28=L$6)*($C$7:$C$28="매수")*($B$7:$B$28&lt;=$U384),$H$7:$H$28))-SUM(IF(($A$7:$A$28=L$6)*($C$7:$C$28="매도")*($B$7:$B$28&lt;=$U384),$H$7:$H$28))</f>
        <v>0</v>
      </c>
      <c r="M384" s="3">
        <f t="array" ref="M384">SUM(IF(($A$7:$A$28=M$6)*($C$7:$C$28="매수")*($B$7:$B$28&lt;=$U384),$H$7:$H$28))-SUM(IF(($A$7:$A$28=M$6)*($C$7:$C$28="매도")*($B$7:$B$28&lt;=$U384),$H$7:$H$28))</f>
        <v>0</v>
      </c>
      <c r="N384" s="3">
        <f t="array" ref="N384">SUM(IF(($A$7:$A$28=N$6)*($C$7:$C$28="매수")*($B$7:$B$28&lt;=$U384),$H$7:$H$28))-SUM(IF(($A$7:$A$28=N$6)*($C$7:$C$28="매도")*($B$7:$B$28&lt;=$U384),$H$7:$H$28))</f>
        <v>0</v>
      </c>
      <c r="O384" s="3">
        <f t="array" ref="O384">SUM(IF(($A$7:$A$28=O$6)*($C$7:$C$28="매수")*($B$7:$B$28&lt;=$U384),$H$7:$H$28))-SUM(IF(($A$7:$A$28=O$6)*($C$7:$C$28="매도")*($B$7:$B$28&lt;=$U384),$H$7:$H$28))</f>
        <v>0</v>
      </c>
      <c r="P384" s="3">
        <f t="array" ref="P384">SUM(IF(($A$7:$A$28=P$6)*($C$7:$C$28="매수")*($B$7:$B$28&lt;=$U384),$H$7:$H$28))-SUM(IF(($A$7:$A$28=P$6)*($C$7:$C$28="매도")*($B$7:$B$28&lt;=$U384),$H$7:$H$28))</f>
        <v>0</v>
      </c>
      <c r="Q384" s="3">
        <f t="array" ref="Q384">SUM(IF(($A$7:$A$28=Q$6)*($C$7:$C$28="매수")*($B$7:$B$28&lt;=$U384),$H$7:$H$28))-SUM(IF(($A$7:$A$28=Q$6)*($C$7:$C$28="매도")*($B$7:$B$28&lt;=$U384),$H$7:$H$28))</f>
        <v>0</v>
      </c>
      <c r="R384" s="3">
        <f t="array" ref="R384">SUM(IF(($A$7:$A$28=R$6)*($C$7:$C$28="매수")*($B$7:$B$28&lt;=$U384),$H$7:$H$28))-SUM(IF(($A$7:$A$28=R$6)*($C$7:$C$28="매도")*($B$7:$B$28&lt;=$U384),$H$7:$H$28))</f>
        <v>0</v>
      </c>
      <c r="S384" s="3">
        <f t="array" ref="S384">SUM(IF(($A$7:$A$28=S$6)*($C$7:$C$28="매수")*($B$7:$B$28&lt;=$U384),$H$7:$H$28))-SUM(IF(($A$7:$A$28=S$6)*($C$7:$C$28="매도")*($B$7:$B$28&lt;=$U384),$H$7:$H$28))</f>
        <v>0</v>
      </c>
      <c r="T384" s="3">
        <f t="array" ref="T384">SUM(IF(($A$7:$A$28=T$6)*($C$7:$C$28="매수")*($B$7:$B$28&lt;=$U384),$H$7:$H$28))-SUM(IF(($A$7:$A$28=T$6)*($C$7:$C$28="매도")*($B$7:$B$28&lt;=$U384),$H$7:$H$28))</f>
        <v>0</v>
      </c>
      <c r="U384" s="11">
        <v>44056.0</v>
      </c>
      <c r="V384" s="12">
        <f t="array" ref="V384">VLOOKUP($U384,'종목주가시세'!$A$1:$J$472,MATCH(V$6,'종목주가시세'!$B$1:$J$1,0)+1)*L384</f>
        <v>0</v>
      </c>
      <c r="W384" s="12">
        <f t="array" ref="W384">VLOOKUP($U384,'종목주가시세'!$A$1:$J$472,MATCH(W$6,'종목주가시세'!$B$1:$J$1,0)+1)*M384</f>
        <v>0</v>
      </c>
      <c r="X384" s="12">
        <f t="array" ref="X384">VLOOKUP($U384,'종목주가시세'!$A$1:$J$472,MATCH(X$6,'종목주가시세'!$B$1:$J$1,0)+1)*N384</f>
        <v>0</v>
      </c>
      <c r="Y384" s="12">
        <f t="array" ref="Y384">VLOOKUP($U384,'종목주가시세'!$A$1:$J$472,MATCH(Y$6,'종목주가시세'!$B$1:$J$1,0)+1)*O384</f>
        <v>0</v>
      </c>
      <c r="Z384" s="12">
        <f t="array" ref="Z384">VLOOKUP($U384,'종목주가시세'!$A$1:$J$472,MATCH(Z$6,'종목주가시세'!$B$1:$J$1,0)+1)*P384</f>
        <v>0</v>
      </c>
      <c r="AA384" s="12">
        <f t="array" ref="AA384">VLOOKUP($U384,'종목주가시세'!$A$1:$J$472,MATCH(AA$6,'종목주가시세'!$B$1:$J$1,0)+1)*Q384</f>
        <v>0</v>
      </c>
      <c r="AB384" s="12">
        <f t="array" ref="AB384">VLOOKUP($U384,'종목주가시세'!$A$1:$J$472,MATCH(AB$6,'종목주가시세'!$B$1:$J$1,0)+1)*R384</f>
        <v>0</v>
      </c>
      <c r="AC384" s="12">
        <f t="array" ref="AC384">VLOOKUP($U384,'종목주가시세'!$A$1:$J$472,MATCH(AC$6,'종목주가시세'!$B$1:$J$1,0)+1)*S384</f>
        <v>0</v>
      </c>
      <c r="AD384" s="12">
        <f t="array" ref="AD384">VLOOKUP($U384,'종목주가시세'!$A$1:$J$472,MATCH(AD$6,'종목주가시세'!$B$1:$J$1,0)+1)*T384</f>
        <v>0</v>
      </c>
      <c r="AE384" s="12">
        <f t="shared" si="3"/>
        <v>0</v>
      </c>
      <c r="AF384" s="12">
        <f t="array" ref="AF384">100000000+SUM(IF(($C$7:$C$28="매도")*($B$7:$B$28&lt;=$U384),$I$7:$I$28))-SUM(IF(($C$7:$C$28="매수")*($B$7:$B$28&lt;=$U384),$I$7:$I$28))</f>
        <v>170486380</v>
      </c>
      <c r="AG384" s="12">
        <f t="shared" si="4"/>
        <v>170486380</v>
      </c>
    </row>
    <row r="385" ht="16.5" customHeight="1">
      <c r="L385" s="3">
        <f t="array" ref="L385">SUM(IF(($A$7:$A$28=L$6)*($C$7:$C$28="매수")*($B$7:$B$28&lt;=$U385),$H$7:$H$28))-SUM(IF(($A$7:$A$28=L$6)*($C$7:$C$28="매도")*($B$7:$B$28&lt;=$U385),$H$7:$H$28))</f>
        <v>0</v>
      </c>
      <c r="M385" s="3">
        <f t="array" ref="M385">SUM(IF(($A$7:$A$28=M$6)*($C$7:$C$28="매수")*($B$7:$B$28&lt;=$U385),$H$7:$H$28))-SUM(IF(($A$7:$A$28=M$6)*($C$7:$C$28="매도")*($B$7:$B$28&lt;=$U385),$H$7:$H$28))</f>
        <v>0</v>
      </c>
      <c r="N385" s="3">
        <f t="array" ref="N385">SUM(IF(($A$7:$A$28=N$6)*($C$7:$C$28="매수")*($B$7:$B$28&lt;=$U385),$H$7:$H$28))-SUM(IF(($A$7:$A$28=N$6)*($C$7:$C$28="매도")*($B$7:$B$28&lt;=$U385),$H$7:$H$28))</f>
        <v>0</v>
      </c>
      <c r="O385" s="3">
        <f t="array" ref="O385">SUM(IF(($A$7:$A$28=O$6)*($C$7:$C$28="매수")*($B$7:$B$28&lt;=$U385),$H$7:$H$28))-SUM(IF(($A$7:$A$28=O$6)*($C$7:$C$28="매도")*($B$7:$B$28&lt;=$U385),$H$7:$H$28))</f>
        <v>0</v>
      </c>
      <c r="P385" s="3">
        <f t="array" ref="P385">SUM(IF(($A$7:$A$28=P$6)*($C$7:$C$28="매수")*($B$7:$B$28&lt;=$U385),$H$7:$H$28))-SUM(IF(($A$7:$A$28=P$6)*($C$7:$C$28="매도")*($B$7:$B$28&lt;=$U385),$H$7:$H$28))</f>
        <v>0</v>
      </c>
      <c r="Q385" s="3">
        <f t="array" ref="Q385">SUM(IF(($A$7:$A$28=Q$6)*($C$7:$C$28="매수")*($B$7:$B$28&lt;=$U385),$H$7:$H$28))-SUM(IF(($A$7:$A$28=Q$6)*($C$7:$C$28="매도")*($B$7:$B$28&lt;=$U385),$H$7:$H$28))</f>
        <v>0</v>
      </c>
      <c r="R385" s="3">
        <f t="array" ref="R385">SUM(IF(($A$7:$A$28=R$6)*($C$7:$C$28="매수")*($B$7:$B$28&lt;=$U385),$H$7:$H$28))-SUM(IF(($A$7:$A$28=R$6)*($C$7:$C$28="매도")*($B$7:$B$28&lt;=$U385),$H$7:$H$28))</f>
        <v>0</v>
      </c>
      <c r="S385" s="3">
        <f t="array" ref="S385">SUM(IF(($A$7:$A$28=S$6)*($C$7:$C$28="매수")*($B$7:$B$28&lt;=$U385),$H$7:$H$28))-SUM(IF(($A$7:$A$28=S$6)*($C$7:$C$28="매도")*($B$7:$B$28&lt;=$U385),$H$7:$H$28))</f>
        <v>0</v>
      </c>
      <c r="T385" s="3">
        <f t="array" ref="T385">SUM(IF(($A$7:$A$28=T$6)*($C$7:$C$28="매수")*($B$7:$B$28&lt;=$U385),$H$7:$H$28))-SUM(IF(($A$7:$A$28=T$6)*($C$7:$C$28="매도")*($B$7:$B$28&lt;=$U385),$H$7:$H$28))</f>
        <v>0</v>
      </c>
      <c r="U385" s="11">
        <v>44057.0</v>
      </c>
      <c r="V385" s="12">
        <f t="array" ref="V385">VLOOKUP($U385,'종목주가시세'!$A$1:$J$472,MATCH(V$6,'종목주가시세'!$B$1:$J$1,0)+1)*L385</f>
        <v>0</v>
      </c>
      <c r="W385" s="12">
        <f t="array" ref="W385">VLOOKUP($U385,'종목주가시세'!$A$1:$J$472,MATCH(W$6,'종목주가시세'!$B$1:$J$1,0)+1)*M385</f>
        <v>0</v>
      </c>
      <c r="X385" s="12">
        <f t="array" ref="X385">VLOOKUP($U385,'종목주가시세'!$A$1:$J$472,MATCH(X$6,'종목주가시세'!$B$1:$J$1,0)+1)*N385</f>
        <v>0</v>
      </c>
      <c r="Y385" s="12">
        <f t="array" ref="Y385">VLOOKUP($U385,'종목주가시세'!$A$1:$J$472,MATCH(Y$6,'종목주가시세'!$B$1:$J$1,0)+1)*O385</f>
        <v>0</v>
      </c>
      <c r="Z385" s="12">
        <f t="array" ref="Z385">VLOOKUP($U385,'종목주가시세'!$A$1:$J$472,MATCH(Z$6,'종목주가시세'!$B$1:$J$1,0)+1)*P385</f>
        <v>0</v>
      </c>
      <c r="AA385" s="12">
        <f t="array" ref="AA385">VLOOKUP($U385,'종목주가시세'!$A$1:$J$472,MATCH(AA$6,'종목주가시세'!$B$1:$J$1,0)+1)*Q385</f>
        <v>0</v>
      </c>
      <c r="AB385" s="12">
        <f t="array" ref="AB385">VLOOKUP($U385,'종목주가시세'!$A$1:$J$472,MATCH(AB$6,'종목주가시세'!$B$1:$J$1,0)+1)*R385</f>
        <v>0</v>
      </c>
      <c r="AC385" s="12">
        <f t="array" ref="AC385">VLOOKUP($U385,'종목주가시세'!$A$1:$J$472,MATCH(AC$6,'종목주가시세'!$B$1:$J$1,0)+1)*S385</f>
        <v>0</v>
      </c>
      <c r="AD385" s="12">
        <f t="array" ref="AD385">VLOOKUP($U385,'종목주가시세'!$A$1:$J$472,MATCH(AD$6,'종목주가시세'!$B$1:$J$1,0)+1)*T385</f>
        <v>0</v>
      </c>
      <c r="AE385" s="12">
        <f t="shared" si="3"/>
        <v>0</v>
      </c>
      <c r="AF385" s="12">
        <f t="array" ref="AF385">100000000+SUM(IF(($C$7:$C$28="매도")*($B$7:$B$28&lt;=$U385),$I$7:$I$28))-SUM(IF(($C$7:$C$28="매수")*($B$7:$B$28&lt;=$U385),$I$7:$I$28))</f>
        <v>170486380</v>
      </c>
      <c r="AG385" s="12">
        <f t="shared" si="4"/>
        <v>170486380</v>
      </c>
    </row>
    <row r="386" ht="16.5" customHeight="1">
      <c r="L386" s="3">
        <f t="array" ref="L386">SUM(IF(($A$7:$A$28=L$6)*($C$7:$C$28="매수")*($B$7:$B$28&lt;=$U386),$H$7:$H$28))-SUM(IF(($A$7:$A$28=L$6)*($C$7:$C$28="매도")*($B$7:$B$28&lt;=$U386),$H$7:$H$28))</f>
        <v>0</v>
      </c>
      <c r="M386" s="3">
        <f t="array" ref="M386">SUM(IF(($A$7:$A$28=M$6)*($C$7:$C$28="매수")*($B$7:$B$28&lt;=$U386),$H$7:$H$28))-SUM(IF(($A$7:$A$28=M$6)*($C$7:$C$28="매도")*($B$7:$B$28&lt;=$U386),$H$7:$H$28))</f>
        <v>0</v>
      </c>
      <c r="N386" s="3">
        <f t="array" ref="N386">SUM(IF(($A$7:$A$28=N$6)*($C$7:$C$28="매수")*($B$7:$B$28&lt;=$U386),$H$7:$H$28))-SUM(IF(($A$7:$A$28=N$6)*($C$7:$C$28="매도")*($B$7:$B$28&lt;=$U386),$H$7:$H$28))</f>
        <v>0</v>
      </c>
      <c r="O386" s="3">
        <f t="array" ref="O386">SUM(IF(($A$7:$A$28=O$6)*($C$7:$C$28="매수")*($B$7:$B$28&lt;=$U386),$H$7:$H$28))-SUM(IF(($A$7:$A$28=O$6)*($C$7:$C$28="매도")*($B$7:$B$28&lt;=$U386),$H$7:$H$28))</f>
        <v>0</v>
      </c>
      <c r="P386" s="3">
        <f t="array" ref="P386">SUM(IF(($A$7:$A$28=P$6)*($C$7:$C$28="매수")*($B$7:$B$28&lt;=$U386),$H$7:$H$28))-SUM(IF(($A$7:$A$28=P$6)*($C$7:$C$28="매도")*($B$7:$B$28&lt;=$U386),$H$7:$H$28))</f>
        <v>0</v>
      </c>
      <c r="Q386" s="3">
        <f t="array" ref="Q386">SUM(IF(($A$7:$A$28=Q$6)*($C$7:$C$28="매수")*($B$7:$B$28&lt;=$U386),$H$7:$H$28))-SUM(IF(($A$7:$A$28=Q$6)*($C$7:$C$28="매도")*($B$7:$B$28&lt;=$U386),$H$7:$H$28))</f>
        <v>0</v>
      </c>
      <c r="R386" s="3">
        <f t="array" ref="R386">SUM(IF(($A$7:$A$28=R$6)*($C$7:$C$28="매수")*($B$7:$B$28&lt;=$U386),$H$7:$H$28))-SUM(IF(($A$7:$A$28=R$6)*($C$7:$C$28="매도")*($B$7:$B$28&lt;=$U386),$H$7:$H$28))</f>
        <v>0</v>
      </c>
      <c r="S386" s="3">
        <f t="array" ref="S386">SUM(IF(($A$7:$A$28=S$6)*($C$7:$C$28="매수")*($B$7:$B$28&lt;=$U386),$H$7:$H$28))-SUM(IF(($A$7:$A$28=S$6)*($C$7:$C$28="매도")*($B$7:$B$28&lt;=$U386),$H$7:$H$28))</f>
        <v>0</v>
      </c>
      <c r="T386" s="3">
        <f t="array" ref="T386">SUM(IF(($A$7:$A$28=T$6)*($C$7:$C$28="매수")*($B$7:$B$28&lt;=$U386),$H$7:$H$28))-SUM(IF(($A$7:$A$28=T$6)*($C$7:$C$28="매도")*($B$7:$B$28&lt;=$U386),$H$7:$H$28))</f>
        <v>0</v>
      </c>
      <c r="U386" s="11">
        <v>44061.0</v>
      </c>
      <c r="V386" s="12">
        <f t="array" ref="V386">VLOOKUP($U386,'종목주가시세'!$A$1:$J$472,MATCH(V$6,'종목주가시세'!$B$1:$J$1,0)+1)*L386</f>
        <v>0</v>
      </c>
      <c r="W386" s="12">
        <f t="array" ref="W386">VLOOKUP($U386,'종목주가시세'!$A$1:$J$472,MATCH(W$6,'종목주가시세'!$B$1:$J$1,0)+1)*M386</f>
        <v>0</v>
      </c>
      <c r="X386" s="12">
        <f t="array" ref="X386">VLOOKUP($U386,'종목주가시세'!$A$1:$J$472,MATCH(X$6,'종목주가시세'!$B$1:$J$1,0)+1)*N386</f>
        <v>0</v>
      </c>
      <c r="Y386" s="12">
        <f t="array" ref="Y386">VLOOKUP($U386,'종목주가시세'!$A$1:$J$472,MATCH(Y$6,'종목주가시세'!$B$1:$J$1,0)+1)*O386</f>
        <v>0</v>
      </c>
      <c r="Z386" s="12">
        <f t="array" ref="Z386">VLOOKUP($U386,'종목주가시세'!$A$1:$J$472,MATCH(Z$6,'종목주가시세'!$B$1:$J$1,0)+1)*P386</f>
        <v>0</v>
      </c>
      <c r="AA386" s="12">
        <f t="array" ref="AA386">VLOOKUP($U386,'종목주가시세'!$A$1:$J$472,MATCH(AA$6,'종목주가시세'!$B$1:$J$1,0)+1)*Q386</f>
        <v>0</v>
      </c>
      <c r="AB386" s="12">
        <f t="array" ref="AB386">VLOOKUP($U386,'종목주가시세'!$A$1:$J$472,MATCH(AB$6,'종목주가시세'!$B$1:$J$1,0)+1)*R386</f>
        <v>0</v>
      </c>
      <c r="AC386" s="12">
        <f t="array" ref="AC386">VLOOKUP($U386,'종목주가시세'!$A$1:$J$472,MATCH(AC$6,'종목주가시세'!$B$1:$J$1,0)+1)*S386</f>
        <v>0</v>
      </c>
      <c r="AD386" s="12">
        <f t="array" ref="AD386">VLOOKUP($U386,'종목주가시세'!$A$1:$J$472,MATCH(AD$6,'종목주가시세'!$B$1:$J$1,0)+1)*T386</f>
        <v>0</v>
      </c>
      <c r="AE386" s="12">
        <f t="shared" si="3"/>
        <v>0</v>
      </c>
      <c r="AF386" s="12">
        <f t="array" ref="AF386">100000000+SUM(IF(($C$7:$C$28="매도")*($B$7:$B$28&lt;=$U386),$I$7:$I$28))-SUM(IF(($C$7:$C$28="매수")*($B$7:$B$28&lt;=$U386),$I$7:$I$28))</f>
        <v>170486380</v>
      </c>
      <c r="AG386" s="12">
        <f t="shared" si="4"/>
        <v>170486380</v>
      </c>
    </row>
    <row r="387" ht="16.5" customHeight="1">
      <c r="L387" s="3">
        <f t="array" ref="L387">SUM(IF(($A$7:$A$28=L$6)*($C$7:$C$28="매수")*($B$7:$B$28&lt;=$U387),$H$7:$H$28))-SUM(IF(($A$7:$A$28=L$6)*($C$7:$C$28="매도")*($B$7:$B$28&lt;=$U387),$H$7:$H$28))</f>
        <v>0</v>
      </c>
      <c r="M387" s="3">
        <f t="array" ref="M387">SUM(IF(($A$7:$A$28=M$6)*($C$7:$C$28="매수")*($B$7:$B$28&lt;=$U387),$H$7:$H$28))-SUM(IF(($A$7:$A$28=M$6)*($C$7:$C$28="매도")*($B$7:$B$28&lt;=$U387),$H$7:$H$28))</f>
        <v>0</v>
      </c>
      <c r="N387" s="3">
        <f t="array" ref="N387">SUM(IF(($A$7:$A$28=N$6)*($C$7:$C$28="매수")*($B$7:$B$28&lt;=$U387),$H$7:$H$28))-SUM(IF(($A$7:$A$28=N$6)*($C$7:$C$28="매도")*($B$7:$B$28&lt;=$U387),$H$7:$H$28))</f>
        <v>0</v>
      </c>
      <c r="O387" s="3">
        <f t="array" ref="O387">SUM(IF(($A$7:$A$28=O$6)*($C$7:$C$28="매수")*($B$7:$B$28&lt;=$U387),$H$7:$H$28))-SUM(IF(($A$7:$A$28=O$6)*($C$7:$C$28="매도")*($B$7:$B$28&lt;=$U387),$H$7:$H$28))</f>
        <v>0</v>
      </c>
      <c r="P387" s="3">
        <f t="array" ref="P387">SUM(IF(($A$7:$A$28=P$6)*($C$7:$C$28="매수")*($B$7:$B$28&lt;=$U387),$H$7:$H$28))-SUM(IF(($A$7:$A$28=P$6)*($C$7:$C$28="매도")*($B$7:$B$28&lt;=$U387),$H$7:$H$28))</f>
        <v>0</v>
      </c>
      <c r="Q387" s="3">
        <f t="array" ref="Q387">SUM(IF(($A$7:$A$28=Q$6)*($C$7:$C$28="매수")*($B$7:$B$28&lt;=$U387),$H$7:$H$28))-SUM(IF(($A$7:$A$28=Q$6)*($C$7:$C$28="매도")*($B$7:$B$28&lt;=$U387),$H$7:$H$28))</f>
        <v>0</v>
      </c>
      <c r="R387" s="3">
        <f t="array" ref="R387">SUM(IF(($A$7:$A$28=R$6)*($C$7:$C$28="매수")*($B$7:$B$28&lt;=$U387),$H$7:$H$28))-SUM(IF(($A$7:$A$28=R$6)*($C$7:$C$28="매도")*($B$7:$B$28&lt;=$U387),$H$7:$H$28))</f>
        <v>0</v>
      </c>
      <c r="S387" s="3">
        <f t="array" ref="S387">SUM(IF(($A$7:$A$28=S$6)*($C$7:$C$28="매수")*($B$7:$B$28&lt;=$U387),$H$7:$H$28))-SUM(IF(($A$7:$A$28=S$6)*($C$7:$C$28="매도")*($B$7:$B$28&lt;=$U387),$H$7:$H$28))</f>
        <v>0</v>
      </c>
      <c r="T387" s="3">
        <f t="array" ref="T387">SUM(IF(($A$7:$A$28=T$6)*($C$7:$C$28="매수")*($B$7:$B$28&lt;=$U387),$H$7:$H$28))-SUM(IF(($A$7:$A$28=T$6)*($C$7:$C$28="매도")*($B$7:$B$28&lt;=$U387),$H$7:$H$28))</f>
        <v>0</v>
      </c>
      <c r="U387" s="11">
        <v>44062.0</v>
      </c>
      <c r="V387" s="12">
        <f t="array" ref="V387">VLOOKUP($U387,'종목주가시세'!$A$1:$J$472,MATCH(V$6,'종목주가시세'!$B$1:$J$1,0)+1)*L387</f>
        <v>0</v>
      </c>
      <c r="W387" s="12">
        <f t="array" ref="W387">VLOOKUP($U387,'종목주가시세'!$A$1:$J$472,MATCH(W$6,'종목주가시세'!$B$1:$J$1,0)+1)*M387</f>
        <v>0</v>
      </c>
      <c r="X387" s="12">
        <f t="array" ref="X387">VLOOKUP($U387,'종목주가시세'!$A$1:$J$472,MATCH(X$6,'종목주가시세'!$B$1:$J$1,0)+1)*N387</f>
        <v>0</v>
      </c>
      <c r="Y387" s="12">
        <f t="array" ref="Y387">VLOOKUP($U387,'종목주가시세'!$A$1:$J$472,MATCH(Y$6,'종목주가시세'!$B$1:$J$1,0)+1)*O387</f>
        <v>0</v>
      </c>
      <c r="Z387" s="12">
        <f t="array" ref="Z387">VLOOKUP($U387,'종목주가시세'!$A$1:$J$472,MATCH(Z$6,'종목주가시세'!$B$1:$J$1,0)+1)*P387</f>
        <v>0</v>
      </c>
      <c r="AA387" s="12">
        <f t="array" ref="AA387">VLOOKUP($U387,'종목주가시세'!$A$1:$J$472,MATCH(AA$6,'종목주가시세'!$B$1:$J$1,0)+1)*Q387</f>
        <v>0</v>
      </c>
      <c r="AB387" s="12">
        <f t="array" ref="AB387">VLOOKUP($U387,'종목주가시세'!$A$1:$J$472,MATCH(AB$6,'종목주가시세'!$B$1:$J$1,0)+1)*R387</f>
        <v>0</v>
      </c>
      <c r="AC387" s="12">
        <f t="array" ref="AC387">VLOOKUP($U387,'종목주가시세'!$A$1:$J$472,MATCH(AC$6,'종목주가시세'!$B$1:$J$1,0)+1)*S387</f>
        <v>0</v>
      </c>
      <c r="AD387" s="12">
        <f t="array" ref="AD387">VLOOKUP($U387,'종목주가시세'!$A$1:$J$472,MATCH(AD$6,'종목주가시세'!$B$1:$J$1,0)+1)*T387</f>
        <v>0</v>
      </c>
      <c r="AE387" s="12">
        <f t="shared" si="3"/>
        <v>0</v>
      </c>
      <c r="AF387" s="12">
        <f t="array" ref="AF387">100000000+SUM(IF(($C$7:$C$28="매도")*($B$7:$B$28&lt;=$U387),$I$7:$I$28))-SUM(IF(($C$7:$C$28="매수")*($B$7:$B$28&lt;=$U387),$I$7:$I$28))</f>
        <v>170486380</v>
      </c>
      <c r="AG387" s="12">
        <f t="shared" si="4"/>
        <v>170486380</v>
      </c>
    </row>
    <row r="388" ht="16.5" customHeight="1">
      <c r="L388" s="3">
        <f t="array" ref="L388">SUM(IF(($A$7:$A$28=L$6)*($C$7:$C$28="매수")*($B$7:$B$28&lt;=$U388),$H$7:$H$28))-SUM(IF(($A$7:$A$28=L$6)*($C$7:$C$28="매도")*($B$7:$B$28&lt;=$U388),$H$7:$H$28))</f>
        <v>0</v>
      </c>
      <c r="M388" s="3">
        <f t="array" ref="M388">SUM(IF(($A$7:$A$28=M$6)*($C$7:$C$28="매수")*($B$7:$B$28&lt;=$U388),$H$7:$H$28))-SUM(IF(($A$7:$A$28=M$6)*($C$7:$C$28="매도")*($B$7:$B$28&lt;=$U388),$H$7:$H$28))</f>
        <v>0</v>
      </c>
      <c r="N388" s="3">
        <f t="array" ref="N388">SUM(IF(($A$7:$A$28=N$6)*($C$7:$C$28="매수")*($B$7:$B$28&lt;=$U388),$H$7:$H$28))-SUM(IF(($A$7:$A$28=N$6)*($C$7:$C$28="매도")*($B$7:$B$28&lt;=$U388),$H$7:$H$28))</f>
        <v>0</v>
      </c>
      <c r="O388" s="3">
        <f t="array" ref="O388">SUM(IF(($A$7:$A$28=O$6)*($C$7:$C$28="매수")*($B$7:$B$28&lt;=$U388),$H$7:$H$28))-SUM(IF(($A$7:$A$28=O$6)*($C$7:$C$28="매도")*($B$7:$B$28&lt;=$U388),$H$7:$H$28))</f>
        <v>0</v>
      </c>
      <c r="P388" s="3">
        <f t="array" ref="P388">SUM(IF(($A$7:$A$28=P$6)*($C$7:$C$28="매수")*($B$7:$B$28&lt;=$U388),$H$7:$H$28))-SUM(IF(($A$7:$A$28=P$6)*($C$7:$C$28="매도")*($B$7:$B$28&lt;=$U388),$H$7:$H$28))</f>
        <v>0</v>
      </c>
      <c r="Q388" s="3">
        <f t="array" ref="Q388">SUM(IF(($A$7:$A$28=Q$6)*($C$7:$C$28="매수")*($B$7:$B$28&lt;=$U388),$H$7:$H$28))-SUM(IF(($A$7:$A$28=Q$6)*($C$7:$C$28="매도")*($B$7:$B$28&lt;=$U388),$H$7:$H$28))</f>
        <v>0</v>
      </c>
      <c r="R388" s="3">
        <f t="array" ref="R388">SUM(IF(($A$7:$A$28=R$6)*($C$7:$C$28="매수")*($B$7:$B$28&lt;=$U388),$H$7:$H$28))-SUM(IF(($A$7:$A$28=R$6)*($C$7:$C$28="매도")*($B$7:$B$28&lt;=$U388),$H$7:$H$28))</f>
        <v>0</v>
      </c>
      <c r="S388" s="3">
        <f t="array" ref="S388">SUM(IF(($A$7:$A$28=S$6)*($C$7:$C$28="매수")*($B$7:$B$28&lt;=$U388),$H$7:$H$28))-SUM(IF(($A$7:$A$28=S$6)*($C$7:$C$28="매도")*($B$7:$B$28&lt;=$U388),$H$7:$H$28))</f>
        <v>0</v>
      </c>
      <c r="T388" s="3">
        <f t="array" ref="T388">SUM(IF(($A$7:$A$28=T$6)*($C$7:$C$28="매수")*($B$7:$B$28&lt;=$U388),$H$7:$H$28))-SUM(IF(($A$7:$A$28=T$6)*($C$7:$C$28="매도")*($B$7:$B$28&lt;=$U388),$H$7:$H$28))</f>
        <v>0</v>
      </c>
      <c r="U388" s="11">
        <v>44063.0</v>
      </c>
      <c r="V388" s="12">
        <f t="array" ref="V388">VLOOKUP($U388,'종목주가시세'!$A$1:$J$472,MATCH(V$6,'종목주가시세'!$B$1:$J$1,0)+1)*L388</f>
        <v>0</v>
      </c>
      <c r="W388" s="12">
        <f t="array" ref="W388">VLOOKUP($U388,'종목주가시세'!$A$1:$J$472,MATCH(W$6,'종목주가시세'!$B$1:$J$1,0)+1)*M388</f>
        <v>0</v>
      </c>
      <c r="X388" s="12">
        <f t="array" ref="X388">VLOOKUP($U388,'종목주가시세'!$A$1:$J$472,MATCH(X$6,'종목주가시세'!$B$1:$J$1,0)+1)*N388</f>
        <v>0</v>
      </c>
      <c r="Y388" s="12">
        <f t="array" ref="Y388">VLOOKUP($U388,'종목주가시세'!$A$1:$J$472,MATCH(Y$6,'종목주가시세'!$B$1:$J$1,0)+1)*O388</f>
        <v>0</v>
      </c>
      <c r="Z388" s="12">
        <f t="array" ref="Z388">VLOOKUP($U388,'종목주가시세'!$A$1:$J$472,MATCH(Z$6,'종목주가시세'!$B$1:$J$1,0)+1)*P388</f>
        <v>0</v>
      </c>
      <c r="AA388" s="12">
        <f t="array" ref="AA388">VLOOKUP($U388,'종목주가시세'!$A$1:$J$472,MATCH(AA$6,'종목주가시세'!$B$1:$J$1,0)+1)*Q388</f>
        <v>0</v>
      </c>
      <c r="AB388" s="12">
        <f t="array" ref="AB388">VLOOKUP($U388,'종목주가시세'!$A$1:$J$472,MATCH(AB$6,'종목주가시세'!$B$1:$J$1,0)+1)*R388</f>
        <v>0</v>
      </c>
      <c r="AC388" s="12">
        <f t="array" ref="AC388">VLOOKUP($U388,'종목주가시세'!$A$1:$J$472,MATCH(AC$6,'종목주가시세'!$B$1:$J$1,0)+1)*S388</f>
        <v>0</v>
      </c>
      <c r="AD388" s="12">
        <f t="array" ref="AD388">VLOOKUP($U388,'종목주가시세'!$A$1:$J$472,MATCH(AD$6,'종목주가시세'!$B$1:$J$1,0)+1)*T388</f>
        <v>0</v>
      </c>
      <c r="AE388" s="12">
        <f t="shared" si="3"/>
        <v>0</v>
      </c>
      <c r="AF388" s="12">
        <f t="array" ref="AF388">100000000+SUM(IF(($C$7:$C$28="매도")*($B$7:$B$28&lt;=$U388),$I$7:$I$28))-SUM(IF(($C$7:$C$28="매수")*($B$7:$B$28&lt;=$U388),$I$7:$I$28))</f>
        <v>170486380</v>
      </c>
      <c r="AG388" s="12">
        <f t="shared" si="4"/>
        <v>170486380</v>
      </c>
    </row>
    <row r="389" ht="16.5" customHeight="1">
      <c r="L389" s="3">
        <f t="array" ref="L389">SUM(IF(($A$7:$A$28=L$6)*($C$7:$C$28="매수")*($B$7:$B$28&lt;=$U389),$H$7:$H$28))-SUM(IF(($A$7:$A$28=L$6)*($C$7:$C$28="매도")*($B$7:$B$28&lt;=$U389),$H$7:$H$28))</f>
        <v>0</v>
      </c>
      <c r="M389" s="3">
        <f t="array" ref="M389">SUM(IF(($A$7:$A$28=M$6)*($C$7:$C$28="매수")*($B$7:$B$28&lt;=$U389),$H$7:$H$28))-SUM(IF(($A$7:$A$28=M$6)*($C$7:$C$28="매도")*($B$7:$B$28&lt;=$U389),$H$7:$H$28))</f>
        <v>0</v>
      </c>
      <c r="N389" s="3">
        <f t="array" ref="N389">SUM(IF(($A$7:$A$28=N$6)*($C$7:$C$28="매수")*($B$7:$B$28&lt;=$U389),$H$7:$H$28))-SUM(IF(($A$7:$A$28=N$6)*($C$7:$C$28="매도")*($B$7:$B$28&lt;=$U389),$H$7:$H$28))</f>
        <v>0</v>
      </c>
      <c r="O389" s="3">
        <f t="array" ref="O389">SUM(IF(($A$7:$A$28=O$6)*($C$7:$C$28="매수")*($B$7:$B$28&lt;=$U389),$H$7:$H$28))-SUM(IF(($A$7:$A$28=O$6)*($C$7:$C$28="매도")*($B$7:$B$28&lt;=$U389),$H$7:$H$28))</f>
        <v>0</v>
      </c>
      <c r="P389" s="3">
        <f t="array" ref="P389">SUM(IF(($A$7:$A$28=P$6)*($C$7:$C$28="매수")*($B$7:$B$28&lt;=$U389),$H$7:$H$28))-SUM(IF(($A$7:$A$28=P$6)*($C$7:$C$28="매도")*($B$7:$B$28&lt;=$U389),$H$7:$H$28))</f>
        <v>0</v>
      </c>
      <c r="Q389" s="3">
        <f t="array" ref="Q389">SUM(IF(($A$7:$A$28=Q$6)*($C$7:$C$28="매수")*($B$7:$B$28&lt;=$U389),$H$7:$H$28))-SUM(IF(($A$7:$A$28=Q$6)*($C$7:$C$28="매도")*($B$7:$B$28&lt;=$U389),$H$7:$H$28))</f>
        <v>0</v>
      </c>
      <c r="R389" s="3">
        <f t="array" ref="R389">SUM(IF(($A$7:$A$28=R$6)*($C$7:$C$28="매수")*($B$7:$B$28&lt;=$U389),$H$7:$H$28))-SUM(IF(($A$7:$A$28=R$6)*($C$7:$C$28="매도")*($B$7:$B$28&lt;=$U389),$H$7:$H$28))</f>
        <v>0</v>
      </c>
      <c r="S389" s="3">
        <f t="array" ref="S389">SUM(IF(($A$7:$A$28=S$6)*($C$7:$C$28="매수")*($B$7:$B$28&lt;=$U389),$H$7:$H$28))-SUM(IF(($A$7:$A$28=S$6)*($C$7:$C$28="매도")*($B$7:$B$28&lt;=$U389),$H$7:$H$28))</f>
        <v>0</v>
      </c>
      <c r="T389" s="3">
        <f t="array" ref="T389">SUM(IF(($A$7:$A$28=T$6)*($C$7:$C$28="매수")*($B$7:$B$28&lt;=$U389),$H$7:$H$28))-SUM(IF(($A$7:$A$28=T$6)*($C$7:$C$28="매도")*($B$7:$B$28&lt;=$U389),$H$7:$H$28))</f>
        <v>0</v>
      </c>
      <c r="U389" s="11">
        <v>44064.0</v>
      </c>
      <c r="V389" s="12">
        <f t="array" ref="V389">VLOOKUP($U389,'종목주가시세'!$A$1:$J$472,MATCH(V$6,'종목주가시세'!$B$1:$J$1,0)+1)*L389</f>
        <v>0</v>
      </c>
      <c r="W389" s="12">
        <f t="array" ref="W389">VLOOKUP($U389,'종목주가시세'!$A$1:$J$472,MATCH(W$6,'종목주가시세'!$B$1:$J$1,0)+1)*M389</f>
        <v>0</v>
      </c>
      <c r="X389" s="12">
        <f t="array" ref="X389">VLOOKUP($U389,'종목주가시세'!$A$1:$J$472,MATCH(X$6,'종목주가시세'!$B$1:$J$1,0)+1)*N389</f>
        <v>0</v>
      </c>
      <c r="Y389" s="12">
        <f t="array" ref="Y389">VLOOKUP($U389,'종목주가시세'!$A$1:$J$472,MATCH(Y$6,'종목주가시세'!$B$1:$J$1,0)+1)*O389</f>
        <v>0</v>
      </c>
      <c r="Z389" s="12">
        <f t="array" ref="Z389">VLOOKUP($U389,'종목주가시세'!$A$1:$J$472,MATCH(Z$6,'종목주가시세'!$B$1:$J$1,0)+1)*P389</f>
        <v>0</v>
      </c>
      <c r="AA389" s="12">
        <f t="array" ref="AA389">VLOOKUP($U389,'종목주가시세'!$A$1:$J$472,MATCH(AA$6,'종목주가시세'!$B$1:$J$1,0)+1)*Q389</f>
        <v>0</v>
      </c>
      <c r="AB389" s="12">
        <f t="array" ref="AB389">VLOOKUP($U389,'종목주가시세'!$A$1:$J$472,MATCH(AB$6,'종목주가시세'!$B$1:$J$1,0)+1)*R389</f>
        <v>0</v>
      </c>
      <c r="AC389" s="12">
        <f t="array" ref="AC389">VLOOKUP($U389,'종목주가시세'!$A$1:$J$472,MATCH(AC$6,'종목주가시세'!$B$1:$J$1,0)+1)*S389</f>
        <v>0</v>
      </c>
      <c r="AD389" s="12">
        <f t="array" ref="AD389">VLOOKUP($U389,'종목주가시세'!$A$1:$J$472,MATCH(AD$6,'종목주가시세'!$B$1:$J$1,0)+1)*T389</f>
        <v>0</v>
      </c>
      <c r="AE389" s="12">
        <f t="shared" si="3"/>
        <v>0</v>
      </c>
      <c r="AF389" s="12">
        <f t="array" ref="AF389">100000000+SUM(IF(($C$7:$C$28="매도")*($B$7:$B$28&lt;=$U389),$I$7:$I$28))-SUM(IF(($C$7:$C$28="매수")*($B$7:$B$28&lt;=$U389),$I$7:$I$28))</f>
        <v>170486380</v>
      </c>
      <c r="AG389" s="12">
        <f t="shared" si="4"/>
        <v>170486380</v>
      </c>
    </row>
    <row r="390" ht="16.5" customHeight="1">
      <c r="L390" s="3">
        <f t="array" ref="L390">SUM(IF(($A$7:$A$28=L$6)*($C$7:$C$28="매수")*($B$7:$B$28&lt;=$U390),$H$7:$H$28))-SUM(IF(($A$7:$A$28=L$6)*($C$7:$C$28="매도")*($B$7:$B$28&lt;=$U390),$H$7:$H$28))</f>
        <v>0</v>
      </c>
      <c r="M390" s="3">
        <f t="array" ref="M390">SUM(IF(($A$7:$A$28=M$6)*($C$7:$C$28="매수")*($B$7:$B$28&lt;=$U390),$H$7:$H$28))-SUM(IF(($A$7:$A$28=M$6)*($C$7:$C$28="매도")*($B$7:$B$28&lt;=$U390),$H$7:$H$28))</f>
        <v>0</v>
      </c>
      <c r="N390" s="3">
        <f t="array" ref="N390">SUM(IF(($A$7:$A$28=N$6)*($C$7:$C$28="매수")*($B$7:$B$28&lt;=$U390),$H$7:$H$28))-SUM(IF(($A$7:$A$28=N$6)*($C$7:$C$28="매도")*($B$7:$B$28&lt;=$U390),$H$7:$H$28))</f>
        <v>0</v>
      </c>
      <c r="O390" s="3">
        <f t="array" ref="O390">SUM(IF(($A$7:$A$28=O$6)*($C$7:$C$28="매수")*($B$7:$B$28&lt;=$U390),$H$7:$H$28))-SUM(IF(($A$7:$A$28=O$6)*($C$7:$C$28="매도")*($B$7:$B$28&lt;=$U390),$H$7:$H$28))</f>
        <v>0</v>
      </c>
      <c r="P390" s="3">
        <f t="array" ref="P390">SUM(IF(($A$7:$A$28=P$6)*($C$7:$C$28="매수")*($B$7:$B$28&lt;=$U390),$H$7:$H$28))-SUM(IF(($A$7:$A$28=P$6)*($C$7:$C$28="매도")*($B$7:$B$28&lt;=$U390),$H$7:$H$28))</f>
        <v>0</v>
      </c>
      <c r="Q390" s="3">
        <f t="array" ref="Q390">SUM(IF(($A$7:$A$28=Q$6)*($C$7:$C$28="매수")*($B$7:$B$28&lt;=$U390),$H$7:$H$28))-SUM(IF(($A$7:$A$28=Q$6)*($C$7:$C$28="매도")*($B$7:$B$28&lt;=$U390),$H$7:$H$28))</f>
        <v>0</v>
      </c>
      <c r="R390" s="3">
        <f t="array" ref="R390">SUM(IF(($A$7:$A$28=R$6)*($C$7:$C$28="매수")*($B$7:$B$28&lt;=$U390),$H$7:$H$28))-SUM(IF(($A$7:$A$28=R$6)*($C$7:$C$28="매도")*($B$7:$B$28&lt;=$U390),$H$7:$H$28))</f>
        <v>0</v>
      </c>
      <c r="S390" s="3">
        <f t="array" ref="S390">SUM(IF(($A$7:$A$28=S$6)*($C$7:$C$28="매수")*($B$7:$B$28&lt;=$U390),$H$7:$H$28))-SUM(IF(($A$7:$A$28=S$6)*($C$7:$C$28="매도")*($B$7:$B$28&lt;=$U390),$H$7:$H$28))</f>
        <v>0</v>
      </c>
      <c r="T390" s="3">
        <f t="array" ref="T390">SUM(IF(($A$7:$A$28=T$6)*($C$7:$C$28="매수")*($B$7:$B$28&lt;=$U390),$H$7:$H$28))-SUM(IF(($A$7:$A$28=T$6)*($C$7:$C$28="매도")*($B$7:$B$28&lt;=$U390),$H$7:$H$28))</f>
        <v>0</v>
      </c>
      <c r="U390" s="11">
        <v>44067.0</v>
      </c>
      <c r="V390" s="12">
        <f t="array" ref="V390">VLOOKUP($U390,'종목주가시세'!$A$1:$J$472,MATCH(V$6,'종목주가시세'!$B$1:$J$1,0)+1)*L390</f>
        <v>0</v>
      </c>
      <c r="W390" s="12">
        <f t="array" ref="W390">VLOOKUP($U390,'종목주가시세'!$A$1:$J$472,MATCH(W$6,'종목주가시세'!$B$1:$J$1,0)+1)*M390</f>
        <v>0</v>
      </c>
      <c r="X390" s="12">
        <f t="array" ref="X390">VLOOKUP($U390,'종목주가시세'!$A$1:$J$472,MATCH(X$6,'종목주가시세'!$B$1:$J$1,0)+1)*N390</f>
        <v>0</v>
      </c>
      <c r="Y390" s="12">
        <f t="array" ref="Y390">VLOOKUP($U390,'종목주가시세'!$A$1:$J$472,MATCH(Y$6,'종목주가시세'!$B$1:$J$1,0)+1)*O390</f>
        <v>0</v>
      </c>
      <c r="Z390" s="12">
        <f t="array" ref="Z390">VLOOKUP($U390,'종목주가시세'!$A$1:$J$472,MATCH(Z$6,'종목주가시세'!$B$1:$J$1,0)+1)*P390</f>
        <v>0</v>
      </c>
      <c r="AA390" s="12">
        <f t="array" ref="AA390">VLOOKUP($U390,'종목주가시세'!$A$1:$J$472,MATCH(AA$6,'종목주가시세'!$B$1:$J$1,0)+1)*Q390</f>
        <v>0</v>
      </c>
      <c r="AB390" s="12">
        <f t="array" ref="AB390">VLOOKUP($U390,'종목주가시세'!$A$1:$J$472,MATCH(AB$6,'종목주가시세'!$B$1:$J$1,0)+1)*R390</f>
        <v>0</v>
      </c>
      <c r="AC390" s="12">
        <f t="array" ref="AC390">VLOOKUP($U390,'종목주가시세'!$A$1:$J$472,MATCH(AC$6,'종목주가시세'!$B$1:$J$1,0)+1)*S390</f>
        <v>0</v>
      </c>
      <c r="AD390" s="12">
        <f t="array" ref="AD390">VLOOKUP($U390,'종목주가시세'!$A$1:$J$472,MATCH(AD$6,'종목주가시세'!$B$1:$J$1,0)+1)*T390</f>
        <v>0</v>
      </c>
      <c r="AE390" s="12">
        <f t="shared" si="3"/>
        <v>0</v>
      </c>
      <c r="AF390" s="12">
        <f t="array" ref="AF390">100000000+SUM(IF(($C$7:$C$28="매도")*($B$7:$B$28&lt;=$U390),$I$7:$I$28))-SUM(IF(($C$7:$C$28="매수")*($B$7:$B$28&lt;=$U390),$I$7:$I$28))</f>
        <v>170486380</v>
      </c>
      <c r="AG390" s="12">
        <f t="shared" si="4"/>
        <v>170486380</v>
      </c>
    </row>
    <row r="391" ht="16.5" customHeight="1">
      <c r="L391" s="3">
        <f t="array" ref="L391">SUM(IF(($A$7:$A$28=L$6)*($C$7:$C$28="매수")*($B$7:$B$28&lt;=$U391),$H$7:$H$28))-SUM(IF(($A$7:$A$28=L$6)*($C$7:$C$28="매도")*($B$7:$B$28&lt;=$U391),$H$7:$H$28))</f>
        <v>0</v>
      </c>
      <c r="M391" s="3">
        <f t="array" ref="M391">SUM(IF(($A$7:$A$28=M$6)*($C$7:$C$28="매수")*($B$7:$B$28&lt;=$U391),$H$7:$H$28))-SUM(IF(($A$7:$A$28=M$6)*($C$7:$C$28="매도")*($B$7:$B$28&lt;=$U391),$H$7:$H$28))</f>
        <v>0</v>
      </c>
      <c r="N391" s="3">
        <f t="array" ref="N391">SUM(IF(($A$7:$A$28=N$6)*($C$7:$C$28="매수")*($B$7:$B$28&lt;=$U391),$H$7:$H$28))-SUM(IF(($A$7:$A$28=N$6)*($C$7:$C$28="매도")*($B$7:$B$28&lt;=$U391),$H$7:$H$28))</f>
        <v>0</v>
      </c>
      <c r="O391" s="3">
        <f t="array" ref="O391">SUM(IF(($A$7:$A$28=O$6)*($C$7:$C$28="매수")*($B$7:$B$28&lt;=$U391),$H$7:$H$28))-SUM(IF(($A$7:$A$28=O$6)*($C$7:$C$28="매도")*($B$7:$B$28&lt;=$U391),$H$7:$H$28))</f>
        <v>0</v>
      </c>
      <c r="P391" s="3">
        <f t="array" ref="P391">SUM(IF(($A$7:$A$28=P$6)*($C$7:$C$28="매수")*($B$7:$B$28&lt;=$U391),$H$7:$H$28))-SUM(IF(($A$7:$A$28=P$6)*($C$7:$C$28="매도")*($B$7:$B$28&lt;=$U391),$H$7:$H$28))</f>
        <v>0</v>
      </c>
      <c r="Q391" s="3">
        <f t="array" ref="Q391">SUM(IF(($A$7:$A$28=Q$6)*($C$7:$C$28="매수")*($B$7:$B$28&lt;=$U391),$H$7:$H$28))-SUM(IF(($A$7:$A$28=Q$6)*($C$7:$C$28="매도")*($B$7:$B$28&lt;=$U391),$H$7:$H$28))</f>
        <v>0</v>
      </c>
      <c r="R391" s="3">
        <f t="array" ref="R391">SUM(IF(($A$7:$A$28=R$6)*($C$7:$C$28="매수")*($B$7:$B$28&lt;=$U391),$H$7:$H$28))-SUM(IF(($A$7:$A$28=R$6)*($C$7:$C$28="매도")*($B$7:$B$28&lt;=$U391),$H$7:$H$28))</f>
        <v>0</v>
      </c>
      <c r="S391" s="3">
        <f t="array" ref="S391">SUM(IF(($A$7:$A$28=S$6)*($C$7:$C$28="매수")*($B$7:$B$28&lt;=$U391),$H$7:$H$28))-SUM(IF(($A$7:$A$28=S$6)*($C$7:$C$28="매도")*($B$7:$B$28&lt;=$U391),$H$7:$H$28))</f>
        <v>0</v>
      </c>
      <c r="T391" s="3">
        <f t="array" ref="T391">SUM(IF(($A$7:$A$28=T$6)*($C$7:$C$28="매수")*($B$7:$B$28&lt;=$U391),$H$7:$H$28))-SUM(IF(($A$7:$A$28=T$6)*($C$7:$C$28="매도")*($B$7:$B$28&lt;=$U391),$H$7:$H$28))</f>
        <v>0</v>
      </c>
      <c r="U391" s="11">
        <v>44068.0</v>
      </c>
      <c r="V391" s="12">
        <f t="array" ref="V391">VLOOKUP($U391,'종목주가시세'!$A$1:$J$472,MATCH(V$6,'종목주가시세'!$B$1:$J$1,0)+1)*L391</f>
        <v>0</v>
      </c>
      <c r="W391" s="12">
        <f t="array" ref="W391">VLOOKUP($U391,'종목주가시세'!$A$1:$J$472,MATCH(W$6,'종목주가시세'!$B$1:$J$1,0)+1)*M391</f>
        <v>0</v>
      </c>
      <c r="X391" s="12">
        <f t="array" ref="X391">VLOOKUP($U391,'종목주가시세'!$A$1:$J$472,MATCH(X$6,'종목주가시세'!$B$1:$J$1,0)+1)*N391</f>
        <v>0</v>
      </c>
      <c r="Y391" s="12">
        <f t="array" ref="Y391">VLOOKUP($U391,'종목주가시세'!$A$1:$J$472,MATCH(Y$6,'종목주가시세'!$B$1:$J$1,0)+1)*O391</f>
        <v>0</v>
      </c>
      <c r="Z391" s="12">
        <f t="array" ref="Z391">VLOOKUP($U391,'종목주가시세'!$A$1:$J$472,MATCH(Z$6,'종목주가시세'!$B$1:$J$1,0)+1)*P391</f>
        <v>0</v>
      </c>
      <c r="AA391" s="12">
        <f t="array" ref="AA391">VLOOKUP($U391,'종목주가시세'!$A$1:$J$472,MATCH(AA$6,'종목주가시세'!$B$1:$J$1,0)+1)*Q391</f>
        <v>0</v>
      </c>
      <c r="AB391" s="12">
        <f t="array" ref="AB391">VLOOKUP($U391,'종목주가시세'!$A$1:$J$472,MATCH(AB$6,'종목주가시세'!$B$1:$J$1,0)+1)*R391</f>
        <v>0</v>
      </c>
      <c r="AC391" s="12">
        <f t="array" ref="AC391">VLOOKUP($U391,'종목주가시세'!$A$1:$J$472,MATCH(AC$6,'종목주가시세'!$B$1:$J$1,0)+1)*S391</f>
        <v>0</v>
      </c>
      <c r="AD391" s="12">
        <f t="array" ref="AD391">VLOOKUP($U391,'종목주가시세'!$A$1:$J$472,MATCH(AD$6,'종목주가시세'!$B$1:$J$1,0)+1)*T391</f>
        <v>0</v>
      </c>
      <c r="AE391" s="12">
        <f t="shared" si="3"/>
        <v>0</v>
      </c>
      <c r="AF391" s="12">
        <f t="array" ref="AF391">100000000+SUM(IF(($C$7:$C$28="매도")*($B$7:$B$28&lt;=$U391),$I$7:$I$28))-SUM(IF(($C$7:$C$28="매수")*($B$7:$B$28&lt;=$U391),$I$7:$I$28))</f>
        <v>170486380</v>
      </c>
      <c r="AG391" s="12">
        <f t="shared" si="4"/>
        <v>170486380</v>
      </c>
    </row>
    <row r="392" ht="16.5" customHeight="1">
      <c r="L392" s="3">
        <f t="array" ref="L392">SUM(IF(($A$7:$A$28=L$6)*($C$7:$C$28="매수")*($B$7:$B$28&lt;=$U392),$H$7:$H$28))-SUM(IF(($A$7:$A$28=L$6)*($C$7:$C$28="매도")*($B$7:$B$28&lt;=$U392),$H$7:$H$28))</f>
        <v>0</v>
      </c>
      <c r="M392" s="3">
        <f t="array" ref="M392">SUM(IF(($A$7:$A$28=M$6)*($C$7:$C$28="매수")*($B$7:$B$28&lt;=$U392),$H$7:$H$28))-SUM(IF(($A$7:$A$28=M$6)*($C$7:$C$28="매도")*($B$7:$B$28&lt;=$U392),$H$7:$H$28))</f>
        <v>0</v>
      </c>
      <c r="N392" s="3">
        <f t="array" ref="N392">SUM(IF(($A$7:$A$28=N$6)*($C$7:$C$28="매수")*($B$7:$B$28&lt;=$U392),$H$7:$H$28))-SUM(IF(($A$7:$A$28=N$6)*($C$7:$C$28="매도")*($B$7:$B$28&lt;=$U392),$H$7:$H$28))</f>
        <v>0</v>
      </c>
      <c r="O392" s="3">
        <f t="array" ref="O392">SUM(IF(($A$7:$A$28=O$6)*($C$7:$C$28="매수")*($B$7:$B$28&lt;=$U392),$H$7:$H$28))-SUM(IF(($A$7:$A$28=O$6)*($C$7:$C$28="매도")*($B$7:$B$28&lt;=$U392),$H$7:$H$28))</f>
        <v>0</v>
      </c>
      <c r="P392" s="3">
        <f t="array" ref="P392">SUM(IF(($A$7:$A$28=P$6)*($C$7:$C$28="매수")*($B$7:$B$28&lt;=$U392),$H$7:$H$28))-SUM(IF(($A$7:$A$28=P$6)*($C$7:$C$28="매도")*($B$7:$B$28&lt;=$U392),$H$7:$H$28))</f>
        <v>0</v>
      </c>
      <c r="Q392" s="3">
        <f t="array" ref="Q392">SUM(IF(($A$7:$A$28=Q$6)*($C$7:$C$28="매수")*($B$7:$B$28&lt;=$U392),$H$7:$H$28))-SUM(IF(($A$7:$A$28=Q$6)*($C$7:$C$28="매도")*($B$7:$B$28&lt;=$U392),$H$7:$H$28))</f>
        <v>0</v>
      </c>
      <c r="R392" s="3">
        <f t="array" ref="R392">SUM(IF(($A$7:$A$28=R$6)*($C$7:$C$28="매수")*($B$7:$B$28&lt;=$U392),$H$7:$H$28))-SUM(IF(($A$7:$A$28=R$6)*($C$7:$C$28="매도")*($B$7:$B$28&lt;=$U392),$H$7:$H$28))</f>
        <v>0</v>
      </c>
      <c r="S392" s="3">
        <f t="array" ref="S392">SUM(IF(($A$7:$A$28=S$6)*($C$7:$C$28="매수")*($B$7:$B$28&lt;=$U392),$H$7:$H$28))-SUM(IF(($A$7:$A$28=S$6)*($C$7:$C$28="매도")*($B$7:$B$28&lt;=$U392),$H$7:$H$28))</f>
        <v>0</v>
      </c>
      <c r="T392" s="3">
        <f t="array" ref="T392">SUM(IF(($A$7:$A$28=T$6)*($C$7:$C$28="매수")*($B$7:$B$28&lt;=$U392),$H$7:$H$28))-SUM(IF(($A$7:$A$28=T$6)*($C$7:$C$28="매도")*($B$7:$B$28&lt;=$U392),$H$7:$H$28))</f>
        <v>0</v>
      </c>
      <c r="U392" s="11">
        <v>44069.0</v>
      </c>
      <c r="V392" s="12">
        <f t="array" ref="V392">VLOOKUP($U392,'종목주가시세'!$A$1:$J$472,MATCH(V$6,'종목주가시세'!$B$1:$J$1,0)+1)*L392</f>
        <v>0</v>
      </c>
      <c r="W392" s="12">
        <f t="array" ref="W392">VLOOKUP($U392,'종목주가시세'!$A$1:$J$472,MATCH(W$6,'종목주가시세'!$B$1:$J$1,0)+1)*M392</f>
        <v>0</v>
      </c>
      <c r="X392" s="12">
        <f t="array" ref="X392">VLOOKUP($U392,'종목주가시세'!$A$1:$J$472,MATCH(X$6,'종목주가시세'!$B$1:$J$1,0)+1)*N392</f>
        <v>0</v>
      </c>
      <c r="Y392" s="12">
        <f t="array" ref="Y392">VLOOKUP($U392,'종목주가시세'!$A$1:$J$472,MATCH(Y$6,'종목주가시세'!$B$1:$J$1,0)+1)*O392</f>
        <v>0</v>
      </c>
      <c r="Z392" s="12">
        <f t="array" ref="Z392">VLOOKUP($U392,'종목주가시세'!$A$1:$J$472,MATCH(Z$6,'종목주가시세'!$B$1:$J$1,0)+1)*P392</f>
        <v>0</v>
      </c>
      <c r="AA392" s="12">
        <f t="array" ref="AA392">VLOOKUP($U392,'종목주가시세'!$A$1:$J$472,MATCH(AA$6,'종목주가시세'!$B$1:$J$1,0)+1)*Q392</f>
        <v>0</v>
      </c>
      <c r="AB392" s="12">
        <f t="array" ref="AB392">VLOOKUP($U392,'종목주가시세'!$A$1:$J$472,MATCH(AB$6,'종목주가시세'!$B$1:$J$1,0)+1)*R392</f>
        <v>0</v>
      </c>
      <c r="AC392" s="12">
        <f t="array" ref="AC392">VLOOKUP($U392,'종목주가시세'!$A$1:$J$472,MATCH(AC$6,'종목주가시세'!$B$1:$J$1,0)+1)*S392</f>
        <v>0</v>
      </c>
      <c r="AD392" s="12">
        <f t="array" ref="AD392">VLOOKUP($U392,'종목주가시세'!$A$1:$J$472,MATCH(AD$6,'종목주가시세'!$B$1:$J$1,0)+1)*T392</f>
        <v>0</v>
      </c>
      <c r="AE392" s="12">
        <f t="shared" si="3"/>
        <v>0</v>
      </c>
      <c r="AF392" s="12">
        <f t="array" ref="AF392">100000000+SUM(IF(($C$7:$C$28="매도")*($B$7:$B$28&lt;=$U392),$I$7:$I$28))-SUM(IF(($C$7:$C$28="매수")*($B$7:$B$28&lt;=$U392),$I$7:$I$28))</f>
        <v>170486380</v>
      </c>
      <c r="AG392" s="12">
        <f t="shared" si="4"/>
        <v>170486380</v>
      </c>
    </row>
    <row r="393" ht="16.5" customHeight="1">
      <c r="L393" s="3">
        <f t="array" ref="L393">SUM(IF(($A$7:$A$28=L$6)*($C$7:$C$28="매수")*($B$7:$B$28&lt;=$U393),$H$7:$H$28))-SUM(IF(($A$7:$A$28=L$6)*($C$7:$C$28="매도")*($B$7:$B$28&lt;=$U393),$H$7:$H$28))</f>
        <v>0</v>
      </c>
      <c r="M393" s="3">
        <f t="array" ref="M393">SUM(IF(($A$7:$A$28=M$6)*($C$7:$C$28="매수")*($B$7:$B$28&lt;=$U393),$H$7:$H$28))-SUM(IF(($A$7:$A$28=M$6)*($C$7:$C$28="매도")*($B$7:$B$28&lt;=$U393),$H$7:$H$28))</f>
        <v>0</v>
      </c>
      <c r="N393" s="3">
        <f t="array" ref="N393">SUM(IF(($A$7:$A$28=N$6)*($C$7:$C$28="매수")*($B$7:$B$28&lt;=$U393),$H$7:$H$28))-SUM(IF(($A$7:$A$28=N$6)*($C$7:$C$28="매도")*($B$7:$B$28&lt;=$U393),$H$7:$H$28))</f>
        <v>0</v>
      </c>
      <c r="O393" s="3">
        <f t="array" ref="O393">SUM(IF(($A$7:$A$28=O$6)*($C$7:$C$28="매수")*($B$7:$B$28&lt;=$U393),$H$7:$H$28))-SUM(IF(($A$7:$A$28=O$6)*($C$7:$C$28="매도")*($B$7:$B$28&lt;=$U393),$H$7:$H$28))</f>
        <v>0</v>
      </c>
      <c r="P393" s="3">
        <f t="array" ref="P393">SUM(IF(($A$7:$A$28=P$6)*($C$7:$C$28="매수")*($B$7:$B$28&lt;=$U393),$H$7:$H$28))-SUM(IF(($A$7:$A$28=P$6)*($C$7:$C$28="매도")*($B$7:$B$28&lt;=$U393),$H$7:$H$28))</f>
        <v>0</v>
      </c>
      <c r="Q393" s="3">
        <f t="array" ref="Q393">SUM(IF(($A$7:$A$28=Q$6)*($C$7:$C$28="매수")*($B$7:$B$28&lt;=$U393),$H$7:$H$28))-SUM(IF(($A$7:$A$28=Q$6)*($C$7:$C$28="매도")*($B$7:$B$28&lt;=$U393),$H$7:$H$28))</f>
        <v>0</v>
      </c>
      <c r="R393" s="3">
        <f t="array" ref="R393">SUM(IF(($A$7:$A$28=R$6)*($C$7:$C$28="매수")*($B$7:$B$28&lt;=$U393),$H$7:$H$28))-SUM(IF(($A$7:$A$28=R$6)*($C$7:$C$28="매도")*($B$7:$B$28&lt;=$U393),$H$7:$H$28))</f>
        <v>0</v>
      </c>
      <c r="S393" s="3">
        <f t="array" ref="S393">SUM(IF(($A$7:$A$28=S$6)*($C$7:$C$28="매수")*($B$7:$B$28&lt;=$U393),$H$7:$H$28))-SUM(IF(($A$7:$A$28=S$6)*($C$7:$C$28="매도")*($B$7:$B$28&lt;=$U393),$H$7:$H$28))</f>
        <v>0</v>
      </c>
      <c r="T393" s="3">
        <f t="array" ref="T393">SUM(IF(($A$7:$A$28=T$6)*($C$7:$C$28="매수")*($B$7:$B$28&lt;=$U393),$H$7:$H$28))-SUM(IF(($A$7:$A$28=T$6)*($C$7:$C$28="매도")*($B$7:$B$28&lt;=$U393),$H$7:$H$28))</f>
        <v>0</v>
      </c>
      <c r="U393" s="11">
        <v>44070.0</v>
      </c>
      <c r="V393" s="12">
        <f t="array" ref="V393">VLOOKUP($U393,'종목주가시세'!$A$1:$J$472,MATCH(V$6,'종목주가시세'!$B$1:$J$1,0)+1)*L393</f>
        <v>0</v>
      </c>
      <c r="W393" s="12">
        <f t="array" ref="W393">VLOOKUP($U393,'종목주가시세'!$A$1:$J$472,MATCH(W$6,'종목주가시세'!$B$1:$J$1,0)+1)*M393</f>
        <v>0</v>
      </c>
      <c r="X393" s="12">
        <f t="array" ref="X393">VLOOKUP($U393,'종목주가시세'!$A$1:$J$472,MATCH(X$6,'종목주가시세'!$B$1:$J$1,0)+1)*N393</f>
        <v>0</v>
      </c>
      <c r="Y393" s="12">
        <f t="array" ref="Y393">VLOOKUP($U393,'종목주가시세'!$A$1:$J$472,MATCH(Y$6,'종목주가시세'!$B$1:$J$1,0)+1)*O393</f>
        <v>0</v>
      </c>
      <c r="Z393" s="12">
        <f t="array" ref="Z393">VLOOKUP($U393,'종목주가시세'!$A$1:$J$472,MATCH(Z$6,'종목주가시세'!$B$1:$J$1,0)+1)*P393</f>
        <v>0</v>
      </c>
      <c r="AA393" s="12">
        <f t="array" ref="AA393">VLOOKUP($U393,'종목주가시세'!$A$1:$J$472,MATCH(AA$6,'종목주가시세'!$B$1:$J$1,0)+1)*Q393</f>
        <v>0</v>
      </c>
      <c r="AB393" s="12">
        <f t="array" ref="AB393">VLOOKUP($U393,'종목주가시세'!$A$1:$J$472,MATCH(AB$6,'종목주가시세'!$B$1:$J$1,0)+1)*R393</f>
        <v>0</v>
      </c>
      <c r="AC393" s="12">
        <f t="array" ref="AC393">VLOOKUP($U393,'종목주가시세'!$A$1:$J$472,MATCH(AC$6,'종목주가시세'!$B$1:$J$1,0)+1)*S393</f>
        <v>0</v>
      </c>
      <c r="AD393" s="12">
        <f t="array" ref="AD393">VLOOKUP($U393,'종목주가시세'!$A$1:$J$472,MATCH(AD$6,'종목주가시세'!$B$1:$J$1,0)+1)*T393</f>
        <v>0</v>
      </c>
      <c r="AE393" s="12">
        <f t="shared" si="3"/>
        <v>0</v>
      </c>
      <c r="AF393" s="12">
        <f t="array" ref="AF393">100000000+SUM(IF(($C$7:$C$28="매도")*($B$7:$B$28&lt;=$U393),$I$7:$I$28))-SUM(IF(($C$7:$C$28="매수")*($B$7:$B$28&lt;=$U393),$I$7:$I$28))</f>
        <v>170486380</v>
      </c>
      <c r="AG393" s="12">
        <f t="shared" si="4"/>
        <v>170486380</v>
      </c>
    </row>
    <row r="394" ht="16.5" customHeight="1">
      <c r="L394" s="3">
        <f t="array" ref="L394">SUM(IF(($A$7:$A$28=L$6)*($C$7:$C$28="매수")*($B$7:$B$28&lt;=$U394),$H$7:$H$28))-SUM(IF(($A$7:$A$28=L$6)*($C$7:$C$28="매도")*($B$7:$B$28&lt;=$U394),$H$7:$H$28))</f>
        <v>0</v>
      </c>
      <c r="M394" s="3">
        <f t="array" ref="M394">SUM(IF(($A$7:$A$28=M$6)*($C$7:$C$28="매수")*($B$7:$B$28&lt;=$U394),$H$7:$H$28))-SUM(IF(($A$7:$A$28=M$6)*($C$7:$C$28="매도")*($B$7:$B$28&lt;=$U394),$H$7:$H$28))</f>
        <v>0</v>
      </c>
      <c r="N394" s="3">
        <f t="array" ref="N394">SUM(IF(($A$7:$A$28=N$6)*($C$7:$C$28="매수")*($B$7:$B$28&lt;=$U394),$H$7:$H$28))-SUM(IF(($A$7:$A$28=N$6)*($C$7:$C$28="매도")*($B$7:$B$28&lt;=$U394),$H$7:$H$28))</f>
        <v>0</v>
      </c>
      <c r="O394" s="3">
        <f t="array" ref="O394">SUM(IF(($A$7:$A$28=O$6)*($C$7:$C$28="매수")*($B$7:$B$28&lt;=$U394),$H$7:$H$28))-SUM(IF(($A$7:$A$28=O$6)*($C$7:$C$28="매도")*($B$7:$B$28&lt;=$U394),$H$7:$H$28))</f>
        <v>0</v>
      </c>
      <c r="P394" s="3">
        <f t="array" ref="P394">SUM(IF(($A$7:$A$28=P$6)*($C$7:$C$28="매수")*($B$7:$B$28&lt;=$U394),$H$7:$H$28))-SUM(IF(($A$7:$A$28=P$6)*($C$7:$C$28="매도")*($B$7:$B$28&lt;=$U394),$H$7:$H$28))</f>
        <v>0</v>
      </c>
      <c r="Q394" s="3">
        <f t="array" ref="Q394">SUM(IF(($A$7:$A$28=Q$6)*($C$7:$C$28="매수")*($B$7:$B$28&lt;=$U394),$H$7:$H$28))-SUM(IF(($A$7:$A$28=Q$6)*($C$7:$C$28="매도")*($B$7:$B$28&lt;=$U394),$H$7:$H$28))</f>
        <v>0</v>
      </c>
      <c r="R394" s="3">
        <f t="array" ref="R394">SUM(IF(($A$7:$A$28=R$6)*($C$7:$C$28="매수")*($B$7:$B$28&lt;=$U394),$H$7:$H$28))-SUM(IF(($A$7:$A$28=R$6)*($C$7:$C$28="매도")*($B$7:$B$28&lt;=$U394),$H$7:$H$28))</f>
        <v>0</v>
      </c>
      <c r="S394" s="3">
        <f t="array" ref="S394">SUM(IF(($A$7:$A$28=S$6)*($C$7:$C$28="매수")*($B$7:$B$28&lt;=$U394),$H$7:$H$28))-SUM(IF(($A$7:$A$28=S$6)*($C$7:$C$28="매도")*($B$7:$B$28&lt;=$U394),$H$7:$H$28))</f>
        <v>0</v>
      </c>
      <c r="T394" s="3">
        <f t="array" ref="T394">SUM(IF(($A$7:$A$28=T$6)*($C$7:$C$28="매수")*($B$7:$B$28&lt;=$U394),$H$7:$H$28))-SUM(IF(($A$7:$A$28=T$6)*($C$7:$C$28="매도")*($B$7:$B$28&lt;=$U394),$H$7:$H$28))</f>
        <v>0</v>
      </c>
      <c r="U394" s="11">
        <v>44071.0</v>
      </c>
      <c r="V394" s="12">
        <f t="array" ref="V394">VLOOKUP($U394,'종목주가시세'!$A$1:$J$472,MATCH(V$6,'종목주가시세'!$B$1:$J$1,0)+1)*L394</f>
        <v>0</v>
      </c>
      <c r="W394" s="12">
        <f t="array" ref="W394">VLOOKUP($U394,'종목주가시세'!$A$1:$J$472,MATCH(W$6,'종목주가시세'!$B$1:$J$1,0)+1)*M394</f>
        <v>0</v>
      </c>
      <c r="X394" s="12">
        <f t="array" ref="X394">VLOOKUP($U394,'종목주가시세'!$A$1:$J$472,MATCH(X$6,'종목주가시세'!$B$1:$J$1,0)+1)*N394</f>
        <v>0</v>
      </c>
      <c r="Y394" s="12">
        <f t="array" ref="Y394">VLOOKUP($U394,'종목주가시세'!$A$1:$J$472,MATCH(Y$6,'종목주가시세'!$B$1:$J$1,0)+1)*O394</f>
        <v>0</v>
      </c>
      <c r="Z394" s="12">
        <f t="array" ref="Z394">VLOOKUP($U394,'종목주가시세'!$A$1:$J$472,MATCH(Z$6,'종목주가시세'!$B$1:$J$1,0)+1)*P394</f>
        <v>0</v>
      </c>
      <c r="AA394" s="12">
        <f t="array" ref="AA394">VLOOKUP($U394,'종목주가시세'!$A$1:$J$472,MATCH(AA$6,'종목주가시세'!$B$1:$J$1,0)+1)*Q394</f>
        <v>0</v>
      </c>
      <c r="AB394" s="12">
        <f t="array" ref="AB394">VLOOKUP($U394,'종목주가시세'!$A$1:$J$472,MATCH(AB$6,'종목주가시세'!$B$1:$J$1,0)+1)*R394</f>
        <v>0</v>
      </c>
      <c r="AC394" s="12">
        <f t="array" ref="AC394">VLOOKUP($U394,'종목주가시세'!$A$1:$J$472,MATCH(AC$6,'종목주가시세'!$B$1:$J$1,0)+1)*S394</f>
        <v>0</v>
      </c>
      <c r="AD394" s="12">
        <f t="array" ref="AD394">VLOOKUP($U394,'종목주가시세'!$A$1:$J$472,MATCH(AD$6,'종목주가시세'!$B$1:$J$1,0)+1)*T394</f>
        <v>0</v>
      </c>
      <c r="AE394" s="12">
        <f t="shared" si="3"/>
        <v>0</v>
      </c>
      <c r="AF394" s="12">
        <f t="array" ref="AF394">100000000+SUM(IF(($C$7:$C$28="매도")*($B$7:$B$28&lt;=$U394),$I$7:$I$28))-SUM(IF(($C$7:$C$28="매수")*($B$7:$B$28&lt;=$U394),$I$7:$I$28))</f>
        <v>170486380</v>
      </c>
      <c r="AG394" s="12">
        <f t="shared" si="4"/>
        <v>170486380</v>
      </c>
    </row>
    <row r="395" ht="16.5" customHeight="1">
      <c r="L395" s="3">
        <f t="array" ref="L395">SUM(IF(($A$7:$A$28=L$6)*($C$7:$C$28="매수")*($B$7:$B$28&lt;=$U395),$H$7:$H$28))-SUM(IF(($A$7:$A$28=L$6)*($C$7:$C$28="매도")*($B$7:$B$28&lt;=$U395),$H$7:$H$28))</f>
        <v>0</v>
      </c>
      <c r="M395" s="3">
        <f t="array" ref="M395">SUM(IF(($A$7:$A$28=M$6)*($C$7:$C$28="매수")*($B$7:$B$28&lt;=$U395),$H$7:$H$28))-SUM(IF(($A$7:$A$28=M$6)*($C$7:$C$28="매도")*($B$7:$B$28&lt;=$U395),$H$7:$H$28))</f>
        <v>0</v>
      </c>
      <c r="N395" s="3">
        <f t="array" ref="N395">SUM(IF(($A$7:$A$28=N$6)*($C$7:$C$28="매수")*($B$7:$B$28&lt;=$U395),$H$7:$H$28))-SUM(IF(($A$7:$A$28=N$6)*($C$7:$C$28="매도")*($B$7:$B$28&lt;=$U395),$H$7:$H$28))</f>
        <v>0</v>
      </c>
      <c r="O395" s="3">
        <f t="array" ref="O395">SUM(IF(($A$7:$A$28=O$6)*($C$7:$C$28="매수")*($B$7:$B$28&lt;=$U395),$H$7:$H$28))-SUM(IF(($A$7:$A$28=O$6)*($C$7:$C$28="매도")*($B$7:$B$28&lt;=$U395),$H$7:$H$28))</f>
        <v>0</v>
      </c>
      <c r="P395" s="3">
        <f t="array" ref="P395">SUM(IF(($A$7:$A$28=P$6)*($C$7:$C$28="매수")*($B$7:$B$28&lt;=$U395),$H$7:$H$28))-SUM(IF(($A$7:$A$28=P$6)*($C$7:$C$28="매도")*($B$7:$B$28&lt;=$U395),$H$7:$H$28))</f>
        <v>0</v>
      </c>
      <c r="Q395" s="3">
        <f t="array" ref="Q395">SUM(IF(($A$7:$A$28=Q$6)*($C$7:$C$28="매수")*($B$7:$B$28&lt;=$U395),$H$7:$H$28))-SUM(IF(($A$7:$A$28=Q$6)*($C$7:$C$28="매도")*($B$7:$B$28&lt;=$U395),$H$7:$H$28))</f>
        <v>0</v>
      </c>
      <c r="R395" s="3">
        <f t="array" ref="R395">SUM(IF(($A$7:$A$28=R$6)*($C$7:$C$28="매수")*($B$7:$B$28&lt;=$U395),$H$7:$H$28))-SUM(IF(($A$7:$A$28=R$6)*($C$7:$C$28="매도")*($B$7:$B$28&lt;=$U395),$H$7:$H$28))</f>
        <v>0</v>
      </c>
      <c r="S395" s="3">
        <f t="array" ref="S395">SUM(IF(($A$7:$A$28=S$6)*($C$7:$C$28="매수")*($B$7:$B$28&lt;=$U395),$H$7:$H$28))-SUM(IF(($A$7:$A$28=S$6)*($C$7:$C$28="매도")*($B$7:$B$28&lt;=$U395),$H$7:$H$28))</f>
        <v>0</v>
      </c>
      <c r="T395" s="3">
        <f t="array" ref="T395">SUM(IF(($A$7:$A$28=T$6)*($C$7:$C$28="매수")*($B$7:$B$28&lt;=$U395),$H$7:$H$28))-SUM(IF(($A$7:$A$28=T$6)*($C$7:$C$28="매도")*($B$7:$B$28&lt;=$U395),$H$7:$H$28))</f>
        <v>0</v>
      </c>
      <c r="U395" s="11">
        <v>44074.0</v>
      </c>
      <c r="V395" s="12">
        <f t="array" ref="V395">VLOOKUP($U395,'종목주가시세'!$A$1:$J$472,MATCH(V$6,'종목주가시세'!$B$1:$J$1,0)+1)*L395</f>
        <v>0</v>
      </c>
      <c r="W395" s="12">
        <f t="array" ref="W395">VLOOKUP($U395,'종목주가시세'!$A$1:$J$472,MATCH(W$6,'종목주가시세'!$B$1:$J$1,0)+1)*M395</f>
        <v>0</v>
      </c>
      <c r="X395" s="12">
        <f t="array" ref="X395">VLOOKUP($U395,'종목주가시세'!$A$1:$J$472,MATCH(X$6,'종목주가시세'!$B$1:$J$1,0)+1)*N395</f>
        <v>0</v>
      </c>
      <c r="Y395" s="12">
        <f t="array" ref="Y395">VLOOKUP($U395,'종목주가시세'!$A$1:$J$472,MATCH(Y$6,'종목주가시세'!$B$1:$J$1,0)+1)*O395</f>
        <v>0</v>
      </c>
      <c r="Z395" s="12">
        <f t="array" ref="Z395">VLOOKUP($U395,'종목주가시세'!$A$1:$J$472,MATCH(Z$6,'종목주가시세'!$B$1:$J$1,0)+1)*P395</f>
        <v>0</v>
      </c>
      <c r="AA395" s="12">
        <f t="array" ref="AA395">VLOOKUP($U395,'종목주가시세'!$A$1:$J$472,MATCH(AA$6,'종목주가시세'!$B$1:$J$1,0)+1)*Q395</f>
        <v>0</v>
      </c>
      <c r="AB395" s="12">
        <f t="array" ref="AB395">VLOOKUP($U395,'종목주가시세'!$A$1:$J$472,MATCH(AB$6,'종목주가시세'!$B$1:$J$1,0)+1)*R395</f>
        <v>0</v>
      </c>
      <c r="AC395" s="12">
        <f t="array" ref="AC395">VLOOKUP($U395,'종목주가시세'!$A$1:$J$472,MATCH(AC$6,'종목주가시세'!$B$1:$J$1,0)+1)*S395</f>
        <v>0</v>
      </c>
      <c r="AD395" s="12">
        <f t="array" ref="AD395">VLOOKUP($U395,'종목주가시세'!$A$1:$J$472,MATCH(AD$6,'종목주가시세'!$B$1:$J$1,0)+1)*T395</f>
        <v>0</v>
      </c>
      <c r="AE395" s="12">
        <f t="shared" si="3"/>
        <v>0</v>
      </c>
      <c r="AF395" s="12">
        <f t="array" ref="AF395">100000000+SUM(IF(($C$7:$C$28="매도")*($B$7:$B$28&lt;=$U395),$I$7:$I$28))-SUM(IF(($C$7:$C$28="매수")*($B$7:$B$28&lt;=$U395),$I$7:$I$28))</f>
        <v>170486380</v>
      </c>
      <c r="AG395" s="12">
        <f t="shared" si="4"/>
        <v>170486380</v>
      </c>
    </row>
    <row r="396" ht="16.5" customHeight="1">
      <c r="L396" s="3">
        <f t="array" ref="L396">SUM(IF(($A$7:$A$28=L$6)*($C$7:$C$28="매수")*($B$7:$B$28&lt;=$U396),$H$7:$H$28))-SUM(IF(($A$7:$A$28=L$6)*($C$7:$C$28="매도")*($B$7:$B$28&lt;=$U396),$H$7:$H$28))</f>
        <v>0</v>
      </c>
      <c r="M396" s="3">
        <f t="array" ref="M396">SUM(IF(($A$7:$A$28=M$6)*($C$7:$C$28="매수")*($B$7:$B$28&lt;=$U396),$H$7:$H$28))-SUM(IF(($A$7:$A$28=M$6)*($C$7:$C$28="매도")*($B$7:$B$28&lt;=$U396),$H$7:$H$28))</f>
        <v>0</v>
      </c>
      <c r="N396" s="3">
        <f t="array" ref="N396">SUM(IF(($A$7:$A$28=N$6)*($C$7:$C$28="매수")*($B$7:$B$28&lt;=$U396),$H$7:$H$28))-SUM(IF(($A$7:$A$28=N$6)*($C$7:$C$28="매도")*($B$7:$B$28&lt;=$U396),$H$7:$H$28))</f>
        <v>0</v>
      </c>
      <c r="O396" s="3">
        <f t="array" ref="O396">SUM(IF(($A$7:$A$28=O$6)*($C$7:$C$28="매수")*($B$7:$B$28&lt;=$U396),$H$7:$H$28))-SUM(IF(($A$7:$A$28=O$6)*($C$7:$C$28="매도")*($B$7:$B$28&lt;=$U396),$H$7:$H$28))</f>
        <v>0</v>
      </c>
      <c r="P396" s="3">
        <f t="array" ref="P396">SUM(IF(($A$7:$A$28=P$6)*($C$7:$C$28="매수")*($B$7:$B$28&lt;=$U396),$H$7:$H$28))-SUM(IF(($A$7:$A$28=P$6)*($C$7:$C$28="매도")*($B$7:$B$28&lt;=$U396),$H$7:$H$28))</f>
        <v>0</v>
      </c>
      <c r="Q396" s="3">
        <f t="array" ref="Q396">SUM(IF(($A$7:$A$28=Q$6)*($C$7:$C$28="매수")*($B$7:$B$28&lt;=$U396),$H$7:$H$28))-SUM(IF(($A$7:$A$28=Q$6)*($C$7:$C$28="매도")*($B$7:$B$28&lt;=$U396),$H$7:$H$28))</f>
        <v>0</v>
      </c>
      <c r="R396" s="3">
        <f t="array" ref="R396">SUM(IF(($A$7:$A$28=R$6)*($C$7:$C$28="매수")*($B$7:$B$28&lt;=$U396),$H$7:$H$28))-SUM(IF(($A$7:$A$28=R$6)*($C$7:$C$28="매도")*($B$7:$B$28&lt;=$U396),$H$7:$H$28))</f>
        <v>0</v>
      </c>
      <c r="S396" s="3">
        <f t="array" ref="S396">SUM(IF(($A$7:$A$28=S$6)*($C$7:$C$28="매수")*($B$7:$B$28&lt;=$U396),$H$7:$H$28))-SUM(IF(($A$7:$A$28=S$6)*($C$7:$C$28="매도")*($B$7:$B$28&lt;=$U396),$H$7:$H$28))</f>
        <v>0</v>
      </c>
      <c r="T396" s="3">
        <f t="array" ref="T396">SUM(IF(($A$7:$A$28=T$6)*($C$7:$C$28="매수")*($B$7:$B$28&lt;=$U396),$H$7:$H$28))-SUM(IF(($A$7:$A$28=T$6)*($C$7:$C$28="매도")*($B$7:$B$28&lt;=$U396),$H$7:$H$28))</f>
        <v>0</v>
      </c>
      <c r="U396" s="11">
        <v>44075.0</v>
      </c>
      <c r="V396" s="12">
        <f t="array" ref="V396">VLOOKUP($U396,'종목주가시세'!$A$1:$J$472,MATCH(V$6,'종목주가시세'!$B$1:$J$1,0)+1)*L396</f>
        <v>0</v>
      </c>
      <c r="W396" s="12">
        <f t="array" ref="W396">VLOOKUP($U396,'종목주가시세'!$A$1:$J$472,MATCH(W$6,'종목주가시세'!$B$1:$J$1,0)+1)*M396</f>
        <v>0</v>
      </c>
      <c r="X396" s="12">
        <f t="array" ref="X396">VLOOKUP($U396,'종목주가시세'!$A$1:$J$472,MATCH(X$6,'종목주가시세'!$B$1:$J$1,0)+1)*N396</f>
        <v>0</v>
      </c>
      <c r="Y396" s="12">
        <f t="array" ref="Y396">VLOOKUP($U396,'종목주가시세'!$A$1:$J$472,MATCH(Y$6,'종목주가시세'!$B$1:$J$1,0)+1)*O396</f>
        <v>0</v>
      </c>
      <c r="Z396" s="12">
        <f t="array" ref="Z396">VLOOKUP($U396,'종목주가시세'!$A$1:$J$472,MATCH(Z$6,'종목주가시세'!$B$1:$J$1,0)+1)*P396</f>
        <v>0</v>
      </c>
      <c r="AA396" s="12">
        <f t="array" ref="AA396">VLOOKUP($U396,'종목주가시세'!$A$1:$J$472,MATCH(AA$6,'종목주가시세'!$B$1:$J$1,0)+1)*Q396</f>
        <v>0</v>
      </c>
      <c r="AB396" s="12">
        <f t="array" ref="AB396">VLOOKUP($U396,'종목주가시세'!$A$1:$J$472,MATCH(AB$6,'종목주가시세'!$B$1:$J$1,0)+1)*R396</f>
        <v>0</v>
      </c>
      <c r="AC396" s="12">
        <f t="array" ref="AC396">VLOOKUP($U396,'종목주가시세'!$A$1:$J$472,MATCH(AC$6,'종목주가시세'!$B$1:$J$1,0)+1)*S396</f>
        <v>0</v>
      </c>
      <c r="AD396" s="12">
        <f t="array" ref="AD396">VLOOKUP($U396,'종목주가시세'!$A$1:$J$472,MATCH(AD$6,'종목주가시세'!$B$1:$J$1,0)+1)*T396</f>
        <v>0</v>
      </c>
      <c r="AE396" s="12">
        <f t="shared" si="3"/>
        <v>0</v>
      </c>
      <c r="AF396" s="12">
        <f t="array" ref="AF396">100000000+SUM(IF(($C$7:$C$28="매도")*($B$7:$B$28&lt;=$U396),$I$7:$I$28))-SUM(IF(($C$7:$C$28="매수")*($B$7:$B$28&lt;=$U396),$I$7:$I$28))</f>
        <v>170486380</v>
      </c>
      <c r="AG396" s="12">
        <f t="shared" si="4"/>
        <v>170486380</v>
      </c>
    </row>
    <row r="397" ht="16.5" customHeight="1">
      <c r="L397" s="3">
        <f t="array" ref="L397">SUM(IF(($A$7:$A$28=L$6)*($C$7:$C$28="매수")*($B$7:$B$28&lt;=$U397),$H$7:$H$28))-SUM(IF(($A$7:$A$28=L$6)*($C$7:$C$28="매도")*($B$7:$B$28&lt;=$U397),$H$7:$H$28))</f>
        <v>0</v>
      </c>
      <c r="M397" s="3">
        <f t="array" ref="M397">SUM(IF(($A$7:$A$28=M$6)*($C$7:$C$28="매수")*($B$7:$B$28&lt;=$U397),$H$7:$H$28))-SUM(IF(($A$7:$A$28=M$6)*($C$7:$C$28="매도")*($B$7:$B$28&lt;=$U397),$H$7:$H$28))</f>
        <v>0</v>
      </c>
      <c r="N397" s="3">
        <f t="array" ref="N397">SUM(IF(($A$7:$A$28=N$6)*($C$7:$C$28="매수")*($B$7:$B$28&lt;=$U397),$H$7:$H$28))-SUM(IF(($A$7:$A$28=N$6)*($C$7:$C$28="매도")*($B$7:$B$28&lt;=$U397),$H$7:$H$28))</f>
        <v>0</v>
      </c>
      <c r="O397" s="3">
        <f t="array" ref="O397">SUM(IF(($A$7:$A$28=O$6)*($C$7:$C$28="매수")*($B$7:$B$28&lt;=$U397),$H$7:$H$28))-SUM(IF(($A$7:$A$28=O$6)*($C$7:$C$28="매도")*($B$7:$B$28&lt;=$U397),$H$7:$H$28))</f>
        <v>0</v>
      </c>
      <c r="P397" s="3">
        <f t="array" ref="P397">SUM(IF(($A$7:$A$28=P$6)*($C$7:$C$28="매수")*($B$7:$B$28&lt;=$U397),$H$7:$H$28))-SUM(IF(($A$7:$A$28=P$6)*($C$7:$C$28="매도")*($B$7:$B$28&lt;=$U397),$H$7:$H$28))</f>
        <v>0</v>
      </c>
      <c r="Q397" s="3">
        <f t="array" ref="Q397">SUM(IF(($A$7:$A$28=Q$6)*($C$7:$C$28="매수")*($B$7:$B$28&lt;=$U397),$H$7:$H$28))-SUM(IF(($A$7:$A$28=Q$6)*($C$7:$C$28="매도")*($B$7:$B$28&lt;=$U397),$H$7:$H$28))</f>
        <v>0</v>
      </c>
      <c r="R397" s="3">
        <f t="array" ref="R397">SUM(IF(($A$7:$A$28=R$6)*($C$7:$C$28="매수")*($B$7:$B$28&lt;=$U397),$H$7:$H$28))-SUM(IF(($A$7:$A$28=R$6)*($C$7:$C$28="매도")*($B$7:$B$28&lt;=$U397),$H$7:$H$28))</f>
        <v>0</v>
      </c>
      <c r="S397" s="3">
        <f t="array" ref="S397">SUM(IF(($A$7:$A$28=S$6)*($C$7:$C$28="매수")*($B$7:$B$28&lt;=$U397),$H$7:$H$28))-SUM(IF(($A$7:$A$28=S$6)*($C$7:$C$28="매도")*($B$7:$B$28&lt;=$U397),$H$7:$H$28))</f>
        <v>0</v>
      </c>
      <c r="T397" s="3">
        <f t="array" ref="T397">SUM(IF(($A$7:$A$28=T$6)*($C$7:$C$28="매수")*($B$7:$B$28&lt;=$U397),$H$7:$H$28))-SUM(IF(($A$7:$A$28=T$6)*($C$7:$C$28="매도")*($B$7:$B$28&lt;=$U397),$H$7:$H$28))</f>
        <v>0</v>
      </c>
      <c r="U397" s="11">
        <v>44076.0</v>
      </c>
      <c r="V397" s="12">
        <f t="array" ref="V397">VLOOKUP($U397,'종목주가시세'!$A$1:$J$472,MATCH(V$6,'종목주가시세'!$B$1:$J$1,0)+1)*L397</f>
        <v>0</v>
      </c>
      <c r="W397" s="12">
        <f t="array" ref="W397">VLOOKUP($U397,'종목주가시세'!$A$1:$J$472,MATCH(W$6,'종목주가시세'!$B$1:$J$1,0)+1)*M397</f>
        <v>0</v>
      </c>
      <c r="X397" s="12">
        <f t="array" ref="X397">VLOOKUP($U397,'종목주가시세'!$A$1:$J$472,MATCH(X$6,'종목주가시세'!$B$1:$J$1,0)+1)*N397</f>
        <v>0</v>
      </c>
      <c r="Y397" s="12">
        <f t="array" ref="Y397">VLOOKUP($U397,'종목주가시세'!$A$1:$J$472,MATCH(Y$6,'종목주가시세'!$B$1:$J$1,0)+1)*O397</f>
        <v>0</v>
      </c>
      <c r="Z397" s="12">
        <f t="array" ref="Z397">VLOOKUP($U397,'종목주가시세'!$A$1:$J$472,MATCH(Z$6,'종목주가시세'!$B$1:$J$1,0)+1)*P397</f>
        <v>0</v>
      </c>
      <c r="AA397" s="12">
        <f t="array" ref="AA397">VLOOKUP($U397,'종목주가시세'!$A$1:$J$472,MATCH(AA$6,'종목주가시세'!$B$1:$J$1,0)+1)*Q397</f>
        <v>0</v>
      </c>
      <c r="AB397" s="12">
        <f t="array" ref="AB397">VLOOKUP($U397,'종목주가시세'!$A$1:$J$472,MATCH(AB$6,'종목주가시세'!$B$1:$J$1,0)+1)*R397</f>
        <v>0</v>
      </c>
      <c r="AC397" s="12">
        <f t="array" ref="AC397">VLOOKUP($U397,'종목주가시세'!$A$1:$J$472,MATCH(AC$6,'종목주가시세'!$B$1:$J$1,0)+1)*S397</f>
        <v>0</v>
      </c>
      <c r="AD397" s="12">
        <f t="array" ref="AD397">VLOOKUP($U397,'종목주가시세'!$A$1:$J$472,MATCH(AD$6,'종목주가시세'!$B$1:$J$1,0)+1)*T397</f>
        <v>0</v>
      </c>
      <c r="AE397" s="12">
        <f t="shared" si="3"/>
        <v>0</v>
      </c>
      <c r="AF397" s="12">
        <f t="array" ref="AF397">100000000+SUM(IF(($C$7:$C$28="매도")*($B$7:$B$28&lt;=$U397),$I$7:$I$28))-SUM(IF(($C$7:$C$28="매수")*($B$7:$B$28&lt;=$U397),$I$7:$I$28))</f>
        <v>170486380</v>
      </c>
      <c r="AG397" s="12">
        <f t="shared" si="4"/>
        <v>170486380</v>
      </c>
    </row>
    <row r="398" ht="16.5" customHeight="1">
      <c r="L398" s="3">
        <f t="array" ref="L398">SUM(IF(($A$7:$A$28=L$6)*($C$7:$C$28="매수")*($B$7:$B$28&lt;=$U398),$H$7:$H$28))-SUM(IF(($A$7:$A$28=L$6)*($C$7:$C$28="매도")*($B$7:$B$28&lt;=$U398),$H$7:$H$28))</f>
        <v>0</v>
      </c>
      <c r="M398" s="3">
        <f t="array" ref="M398">SUM(IF(($A$7:$A$28=M$6)*($C$7:$C$28="매수")*($B$7:$B$28&lt;=$U398),$H$7:$H$28))-SUM(IF(($A$7:$A$28=M$6)*($C$7:$C$28="매도")*($B$7:$B$28&lt;=$U398),$H$7:$H$28))</f>
        <v>0</v>
      </c>
      <c r="N398" s="3">
        <f t="array" ref="N398">SUM(IF(($A$7:$A$28=N$6)*($C$7:$C$28="매수")*($B$7:$B$28&lt;=$U398),$H$7:$H$28))-SUM(IF(($A$7:$A$28=N$6)*($C$7:$C$28="매도")*($B$7:$B$28&lt;=$U398),$H$7:$H$28))</f>
        <v>0</v>
      </c>
      <c r="O398" s="3">
        <f t="array" ref="O398">SUM(IF(($A$7:$A$28=O$6)*($C$7:$C$28="매수")*($B$7:$B$28&lt;=$U398),$H$7:$H$28))-SUM(IF(($A$7:$A$28=O$6)*($C$7:$C$28="매도")*($B$7:$B$28&lt;=$U398),$H$7:$H$28))</f>
        <v>0</v>
      </c>
      <c r="P398" s="3">
        <f t="array" ref="P398">SUM(IF(($A$7:$A$28=P$6)*($C$7:$C$28="매수")*($B$7:$B$28&lt;=$U398),$H$7:$H$28))-SUM(IF(($A$7:$A$28=P$6)*($C$7:$C$28="매도")*($B$7:$B$28&lt;=$U398),$H$7:$H$28))</f>
        <v>0</v>
      </c>
      <c r="Q398" s="3">
        <f t="array" ref="Q398">SUM(IF(($A$7:$A$28=Q$6)*($C$7:$C$28="매수")*($B$7:$B$28&lt;=$U398),$H$7:$H$28))-SUM(IF(($A$7:$A$28=Q$6)*($C$7:$C$28="매도")*($B$7:$B$28&lt;=$U398),$H$7:$H$28))</f>
        <v>0</v>
      </c>
      <c r="R398" s="3">
        <f t="array" ref="R398">SUM(IF(($A$7:$A$28=R$6)*($C$7:$C$28="매수")*($B$7:$B$28&lt;=$U398),$H$7:$H$28))-SUM(IF(($A$7:$A$28=R$6)*($C$7:$C$28="매도")*($B$7:$B$28&lt;=$U398),$H$7:$H$28))</f>
        <v>0</v>
      </c>
      <c r="S398" s="3">
        <f t="array" ref="S398">SUM(IF(($A$7:$A$28=S$6)*($C$7:$C$28="매수")*($B$7:$B$28&lt;=$U398),$H$7:$H$28))-SUM(IF(($A$7:$A$28=S$6)*($C$7:$C$28="매도")*($B$7:$B$28&lt;=$U398),$H$7:$H$28))</f>
        <v>0</v>
      </c>
      <c r="T398" s="3">
        <f t="array" ref="T398">SUM(IF(($A$7:$A$28=T$6)*($C$7:$C$28="매수")*($B$7:$B$28&lt;=$U398),$H$7:$H$28))-SUM(IF(($A$7:$A$28=T$6)*($C$7:$C$28="매도")*($B$7:$B$28&lt;=$U398),$H$7:$H$28))</f>
        <v>0</v>
      </c>
      <c r="U398" s="11">
        <v>44077.0</v>
      </c>
      <c r="V398" s="12">
        <f t="array" ref="V398">VLOOKUP($U398,'종목주가시세'!$A$1:$J$472,MATCH(V$6,'종목주가시세'!$B$1:$J$1,0)+1)*L398</f>
        <v>0</v>
      </c>
      <c r="W398" s="12">
        <f t="array" ref="W398">VLOOKUP($U398,'종목주가시세'!$A$1:$J$472,MATCH(W$6,'종목주가시세'!$B$1:$J$1,0)+1)*M398</f>
        <v>0</v>
      </c>
      <c r="X398" s="12">
        <f t="array" ref="X398">VLOOKUP($U398,'종목주가시세'!$A$1:$J$472,MATCH(X$6,'종목주가시세'!$B$1:$J$1,0)+1)*N398</f>
        <v>0</v>
      </c>
      <c r="Y398" s="12">
        <f t="array" ref="Y398">VLOOKUP($U398,'종목주가시세'!$A$1:$J$472,MATCH(Y$6,'종목주가시세'!$B$1:$J$1,0)+1)*O398</f>
        <v>0</v>
      </c>
      <c r="Z398" s="12">
        <f t="array" ref="Z398">VLOOKUP($U398,'종목주가시세'!$A$1:$J$472,MATCH(Z$6,'종목주가시세'!$B$1:$J$1,0)+1)*P398</f>
        <v>0</v>
      </c>
      <c r="AA398" s="12">
        <f t="array" ref="AA398">VLOOKUP($U398,'종목주가시세'!$A$1:$J$472,MATCH(AA$6,'종목주가시세'!$B$1:$J$1,0)+1)*Q398</f>
        <v>0</v>
      </c>
      <c r="AB398" s="12">
        <f t="array" ref="AB398">VLOOKUP($U398,'종목주가시세'!$A$1:$J$472,MATCH(AB$6,'종목주가시세'!$B$1:$J$1,0)+1)*R398</f>
        <v>0</v>
      </c>
      <c r="AC398" s="12">
        <f t="array" ref="AC398">VLOOKUP($U398,'종목주가시세'!$A$1:$J$472,MATCH(AC$6,'종목주가시세'!$B$1:$J$1,0)+1)*S398</f>
        <v>0</v>
      </c>
      <c r="AD398" s="12">
        <f t="array" ref="AD398">VLOOKUP($U398,'종목주가시세'!$A$1:$J$472,MATCH(AD$6,'종목주가시세'!$B$1:$J$1,0)+1)*T398</f>
        <v>0</v>
      </c>
      <c r="AE398" s="12">
        <f t="shared" si="3"/>
        <v>0</v>
      </c>
      <c r="AF398" s="12">
        <f t="array" ref="AF398">100000000+SUM(IF(($C$7:$C$28="매도")*($B$7:$B$28&lt;=$U398),$I$7:$I$28))-SUM(IF(($C$7:$C$28="매수")*($B$7:$B$28&lt;=$U398),$I$7:$I$28))</f>
        <v>170486380</v>
      </c>
      <c r="AG398" s="12">
        <f t="shared" si="4"/>
        <v>170486380</v>
      </c>
    </row>
    <row r="399" ht="16.5" customHeight="1">
      <c r="L399" s="3">
        <f t="array" ref="L399">SUM(IF(($A$7:$A$28=L$6)*($C$7:$C$28="매수")*($B$7:$B$28&lt;=$U399),$H$7:$H$28))-SUM(IF(($A$7:$A$28=L$6)*($C$7:$C$28="매도")*($B$7:$B$28&lt;=$U399),$H$7:$H$28))</f>
        <v>0</v>
      </c>
      <c r="M399" s="3">
        <f t="array" ref="M399">SUM(IF(($A$7:$A$28=M$6)*($C$7:$C$28="매수")*($B$7:$B$28&lt;=$U399),$H$7:$H$28))-SUM(IF(($A$7:$A$28=M$6)*($C$7:$C$28="매도")*($B$7:$B$28&lt;=$U399),$H$7:$H$28))</f>
        <v>0</v>
      </c>
      <c r="N399" s="3">
        <f t="array" ref="N399">SUM(IF(($A$7:$A$28=N$6)*($C$7:$C$28="매수")*($B$7:$B$28&lt;=$U399),$H$7:$H$28))-SUM(IF(($A$7:$A$28=N$6)*($C$7:$C$28="매도")*($B$7:$B$28&lt;=$U399),$H$7:$H$28))</f>
        <v>0</v>
      </c>
      <c r="O399" s="3">
        <f t="array" ref="O399">SUM(IF(($A$7:$A$28=O$6)*($C$7:$C$28="매수")*($B$7:$B$28&lt;=$U399),$H$7:$H$28))-SUM(IF(($A$7:$A$28=O$6)*($C$7:$C$28="매도")*($B$7:$B$28&lt;=$U399),$H$7:$H$28))</f>
        <v>0</v>
      </c>
      <c r="P399" s="3">
        <f t="array" ref="P399">SUM(IF(($A$7:$A$28=P$6)*($C$7:$C$28="매수")*($B$7:$B$28&lt;=$U399),$H$7:$H$28))-SUM(IF(($A$7:$A$28=P$6)*($C$7:$C$28="매도")*($B$7:$B$28&lt;=$U399),$H$7:$H$28))</f>
        <v>0</v>
      </c>
      <c r="Q399" s="3">
        <f t="array" ref="Q399">SUM(IF(($A$7:$A$28=Q$6)*($C$7:$C$28="매수")*($B$7:$B$28&lt;=$U399),$H$7:$H$28))-SUM(IF(($A$7:$A$28=Q$6)*($C$7:$C$28="매도")*($B$7:$B$28&lt;=$U399),$H$7:$H$28))</f>
        <v>0</v>
      </c>
      <c r="R399" s="3">
        <f t="array" ref="R399">SUM(IF(($A$7:$A$28=R$6)*($C$7:$C$28="매수")*($B$7:$B$28&lt;=$U399),$H$7:$H$28))-SUM(IF(($A$7:$A$28=R$6)*($C$7:$C$28="매도")*($B$7:$B$28&lt;=$U399),$H$7:$H$28))</f>
        <v>0</v>
      </c>
      <c r="S399" s="3">
        <f t="array" ref="S399">SUM(IF(($A$7:$A$28=S$6)*($C$7:$C$28="매수")*($B$7:$B$28&lt;=$U399),$H$7:$H$28))-SUM(IF(($A$7:$A$28=S$6)*($C$7:$C$28="매도")*($B$7:$B$28&lt;=$U399),$H$7:$H$28))</f>
        <v>0</v>
      </c>
      <c r="T399" s="3">
        <f t="array" ref="T399">SUM(IF(($A$7:$A$28=T$6)*($C$7:$C$28="매수")*($B$7:$B$28&lt;=$U399),$H$7:$H$28))-SUM(IF(($A$7:$A$28=T$6)*($C$7:$C$28="매도")*($B$7:$B$28&lt;=$U399),$H$7:$H$28))</f>
        <v>0</v>
      </c>
      <c r="U399" s="11">
        <v>44078.0</v>
      </c>
      <c r="V399" s="12">
        <f t="array" ref="V399">VLOOKUP($U399,'종목주가시세'!$A$1:$J$472,MATCH(V$6,'종목주가시세'!$B$1:$J$1,0)+1)*L399</f>
        <v>0</v>
      </c>
      <c r="W399" s="12">
        <f t="array" ref="W399">VLOOKUP($U399,'종목주가시세'!$A$1:$J$472,MATCH(W$6,'종목주가시세'!$B$1:$J$1,0)+1)*M399</f>
        <v>0</v>
      </c>
      <c r="X399" s="12">
        <f t="array" ref="X399">VLOOKUP($U399,'종목주가시세'!$A$1:$J$472,MATCH(X$6,'종목주가시세'!$B$1:$J$1,0)+1)*N399</f>
        <v>0</v>
      </c>
      <c r="Y399" s="12">
        <f t="array" ref="Y399">VLOOKUP($U399,'종목주가시세'!$A$1:$J$472,MATCH(Y$6,'종목주가시세'!$B$1:$J$1,0)+1)*O399</f>
        <v>0</v>
      </c>
      <c r="Z399" s="12">
        <f t="array" ref="Z399">VLOOKUP($U399,'종목주가시세'!$A$1:$J$472,MATCH(Z$6,'종목주가시세'!$B$1:$J$1,0)+1)*P399</f>
        <v>0</v>
      </c>
      <c r="AA399" s="12">
        <f t="array" ref="AA399">VLOOKUP($U399,'종목주가시세'!$A$1:$J$472,MATCH(AA$6,'종목주가시세'!$B$1:$J$1,0)+1)*Q399</f>
        <v>0</v>
      </c>
      <c r="AB399" s="12">
        <f t="array" ref="AB399">VLOOKUP($U399,'종목주가시세'!$A$1:$J$472,MATCH(AB$6,'종목주가시세'!$B$1:$J$1,0)+1)*R399</f>
        <v>0</v>
      </c>
      <c r="AC399" s="12">
        <f t="array" ref="AC399">VLOOKUP($U399,'종목주가시세'!$A$1:$J$472,MATCH(AC$6,'종목주가시세'!$B$1:$J$1,0)+1)*S399</f>
        <v>0</v>
      </c>
      <c r="AD399" s="12">
        <f t="array" ref="AD399">VLOOKUP($U399,'종목주가시세'!$A$1:$J$472,MATCH(AD$6,'종목주가시세'!$B$1:$J$1,0)+1)*T399</f>
        <v>0</v>
      </c>
      <c r="AE399" s="12">
        <f t="shared" si="3"/>
        <v>0</v>
      </c>
      <c r="AF399" s="12">
        <f t="array" ref="AF399">100000000+SUM(IF(($C$7:$C$28="매도")*($B$7:$B$28&lt;=$U399),$I$7:$I$28))-SUM(IF(($C$7:$C$28="매수")*($B$7:$B$28&lt;=$U399),$I$7:$I$28))</f>
        <v>170486380</v>
      </c>
      <c r="AG399" s="12">
        <f t="shared" si="4"/>
        <v>170486380</v>
      </c>
    </row>
    <row r="400" ht="16.5" customHeight="1">
      <c r="L400" s="3">
        <f t="array" ref="L400">SUM(IF(($A$7:$A$28=L$6)*($C$7:$C$28="매수")*($B$7:$B$28&lt;=$U400),$H$7:$H$28))-SUM(IF(($A$7:$A$28=L$6)*($C$7:$C$28="매도")*($B$7:$B$28&lt;=$U400),$H$7:$H$28))</f>
        <v>0</v>
      </c>
      <c r="M400" s="3">
        <f t="array" ref="M400">SUM(IF(($A$7:$A$28=M$6)*($C$7:$C$28="매수")*($B$7:$B$28&lt;=$U400),$H$7:$H$28))-SUM(IF(($A$7:$A$28=M$6)*($C$7:$C$28="매도")*($B$7:$B$28&lt;=$U400),$H$7:$H$28))</f>
        <v>0</v>
      </c>
      <c r="N400" s="3">
        <f t="array" ref="N400">SUM(IF(($A$7:$A$28=N$6)*($C$7:$C$28="매수")*($B$7:$B$28&lt;=$U400),$H$7:$H$28))-SUM(IF(($A$7:$A$28=N$6)*($C$7:$C$28="매도")*($B$7:$B$28&lt;=$U400),$H$7:$H$28))</f>
        <v>0</v>
      </c>
      <c r="O400" s="3">
        <f t="array" ref="O400">SUM(IF(($A$7:$A$28=O$6)*($C$7:$C$28="매수")*($B$7:$B$28&lt;=$U400),$H$7:$H$28))-SUM(IF(($A$7:$A$28=O$6)*($C$7:$C$28="매도")*($B$7:$B$28&lt;=$U400),$H$7:$H$28))</f>
        <v>0</v>
      </c>
      <c r="P400" s="3">
        <f t="array" ref="P400">SUM(IF(($A$7:$A$28=P$6)*($C$7:$C$28="매수")*($B$7:$B$28&lt;=$U400),$H$7:$H$28))-SUM(IF(($A$7:$A$28=P$6)*($C$7:$C$28="매도")*($B$7:$B$28&lt;=$U400),$H$7:$H$28))</f>
        <v>0</v>
      </c>
      <c r="Q400" s="3">
        <f t="array" ref="Q400">SUM(IF(($A$7:$A$28=Q$6)*($C$7:$C$28="매수")*($B$7:$B$28&lt;=$U400),$H$7:$H$28))-SUM(IF(($A$7:$A$28=Q$6)*($C$7:$C$28="매도")*($B$7:$B$28&lt;=$U400),$H$7:$H$28))</f>
        <v>0</v>
      </c>
      <c r="R400" s="3">
        <f t="array" ref="R400">SUM(IF(($A$7:$A$28=R$6)*($C$7:$C$28="매수")*($B$7:$B$28&lt;=$U400),$H$7:$H$28))-SUM(IF(($A$7:$A$28=R$6)*($C$7:$C$28="매도")*($B$7:$B$28&lt;=$U400),$H$7:$H$28))</f>
        <v>0</v>
      </c>
      <c r="S400" s="3">
        <f t="array" ref="S400">SUM(IF(($A$7:$A$28=S$6)*($C$7:$C$28="매수")*($B$7:$B$28&lt;=$U400),$H$7:$H$28))-SUM(IF(($A$7:$A$28=S$6)*($C$7:$C$28="매도")*($B$7:$B$28&lt;=$U400),$H$7:$H$28))</f>
        <v>0</v>
      </c>
      <c r="T400" s="3">
        <f t="array" ref="T400">SUM(IF(($A$7:$A$28=T$6)*($C$7:$C$28="매수")*($B$7:$B$28&lt;=$U400),$H$7:$H$28))-SUM(IF(($A$7:$A$28=T$6)*($C$7:$C$28="매도")*($B$7:$B$28&lt;=$U400),$H$7:$H$28))</f>
        <v>0</v>
      </c>
      <c r="U400" s="11">
        <v>44081.0</v>
      </c>
      <c r="V400" s="12">
        <f t="array" ref="V400">VLOOKUP($U400,'종목주가시세'!$A$1:$J$472,MATCH(V$6,'종목주가시세'!$B$1:$J$1,0)+1)*L400</f>
        <v>0</v>
      </c>
      <c r="W400" s="12">
        <f t="array" ref="W400">VLOOKUP($U400,'종목주가시세'!$A$1:$J$472,MATCH(W$6,'종목주가시세'!$B$1:$J$1,0)+1)*M400</f>
        <v>0</v>
      </c>
      <c r="X400" s="12">
        <f t="array" ref="X400">VLOOKUP($U400,'종목주가시세'!$A$1:$J$472,MATCH(X$6,'종목주가시세'!$B$1:$J$1,0)+1)*N400</f>
        <v>0</v>
      </c>
      <c r="Y400" s="12">
        <f t="array" ref="Y400">VLOOKUP($U400,'종목주가시세'!$A$1:$J$472,MATCH(Y$6,'종목주가시세'!$B$1:$J$1,0)+1)*O400</f>
        <v>0</v>
      </c>
      <c r="Z400" s="12">
        <f t="array" ref="Z400">VLOOKUP($U400,'종목주가시세'!$A$1:$J$472,MATCH(Z$6,'종목주가시세'!$B$1:$J$1,0)+1)*P400</f>
        <v>0</v>
      </c>
      <c r="AA400" s="12">
        <f t="array" ref="AA400">VLOOKUP($U400,'종목주가시세'!$A$1:$J$472,MATCH(AA$6,'종목주가시세'!$B$1:$J$1,0)+1)*Q400</f>
        <v>0</v>
      </c>
      <c r="AB400" s="12">
        <f t="array" ref="AB400">VLOOKUP($U400,'종목주가시세'!$A$1:$J$472,MATCH(AB$6,'종목주가시세'!$B$1:$J$1,0)+1)*R400</f>
        <v>0</v>
      </c>
      <c r="AC400" s="12">
        <f t="array" ref="AC400">VLOOKUP($U400,'종목주가시세'!$A$1:$J$472,MATCH(AC$6,'종목주가시세'!$B$1:$J$1,0)+1)*S400</f>
        <v>0</v>
      </c>
      <c r="AD400" s="12">
        <f t="array" ref="AD400">VLOOKUP($U400,'종목주가시세'!$A$1:$J$472,MATCH(AD$6,'종목주가시세'!$B$1:$J$1,0)+1)*T400</f>
        <v>0</v>
      </c>
      <c r="AE400" s="12">
        <f t="shared" si="3"/>
        <v>0</v>
      </c>
      <c r="AF400" s="12">
        <f t="array" ref="AF400">100000000+SUM(IF(($C$7:$C$28="매도")*($B$7:$B$28&lt;=$U400),$I$7:$I$28))-SUM(IF(($C$7:$C$28="매수")*($B$7:$B$28&lt;=$U400),$I$7:$I$28))</f>
        <v>170486380</v>
      </c>
      <c r="AG400" s="12">
        <f t="shared" si="4"/>
        <v>170486380</v>
      </c>
    </row>
    <row r="401" ht="16.5" customHeight="1">
      <c r="L401" s="3">
        <f t="array" ref="L401">SUM(IF(($A$7:$A$28=L$6)*($C$7:$C$28="매수")*($B$7:$B$28&lt;=$U401),$H$7:$H$28))-SUM(IF(($A$7:$A$28=L$6)*($C$7:$C$28="매도")*($B$7:$B$28&lt;=$U401),$H$7:$H$28))</f>
        <v>0</v>
      </c>
      <c r="M401" s="3">
        <f t="array" ref="M401">SUM(IF(($A$7:$A$28=M$6)*($C$7:$C$28="매수")*($B$7:$B$28&lt;=$U401),$H$7:$H$28))-SUM(IF(($A$7:$A$28=M$6)*($C$7:$C$28="매도")*($B$7:$B$28&lt;=$U401),$H$7:$H$28))</f>
        <v>0</v>
      </c>
      <c r="N401" s="3">
        <f t="array" ref="N401">SUM(IF(($A$7:$A$28=N$6)*($C$7:$C$28="매수")*($B$7:$B$28&lt;=$U401),$H$7:$H$28))-SUM(IF(($A$7:$A$28=N$6)*($C$7:$C$28="매도")*($B$7:$B$28&lt;=$U401),$H$7:$H$28))</f>
        <v>0</v>
      </c>
      <c r="O401" s="3">
        <f t="array" ref="O401">SUM(IF(($A$7:$A$28=O$6)*($C$7:$C$28="매수")*($B$7:$B$28&lt;=$U401),$H$7:$H$28))-SUM(IF(($A$7:$A$28=O$6)*($C$7:$C$28="매도")*($B$7:$B$28&lt;=$U401),$H$7:$H$28))</f>
        <v>0</v>
      </c>
      <c r="P401" s="3">
        <f t="array" ref="P401">SUM(IF(($A$7:$A$28=P$6)*($C$7:$C$28="매수")*($B$7:$B$28&lt;=$U401),$H$7:$H$28))-SUM(IF(($A$7:$A$28=P$6)*($C$7:$C$28="매도")*($B$7:$B$28&lt;=$U401),$H$7:$H$28))</f>
        <v>0</v>
      </c>
      <c r="Q401" s="3">
        <f t="array" ref="Q401">SUM(IF(($A$7:$A$28=Q$6)*($C$7:$C$28="매수")*($B$7:$B$28&lt;=$U401),$H$7:$H$28))-SUM(IF(($A$7:$A$28=Q$6)*($C$7:$C$28="매도")*($B$7:$B$28&lt;=$U401),$H$7:$H$28))</f>
        <v>0</v>
      </c>
      <c r="R401" s="3">
        <f t="array" ref="R401">SUM(IF(($A$7:$A$28=R$6)*($C$7:$C$28="매수")*($B$7:$B$28&lt;=$U401),$H$7:$H$28))-SUM(IF(($A$7:$A$28=R$6)*($C$7:$C$28="매도")*($B$7:$B$28&lt;=$U401),$H$7:$H$28))</f>
        <v>0</v>
      </c>
      <c r="S401" s="3">
        <f t="array" ref="S401">SUM(IF(($A$7:$A$28=S$6)*($C$7:$C$28="매수")*($B$7:$B$28&lt;=$U401),$H$7:$H$28))-SUM(IF(($A$7:$A$28=S$6)*($C$7:$C$28="매도")*($B$7:$B$28&lt;=$U401),$H$7:$H$28))</f>
        <v>0</v>
      </c>
      <c r="T401" s="3">
        <f t="array" ref="T401">SUM(IF(($A$7:$A$28=T$6)*($C$7:$C$28="매수")*($B$7:$B$28&lt;=$U401),$H$7:$H$28))-SUM(IF(($A$7:$A$28=T$6)*($C$7:$C$28="매도")*($B$7:$B$28&lt;=$U401),$H$7:$H$28))</f>
        <v>0</v>
      </c>
      <c r="U401" s="11">
        <v>44082.0</v>
      </c>
      <c r="V401" s="12">
        <f t="array" ref="V401">VLOOKUP($U401,'종목주가시세'!$A$1:$J$472,MATCH(V$6,'종목주가시세'!$B$1:$J$1,0)+1)*L401</f>
        <v>0</v>
      </c>
      <c r="W401" s="12">
        <f t="array" ref="W401">VLOOKUP($U401,'종목주가시세'!$A$1:$J$472,MATCH(W$6,'종목주가시세'!$B$1:$J$1,0)+1)*M401</f>
        <v>0</v>
      </c>
      <c r="X401" s="12">
        <f t="array" ref="X401">VLOOKUP($U401,'종목주가시세'!$A$1:$J$472,MATCH(X$6,'종목주가시세'!$B$1:$J$1,0)+1)*N401</f>
        <v>0</v>
      </c>
      <c r="Y401" s="12">
        <f t="array" ref="Y401">VLOOKUP($U401,'종목주가시세'!$A$1:$J$472,MATCH(Y$6,'종목주가시세'!$B$1:$J$1,0)+1)*O401</f>
        <v>0</v>
      </c>
      <c r="Z401" s="12">
        <f t="array" ref="Z401">VLOOKUP($U401,'종목주가시세'!$A$1:$J$472,MATCH(Z$6,'종목주가시세'!$B$1:$J$1,0)+1)*P401</f>
        <v>0</v>
      </c>
      <c r="AA401" s="12">
        <f t="array" ref="AA401">VLOOKUP($U401,'종목주가시세'!$A$1:$J$472,MATCH(AA$6,'종목주가시세'!$B$1:$J$1,0)+1)*Q401</f>
        <v>0</v>
      </c>
      <c r="AB401" s="12">
        <f t="array" ref="AB401">VLOOKUP($U401,'종목주가시세'!$A$1:$J$472,MATCH(AB$6,'종목주가시세'!$B$1:$J$1,0)+1)*R401</f>
        <v>0</v>
      </c>
      <c r="AC401" s="12">
        <f t="array" ref="AC401">VLOOKUP($U401,'종목주가시세'!$A$1:$J$472,MATCH(AC$6,'종목주가시세'!$B$1:$J$1,0)+1)*S401</f>
        <v>0</v>
      </c>
      <c r="AD401" s="12">
        <f t="array" ref="AD401">VLOOKUP($U401,'종목주가시세'!$A$1:$J$472,MATCH(AD$6,'종목주가시세'!$B$1:$J$1,0)+1)*T401</f>
        <v>0</v>
      </c>
      <c r="AE401" s="12">
        <f t="shared" si="3"/>
        <v>0</v>
      </c>
      <c r="AF401" s="12">
        <f t="array" ref="AF401">100000000+SUM(IF(($C$7:$C$28="매도")*($B$7:$B$28&lt;=$U401),$I$7:$I$28))-SUM(IF(($C$7:$C$28="매수")*($B$7:$B$28&lt;=$U401),$I$7:$I$28))</f>
        <v>170486380</v>
      </c>
      <c r="AG401" s="12">
        <f t="shared" si="4"/>
        <v>170486380</v>
      </c>
    </row>
    <row r="402" ht="16.5" customHeight="1">
      <c r="L402" s="3">
        <f t="array" ref="L402">SUM(IF(($A$7:$A$28=L$6)*($C$7:$C$28="매수")*($B$7:$B$28&lt;=$U402),$H$7:$H$28))-SUM(IF(($A$7:$A$28=L$6)*($C$7:$C$28="매도")*($B$7:$B$28&lt;=$U402),$H$7:$H$28))</f>
        <v>0</v>
      </c>
      <c r="M402" s="3">
        <f t="array" ref="M402">SUM(IF(($A$7:$A$28=M$6)*($C$7:$C$28="매수")*($B$7:$B$28&lt;=$U402),$H$7:$H$28))-SUM(IF(($A$7:$A$28=M$6)*($C$7:$C$28="매도")*($B$7:$B$28&lt;=$U402),$H$7:$H$28))</f>
        <v>0</v>
      </c>
      <c r="N402" s="3">
        <f t="array" ref="N402">SUM(IF(($A$7:$A$28=N$6)*($C$7:$C$28="매수")*($B$7:$B$28&lt;=$U402),$H$7:$H$28))-SUM(IF(($A$7:$A$28=N$6)*($C$7:$C$28="매도")*($B$7:$B$28&lt;=$U402),$H$7:$H$28))</f>
        <v>0</v>
      </c>
      <c r="O402" s="3">
        <f t="array" ref="O402">SUM(IF(($A$7:$A$28=O$6)*($C$7:$C$28="매수")*($B$7:$B$28&lt;=$U402),$H$7:$H$28))-SUM(IF(($A$7:$A$28=O$6)*($C$7:$C$28="매도")*($B$7:$B$28&lt;=$U402),$H$7:$H$28))</f>
        <v>0</v>
      </c>
      <c r="P402" s="3">
        <f t="array" ref="P402">SUM(IF(($A$7:$A$28=P$6)*($C$7:$C$28="매수")*($B$7:$B$28&lt;=$U402),$H$7:$H$28))-SUM(IF(($A$7:$A$28=P$6)*($C$7:$C$28="매도")*($B$7:$B$28&lt;=$U402),$H$7:$H$28))</f>
        <v>0</v>
      </c>
      <c r="Q402" s="3">
        <f t="array" ref="Q402">SUM(IF(($A$7:$A$28=Q$6)*($C$7:$C$28="매수")*($B$7:$B$28&lt;=$U402),$H$7:$H$28))-SUM(IF(($A$7:$A$28=Q$6)*($C$7:$C$28="매도")*($B$7:$B$28&lt;=$U402),$H$7:$H$28))</f>
        <v>0</v>
      </c>
      <c r="R402" s="3">
        <f t="array" ref="R402">SUM(IF(($A$7:$A$28=R$6)*($C$7:$C$28="매수")*($B$7:$B$28&lt;=$U402),$H$7:$H$28))-SUM(IF(($A$7:$A$28=R$6)*($C$7:$C$28="매도")*($B$7:$B$28&lt;=$U402),$H$7:$H$28))</f>
        <v>0</v>
      </c>
      <c r="S402" s="3">
        <f t="array" ref="S402">SUM(IF(($A$7:$A$28=S$6)*($C$7:$C$28="매수")*($B$7:$B$28&lt;=$U402),$H$7:$H$28))-SUM(IF(($A$7:$A$28=S$6)*($C$7:$C$28="매도")*($B$7:$B$28&lt;=$U402),$H$7:$H$28))</f>
        <v>0</v>
      </c>
      <c r="T402" s="3">
        <f t="array" ref="T402">SUM(IF(($A$7:$A$28=T$6)*($C$7:$C$28="매수")*($B$7:$B$28&lt;=$U402),$H$7:$H$28))-SUM(IF(($A$7:$A$28=T$6)*($C$7:$C$28="매도")*($B$7:$B$28&lt;=$U402),$H$7:$H$28))</f>
        <v>0</v>
      </c>
      <c r="U402" s="11">
        <v>44083.0</v>
      </c>
      <c r="V402" s="12">
        <f t="array" ref="V402">VLOOKUP($U402,'종목주가시세'!$A$1:$J$472,MATCH(V$6,'종목주가시세'!$B$1:$J$1,0)+1)*L402</f>
        <v>0</v>
      </c>
      <c r="W402" s="12">
        <f t="array" ref="W402">VLOOKUP($U402,'종목주가시세'!$A$1:$J$472,MATCH(W$6,'종목주가시세'!$B$1:$J$1,0)+1)*M402</f>
        <v>0</v>
      </c>
      <c r="X402" s="12">
        <f t="array" ref="X402">VLOOKUP($U402,'종목주가시세'!$A$1:$J$472,MATCH(X$6,'종목주가시세'!$B$1:$J$1,0)+1)*N402</f>
        <v>0</v>
      </c>
      <c r="Y402" s="12">
        <f t="array" ref="Y402">VLOOKUP($U402,'종목주가시세'!$A$1:$J$472,MATCH(Y$6,'종목주가시세'!$B$1:$J$1,0)+1)*O402</f>
        <v>0</v>
      </c>
      <c r="Z402" s="12">
        <f t="array" ref="Z402">VLOOKUP($U402,'종목주가시세'!$A$1:$J$472,MATCH(Z$6,'종목주가시세'!$B$1:$J$1,0)+1)*P402</f>
        <v>0</v>
      </c>
      <c r="AA402" s="12">
        <f t="array" ref="AA402">VLOOKUP($U402,'종목주가시세'!$A$1:$J$472,MATCH(AA$6,'종목주가시세'!$B$1:$J$1,0)+1)*Q402</f>
        <v>0</v>
      </c>
      <c r="AB402" s="12">
        <f t="array" ref="AB402">VLOOKUP($U402,'종목주가시세'!$A$1:$J$472,MATCH(AB$6,'종목주가시세'!$B$1:$J$1,0)+1)*R402</f>
        <v>0</v>
      </c>
      <c r="AC402" s="12">
        <f t="array" ref="AC402">VLOOKUP($U402,'종목주가시세'!$A$1:$J$472,MATCH(AC$6,'종목주가시세'!$B$1:$J$1,0)+1)*S402</f>
        <v>0</v>
      </c>
      <c r="AD402" s="12">
        <f t="array" ref="AD402">VLOOKUP($U402,'종목주가시세'!$A$1:$J$472,MATCH(AD$6,'종목주가시세'!$B$1:$J$1,0)+1)*T402</f>
        <v>0</v>
      </c>
      <c r="AE402" s="12">
        <f t="shared" si="3"/>
        <v>0</v>
      </c>
      <c r="AF402" s="12">
        <f t="array" ref="AF402">100000000+SUM(IF(($C$7:$C$28="매도")*($B$7:$B$28&lt;=$U402),$I$7:$I$28))-SUM(IF(($C$7:$C$28="매수")*($B$7:$B$28&lt;=$U402),$I$7:$I$28))</f>
        <v>170486380</v>
      </c>
      <c r="AG402" s="12">
        <f t="shared" si="4"/>
        <v>170486380</v>
      </c>
    </row>
    <row r="403" ht="16.5" customHeight="1">
      <c r="L403" s="3">
        <f t="array" ref="L403">SUM(IF(($A$7:$A$28=L$6)*($C$7:$C$28="매수")*($B$7:$B$28&lt;=$U403),$H$7:$H$28))-SUM(IF(($A$7:$A$28=L$6)*($C$7:$C$28="매도")*($B$7:$B$28&lt;=$U403),$H$7:$H$28))</f>
        <v>0</v>
      </c>
      <c r="M403" s="3">
        <f t="array" ref="M403">SUM(IF(($A$7:$A$28=M$6)*($C$7:$C$28="매수")*($B$7:$B$28&lt;=$U403),$H$7:$H$28))-SUM(IF(($A$7:$A$28=M$6)*($C$7:$C$28="매도")*($B$7:$B$28&lt;=$U403),$H$7:$H$28))</f>
        <v>0</v>
      </c>
      <c r="N403" s="3">
        <f t="array" ref="N403">SUM(IF(($A$7:$A$28=N$6)*($C$7:$C$28="매수")*($B$7:$B$28&lt;=$U403),$H$7:$H$28))-SUM(IF(($A$7:$A$28=N$6)*($C$7:$C$28="매도")*($B$7:$B$28&lt;=$U403),$H$7:$H$28))</f>
        <v>0</v>
      </c>
      <c r="O403" s="3">
        <f t="array" ref="O403">SUM(IF(($A$7:$A$28=O$6)*($C$7:$C$28="매수")*($B$7:$B$28&lt;=$U403),$H$7:$H$28))-SUM(IF(($A$7:$A$28=O$6)*($C$7:$C$28="매도")*($B$7:$B$28&lt;=$U403),$H$7:$H$28))</f>
        <v>0</v>
      </c>
      <c r="P403" s="3">
        <f t="array" ref="P403">SUM(IF(($A$7:$A$28=P$6)*($C$7:$C$28="매수")*($B$7:$B$28&lt;=$U403),$H$7:$H$28))-SUM(IF(($A$7:$A$28=P$6)*($C$7:$C$28="매도")*($B$7:$B$28&lt;=$U403),$H$7:$H$28))</f>
        <v>0</v>
      </c>
      <c r="Q403" s="3">
        <f t="array" ref="Q403">SUM(IF(($A$7:$A$28=Q$6)*($C$7:$C$28="매수")*($B$7:$B$28&lt;=$U403),$H$7:$H$28))-SUM(IF(($A$7:$A$28=Q$6)*($C$7:$C$28="매도")*($B$7:$B$28&lt;=$U403),$H$7:$H$28))</f>
        <v>0</v>
      </c>
      <c r="R403" s="3">
        <f t="array" ref="R403">SUM(IF(($A$7:$A$28=R$6)*($C$7:$C$28="매수")*($B$7:$B$28&lt;=$U403),$H$7:$H$28))-SUM(IF(($A$7:$A$28=R$6)*($C$7:$C$28="매도")*($B$7:$B$28&lt;=$U403),$H$7:$H$28))</f>
        <v>0</v>
      </c>
      <c r="S403" s="3">
        <f t="array" ref="S403">SUM(IF(($A$7:$A$28=S$6)*($C$7:$C$28="매수")*($B$7:$B$28&lt;=$U403),$H$7:$H$28))-SUM(IF(($A$7:$A$28=S$6)*($C$7:$C$28="매도")*($B$7:$B$28&lt;=$U403),$H$7:$H$28))</f>
        <v>0</v>
      </c>
      <c r="T403" s="3">
        <f t="array" ref="T403">SUM(IF(($A$7:$A$28=T$6)*($C$7:$C$28="매수")*($B$7:$B$28&lt;=$U403),$H$7:$H$28))-SUM(IF(($A$7:$A$28=T$6)*($C$7:$C$28="매도")*($B$7:$B$28&lt;=$U403),$H$7:$H$28))</f>
        <v>0</v>
      </c>
      <c r="U403" s="11">
        <v>44084.0</v>
      </c>
      <c r="V403" s="12">
        <f t="array" ref="V403">VLOOKUP($U403,'종목주가시세'!$A$1:$J$472,MATCH(V$6,'종목주가시세'!$B$1:$J$1,0)+1)*L403</f>
        <v>0</v>
      </c>
      <c r="W403" s="12">
        <f t="array" ref="W403">VLOOKUP($U403,'종목주가시세'!$A$1:$J$472,MATCH(W$6,'종목주가시세'!$B$1:$J$1,0)+1)*M403</f>
        <v>0</v>
      </c>
      <c r="X403" s="12">
        <f t="array" ref="X403">VLOOKUP($U403,'종목주가시세'!$A$1:$J$472,MATCH(X$6,'종목주가시세'!$B$1:$J$1,0)+1)*N403</f>
        <v>0</v>
      </c>
      <c r="Y403" s="12">
        <f t="array" ref="Y403">VLOOKUP($U403,'종목주가시세'!$A$1:$J$472,MATCH(Y$6,'종목주가시세'!$B$1:$J$1,0)+1)*O403</f>
        <v>0</v>
      </c>
      <c r="Z403" s="12">
        <f t="array" ref="Z403">VLOOKUP($U403,'종목주가시세'!$A$1:$J$472,MATCH(Z$6,'종목주가시세'!$B$1:$J$1,0)+1)*P403</f>
        <v>0</v>
      </c>
      <c r="AA403" s="12">
        <f t="array" ref="AA403">VLOOKUP($U403,'종목주가시세'!$A$1:$J$472,MATCH(AA$6,'종목주가시세'!$B$1:$J$1,0)+1)*Q403</f>
        <v>0</v>
      </c>
      <c r="AB403" s="12">
        <f t="array" ref="AB403">VLOOKUP($U403,'종목주가시세'!$A$1:$J$472,MATCH(AB$6,'종목주가시세'!$B$1:$J$1,0)+1)*R403</f>
        <v>0</v>
      </c>
      <c r="AC403" s="12">
        <f t="array" ref="AC403">VLOOKUP($U403,'종목주가시세'!$A$1:$J$472,MATCH(AC$6,'종목주가시세'!$B$1:$J$1,0)+1)*S403</f>
        <v>0</v>
      </c>
      <c r="AD403" s="12">
        <f t="array" ref="AD403">VLOOKUP($U403,'종목주가시세'!$A$1:$J$472,MATCH(AD$6,'종목주가시세'!$B$1:$J$1,0)+1)*T403</f>
        <v>0</v>
      </c>
      <c r="AE403" s="12">
        <f t="shared" si="3"/>
        <v>0</v>
      </c>
      <c r="AF403" s="12">
        <f t="array" ref="AF403">100000000+SUM(IF(($C$7:$C$28="매도")*($B$7:$B$28&lt;=$U403),$I$7:$I$28))-SUM(IF(($C$7:$C$28="매수")*($B$7:$B$28&lt;=$U403),$I$7:$I$28))</f>
        <v>170486380</v>
      </c>
      <c r="AG403" s="12">
        <f t="shared" si="4"/>
        <v>170486380</v>
      </c>
    </row>
    <row r="404" ht="16.5" customHeight="1">
      <c r="L404" s="3">
        <f t="array" ref="L404">SUM(IF(($A$7:$A$28=L$6)*($C$7:$C$28="매수")*($B$7:$B$28&lt;=$U404),$H$7:$H$28))-SUM(IF(($A$7:$A$28=L$6)*($C$7:$C$28="매도")*($B$7:$B$28&lt;=$U404),$H$7:$H$28))</f>
        <v>0</v>
      </c>
      <c r="M404" s="3">
        <f t="array" ref="M404">SUM(IF(($A$7:$A$28=M$6)*($C$7:$C$28="매수")*($B$7:$B$28&lt;=$U404),$H$7:$H$28))-SUM(IF(($A$7:$A$28=M$6)*($C$7:$C$28="매도")*($B$7:$B$28&lt;=$U404),$H$7:$H$28))</f>
        <v>0</v>
      </c>
      <c r="N404" s="3">
        <f t="array" ref="N404">SUM(IF(($A$7:$A$28=N$6)*($C$7:$C$28="매수")*($B$7:$B$28&lt;=$U404),$H$7:$H$28))-SUM(IF(($A$7:$A$28=N$6)*($C$7:$C$28="매도")*($B$7:$B$28&lt;=$U404),$H$7:$H$28))</f>
        <v>0</v>
      </c>
      <c r="O404" s="3">
        <f t="array" ref="O404">SUM(IF(($A$7:$A$28=O$6)*($C$7:$C$28="매수")*($B$7:$B$28&lt;=$U404),$H$7:$H$28))-SUM(IF(($A$7:$A$28=O$6)*($C$7:$C$28="매도")*($B$7:$B$28&lt;=$U404),$H$7:$H$28))</f>
        <v>0</v>
      </c>
      <c r="P404" s="3">
        <f t="array" ref="P404">SUM(IF(($A$7:$A$28=P$6)*($C$7:$C$28="매수")*($B$7:$B$28&lt;=$U404),$H$7:$H$28))-SUM(IF(($A$7:$A$28=P$6)*($C$7:$C$28="매도")*($B$7:$B$28&lt;=$U404),$H$7:$H$28))</f>
        <v>0</v>
      </c>
      <c r="Q404" s="3">
        <f t="array" ref="Q404">SUM(IF(($A$7:$A$28=Q$6)*($C$7:$C$28="매수")*($B$7:$B$28&lt;=$U404),$H$7:$H$28))-SUM(IF(($A$7:$A$28=Q$6)*($C$7:$C$28="매도")*($B$7:$B$28&lt;=$U404),$H$7:$H$28))</f>
        <v>0</v>
      </c>
      <c r="R404" s="3">
        <f t="array" ref="R404">SUM(IF(($A$7:$A$28=R$6)*($C$7:$C$28="매수")*($B$7:$B$28&lt;=$U404),$H$7:$H$28))-SUM(IF(($A$7:$A$28=R$6)*($C$7:$C$28="매도")*($B$7:$B$28&lt;=$U404),$H$7:$H$28))</f>
        <v>0</v>
      </c>
      <c r="S404" s="3">
        <f t="array" ref="S404">SUM(IF(($A$7:$A$28=S$6)*($C$7:$C$28="매수")*($B$7:$B$28&lt;=$U404),$H$7:$H$28))-SUM(IF(($A$7:$A$28=S$6)*($C$7:$C$28="매도")*($B$7:$B$28&lt;=$U404),$H$7:$H$28))</f>
        <v>0</v>
      </c>
      <c r="T404" s="3">
        <f t="array" ref="T404">SUM(IF(($A$7:$A$28=T$6)*($C$7:$C$28="매수")*($B$7:$B$28&lt;=$U404),$H$7:$H$28))-SUM(IF(($A$7:$A$28=T$6)*($C$7:$C$28="매도")*($B$7:$B$28&lt;=$U404),$H$7:$H$28))</f>
        <v>0</v>
      </c>
      <c r="U404" s="11">
        <v>44085.0</v>
      </c>
      <c r="V404" s="12">
        <f t="array" ref="V404">VLOOKUP($U404,'종목주가시세'!$A$1:$J$472,MATCH(V$6,'종목주가시세'!$B$1:$J$1,0)+1)*L404</f>
        <v>0</v>
      </c>
      <c r="W404" s="12">
        <f t="array" ref="W404">VLOOKUP($U404,'종목주가시세'!$A$1:$J$472,MATCH(W$6,'종목주가시세'!$B$1:$J$1,0)+1)*M404</f>
        <v>0</v>
      </c>
      <c r="X404" s="12">
        <f t="array" ref="X404">VLOOKUP($U404,'종목주가시세'!$A$1:$J$472,MATCH(X$6,'종목주가시세'!$B$1:$J$1,0)+1)*N404</f>
        <v>0</v>
      </c>
      <c r="Y404" s="12">
        <f t="array" ref="Y404">VLOOKUP($U404,'종목주가시세'!$A$1:$J$472,MATCH(Y$6,'종목주가시세'!$B$1:$J$1,0)+1)*O404</f>
        <v>0</v>
      </c>
      <c r="Z404" s="12">
        <f t="array" ref="Z404">VLOOKUP($U404,'종목주가시세'!$A$1:$J$472,MATCH(Z$6,'종목주가시세'!$B$1:$J$1,0)+1)*P404</f>
        <v>0</v>
      </c>
      <c r="AA404" s="12">
        <f t="array" ref="AA404">VLOOKUP($U404,'종목주가시세'!$A$1:$J$472,MATCH(AA$6,'종목주가시세'!$B$1:$J$1,0)+1)*Q404</f>
        <v>0</v>
      </c>
      <c r="AB404" s="12">
        <f t="array" ref="AB404">VLOOKUP($U404,'종목주가시세'!$A$1:$J$472,MATCH(AB$6,'종목주가시세'!$B$1:$J$1,0)+1)*R404</f>
        <v>0</v>
      </c>
      <c r="AC404" s="12">
        <f t="array" ref="AC404">VLOOKUP($U404,'종목주가시세'!$A$1:$J$472,MATCH(AC$6,'종목주가시세'!$B$1:$J$1,0)+1)*S404</f>
        <v>0</v>
      </c>
      <c r="AD404" s="12">
        <f t="array" ref="AD404">VLOOKUP($U404,'종목주가시세'!$A$1:$J$472,MATCH(AD$6,'종목주가시세'!$B$1:$J$1,0)+1)*T404</f>
        <v>0</v>
      </c>
      <c r="AE404" s="12">
        <f t="shared" si="3"/>
        <v>0</v>
      </c>
      <c r="AF404" s="12">
        <f t="array" ref="AF404">100000000+SUM(IF(($C$7:$C$28="매도")*($B$7:$B$28&lt;=$U404),$I$7:$I$28))-SUM(IF(($C$7:$C$28="매수")*($B$7:$B$28&lt;=$U404),$I$7:$I$28))</f>
        <v>170486380</v>
      </c>
      <c r="AG404" s="12">
        <f t="shared" si="4"/>
        <v>170486380</v>
      </c>
    </row>
    <row r="405" ht="16.5" customHeight="1">
      <c r="L405" s="3">
        <f t="array" ref="L405">SUM(IF(($A$7:$A$28=L$6)*($C$7:$C$28="매수")*($B$7:$B$28&lt;=$U405),$H$7:$H$28))-SUM(IF(($A$7:$A$28=L$6)*($C$7:$C$28="매도")*($B$7:$B$28&lt;=$U405),$H$7:$H$28))</f>
        <v>0</v>
      </c>
      <c r="M405" s="3">
        <f t="array" ref="M405">SUM(IF(($A$7:$A$28=M$6)*($C$7:$C$28="매수")*($B$7:$B$28&lt;=$U405),$H$7:$H$28))-SUM(IF(($A$7:$A$28=M$6)*($C$7:$C$28="매도")*($B$7:$B$28&lt;=$U405),$H$7:$H$28))</f>
        <v>0</v>
      </c>
      <c r="N405" s="3">
        <f t="array" ref="N405">SUM(IF(($A$7:$A$28=N$6)*($C$7:$C$28="매수")*($B$7:$B$28&lt;=$U405),$H$7:$H$28))-SUM(IF(($A$7:$A$28=N$6)*($C$7:$C$28="매도")*($B$7:$B$28&lt;=$U405),$H$7:$H$28))</f>
        <v>0</v>
      </c>
      <c r="O405" s="3">
        <f t="array" ref="O405">SUM(IF(($A$7:$A$28=O$6)*($C$7:$C$28="매수")*($B$7:$B$28&lt;=$U405),$H$7:$H$28))-SUM(IF(($A$7:$A$28=O$6)*($C$7:$C$28="매도")*($B$7:$B$28&lt;=$U405),$H$7:$H$28))</f>
        <v>0</v>
      </c>
      <c r="P405" s="3">
        <f t="array" ref="P405">SUM(IF(($A$7:$A$28=P$6)*($C$7:$C$28="매수")*($B$7:$B$28&lt;=$U405),$H$7:$H$28))-SUM(IF(($A$7:$A$28=P$6)*($C$7:$C$28="매도")*($B$7:$B$28&lt;=$U405),$H$7:$H$28))</f>
        <v>0</v>
      </c>
      <c r="Q405" s="3">
        <f t="array" ref="Q405">SUM(IF(($A$7:$A$28=Q$6)*($C$7:$C$28="매수")*($B$7:$B$28&lt;=$U405),$H$7:$H$28))-SUM(IF(($A$7:$A$28=Q$6)*($C$7:$C$28="매도")*($B$7:$B$28&lt;=$U405),$H$7:$H$28))</f>
        <v>0</v>
      </c>
      <c r="R405" s="3">
        <f t="array" ref="R405">SUM(IF(($A$7:$A$28=R$6)*($C$7:$C$28="매수")*($B$7:$B$28&lt;=$U405),$H$7:$H$28))-SUM(IF(($A$7:$A$28=R$6)*($C$7:$C$28="매도")*($B$7:$B$28&lt;=$U405),$H$7:$H$28))</f>
        <v>0</v>
      </c>
      <c r="S405" s="3">
        <f t="array" ref="S405">SUM(IF(($A$7:$A$28=S$6)*($C$7:$C$28="매수")*($B$7:$B$28&lt;=$U405),$H$7:$H$28))-SUM(IF(($A$7:$A$28=S$6)*($C$7:$C$28="매도")*($B$7:$B$28&lt;=$U405),$H$7:$H$28))</f>
        <v>0</v>
      </c>
      <c r="T405" s="3">
        <f t="array" ref="T405">SUM(IF(($A$7:$A$28=T$6)*($C$7:$C$28="매수")*($B$7:$B$28&lt;=$U405),$H$7:$H$28))-SUM(IF(($A$7:$A$28=T$6)*($C$7:$C$28="매도")*($B$7:$B$28&lt;=$U405),$H$7:$H$28))</f>
        <v>0</v>
      </c>
      <c r="U405" s="11">
        <v>44088.0</v>
      </c>
      <c r="V405" s="12">
        <f t="array" ref="V405">VLOOKUP($U405,'종목주가시세'!$A$1:$J$472,MATCH(V$6,'종목주가시세'!$B$1:$J$1,0)+1)*L405</f>
        <v>0</v>
      </c>
      <c r="W405" s="12">
        <f t="array" ref="W405">VLOOKUP($U405,'종목주가시세'!$A$1:$J$472,MATCH(W$6,'종목주가시세'!$B$1:$J$1,0)+1)*M405</f>
        <v>0</v>
      </c>
      <c r="X405" s="12">
        <f t="array" ref="X405">VLOOKUP($U405,'종목주가시세'!$A$1:$J$472,MATCH(X$6,'종목주가시세'!$B$1:$J$1,0)+1)*N405</f>
        <v>0</v>
      </c>
      <c r="Y405" s="12">
        <f t="array" ref="Y405">VLOOKUP($U405,'종목주가시세'!$A$1:$J$472,MATCH(Y$6,'종목주가시세'!$B$1:$J$1,0)+1)*O405</f>
        <v>0</v>
      </c>
      <c r="Z405" s="12">
        <f t="array" ref="Z405">VLOOKUP($U405,'종목주가시세'!$A$1:$J$472,MATCH(Z$6,'종목주가시세'!$B$1:$J$1,0)+1)*P405</f>
        <v>0</v>
      </c>
      <c r="AA405" s="12">
        <f t="array" ref="AA405">VLOOKUP($U405,'종목주가시세'!$A$1:$J$472,MATCH(AA$6,'종목주가시세'!$B$1:$J$1,0)+1)*Q405</f>
        <v>0</v>
      </c>
      <c r="AB405" s="12">
        <f t="array" ref="AB405">VLOOKUP($U405,'종목주가시세'!$A$1:$J$472,MATCH(AB$6,'종목주가시세'!$B$1:$J$1,0)+1)*R405</f>
        <v>0</v>
      </c>
      <c r="AC405" s="12">
        <f t="array" ref="AC405">VLOOKUP($U405,'종목주가시세'!$A$1:$J$472,MATCH(AC$6,'종목주가시세'!$B$1:$J$1,0)+1)*S405</f>
        <v>0</v>
      </c>
      <c r="AD405" s="12">
        <f t="array" ref="AD405">VLOOKUP($U405,'종목주가시세'!$A$1:$J$472,MATCH(AD$6,'종목주가시세'!$B$1:$J$1,0)+1)*T405</f>
        <v>0</v>
      </c>
      <c r="AE405" s="12">
        <f t="shared" si="3"/>
        <v>0</v>
      </c>
      <c r="AF405" s="12">
        <f t="array" ref="AF405">100000000+SUM(IF(($C$7:$C$28="매도")*($B$7:$B$28&lt;=$U405),$I$7:$I$28))-SUM(IF(($C$7:$C$28="매수")*($B$7:$B$28&lt;=$U405),$I$7:$I$28))</f>
        <v>170486380</v>
      </c>
      <c r="AG405" s="12">
        <f t="shared" si="4"/>
        <v>170486380</v>
      </c>
    </row>
    <row r="406" ht="16.5" customHeight="1">
      <c r="L406" s="3">
        <f t="array" ref="L406">SUM(IF(($A$7:$A$28=L$6)*($C$7:$C$28="매수")*($B$7:$B$28&lt;=$U406),$H$7:$H$28))-SUM(IF(($A$7:$A$28=L$6)*($C$7:$C$28="매도")*($B$7:$B$28&lt;=$U406),$H$7:$H$28))</f>
        <v>0</v>
      </c>
      <c r="M406" s="3">
        <f t="array" ref="M406">SUM(IF(($A$7:$A$28=M$6)*($C$7:$C$28="매수")*($B$7:$B$28&lt;=$U406),$H$7:$H$28))-SUM(IF(($A$7:$A$28=M$6)*($C$7:$C$28="매도")*($B$7:$B$28&lt;=$U406),$H$7:$H$28))</f>
        <v>0</v>
      </c>
      <c r="N406" s="3">
        <f t="array" ref="N406">SUM(IF(($A$7:$A$28=N$6)*($C$7:$C$28="매수")*($B$7:$B$28&lt;=$U406),$H$7:$H$28))-SUM(IF(($A$7:$A$28=N$6)*($C$7:$C$28="매도")*($B$7:$B$28&lt;=$U406),$H$7:$H$28))</f>
        <v>0</v>
      </c>
      <c r="O406" s="3">
        <f t="array" ref="O406">SUM(IF(($A$7:$A$28=O$6)*($C$7:$C$28="매수")*($B$7:$B$28&lt;=$U406),$H$7:$H$28))-SUM(IF(($A$7:$A$28=O$6)*($C$7:$C$28="매도")*($B$7:$B$28&lt;=$U406),$H$7:$H$28))</f>
        <v>0</v>
      </c>
      <c r="P406" s="3">
        <f t="array" ref="P406">SUM(IF(($A$7:$A$28=P$6)*($C$7:$C$28="매수")*($B$7:$B$28&lt;=$U406),$H$7:$H$28))-SUM(IF(($A$7:$A$28=P$6)*($C$7:$C$28="매도")*($B$7:$B$28&lt;=$U406),$H$7:$H$28))</f>
        <v>0</v>
      </c>
      <c r="Q406" s="3">
        <f t="array" ref="Q406">SUM(IF(($A$7:$A$28=Q$6)*($C$7:$C$28="매수")*($B$7:$B$28&lt;=$U406),$H$7:$H$28))-SUM(IF(($A$7:$A$28=Q$6)*($C$7:$C$28="매도")*($B$7:$B$28&lt;=$U406),$H$7:$H$28))</f>
        <v>0</v>
      </c>
      <c r="R406" s="3">
        <f t="array" ref="R406">SUM(IF(($A$7:$A$28=R$6)*($C$7:$C$28="매수")*($B$7:$B$28&lt;=$U406),$H$7:$H$28))-SUM(IF(($A$7:$A$28=R$6)*($C$7:$C$28="매도")*($B$7:$B$28&lt;=$U406),$H$7:$H$28))</f>
        <v>0</v>
      </c>
      <c r="S406" s="3">
        <f t="array" ref="S406">SUM(IF(($A$7:$A$28=S$6)*($C$7:$C$28="매수")*($B$7:$B$28&lt;=$U406),$H$7:$H$28))-SUM(IF(($A$7:$A$28=S$6)*($C$7:$C$28="매도")*($B$7:$B$28&lt;=$U406),$H$7:$H$28))</f>
        <v>0</v>
      </c>
      <c r="T406" s="3">
        <f t="array" ref="T406">SUM(IF(($A$7:$A$28=T$6)*($C$7:$C$28="매수")*($B$7:$B$28&lt;=$U406),$H$7:$H$28))-SUM(IF(($A$7:$A$28=T$6)*($C$7:$C$28="매도")*($B$7:$B$28&lt;=$U406),$H$7:$H$28))</f>
        <v>0</v>
      </c>
      <c r="U406" s="11">
        <v>44089.0</v>
      </c>
      <c r="V406" s="12">
        <f t="array" ref="V406">VLOOKUP($U406,'종목주가시세'!$A$1:$J$472,MATCH(V$6,'종목주가시세'!$B$1:$J$1,0)+1)*L406</f>
        <v>0</v>
      </c>
      <c r="W406" s="12">
        <f t="array" ref="W406">VLOOKUP($U406,'종목주가시세'!$A$1:$J$472,MATCH(W$6,'종목주가시세'!$B$1:$J$1,0)+1)*M406</f>
        <v>0</v>
      </c>
      <c r="X406" s="12">
        <f t="array" ref="X406">VLOOKUP($U406,'종목주가시세'!$A$1:$J$472,MATCH(X$6,'종목주가시세'!$B$1:$J$1,0)+1)*N406</f>
        <v>0</v>
      </c>
      <c r="Y406" s="12">
        <f t="array" ref="Y406">VLOOKUP($U406,'종목주가시세'!$A$1:$J$472,MATCH(Y$6,'종목주가시세'!$B$1:$J$1,0)+1)*O406</f>
        <v>0</v>
      </c>
      <c r="Z406" s="12">
        <f t="array" ref="Z406">VLOOKUP($U406,'종목주가시세'!$A$1:$J$472,MATCH(Z$6,'종목주가시세'!$B$1:$J$1,0)+1)*P406</f>
        <v>0</v>
      </c>
      <c r="AA406" s="12">
        <f t="array" ref="AA406">VLOOKUP($U406,'종목주가시세'!$A$1:$J$472,MATCH(AA$6,'종목주가시세'!$B$1:$J$1,0)+1)*Q406</f>
        <v>0</v>
      </c>
      <c r="AB406" s="12">
        <f t="array" ref="AB406">VLOOKUP($U406,'종목주가시세'!$A$1:$J$472,MATCH(AB$6,'종목주가시세'!$B$1:$J$1,0)+1)*R406</f>
        <v>0</v>
      </c>
      <c r="AC406" s="12">
        <f t="array" ref="AC406">VLOOKUP($U406,'종목주가시세'!$A$1:$J$472,MATCH(AC$6,'종목주가시세'!$B$1:$J$1,0)+1)*S406</f>
        <v>0</v>
      </c>
      <c r="AD406" s="12">
        <f t="array" ref="AD406">VLOOKUP($U406,'종목주가시세'!$A$1:$J$472,MATCH(AD$6,'종목주가시세'!$B$1:$J$1,0)+1)*T406</f>
        <v>0</v>
      </c>
      <c r="AE406" s="12">
        <f t="shared" si="3"/>
        <v>0</v>
      </c>
      <c r="AF406" s="12">
        <f t="array" ref="AF406">100000000+SUM(IF(($C$7:$C$28="매도")*($B$7:$B$28&lt;=$U406),$I$7:$I$28))-SUM(IF(($C$7:$C$28="매수")*($B$7:$B$28&lt;=$U406),$I$7:$I$28))</f>
        <v>170486380</v>
      </c>
      <c r="AG406" s="12">
        <f t="shared" si="4"/>
        <v>170486380</v>
      </c>
    </row>
    <row r="407" ht="16.5" customHeight="1">
      <c r="L407" s="3">
        <f t="array" ref="L407">SUM(IF(($A$7:$A$28=L$6)*($C$7:$C$28="매수")*($B$7:$B$28&lt;=$U407),$H$7:$H$28))-SUM(IF(($A$7:$A$28=L$6)*($C$7:$C$28="매도")*($B$7:$B$28&lt;=$U407),$H$7:$H$28))</f>
        <v>0</v>
      </c>
      <c r="M407" s="3">
        <f t="array" ref="M407">SUM(IF(($A$7:$A$28=M$6)*($C$7:$C$28="매수")*($B$7:$B$28&lt;=$U407),$H$7:$H$28))-SUM(IF(($A$7:$A$28=M$6)*($C$7:$C$28="매도")*($B$7:$B$28&lt;=$U407),$H$7:$H$28))</f>
        <v>0</v>
      </c>
      <c r="N407" s="3">
        <f t="array" ref="N407">SUM(IF(($A$7:$A$28=N$6)*($C$7:$C$28="매수")*($B$7:$B$28&lt;=$U407),$H$7:$H$28))-SUM(IF(($A$7:$A$28=N$6)*($C$7:$C$28="매도")*($B$7:$B$28&lt;=$U407),$H$7:$H$28))</f>
        <v>0</v>
      </c>
      <c r="O407" s="3">
        <f t="array" ref="O407">SUM(IF(($A$7:$A$28=O$6)*($C$7:$C$28="매수")*($B$7:$B$28&lt;=$U407),$H$7:$H$28))-SUM(IF(($A$7:$A$28=O$6)*($C$7:$C$28="매도")*($B$7:$B$28&lt;=$U407),$H$7:$H$28))</f>
        <v>0</v>
      </c>
      <c r="P407" s="3">
        <f t="array" ref="P407">SUM(IF(($A$7:$A$28=P$6)*($C$7:$C$28="매수")*($B$7:$B$28&lt;=$U407),$H$7:$H$28))-SUM(IF(($A$7:$A$28=P$6)*($C$7:$C$28="매도")*($B$7:$B$28&lt;=$U407),$H$7:$H$28))</f>
        <v>0</v>
      </c>
      <c r="Q407" s="3">
        <f t="array" ref="Q407">SUM(IF(($A$7:$A$28=Q$6)*($C$7:$C$28="매수")*($B$7:$B$28&lt;=$U407),$H$7:$H$28))-SUM(IF(($A$7:$A$28=Q$6)*($C$7:$C$28="매도")*($B$7:$B$28&lt;=$U407),$H$7:$H$28))</f>
        <v>0</v>
      </c>
      <c r="R407" s="3">
        <f t="array" ref="R407">SUM(IF(($A$7:$A$28=R$6)*($C$7:$C$28="매수")*($B$7:$B$28&lt;=$U407),$H$7:$H$28))-SUM(IF(($A$7:$A$28=R$6)*($C$7:$C$28="매도")*($B$7:$B$28&lt;=$U407),$H$7:$H$28))</f>
        <v>0</v>
      </c>
      <c r="S407" s="3">
        <f t="array" ref="S407">SUM(IF(($A$7:$A$28=S$6)*($C$7:$C$28="매수")*($B$7:$B$28&lt;=$U407),$H$7:$H$28))-SUM(IF(($A$7:$A$28=S$6)*($C$7:$C$28="매도")*($B$7:$B$28&lt;=$U407),$H$7:$H$28))</f>
        <v>0</v>
      </c>
      <c r="T407" s="3">
        <f t="array" ref="T407">SUM(IF(($A$7:$A$28=T$6)*($C$7:$C$28="매수")*($B$7:$B$28&lt;=$U407),$H$7:$H$28))-SUM(IF(($A$7:$A$28=T$6)*($C$7:$C$28="매도")*($B$7:$B$28&lt;=$U407),$H$7:$H$28))</f>
        <v>0</v>
      </c>
      <c r="U407" s="11">
        <v>44090.0</v>
      </c>
      <c r="V407" s="12">
        <f t="array" ref="V407">VLOOKUP($U407,'종목주가시세'!$A$1:$J$472,MATCH(V$6,'종목주가시세'!$B$1:$J$1,0)+1)*L407</f>
        <v>0</v>
      </c>
      <c r="W407" s="12">
        <f t="array" ref="W407">VLOOKUP($U407,'종목주가시세'!$A$1:$J$472,MATCH(W$6,'종목주가시세'!$B$1:$J$1,0)+1)*M407</f>
        <v>0</v>
      </c>
      <c r="X407" s="12">
        <f t="array" ref="X407">VLOOKUP($U407,'종목주가시세'!$A$1:$J$472,MATCH(X$6,'종목주가시세'!$B$1:$J$1,0)+1)*N407</f>
        <v>0</v>
      </c>
      <c r="Y407" s="12">
        <f t="array" ref="Y407">VLOOKUP($U407,'종목주가시세'!$A$1:$J$472,MATCH(Y$6,'종목주가시세'!$B$1:$J$1,0)+1)*O407</f>
        <v>0</v>
      </c>
      <c r="Z407" s="12">
        <f t="array" ref="Z407">VLOOKUP($U407,'종목주가시세'!$A$1:$J$472,MATCH(Z$6,'종목주가시세'!$B$1:$J$1,0)+1)*P407</f>
        <v>0</v>
      </c>
      <c r="AA407" s="12">
        <f t="array" ref="AA407">VLOOKUP($U407,'종목주가시세'!$A$1:$J$472,MATCH(AA$6,'종목주가시세'!$B$1:$J$1,0)+1)*Q407</f>
        <v>0</v>
      </c>
      <c r="AB407" s="12">
        <f t="array" ref="AB407">VLOOKUP($U407,'종목주가시세'!$A$1:$J$472,MATCH(AB$6,'종목주가시세'!$B$1:$J$1,0)+1)*R407</f>
        <v>0</v>
      </c>
      <c r="AC407" s="12">
        <f t="array" ref="AC407">VLOOKUP($U407,'종목주가시세'!$A$1:$J$472,MATCH(AC$6,'종목주가시세'!$B$1:$J$1,0)+1)*S407</f>
        <v>0</v>
      </c>
      <c r="AD407" s="12">
        <f t="array" ref="AD407">VLOOKUP($U407,'종목주가시세'!$A$1:$J$472,MATCH(AD$6,'종목주가시세'!$B$1:$J$1,0)+1)*T407</f>
        <v>0</v>
      </c>
      <c r="AE407" s="12">
        <f t="shared" si="3"/>
        <v>0</v>
      </c>
      <c r="AF407" s="12">
        <f t="array" ref="AF407">100000000+SUM(IF(($C$7:$C$28="매도")*($B$7:$B$28&lt;=$U407),$I$7:$I$28))-SUM(IF(($C$7:$C$28="매수")*($B$7:$B$28&lt;=$U407),$I$7:$I$28))</f>
        <v>170486380</v>
      </c>
      <c r="AG407" s="12">
        <f t="shared" si="4"/>
        <v>170486380</v>
      </c>
    </row>
    <row r="408" ht="16.5" customHeight="1">
      <c r="L408" s="3">
        <f t="array" ref="L408">SUM(IF(($A$7:$A$28=L$6)*($C$7:$C$28="매수")*($B$7:$B$28&lt;=$U408),$H$7:$H$28))-SUM(IF(($A$7:$A$28=L$6)*($C$7:$C$28="매도")*($B$7:$B$28&lt;=$U408),$H$7:$H$28))</f>
        <v>0</v>
      </c>
      <c r="M408" s="3">
        <f t="array" ref="M408">SUM(IF(($A$7:$A$28=M$6)*($C$7:$C$28="매수")*($B$7:$B$28&lt;=$U408),$H$7:$H$28))-SUM(IF(($A$7:$A$28=M$6)*($C$7:$C$28="매도")*($B$7:$B$28&lt;=$U408),$H$7:$H$28))</f>
        <v>0</v>
      </c>
      <c r="N408" s="3">
        <f t="array" ref="N408">SUM(IF(($A$7:$A$28=N$6)*($C$7:$C$28="매수")*($B$7:$B$28&lt;=$U408),$H$7:$H$28))-SUM(IF(($A$7:$A$28=N$6)*($C$7:$C$28="매도")*($B$7:$B$28&lt;=$U408),$H$7:$H$28))</f>
        <v>0</v>
      </c>
      <c r="O408" s="3">
        <f t="array" ref="O408">SUM(IF(($A$7:$A$28=O$6)*($C$7:$C$28="매수")*($B$7:$B$28&lt;=$U408),$H$7:$H$28))-SUM(IF(($A$7:$A$28=O$6)*($C$7:$C$28="매도")*($B$7:$B$28&lt;=$U408),$H$7:$H$28))</f>
        <v>0</v>
      </c>
      <c r="P408" s="3">
        <f t="array" ref="P408">SUM(IF(($A$7:$A$28=P$6)*($C$7:$C$28="매수")*($B$7:$B$28&lt;=$U408),$H$7:$H$28))-SUM(IF(($A$7:$A$28=P$6)*($C$7:$C$28="매도")*($B$7:$B$28&lt;=$U408),$H$7:$H$28))</f>
        <v>0</v>
      </c>
      <c r="Q408" s="3">
        <f t="array" ref="Q408">SUM(IF(($A$7:$A$28=Q$6)*($C$7:$C$28="매수")*($B$7:$B$28&lt;=$U408),$H$7:$H$28))-SUM(IF(($A$7:$A$28=Q$6)*($C$7:$C$28="매도")*($B$7:$B$28&lt;=$U408),$H$7:$H$28))</f>
        <v>0</v>
      </c>
      <c r="R408" s="3">
        <f t="array" ref="R408">SUM(IF(($A$7:$A$28=R$6)*($C$7:$C$28="매수")*($B$7:$B$28&lt;=$U408),$H$7:$H$28))-SUM(IF(($A$7:$A$28=R$6)*($C$7:$C$28="매도")*($B$7:$B$28&lt;=$U408),$H$7:$H$28))</f>
        <v>0</v>
      </c>
      <c r="S408" s="3">
        <f t="array" ref="S408">SUM(IF(($A$7:$A$28=S$6)*($C$7:$C$28="매수")*($B$7:$B$28&lt;=$U408),$H$7:$H$28))-SUM(IF(($A$7:$A$28=S$6)*($C$7:$C$28="매도")*($B$7:$B$28&lt;=$U408),$H$7:$H$28))</f>
        <v>0</v>
      </c>
      <c r="T408" s="3">
        <f t="array" ref="T408">SUM(IF(($A$7:$A$28=T$6)*($C$7:$C$28="매수")*($B$7:$B$28&lt;=$U408),$H$7:$H$28))-SUM(IF(($A$7:$A$28=T$6)*($C$7:$C$28="매도")*($B$7:$B$28&lt;=$U408),$H$7:$H$28))</f>
        <v>0</v>
      </c>
      <c r="U408" s="11">
        <v>44091.0</v>
      </c>
      <c r="V408" s="12">
        <f t="array" ref="V408">VLOOKUP($U408,'종목주가시세'!$A$1:$J$472,MATCH(V$6,'종목주가시세'!$B$1:$J$1,0)+1)*L408</f>
        <v>0</v>
      </c>
      <c r="W408" s="12">
        <f t="array" ref="W408">VLOOKUP($U408,'종목주가시세'!$A$1:$J$472,MATCH(W$6,'종목주가시세'!$B$1:$J$1,0)+1)*M408</f>
        <v>0</v>
      </c>
      <c r="X408" s="12">
        <f t="array" ref="X408">VLOOKUP($U408,'종목주가시세'!$A$1:$J$472,MATCH(X$6,'종목주가시세'!$B$1:$J$1,0)+1)*N408</f>
        <v>0</v>
      </c>
      <c r="Y408" s="12">
        <f t="array" ref="Y408">VLOOKUP($U408,'종목주가시세'!$A$1:$J$472,MATCH(Y$6,'종목주가시세'!$B$1:$J$1,0)+1)*O408</f>
        <v>0</v>
      </c>
      <c r="Z408" s="12">
        <f t="array" ref="Z408">VLOOKUP($U408,'종목주가시세'!$A$1:$J$472,MATCH(Z$6,'종목주가시세'!$B$1:$J$1,0)+1)*P408</f>
        <v>0</v>
      </c>
      <c r="AA408" s="12">
        <f t="array" ref="AA408">VLOOKUP($U408,'종목주가시세'!$A$1:$J$472,MATCH(AA$6,'종목주가시세'!$B$1:$J$1,0)+1)*Q408</f>
        <v>0</v>
      </c>
      <c r="AB408" s="12">
        <f t="array" ref="AB408">VLOOKUP($U408,'종목주가시세'!$A$1:$J$472,MATCH(AB$6,'종목주가시세'!$B$1:$J$1,0)+1)*R408</f>
        <v>0</v>
      </c>
      <c r="AC408" s="12">
        <f t="array" ref="AC408">VLOOKUP($U408,'종목주가시세'!$A$1:$J$472,MATCH(AC$6,'종목주가시세'!$B$1:$J$1,0)+1)*S408</f>
        <v>0</v>
      </c>
      <c r="AD408" s="12">
        <f t="array" ref="AD408">VLOOKUP($U408,'종목주가시세'!$A$1:$J$472,MATCH(AD$6,'종목주가시세'!$B$1:$J$1,0)+1)*T408</f>
        <v>0</v>
      </c>
      <c r="AE408" s="12">
        <f t="shared" si="3"/>
        <v>0</v>
      </c>
      <c r="AF408" s="12">
        <f t="array" ref="AF408">100000000+SUM(IF(($C$7:$C$28="매도")*($B$7:$B$28&lt;=$U408),$I$7:$I$28))-SUM(IF(($C$7:$C$28="매수")*($B$7:$B$28&lt;=$U408),$I$7:$I$28))</f>
        <v>170486380</v>
      </c>
      <c r="AG408" s="12">
        <f t="shared" si="4"/>
        <v>170486380</v>
      </c>
    </row>
    <row r="409" ht="16.5" customHeight="1">
      <c r="L409" s="3">
        <f t="array" ref="L409">SUM(IF(($A$7:$A$28=L$6)*($C$7:$C$28="매수")*($B$7:$B$28&lt;=$U409),$H$7:$H$28))-SUM(IF(($A$7:$A$28=L$6)*($C$7:$C$28="매도")*($B$7:$B$28&lt;=$U409),$H$7:$H$28))</f>
        <v>0</v>
      </c>
      <c r="M409" s="3">
        <f t="array" ref="M409">SUM(IF(($A$7:$A$28=M$6)*($C$7:$C$28="매수")*($B$7:$B$28&lt;=$U409),$H$7:$H$28))-SUM(IF(($A$7:$A$28=M$6)*($C$7:$C$28="매도")*($B$7:$B$28&lt;=$U409),$H$7:$H$28))</f>
        <v>0</v>
      </c>
      <c r="N409" s="3">
        <f t="array" ref="N409">SUM(IF(($A$7:$A$28=N$6)*($C$7:$C$28="매수")*($B$7:$B$28&lt;=$U409),$H$7:$H$28))-SUM(IF(($A$7:$A$28=N$6)*($C$7:$C$28="매도")*($B$7:$B$28&lt;=$U409),$H$7:$H$28))</f>
        <v>0</v>
      </c>
      <c r="O409" s="3">
        <f t="array" ref="O409">SUM(IF(($A$7:$A$28=O$6)*($C$7:$C$28="매수")*($B$7:$B$28&lt;=$U409),$H$7:$H$28))-SUM(IF(($A$7:$A$28=O$6)*($C$7:$C$28="매도")*($B$7:$B$28&lt;=$U409),$H$7:$H$28))</f>
        <v>0</v>
      </c>
      <c r="P409" s="3">
        <f t="array" ref="P409">SUM(IF(($A$7:$A$28=P$6)*($C$7:$C$28="매수")*($B$7:$B$28&lt;=$U409),$H$7:$H$28))-SUM(IF(($A$7:$A$28=P$6)*($C$7:$C$28="매도")*($B$7:$B$28&lt;=$U409),$H$7:$H$28))</f>
        <v>0</v>
      </c>
      <c r="Q409" s="3">
        <f t="array" ref="Q409">SUM(IF(($A$7:$A$28=Q$6)*($C$7:$C$28="매수")*($B$7:$B$28&lt;=$U409),$H$7:$H$28))-SUM(IF(($A$7:$A$28=Q$6)*($C$7:$C$28="매도")*($B$7:$B$28&lt;=$U409),$H$7:$H$28))</f>
        <v>0</v>
      </c>
      <c r="R409" s="3">
        <f t="array" ref="R409">SUM(IF(($A$7:$A$28=R$6)*($C$7:$C$28="매수")*($B$7:$B$28&lt;=$U409),$H$7:$H$28))-SUM(IF(($A$7:$A$28=R$6)*($C$7:$C$28="매도")*($B$7:$B$28&lt;=$U409),$H$7:$H$28))</f>
        <v>0</v>
      </c>
      <c r="S409" s="3">
        <f t="array" ref="S409">SUM(IF(($A$7:$A$28=S$6)*($C$7:$C$28="매수")*($B$7:$B$28&lt;=$U409),$H$7:$H$28))-SUM(IF(($A$7:$A$28=S$6)*($C$7:$C$28="매도")*($B$7:$B$28&lt;=$U409),$H$7:$H$28))</f>
        <v>0</v>
      </c>
      <c r="T409" s="3">
        <f t="array" ref="T409">SUM(IF(($A$7:$A$28=T$6)*($C$7:$C$28="매수")*($B$7:$B$28&lt;=$U409),$H$7:$H$28))-SUM(IF(($A$7:$A$28=T$6)*($C$7:$C$28="매도")*($B$7:$B$28&lt;=$U409),$H$7:$H$28))</f>
        <v>0</v>
      </c>
      <c r="U409" s="11">
        <v>44092.0</v>
      </c>
      <c r="V409" s="12">
        <f t="array" ref="V409">VLOOKUP($U409,'종목주가시세'!$A$1:$J$472,MATCH(V$6,'종목주가시세'!$B$1:$J$1,0)+1)*L409</f>
        <v>0</v>
      </c>
      <c r="W409" s="12">
        <f t="array" ref="W409">VLOOKUP($U409,'종목주가시세'!$A$1:$J$472,MATCH(W$6,'종목주가시세'!$B$1:$J$1,0)+1)*M409</f>
        <v>0</v>
      </c>
      <c r="X409" s="12">
        <f t="array" ref="X409">VLOOKUP($U409,'종목주가시세'!$A$1:$J$472,MATCH(X$6,'종목주가시세'!$B$1:$J$1,0)+1)*N409</f>
        <v>0</v>
      </c>
      <c r="Y409" s="12">
        <f t="array" ref="Y409">VLOOKUP($U409,'종목주가시세'!$A$1:$J$472,MATCH(Y$6,'종목주가시세'!$B$1:$J$1,0)+1)*O409</f>
        <v>0</v>
      </c>
      <c r="Z409" s="12">
        <f t="array" ref="Z409">VLOOKUP($U409,'종목주가시세'!$A$1:$J$472,MATCH(Z$6,'종목주가시세'!$B$1:$J$1,0)+1)*P409</f>
        <v>0</v>
      </c>
      <c r="AA409" s="12">
        <f t="array" ref="AA409">VLOOKUP($U409,'종목주가시세'!$A$1:$J$472,MATCH(AA$6,'종목주가시세'!$B$1:$J$1,0)+1)*Q409</f>
        <v>0</v>
      </c>
      <c r="AB409" s="12">
        <f t="array" ref="AB409">VLOOKUP($U409,'종목주가시세'!$A$1:$J$472,MATCH(AB$6,'종목주가시세'!$B$1:$J$1,0)+1)*R409</f>
        <v>0</v>
      </c>
      <c r="AC409" s="12">
        <f t="array" ref="AC409">VLOOKUP($U409,'종목주가시세'!$A$1:$J$472,MATCH(AC$6,'종목주가시세'!$B$1:$J$1,0)+1)*S409</f>
        <v>0</v>
      </c>
      <c r="AD409" s="12">
        <f t="array" ref="AD409">VLOOKUP($U409,'종목주가시세'!$A$1:$J$472,MATCH(AD$6,'종목주가시세'!$B$1:$J$1,0)+1)*T409</f>
        <v>0</v>
      </c>
      <c r="AE409" s="12">
        <f t="shared" si="3"/>
        <v>0</v>
      </c>
      <c r="AF409" s="12">
        <f t="array" ref="AF409">100000000+SUM(IF(($C$7:$C$28="매도")*($B$7:$B$28&lt;=$U409),$I$7:$I$28))-SUM(IF(($C$7:$C$28="매수")*($B$7:$B$28&lt;=$U409),$I$7:$I$28))</f>
        <v>170486380</v>
      </c>
      <c r="AG409" s="12">
        <f t="shared" si="4"/>
        <v>170486380</v>
      </c>
    </row>
    <row r="410" ht="16.5" customHeight="1">
      <c r="L410" s="3">
        <f t="array" ref="L410">SUM(IF(($A$7:$A$28=L$6)*($C$7:$C$28="매수")*($B$7:$B$28&lt;=$U410),$H$7:$H$28))-SUM(IF(($A$7:$A$28=L$6)*($C$7:$C$28="매도")*($B$7:$B$28&lt;=$U410),$H$7:$H$28))</f>
        <v>0</v>
      </c>
      <c r="M410" s="3">
        <f t="array" ref="M410">SUM(IF(($A$7:$A$28=M$6)*($C$7:$C$28="매수")*($B$7:$B$28&lt;=$U410),$H$7:$H$28))-SUM(IF(($A$7:$A$28=M$6)*($C$7:$C$28="매도")*($B$7:$B$28&lt;=$U410),$H$7:$H$28))</f>
        <v>0</v>
      </c>
      <c r="N410" s="3">
        <f t="array" ref="N410">SUM(IF(($A$7:$A$28=N$6)*($C$7:$C$28="매수")*($B$7:$B$28&lt;=$U410),$H$7:$H$28))-SUM(IF(($A$7:$A$28=N$6)*($C$7:$C$28="매도")*($B$7:$B$28&lt;=$U410),$H$7:$H$28))</f>
        <v>0</v>
      </c>
      <c r="O410" s="3">
        <f t="array" ref="O410">SUM(IF(($A$7:$A$28=O$6)*($C$7:$C$28="매수")*($B$7:$B$28&lt;=$U410),$H$7:$H$28))-SUM(IF(($A$7:$A$28=O$6)*($C$7:$C$28="매도")*($B$7:$B$28&lt;=$U410),$H$7:$H$28))</f>
        <v>0</v>
      </c>
      <c r="P410" s="3">
        <f t="array" ref="P410">SUM(IF(($A$7:$A$28=P$6)*($C$7:$C$28="매수")*($B$7:$B$28&lt;=$U410),$H$7:$H$28))-SUM(IF(($A$7:$A$28=P$6)*($C$7:$C$28="매도")*($B$7:$B$28&lt;=$U410),$H$7:$H$28))</f>
        <v>0</v>
      </c>
      <c r="Q410" s="3">
        <f t="array" ref="Q410">SUM(IF(($A$7:$A$28=Q$6)*($C$7:$C$28="매수")*($B$7:$B$28&lt;=$U410),$H$7:$H$28))-SUM(IF(($A$7:$A$28=Q$6)*($C$7:$C$28="매도")*($B$7:$B$28&lt;=$U410),$H$7:$H$28))</f>
        <v>0</v>
      </c>
      <c r="R410" s="3">
        <f t="array" ref="R410">SUM(IF(($A$7:$A$28=R$6)*($C$7:$C$28="매수")*($B$7:$B$28&lt;=$U410),$H$7:$H$28))-SUM(IF(($A$7:$A$28=R$6)*($C$7:$C$28="매도")*($B$7:$B$28&lt;=$U410),$H$7:$H$28))</f>
        <v>0</v>
      </c>
      <c r="S410" s="3">
        <f t="array" ref="S410">SUM(IF(($A$7:$A$28=S$6)*($C$7:$C$28="매수")*($B$7:$B$28&lt;=$U410),$H$7:$H$28))-SUM(IF(($A$7:$A$28=S$6)*($C$7:$C$28="매도")*($B$7:$B$28&lt;=$U410),$H$7:$H$28))</f>
        <v>0</v>
      </c>
      <c r="T410" s="3">
        <f t="array" ref="T410">SUM(IF(($A$7:$A$28=T$6)*($C$7:$C$28="매수")*($B$7:$B$28&lt;=$U410),$H$7:$H$28))-SUM(IF(($A$7:$A$28=T$6)*($C$7:$C$28="매도")*($B$7:$B$28&lt;=$U410),$H$7:$H$28))</f>
        <v>0</v>
      </c>
      <c r="U410" s="11">
        <v>44095.0</v>
      </c>
      <c r="V410" s="12">
        <f t="array" ref="V410">VLOOKUP($U410,'종목주가시세'!$A$1:$J$472,MATCH(V$6,'종목주가시세'!$B$1:$J$1,0)+1)*L410</f>
        <v>0</v>
      </c>
      <c r="W410" s="12">
        <f t="array" ref="W410">VLOOKUP($U410,'종목주가시세'!$A$1:$J$472,MATCH(W$6,'종목주가시세'!$B$1:$J$1,0)+1)*M410</f>
        <v>0</v>
      </c>
      <c r="X410" s="12">
        <f t="array" ref="X410">VLOOKUP($U410,'종목주가시세'!$A$1:$J$472,MATCH(X$6,'종목주가시세'!$B$1:$J$1,0)+1)*N410</f>
        <v>0</v>
      </c>
      <c r="Y410" s="12">
        <f t="array" ref="Y410">VLOOKUP($U410,'종목주가시세'!$A$1:$J$472,MATCH(Y$6,'종목주가시세'!$B$1:$J$1,0)+1)*O410</f>
        <v>0</v>
      </c>
      <c r="Z410" s="12">
        <f t="array" ref="Z410">VLOOKUP($U410,'종목주가시세'!$A$1:$J$472,MATCH(Z$6,'종목주가시세'!$B$1:$J$1,0)+1)*P410</f>
        <v>0</v>
      </c>
      <c r="AA410" s="12">
        <f t="array" ref="AA410">VLOOKUP($U410,'종목주가시세'!$A$1:$J$472,MATCH(AA$6,'종목주가시세'!$B$1:$J$1,0)+1)*Q410</f>
        <v>0</v>
      </c>
      <c r="AB410" s="12">
        <f t="array" ref="AB410">VLOOKUP($U410,'종목주가시세'!$A$1:$J$472,MATCH(AB$6,'종목주가시세'!$B$1:$J$1,0)+1)*R410</f>
        <v>0</v>
      </c>
      <c r="AC410" s="12">
        <f t="array" ref="AC410">VLOOKUP($U410,'종목주가시세'!$A$1:$J$472,MATCH(AC$6,'종목주가시세'!$B$1:$J$1,0)+1)*S410</f>
        <v>0</v>
      </c>
      <c r="AD410" s="12">
        <f t="array" ref="AD410">VLOOKUP($U410,'종목주가시세'!$A$1:$J$472,MATCH(AD$6,'종목주가시세'!$B$1:$J$1,0)+1)*T410</f>
        <v>0</v>
      </c>
      <c r="AE410" s="12">
        <f t="shared" si="3"/>
        <v>0</v>
      </c>
      <c r="AF410" s="12">
        <f t="array" ref="AF410">100000000+SUM(IF(($C$7:$C$28="매도")*($B$7:$B$28&lt;=$U410),$I$7:$I$28))-SUM(IF(($C$7:$C$28="매수")*($B$7:$B$28&lt;=$U410),$I$7:$I$28))</f>
        <v>170486380</v>
      </c>
      <c r="AG410" s="12">
        <f t="shared" si="4"/>
        <v>170486380</v>
      </c>
    </row>
    <row r="411" ht="16.5" customHeight="1">
      <c r="L411" s="3">
        <f t="array" ref="L411">SUM(IF(($A$7:$A$28=L$6)*($C$7:$C$28="매수")*($B$7:$B$28&lt;=$U411),$H$7:$H$28))-SUM(IF(($A$7:$A$28=L$6)*($C$7:$C$28="매도")*($B$7:$B$28&lt;=$U411),$H$7:$H$28))</f>
        <v>0</v>
      </c>
      <c r="M411" s="3">
        <f t="array" ref="M411">SUM(IF(($A$7:$A$28=M$6)*($C$7:$C$28="매수")*($B$7:$B$28&lt;=$U411),$H$7:$H$28))-SUM(IF(($A$7:$A$28=M$6)*($C$7:$C$28="매도")*($B$7:$B$28&lt;=$U411),$H$7:$H$28))</f>
        <v>0</v>
      </c>
      <c r="N411" s="3">
        <f t="array" ref="N411">SUM(IF(($A$7:$A$28=N$6)*($C$7:$C$28="매수")*($B$7:$B$28&lt;=$U411),$H$7:$H$28))-SUM(IF(($A$7:$A$28=N$6)*($C$7:$C$28="매도")*($B$7:$B$28&lt;=$U411),$H$7:$H$28))</f>
        <v>0</v>
      </c>
      <c r="O411" s="3">
        <f t="array" ref="O411">SUM(IF(($A$7:$A$28=O$6)*($C$7:$C$28="매수")*($B$7:$B$28&lt;=$U411),$H$7:$H$28))-SUM(IF(($A$7:$A$28=O$6)*($C$7:$C$28="매도")*($B$7:$B$28&lt;=$U411),$H$7:$H$28))</f>
        <v>0</v>
      </c>
      <c r="P411" s="3">
        <f t="array" ref="P411">SUM(IF(($A$7:$A$28=P$6)*($C$7:$C$28="매수")*($B$7:$B$28&lt;=$U411),$H$7:$H$28))-SUM(IF(($A$7:$A$28=P$6)*($C$7:$C$28="매도")*($B$7:$B$28&lt;=$U411),$H$7:$H$28))</f>
        <v>0</v>
      </c>
      <c r="Q411" s="3">
        <f t="array" ref="Q411">SUM(IF(($A$7:$A$28=Q$6)*($C$7:$C$28="매수")*($B$7:$B$28&lt;=$U411),$H$7:$H$28))-SUM(IF(($A$7:$A$28=Q$6)*($C$7:$C$28="매도")*($B$7:$B$28&lt;=$U411),$H$7:$H$28))</f>
        <v>0</v>
      </c>
      <c r="R411" s="3">
        <f t="array" ref="R411">SUM(IF(($A$7:$A$28=R$6)*($C$7:$C$28="매수")*($B$7:$B$28&lt;=$U411),$H$7:$H$28))-SUM(IF(($A$7:$A$28=R$6)*($C$7:$C$28="매도")*($B$7:$B$28&lt;=$U411),$H$7:$H$28))</f>
        <v>0</v>
      </c>
      <c r="S411" s="3">
        <f t="array" ref="S411">SUM(IF(($A$7:$A$28=S$6)*($C$7:$C$28="매수")*($B$7:$B$28&lt;=$U411),$H$7:$H$28))-SUM(IF(($A$7:$A$28=S$6)*($C$7:$C$28="매도")*($B$7:$B$28&lt;=$U411),$H$7:$H$28))</f>
        <v>0</v>
      </c>
      <c r="T411" s="3">
        <f t="array" ref="T411">SUM(IF(($A$7:$A$28=T$6)*($C$7:$C$28="매수")*($B$7:$B$28&lt;=$U411),$H$7:$H$28))-SUM(IF(($A$7:$A$28=T$6)*($C$7:$C$28="매도")*($B$7:$B$28&lt;=$U411),$H$7:$H$28))</f>
        <v>0</v>
      </c>
      <c r="U411" s="11">
        <v>44096.0</v>
      </c>
      <c r="V411" s="12">
        <f t="array" ref="V411">VLOOKUP($U411,'종목주가시세'!$A$1:$J$472,MATCH(V$6,'종목주가시세'!$B$1:$J$1,0)+1)*L411</f>
        <v>0</v>
      </c>
      <c r="W411" s="12">
        <f t="array" ref="W411">VLOOKUP($U411,'종목주가시세'!$A$1:$J$472,MATCH(W$6,'종목주가시세'!$B$1:$J$1,0)+1)*M411</f>
        <v>0</v>
      </c>
      <c r="X411" s="12">
        <f t="array" ref="X411">VLOOKUP($U411,'종목주가시세'!$A$1:$J$472,MATCH(X$6,'종목주가시세'!$B$1:$J$1,0)+1)*N411</f>
        <v>0</v>
      </c>
      <c r="Y411" s="12">
        <f t="array" ref="Y411">VLOOKUP($U411,'종목주가시세'!$A$1:$J$472,MATCH(Y$6,'종목주가시세'!$B$1:$J$1,0)+1)*O411</f>
        <v>0</v>
      </c>
      <c r="Z411" s="12">
        <f t="array" ref="Z411">VLOOKUP($U411,'종목주가시세'!$A$1:$J$472,MATCH(Z$6,'종목주가시세'!$B$1:$J$1,0)+1)*P411</f>
        <v>0</v>
      </c>
      <c r="AA411" s="12">
        <f t="array" ref="AA411">VLOOKUP($U411,'종목주가시세'!$A$1:$J$472,MATCH(AA$6,'종목주가시세'!$B$1:$J$1,0)+1)*Q411</f>
        <v>0</v>
      </c>
      <c r="AB411" s="12">
        <f t="array" ref="AB411">VLOOKUP($U411,'종목주가시세'!$A$1:$J$472,MATCH(AB$6,'종목주가시세'!$B$1:$J$1,0)+1)*R411</f>
        <v>0</v>
      </c>
      <c r="AC411" s="12">
        <f t="array" ref="AC411">VLOOKUP($U411,'종목주가시세'!$A$1:$J$472,MATCH(AC$6,'종목주가시세'!$B$1:$J$1,0)+1)*S411</f>
        <v>0</v>
      </c>
      <c r="AD411" s="12">
        <f t="array" ref="AD411">VLOOKUP($U411,'종목주가시세'!$A$1:$J$472,MATCH(AD$6,'종목주가시세'!$B$1:$J$1,0)+1)*T411</f>
        <v>0</v>
      </c>
      <c r="AE411" s="12">
        <f t="shared" si="3"/>
        <v>0</v>
      </c>
      <c r="AF411" s="12">
        <f t="array" ref="AF411">100000000+SUM(IF(($C$7:$C$28="매도")*($B$7:$B$28&lt;=$U411),$I$7:$I$28))-SUM(IF(($C$7:$C$28="매수")*($B$7:$B$28&lt;=$U411),$I$7:$I$28))</f>
        <v>170486380</v>
      </c>
      <c r="AG411" s="12">
        <f t="shared" si="4"/>
        <v>170486380</v>
      </c>
    </row>
    <row r="412" ht="16.5" customHeight="1">
      <c r="L412" s="3">
        <f t="array" ref="L412">SUM(IF(($A$7:$A$28=L$6)*($C$7:$C$28="매수")*($B$7:$B$28&lt;=$U412),$H$7:$H$28))-SUM(IF(($A$7:$A$28=L$6)*($C$7:$C$28="매도")*($B$7:$B$28&lt;=$U412),$H$7:$H$28))</f>
        <v>0</v>
      </c>
      <c r="M412" s="3">
        <f t="array" ref="M412">SUM(IF(($A$7:$A$28=M$6)*($C$7:$C$28="매수")*($B$7:$B$28&lt;=$U412),$H$7:$H$28))-SUM(IF(($A$7:$A$28=M$6)*($C$7:$C$28="매도")*($B$7:$B$28&lt;=$U412),$H$7:$H$28))</f>
        <v>0</v>
      </c>
      <c r="N412" s="3">
        <f t="array" ref="N412">SUM(IF(($A$7:$A$28=N$6)*($C$7:$C$28="매수")*($B$7:$B$28&lt;=$U412),$H$7:$H$28))-SUM(IF(($A$7:$A$28=N$6)*($C$7:$C$28="매도")*($B$7:$B$28&lt;=$U412),$H$7:$H$28))</f>
        <v>0</v>
      </c>
      <c r="O412" s="3">
        <f t="array" ref="O412">SUM(IF(($A$7:$A$28=O$6)*($C$7:$C$28="매수")*($B$7:$B$28&lt;=$U412),$H$7:$H$28))-SUM(IF(($A$7:$A$28=O$6)*($C$7:$C$28="매도")*($B$7:$B$28&lt;=$U412),$H$7:$H$28))</f>
        <v>0</v>
      </c>
      <c r="P412" s="3">
        <f t="array" ref="P412">SUM(IF(($A$7:$A$28=P$6)*($C$7:$C$28="매수")*($B$7:$B$28&lt;=$U412),$H$7:$H$28))-SUM(IF(($A$7:$A$28=P$6)*($C$7:$C$28="매도")*($B$7:$B$28&lt;=$U412),$H$7:$H$28))</f>
        <v>0</v>
      </c>
      <c r="Q412" s="3">
        <f t="array" ref="Q412">SUM(IF(($A$7:$A$28=Q$6)*($C$7:$C$28="매수")*($B$7:$B$28&lt;=$U412),$H$7:$H$28))-SUM(IF(($A$7:$A$28=Q$6)*($C$7:$C$28="매도")*($B$7:$B$28&lt;=$U412),$H$7:$H$28))</f>
        <v>0</v>
      </c>
      <c r="R412" s="3">
        <f t="array" ref="R412">SUM(IF(($A$7:$A$28=R$6)*($C$7:$C$28="매수")*($B$7:$B$28&lt;=$U412),$H$7:$H$28))-SUM(IF(($A$7:$A$28=R$6)*($C$7:$C$28="매도")*($B$7:$B$28&lt;=$U412),$H$7:$H$28))</f>
        <v>0</v>
      </c>
      <c r="S412" s="3">
        <f t="array" ref="S412">SUM(IF(($A$7:$A$28=S$6)*($C$7:$C$28="매수")*($B$7:$B$28&lt;=$U412),$H$7:$H$28))-SUM(IF(($A$7:$A$28=S$6)*($C$7:$C$28="매도")*($B$7:$B$28&lt;=$U412),$H$7:$H$28))</f>
        <v>0</v>
      </c>
      <c r="T412" s="3">
        <f t="array" ref="T412">SUM(IF(($A$7:$A$28=T$6)*($C$7:$C$28="매수")*($B$7:$B$28&lt;=$U412),$H$7:$H$28))-SUM(IF(($A$7:$A$28=T$6)*($C$7:$C$28="매도")*($B$7:$B$28&lt;=$U412),$H$7:$H$28))</f>
        <v>0</v>
      </c>
      <c r="U412" s="11">
        <v>44097.0</v>
      </c>
      <c r="V412" s="12">
        <f t="array" ref="V412">VLOOKUP($U412,'종목주가시세'!$A$1:$J$472,MATCH(V$6,'종목주가시세'!$B$1:$J$1,0)+1)*L412</f>
        <v>0</v>
      </c>
      <c r="W412" s="12">
        <f t="array" ref="W412">VLOOKUP($U412,'종목주가시세'!$A$1:$J$472,MATCH(W$6,'종목주가시세'!$B$1:$J$1,0)+1)*M412</f>
        <v>0</v>
      </c>
      <c r="X412" s="12">
        <f t="array" ref="X412">VLOOKUP($U412,'종목주가시세'!$A$1:$J$472,MATCH(X$6,'종목주가시세'!$B$1:$J$1,0)+1)*N412</f>
        <v>0</v>
      </c>
      <c r="Y412" s="12">
        <f t="array" ref="Y412">VLOOKUP($U412,'종목주가시세'!$A$1:$J$472,MATCH(Y$6,'종목주가시세'!$B$1:$J$1,0)+1)*O412</f>
        <v>0</v>
      </c>
      <c r="Z412" s="12">
        <f t="array" ref="Z412">VLOOKUP($U412,'종목주가시세'!$A$1:$J$472,MATCH(Z$6,'종목주가시세'!$B$1:$J$1,0)+1)*P412</f>
        <v>0</v>
      </c>
      <c r="AA412" s="12">
        <f t="array" ref="AA412">VLOOKUP($U412,'종목주가시세'!$A$1:$J$472,MATCH(AA$6,'종목주가시세'!$B$1:$J$1,0)+1)*Q412</f>
        <v>0</v>
      </c>
      <c r="AB412" s="12">
        <f t="array" ref="AB412">VLOOKUP($U412,'종목주가시세'!$A$1:$J$472,MATCH(AB$6,'종목주가시세'!$B$1:$J$1,0)+1)*R412</f>
        <v>0</v>
      </c>
      <c r="AC412" s="12">
        <f t="array" ref="AC412">VLOOKUP($U412,'종목주가시세'!$A$1:$J$472,MATCH(AC$6,'종목주가시세'!$B$1:$J$1,0)+1)*S412</f>
        <v>0</v>
      </c>
      <c r="AD412" s="12">
        <f t="array" ref="AD412">VLOOKUP($U412,'종목주가시세'!$A$1:$J$472,MATCH(AD$6,'종목주가시세'!$B$1:$J$1,0)+1)*T412</f>
        <v>0</v>
      </c>
      <c r="AE412" s="12">
        <f t="shared" si="3"/>
        <v>0</v>
      </c>
      <c r="AF412" s="12">
        <f t="array" ref="AF412">100000000+SUM(IF(($C$7:$C$28="매도")*($B$7:$B$28&lt;=$U412),$I$7:$I$28))-SUM(IF(($C$7:$C$28="매수")*($B$7:$B$28&lt;=$U412),$I$7:$I$28))</f>
        <v>170486380</v>
      </c>
      <c r="AG412" s="12">
        <f t="shared" si="4"/>
        <v>170486380</v>
      </c>
    </row>
    <row r="413" ht="16.5" customHeight="1">
      <c r="L413" s="3">
        <f t="array" ref="L413">SUM(IF(($A$7:$A$28=L$6)*($C$7:$C$28="매수")*($B$7:$B$28&lt;=$U413),$H$7:$H$28))-SUM(IF(($A$7:$A$28=L$6)*($C$7:$C$28="매도")*($B$7:$B$28&lt;=$U413),$H$7:$H$28))</f>
        <v>0</v>
      </c>
      <c r="M413" s="3">
        <f t="array" ref="M413">SUM(IF(($A$7:$A$28=M$6)*($C$7:$C$28="매수")*($B$7:$B$28&lt;=$U413),$H$7:$H$28))-SUM(IF(($A$7:$A$28=M$6)*($C$7:$C$28="매도")*($B$7:$B$28&lt;=$U413),$H$7:$H$28))</f>
        <v>0</v>
      </c>
      <c r="N413" s="3">
        <f t="array" ref="N413">SUM(IF(($A$7:$A$28=N$6)*($C$7:$C$28="매수")*($B$7:$B$28&lt;=$U413),$H$7:$H$28))-SUM(IF(($A$7:$A$28=N$6)*($C$7:$C$28="매도")*($B$7:$B$28&lt;=$U413),$H$7:$H$28))</f>
        <v>0</v>
      </c>
      <c r="O413" s="3">
        <f t="array" ref="O413">SUM(IF(($A$7:$A$28=O$6)*($C$7:$C$28="매수")*($B$7:$B$28&lt;=$U413),$H$7:$H$28))-SUM(IF(($A$7:$A$28=O$6)*($C$7:$C$28="매도")*($B$7:$B$28&lt;=$U413),$H$7:$H$28))</f>
        <v>0</v>
      </c>
      <c r="P413" s="3">
        <f t="array" ref="P413">SUM(IF(($A$7:$A$28=P$6)*($C$7:$C$28="매수")*($B$7:$B$28&lt;=$U413),$H$7:$H$28))-SUM(IF(($A$7:$A$28=P$6)*($C$7:$C$28="매도")*($B$7:$B$28&lt;=$U413),$H$7:$H$28))</f>
        <v>0</v>
      </c>
      <c r="Q413" s="3">
        <f t="array" ref="Q413">SUM(IF(($A$7:$A$28=Q$6)*($C$7:$C$28="매수")*($B$7:$B$28&lt;=$U413),$H$7:$H$28))-SUM(IF(($A$7:$A$28=Q$6)*($C$7:$C$28="매도")*($B$7:$B$28&lt;=$U413),$H$7:$H$28))</f>
        <v>0</v>
      </c>
      <c r="R413" s="3">
        <f t="array" ref="R413">SUM(IF(($A$7:$A$28=R$6)*($C$7:$C$28="매수")*($B$7:$B$28&lt;=$U413),$H$7:$H$28))-SUM(IF(($A$7:$A$28=R$6)*($C$7:$C$28="매도")*($B$7:$B$28&lt;=$U413),$H$7:$H$28))</f>
        <v>0</v>
      </c>
      <c r="S413" s="3">
        <f t="array" ref="S413">SUM(IF(($A$7:$A$28=S$6)*($C$7:$C$28="매수")*($B$7:$B$28&lt;=$U413),$H$7:$H$28))-SUM(IF(($A$7:$A$28=S$6)*($C$7:$C$28="매도")*($B$7:$B$28&lt;=$U413),$H$7:$H$28))</f>
        <v>0</v>
      </c>
      <c r="T413" s="3">
        <f t="array" ref="T413">SUM(IF(($A$7:$A$28=T$6)*($C$7:$C$28="매수")*($B$7:$B$28&lt;=$U413),$H$7:$H$28))-SUM(IF(($A$7:$A$28=T$6)*($C$7:$C$28="매도")*($B$7:$B$28&lt;=$U413),$H$7:$H$28))</f>
        <v>0</v>
      </c>
      <c r="U413" s="11">
        <v>44098.0</v>
      </c>
      <c r="V413" s="12">
        <f t="array" ref="V413">VLOOKUP($U413,'종목주가시세'!$A$1:$J$472,MATCH(V$6,'종목주가시세'!$B$1:$J$1,0)+1)*L413</f>
        <v>0</v>
      </c>
      <c r="W413" s="12">
        <f t="array" ref="W413">VLOOKUP($U413,'종목주가시세'!$A$1:$J$472,MATCH(W$6,'종목주가시세'!$B$1:$J$1,0)+1)*M413</f>
        <v>0</v>
      </c>
      <c r="X413" s="12">
        <f t="array" ref="X413">VLOOKUP($U413,'종목주가시세'!$A$1:$J$472,MATCH(X$6,'종목주가시세'!$B$1:$J$1,0)+1)*N413</f>
        <v>0</v>
      </c>
      <c r="Y413" s="12">
        <f t="array" ref="Y413">VLOOKUP($U413,'종목주가시세'!$A$1:$J$472,MATCH(Y$6,'종목주가시세'!$B$1:$J$1,0)+1)*O413</f>
        <v>0</v>
      </c>
      <c r="Z413" s="12">
        <f t="array" ref="Z413">VLOOKUP($U413,'종목주가시세'!$A$1:$J$472,MATCH(Z$6,'종목주가시세'!$B$1:$J$1,0)+1)*P413</f>
        <v>0</v>
      </c>
      <c r="AA413" s="12">
        <f t="array" ref="AA413">VLOOKUP($U413,'종목주가시세'!$A$1:$J$472,MATCH(AA$6,'종목주가시세'!$B$1:$J$1,0)+1)*Q413</f>
        <v>0</v>
      </c>
      <c r="AB413" s="12">
        <f t="array" ref="AB413">VLOOKUP($U413,'종목주가시세'!$A$1:$J$472,MATCH(AB$6,'종목주가시세'!$B$1:$J$1,0)+1)*R413</f>
        <v>0</v>
      </c>
      <c r="AC413" s="12">
        <f t="array" ref="AC413">VLOOKUP($U413,'종목주가시세'!$A$1:$J$472,MATCH(AC$6,'종목주가시세'!$B$1:$J$1,0)+1)*S413</f>
        <v>0</v>
      </c>
      <c r="AD413" s="12">
        <f t="array" ref="AD413">VLOOKUP($U413,'종목주가시세'!$A$1:$J$472,MATCH(AD$6,'종목주가시세'!$B$1:$J$1,0)+1)*T413</f>
        <v>0</v>
      </c>
      <c r="AE413" s="12">
        <f t="shared" si="3"/>
        <v>0</v>
      </c>
      <c r="AF413" s="12">
        <f t="array" ref="AF413">100000000+SUM(IF(($C$7:$C$28="매도")*($B$7:$B$28&lt;=$U413),$I$7:$I$28))-SUM(IF(($C$7:$C$28="매수")*($B$7:$B$28&lt;=$U413),$I$7:$I$28))</f>
        <v>170486380</v>
      </c>
      <c r="AG413" s="12">
        <f t="shared" si="4"/>
        <v>170486380</v>
      </c>
    </row>
    <row r="414" ht="16.5" customHeight="1">
      <c r="L414" s="3">
        <f t="array" ref="L414">SUM(IF(($A$7:$A$28=L$6)*($C$7:$C$28="매수")*($B$7:$B$28&lt;=$U414),$H$7:$H$28))-SUM(IF(($A$7:$A$28=L$6)*($C$7:$C$28="매도")*($B$7:$B$28&lt;=$U414),$H$7:$H$28))</f>
        <v>0</v>
      </c>
      <c r="M414" s="3">
        <f t="array" ref="M414">SUM(IF(($A$7:$A$28=M$6)*($C$7:$C$28="매수")*($B$7:$B$28&lt;=$U414),$H$7:$H$28))-SUM(IF(($A$7:$A$28=M$6)*($C$7:$C$28="매도")*($B$7:$B$28&lt;=$U414),$H$7:$H$28))</f>
        <v>0</v>
      </c>
      <c r="N414" s="3">
        <f t="array" ref="N414">SUM(IF(($A$7:$A$28=N$6)*($C$7:$C$28="매수")*($B$7:$B$28&lt;=$U414),$H$7:$H$28))-SUM(IF(($A$7:$A$28=N$6)*($C$7:$C$28="매도")*($B$7:$B$28&lt;=$U414),$H$7:$H$28))</f>
        <v>0</v>
      </c>
      <c r="O414" s="3">
        <f t="array" ref="O414">SUM(IF(($A$7:$A$28=O$6)*($C$7:$C$28="매수")*($B$7:$B$28&lt;=$U414),$H$7:$H$28))-SUM(IF(($A$7:$A$28=O$6)*($C$7:$C$28="매도")*($B$7:$B$28&lt;=$U414),$H$7:$H$28))</f>
        <v>0</v>
      </c>
      <c r="P414" s="3">
        <f t="array" ref="P414">SUM(IF(($A$7:$A$28=P$6)*($C$7:$C$28="매수")*($B$7:$B$28&lt;=$U414),$H$7:$H$28))-SUM(IF(($A$7:$A$28=P$6)*($C$7:$C$28="매도")*($B$7:$B$28&lt;=$U414),$H$7:$H$28))</f>
        <v>0</v>
      </c>
      <c r="Q414" s="3">
        <f t="array" ref="Q414">SUM(IF(($A$7:$A$28=Q$6)*($C$7:$C$28="매수")*($B$7:$B$28&lt;=$U414),$H$7:$H$28))-SUM(IF(($A$7:$A$28=Q$6)*($C$7:$C$28="매도")*($B$7:$B$28&lt;=$U414),$H$7:$H$28))</f>
        <v>0</v>
      </c>
      <c r="R414" s="3">
        <f t="array" ref="R414">SUM(IF(($A$7:$A$28=R$6)*($C$7:$C$28="매수")*($B$7:$B$28&lt;=$U414),$H$7:$H$28))-SUM(IF(($A$7:$A$28=R$6)*($C$7:$C$28="매도")*($B$7:$B$28&lt;=$U414),$H$7:$H$28))</f>
        <v>0</v>
      </c>
      <c r="S414" s="3">
        <f t="array" ref="S414">SUM(IF(($A$7:$A$28=S$6)*($C$7:$C$28="매수")*($B$7:$B$28&lt;=$U414),$H$7:$H$28))-SUM(IF(($A$7:$A$28=S$6)*($C$7:$C$28="매도")*($B$7:$B$28&lt;=$U414),$H$7:$H$28))</f>
        <v>0</v>
      </c>
      <c r="T414" s="3">
        <f t="array" ref="T414">SUM(IF(($A$7:$A$28=T$6)*($C$7:$C$28="매수")*($B$7:$B$28&lt;=$U414),$H$7:$H$28))-SUM(IF(($A$7:$A$28=T$6)*($C$7:$C$28="매도")*($B$7:$B$28&lt;=$U414),$H$7:$H$28))</f>
        <v>0</v>
      </c>
      <c r="U414" s="11">
        <v>44099.0</v>
      </c>
      <c r="V414" s="12">
        <f t="array" ref="V414">VLOOKUP($U414,'종목주가시세'!$A$1:$J$472,MATCH(V$6,'종목주가시세'!$B$1:$J$1,0)+1)*L414</f>
        <v>0</v>
      </c>
      <c r="W414" s="12">
        <f t="array" ref="W414">VLOOKUP($U414,'종목주가시세'!$A$1:$J$472,MATCH(W$6,'종목주가시세'!$B$1:$J$1,0)+1)*M414</f>
        <v>0</v>
      </c>
      <c r="X414" s="12">
        <f t="array" ref="X414">VLOOKUP($U414,'종목주가시세'!$A$1:$J$472,MATCH(X$6,'종목주가시세'!$B$1:$J$1,0)+1)*N414</f>
        <v>0</v>
      </c>
      <c r="Y414" s="12">
        <f t="array" ref="Y414">VLOOKUP($U414,'종목주가시세'!$A$1:$J$472,MATCH(Y$6,'종목주가시세'!$B$1:$J$1,0)+1)*O414</f>
        <v>0</v>
      </c>
      <c r="Z414" s="12">
        <f t="array" ref="Z414">VLOOKUP($U414,'종목주가시세'!$A$1:$J$472,MATCH(Z$6,'종목주가시세'!$B$1:$J$1,0)+1)*P414</f>
        <v>0</v>
      </c>
      <c r="AA414" s="12">
        <f t="array" ref="AA414">VLOOKUP($U414,'종목주가시세'!$A$1:$J$472,MATCH(AA$6,'종목주가시세'!$B$1:$J$1,0)+1)*Q414</f>
        <v>0</v>
      </c>
      <c r="AB414" s="12">
        <f t="array" ref="AB414">VLOOKUP($U414,'종목주가시세'!$A$1:$J$472,MATCH(AB$6,'종목주가시세'!$B$1:$J$1,0)+1)*R414</f>
        <v>0</v>
      </c>
      <c r="AC414" s="12">
        <f t="array" ref="AC414">VLOOKUP($U414,'종목주가시세'!$A$1:$J$472,MATCH(AC$6,'종목주가시세'!$B$1:$J$1,0)+1)*S414</f>
        <v>0</v>
      </c>
      <c r="AD414" s="12">
        <f t="array" ref="AD414">VLOOKUP($U414,'종목주가시세'!$A$1:$J$472,MATCH(AD$6,'종목주가시세'!$B$1:$J$1,0)+1)*T414</f>
        <v>0</v>
      </c>
      <c r="AE414" s="12">
        <f t="shared" si="3"/>
        <v>0</v>
      </c>
      <c r="AF414" s="12">
        <f t="array" ref="AF414">100000000+SUM(IF(($C$7:$C$28="매도")*($B$7:$B$28&lt;=$U414),$I$7:$I$28))-SUM(IF(($C$7:$C$28="매수")*($B$7:$B$28&lt;=$U414),$I$7:$I$28))</f>
        <v>170486380</v>
      </c>
      <c r="AG414" s="12">
        <f t="shared" si="4"/>
        <v>170486380</v>
      </c>
    </row>
    <row r="415" ht="16.5" customHeight="1">
      <c r="L415" s="3">
        <f t="array" ref="L415">SUM(IF(($A$7:$A$28=L$6)*($C$7:$C$28="매수")*($B$7:$B$28&lt;=$U415),$H$7:$H$28))-SUM(IF(($A$7:$A$28=L$6)*($C$7:$C$28="매도")*($B$7:$B$28&lt;=$U415),$H$7:$H$28))</f>
        <v>0</v>
      </c>
      <c r="M415" s="3">
        <f t="array" ref="M415">SUM(IF(($A$7:$A$28=M$6)*($C$7:$C$28="매수")*($B$7:$B$28&lt;=$U415),$H$7:$H$28))-SUM(IF(($A$7:$A$28=M$6)*($C$7:$C$28="매도")*($B$7:$B$28&lt;=$U415),$H$7:$H$28))</f>
        <v>0</v>
      </c>
      <c r="N415" s="3">
        <f t="array" ref="N415">SUM(IF(($A$7:$A$28=N$6)*($C$7:$C$28="매수")*($B$7:$B$28&lt;=$U415),$H$7:$H$28))-SUM(IF(($A$7:$A$28=N$6)*($C$7:$C$28="매도")*($B$7:$B$28&lt;=$U415),$H$7:$H$28))</f>
        <v>0</v>
      </c>
      <c r="O415" s="3">
        <f t="array" ref="O415">SUM(IF(($A$7:$A$28=O$6)*($C$7:$C$28="매수")*($B$7:$B$28&lt;=$U415),$H$7:$H$28))-SUM(IF(($A$7:$A$28=O$6)*($C$7:$C$28="매도")*($B$7:$B$28&lt;=$U415),$H$7:$H$28))</f>
        <v>0</v>
      </c>
      <c r="P415" s="3">
        <f t="array" ref="P415">SUM(IF(($A$7:$A$28=P$6)*($C$7:$C$28="매수")*($B$7:$B$28&lt;=$U415),$H$7:$H$28))-SUM(IF(($A$7:$A$28=P$6)*($C$7:$C$28="매도")*($B$7:$B$28&lt;=$U415),$H$7:$H$28))</f>
        <v>0</v>
      </c>
      <c r="Q415" s="3">
        <f t="array" ref="Q415">SUM(IF(($A$7:$A$28=Q$6)*($C$7:$C$28="매수")*($B$7:$B$28&lt;=$U415),$H$7:$H$28))-SUM(IF(($A$7:$A$28=Q$6)*($C$7:$C$28="매도")*($B$7:$B$28&lt;=$U415),$H$7:$H$28))</f>
        <v>0</v>
      </c>
      <c r="R415" s="3">
        <f t="array" ref="R415">SUM(IF(($A$7:$A$28=R$6)*($C$7:$C$28="매수")*($B$7:$B$28&lt;=$U415),$H$7:$H$28))-SUM(IF(($A$7:$A$28=R$6)*($C$7:$C$28="매도")*($B$7:$B$28&lt;=$U415),$H$7:$H$28))</f>
        <v>0</v>
      </c>
      <c r="S415" s="3">
        <f t="array" ref="S415">SUM(IF(($A$7:$A$28=S$6)*($C$7:$C$28="매수")*($B$7:$B$28&lt;=$U415),$H$7:$H$28))-SUM(IF(($A$7:$A$28=S$6)*($C$7:$C$28="매도")*($B$7:$B$28&lt;=$U415),$H$7:$H$28))</f>
        <v>0</v>
      </c>
      <c r="T415" s="3">
        <f t="array" ref="T415">SUM(IF(($A$7:$A$28=T$6)*($C$7:$C$28="매수")*($B$7:$B$28&lt;=$U415),$H$7:$H$28))-SUM(IF(($A$7:$A$28=T$6)*($C$7:$C$28="매도")*($B$7:$B$28&lt;=$U415),$H$7:$H$28))</f>
        <v>0</v>
      </c>
      <c r="U415" s="11">
        <v>44102.0</v>
      </c>
      <c r="V415" s="12">
        <f t="array" ref="V415">VLOOKUP($U415,'종목주가시세'!$A$1:$J$472,MATCH(V$6,'종목주가시세'!$B$1:$J$1,0)+1)*L415</f>
        <v>0</v>
      </c>
      <c r="W415" s="12">
        <f t="array" ref="W415">VLOOKUP($U415,'종목주가시세'!$A$1:$J$472,MATCH(W$6,'종목주가시세'!$B$1:$J$1,0)+1)*M415</f>
        <v>0</v>
      </c>
      <c r="X415" s="12">
        <f t="array" ref="X415">VLOOKUP($U415,'종목주가시세'!$A$1:$J$472,MATCH(X$6,'종목주가시세'!$B$1:$J$1,0)+1)*N415</f>
        <v>0</v>
      </c>
      <c r="Y415" s="12">
        <f t="array" ref="Y415">VLOOKUP($U415,'종목주가시세'!$A$1:$J$472,MATCH(Y$6,'종목주가시세'!$B$1:$J$1,0)+1)*O415</f>
        <v>0</v>
      </c>
      <c r="Z415" s="12">
        <f t="array" ref="Z415">VLOOKUP($U415,'종목주가시세'!$A$1:$J$472,MATCH(Z$6,'종목주가시세'!$B$1:$J$1,0)+1)*P415</f>
        <v>0</v>
      </c>
      <c r="AA415" s="12">
        <f t="array" ref="AA415">VLOOKUP($U415,'종목주가시세'!$A$1:$J$472,MATCH(AA$6,'종목주가시세'!$B$1:$J$1,0)+1)*Q415</f>
        <v>0</v>
      </c>
      <c r="AB415" s="12">
        <f t="array" ref="AB415">VLOOKUP($U415,'종목주가시세'!$A$1:$J$472,MATCH(AB$6,'종목주가시세'!$B$1:$J$1,0)+1)*R415</f>
        <v>0</v>
      </c>
      <c r="AC415" s="12">
        <f t="array" ref="AC415">VLOOKUP($U415,'종목주가시세'!$A$1:$J$472,MATCH(AC$6,'종목주가시세'!$B$1:$J$1,0)+1)*S415</f>
        <v>0</v>
      </c>
      <c r="AD415" s="12">
        <f t="array" ref="AD415">VLOOKUP($U415,'종목주가시세'!$A$1:$J$472,MATCH(AD$6,'종목주가시세'!$B$1:$J$1,0)+1)*T415</f>
        <v>0</v>
      </c>
      <c r="AE415" s="12">
        <f t="shared" si="3"/>
        <v>0</v>
      </c>
      <c r="AF415" s="12">
        <f t="array" ref="AF415">100000000+SUM(IF(($C$7:$C$28="매도")*($B$7:$B$28&lt;=$U415),$I$7:$I$28))-SUM(IF(($C$7:$C$28="매수")*($B$7:$B$28&lt;=$U415),$I$7:$I$28))</f>
        <v>170486380</v>
      </c>
      <c r="AG415" s="12">
        <f t="shared" si="4"/>
        <v>170486380</v>
      </c>
    </row>
    <row r="416" ht="16.5" customHeight="1">
      <c r="L416" s="3">
        <f t="array" ref="L416">SUM(IF(($A$7:$A$28=L$6)*($C$7:$C$28="매수")*($B$7:$B$28&lt;=$U416),$H$7:$H$28))-SUM(IF(($A$7:$A$28=L$6)*($C$7:$C$28="매도")*($B$7:$B$28&lt;=$U416),$H$7:$H$28))</f>
        <v>0</v>
      </c>
      <c r="M416" s="3">
        <f t="array" ref="M416">SUM(IF(($A$7:$A$28=M$6)*($C$7:$C$28="매수")*($B$7:$B$28&lt;=$U416),$H$7:$H$28))-SUM(IF(($A$7:$A$28=M$6)*($C$7:$C$28="매도")*($B$7:$B$28&lt;=$U416),$H$7:$H$28))</f>
        <v>0</v>
      </c>
      <c r="N416" s="3">
        <f t="array" ref="N416">SUM(IF(($A$7:$A$28=N$6)*($C$7:$C$28="매수")*($B$7:$B$28&lt;=$U416),$H$7:$H$28))-SUM(IF(($A$7:$A$28=N$6)*($C$7:$C$28="매도")*($B$7:$B$28&lt;=$U416),$H$7:$H$28))</f>
        <v>0</v>
      </c>
      <c r="O416" s="3">
        <f t="array" ref="O416">SUM(IF(($A$7:$A$28=O$6)*($C$7:$C$28="매수")*($B$7:$B$28&lt;=$U416),$H$7:$H$28))-SUM(IF(($A$7:$A$28=O$6)*($C$7:$C$28="매도")*($B$7:$B$28&lt;=$U416),$H$7:$H$28))</f>
        <v>0</v>
      </c>
      <c r="P416" s="3">
        <f t="array" ref="P416">SUM(IF(($A$7:$A$28=P$6)*($C$7:$C$28="매수")*($B$7:$B$28&lt;=$U416),$H$7:$H$28))-SUM(IF(($A$7:$A$28=P$6)*($C$7:$C$28="매도")*($B$7:$B$28&lt;=$U416),$H$7:$H$28))</f>
        <v>0</v>
      </c>
      <c r="Q416" s="3">
        <f t="array" ref="Q416">SUM(IF(($A$7:$A$28=Q$6)*($C$7:$C$28="매수")*($B$7:$B$28&lt;=$U416),$H$7:$H$28))-SUM(IF(($A$7:$A$28=Q$6)*($C$7:$C$28="매도")*($B$7:$B$28&lt;=$U416),$H$7:$H$28))</f>
        <v>0</v>
      </c>
      <c r="R416" s="3">
        <f t="array" ref="R416">SUM(IF(($A$7:$A$28=R$6)*($C$7:$C$28="매수")*($B$7:$B$28&lt;=$U416),$H$7:$H$28))-SUM(IF(($A$7:$A$28=R$6)*($C$7:$C$28="매도")*($B$7:$B$28&lt;=$U416),$H$7:$H$28))</f>
        <v>0</v>
      </c>
      <c r="S416" s="3">
        <f t="array" ref="S416">SUM(IF(($A$7:$A$28=S$6)*($C$7:$C$28="매수")*($B$7:$B$28&lt;=$U416),$H$7:$H$28))-SUM(IF(($A$7:$A$28=S$6)*($C$7:$C$28="매도")*($B$7:$B$28&lt;=$U416),$H$7:$H$28))</f>
        <v>0</v>
      </c>
      <c r="T416" s="3">
        <f t="array" ref="T416">SUM(IF(($A$7:$A$28=T$6)*($C$7:$C$28="매수")*($B$7:$B$28&lt;=$U416),$H$7:$H$28))-SUM(IF(($A$7:$A$28=T$6)*($C$7:$C$28="매도")*($B$7:$B$28&lt;=$U416),$H$7:$H$28))</f>
        <v>0</v>
      </c>
      <c r="U416" s="11">
        <v>44103.0</v>
      </c>
      <c r="V416" s="12">
        <f t="array" ref="V416">VLOOKUP($U416,'종목주가시세'!$A$1:$J$472,MATCH(V$6,'종목주가시세'!$B$1:$J$1,0)+1)*L416</f>
        <v>0</v>
      </c>
      <c r="W416" s="12">
        <f t="array" ref="W416">VLOOKUP($U416,'종목주가시세'!$A$1:$J$472,MATCH(W$6,'종목주가시세'!$B$1:$J$1,0)+1)*M416</f>
        <v>0</v>
      </c>
      <c r="X416" s="12">
        <f t="array" ref="X416">VLOOKUP($U416,'종목주가시세'!$A$1:$J$472,MATCH(X$6,'종목주가시세'!$B$1:$J$1,0)+1)*N416</f>
        <v>0</v>
      </c>
      <c r="Y416" s="12">
        <f t="array" ref="Y416">VLOOKUP($U416,'종목주가시세'!$A$1:$J$472,MATCH(Y$6,'종목주가시세'!$B$1:$J$1,0)+1)*O416</f>
        <v>0</v>
      </c>
      <c r="Z416" s="12">
        <f t="array" ref="Z416">VLOOKUP($U416,'종목주가시세'!$A$1:$J$472,MATCH(Z$6,'종목주가시세'!$B$1:$J$1,0)+1)*P416</f>
        <v>0</v>
      </c>
      <c r="AA416" s="12">
        <f t="array" ref="AA416">VLOOKUP($U416,'종목주가시세'!$A$1:$J$472,MATCH(AA$6,'종목주가시세'!$B$1:$J$1,0)+1)*Q416</f>
        <v>0</v>
      </c>
      <c r="AB416" s="12">
        <f t="array" ref="AB416">VLOOKUP($U416,'종목주가시세'!$A$1:$J$472,MATCH(AB$6,'종목주가시세'!$B$1:$J$1,0)+1)*R416</f>
        <v>0</v>
      </c>
      <c r="AC416" s="12">
        <f t="array" ref="AC416">VLOOKUP($U416,'종목주가시세'!$A$1:$J$472,MATCH(AC$6,'종목주가시세'!$B$1:$J$1,0)+1)*S416</f>
        <v>0</v>
      </c>
      <c r="AD416" s="12">
        <f t="array" ref="AD416">VLOOKUP($U416,'종목주가시세'!$A$1:$J$472,MATCH(AD$6,'종목주가시세'!$B$1:$J$1,0)+1)*T416</f>
        <v>0</v>
      </c>
      <c r="AE416" s="12">
        <f t="shared" si="3"/>
        <v>0</v>
      </c>
      <c r="AF416" s="12">
        <f t="array" ref="AF416">100000000+SUM(IF(($C$7:$C$28="매도")*($B$7:$B$28&lt;=$U416),$I$7:$I$28))-SUM(IF(($C$7:$C$28="매수")*($B$7:$B$28&lt;=$U416),$I$7:$I$28))</f>
        <v>170486380</v>
      </c>
      <c r="AG416" s="12">
        <f t="shared" si="4"/>
        <v>170486380</v>
      </c>
    </row>
    <row r="417" ht="16.5" customHeight="1">
      <c r="L417" s="3">
        <f t="array" ref="L417">SUM(IF(($A$7:$A$28=L$6)*($C$7:$C$28="매수")*($B$7:$B$28&lt;=$U417),$H$7:$H$28))-SUM(IF(($A$7:$A$28=L$6)*($C$7:$C$28="매도")*($B$7:$B$28&lt;=$U417),$H$7:$H$28))</f>
        <v>0</v>
      </c>
      <c r="M417" s="3">
        <f t="array" ref="M417">SUM(IF(($A$7:$A$28=M$6)*($C$7:$C$28="매수")*($B$7:$B$28&lt;=$U417),$H$7:$H$28))-SUM(IF(($A$7:$A$28=M$6)*($C$7:$C$28="매도")*($B$7:$B$28&lt;=$U417),$H$7:$H$28))</f>
        <v>0</v>
      </c>
      <c r="N417" s="3">
        <f t="array" ref="N417">SUM(IF(($A$7:$A$28=N$6)*($C$7:$C$28="매수")*($B$7:$B$28&lt;=$U417),$H$7:$H$28))-SUM(IF(($A$7:$A$28=N$6)*($C$7:$C$28="매도")*($B$7:$B$28&lt;=$U417),$H$7:$H$28))</f>
        <v>0</v>
      </c>
      <c r="O417" s="3">
        <f t="array" ref="O417">SUM(IF(($A$7:$A$28=O$6)*($C$7:$C$28="매수")*($B$7:$B$28&lt;=$U417),$H$7:$H$28))-SUM(IF(($A$7:$A$28=O$6)*($C$7:$C$28="매도")*($B$7:$B$28&lt;=$U417),$H$7:$H$28))</f>
        <v>0</v>
      </c>
      <c r="P417" s="3">
        <f t="array" ref="P417">SUM(IF(($A$7:$A$28=P$6)*($C$7:$C$28="매수")*($B$7:$B$28&lt;=$U417),$H$7:$H$28))-SUM(IF(($A$7:$A$28=P$6)*($C$7:$C$28="매도")*($B$7:$B$28&lt;=$U417),$H$7:$H$28))</f>
        <v>0</v>
      </c>
      <c r="Q417" s="3">
        <f t="array" ref="Q417">SUM(IF(($A$7:$A$28=Q$6)*($C$7:$C$28="매수")*($B$7:$B$28&lt;=$U417),$H$7:$H$28))-SUM(IF(($A$7:$A$28=Q$6)*($C$7:$C$28="매도")*($B$7:$B$28&lt;=$U417),$H$7:$H$28))</f>
        <v>0</v>
      </c>
      <c r="R417" s="3">
        <f t="array" ref="R417">SUM(IF(($A$7:$A$28=R$6)*($C$7:$C$28="매수")*($B$7:$B$28&lt;=$U417),$H$7:$H$28))-SUM(IF(($A$7:$A$28=R$6)*($C$7:$C$28="매도")*($B$7:$B$28&lt;=$U417),$H$7:$H$28))</f>
        <v>0</v>
      </c>
      <c r="S417" s="3">
        <f t="array" ref="S417">SUM(IF(($A$7:$A$28=S$6)*($C$7:$C$28="매수")*($B$7:$B$28&lt;=$U417),$H$7:$H$28))-SUM(IF(($A$7:$A$28=S$6)*($C$7:$C$28="매도")*($B$7:$B$28&lt;=$U417),$H$7:$H$28))</f>
        <v>0</v>
      </c>
      <c r="T417" s="3">
        <f t="array" ref="T417">SUM(IF(($A$7:$A$28=T$6)*($C$7:$C$28="매수")*($B$7:$B$28&lt;=$U417),$H$7:$H$28))-SUM(IF(($A$7:$A$28=T$6)*($C$7:$C$28="매도")*($B$7:$B$28&lt;=$U417),$H$7:$H$28))</f>
        <v>0</v>
      </c>
      <c r="U417" s="11">
        <v>44109.0</v>
      </c>
      <c r="V417" s="12">
        <f t="array" ref="V417">VLOOKUP($U417,'종목주가시세'!$A$1:$J$472,MATCH(V$6,'종목주가시세'!$B$1:$J$1,0)+1)*L417</f>
        <v>0</v>
      </c>
      <c r="W417" s="12">
        <f t="array" ref="W417">VLOOKUP($U417,'종목주가시세'!$A$1:$J$472,MATCH(W$6,'종목주가시세'!$B$1:$J$1,0)+1)*M417</f>
        <v>0</v>
      </c>
      <c r="X417" s="12">
        <f t="array" ref="X417">VLOOKUP($U417,'종목주가시세'!$A$1:$J$472,MATCH(X$6,'종목주가시세'!$B$1:$J$1,0)+1)*N417</f>
        <v>0</v>
      </c>
      <c r="Y417" s="12">
        <f t="array" ref="Y417">VLOOKUP($U417,'종목주가시세'!$A$1:$J$472,MATCH(Y$6,'종목주가시세'!$B$1:$J$1,0)+1)*O417</f>
        <v>0</v>
      </c>
      <c r="Z417" s="12">
        <f t="array" ref="Z417">VLOOKUP($U417,'종목주가시세'!$A$1:$J$472,MATCH(Z$6,'종목주가시세'!$B$1:$J$1,0)+1)*P417</f>
        <v>0</v>
      </c>
      <c r="AA417" s="12">
        <f t="array" ref="AA417">VLOOKUP($U417,'종목주가시세'!$A$1:$J$472,MATCH(AA$6,'종목주가시세'!$B$1:$J$1,0)+1)*Q417</f>
        <v>0</v>
      </c>
      <c r="AB417" s="12">
        <f t="array" ref="AB417">VLOOKUP($U417,'종목주가시세'!$A$1:$J$472,MATCH(AB$6,'종목주가시세'!$B$1:$J$1,0)+1)*R417</f>
        <v>0</v>
      </c>
      <c r="AC417" s="12">
        <f t="array" ref="AC417">VLOOKUP($U417,'종목주가시세'!$A$1:$J$472,MATCH(AC$6,'종목주가시세'!$B$1:$J$1,0)+1)*S417</f>
        <v>0</v>
      </c>
      <c r="AD417" s="12">
        <f t="array" ref="AD417">VLOOKUP($U417,'종목주가시세'!$A$1:$J$472,MATCH(AD$6,'종목주가시세'!$B$1:$J$1,0)+1)*T417</f>
        <v>0</v>
      </c>
      <c r="AE417" s="12">
        <f t="shared" si="3"/>
        <v>0</v>
      </c>
      <c r="AF417" s="12">
        <f t="array" ref="AF417">100000000+SUM(IF(($C$7:$C$28="매도")*($B$7:$B$28&lt;=$U417),$I$7:$I$28))-SUM(IF(($C$7:$C$28="매수")*($B$7:$B$28&lt;=$U417),$I$7:$I$28))</f>
        <v>170486380</v>
      </c>
      <c r="AG417" s="12">
        <f t="shared" si="4"/>
        <v>170486380</v>
      </c>
    </row>
    <row r="418" ht="16.5" customHeight="1">
      <c r="L418" s="3">
        <f t="array" ref="L418">SUM(IF(($A$7:$A$28=L$6)*($C$7:$C$28="매수")*($B$7:$B$28&lt;=$U418),$H$7:$H$28))-SUM(IF(($A$7:$A$28=L$6)*($C$7:$C$28="매도")*($B$7:$B$28&lt;=$U418),$H$7:$H$28))</f>
        <v>0</v>
      </c>
      <c r="M418" s="3">
        <f t="array" ref="M418">SUM(IF(($A$7:$A$28=M$6)*($C$7:$C$28="매수")*($B$7:$B$28&lt;=$U418),$H$7:$H$28))-SUM(IF(($A$7:$A$28=M$6)*($C$7:$C$28="매도")*($B$7:$B$28&lt;=$U418),$H$7:$H$28))</f>
        <v>0</v>
      </c>
      <c r="N418" s="3">
        <f t="array" ref="N418">SUM(IF(($A$7:$A$28=N$6)*($C$7:$C$28="매수")*($B$7:$B$28&lt;=$U418),$H$7:$H$28))-SUM(IF(($A$7:$A$28=N$6)*($C$7:$C$28="매도")*($B$7:$B$28&lt;=$U418),$H$7:$H$28))</f>
        <v>0</v>
      </c>
      <c r="O418" s="3">
        <f t="array" ref="O418">SUM(IF(($A$7:$A$28=O$6)*($C$7:$C$28="매수")*($B$7:$B$28&lt;=$U418),$H$7:$H$28))-SUM(IF(($A$7:$A$28=O$6)*($C$7:$C$28="매도")*($B$7:$B$28&lt;=$U418),$H$7:$H$28))</f>
        <v>0</v>
      </c>
      <c r="P418" s="3">
        <f t="array" ref="P418">SUM(IF(($A$7:$A$28=P$6)*($C$7:$C$28="매수")*($B$7:$B$28&lt;=$U418),$H$7:$H$28))-SUM(IF(($A$7:$A$28=P$6)*($C$7:$C$28="매도")*($B$7:$B$28&lt;=$U418),$H$7:$H$28))</f>
        <v>0</v>
      </c>
      <c r="Q418" s="3">
        <f t="array" ref="Q418">SUM(IF(($A$7:$A$28=Q$6)*($C$7:$C$28="매수")*($B$7:$B$28&lt;=$U418),$H$7:$H$28))-SUM(IF(($A$7:$A$28=Q$6)*($C$7:$C$28="매도")*($B$7:$B$28&lt;=$U418),$H$7:$H$28))</f>
        <v>0</v>
      </c>
      <c r="R418" s="3">
        <f t="array" ref="R418">SUM(IF(($A$7:$A$28=R$6)*($C$7:$C$28="매수")*($B$7:$B$28&lt;=$U418),$H$7:$H$28))-SUM(IF(($A$7:$A$28=R$6)*($C$7:$C$28="매도")*($B$7:$B$28&lt;=$U418),$H$7:$H$28))</f>
        <v>0</v>
      </c>
      <c r="S418" s="3">
        <f t="array" ref="S418">SUM(IF(($A$7:$A$28=S$6)*($C$7:$C$28="매수")*($B$7:$B$28&lt;=$U418),$H$7:$H$28))-SUM(IF(($A$7:$A$28=S$6)*($C$7:$C$28="매도")*($B$7:$B$28&lt;=$U418),$H$7:$H$28))</f>
        <v>0</v>
      </c>
      <c r="T418" s="3">
        <f t="array" ref="T418">SUM(IF(($A$7:$A$28=T$6)*($C$7:$C$28="매수")*($B$7:$B$28&lt;=$U418),$H$7:$H$28))-SUM(IF(($A$7:$A$28=T$6)*($C$7:$C$28="매도")*($B$7:$B$28&lt;=$U418),$H$7:$H$28))</f>
        <v>0</v>
      </c>
      <c r="U418" s="11">
        <v>44110.0</v>
      </c>
      <c r="V418" s="12">
        <f t="array" ref="V418">VLOOKUP($U418,'종목주가시세'!$A$1:$J$472,MATCH(V$6,'종목주가시세'!$B$1:$J$1,0)+1)*L418</f>
        <v>0</v>
      </c>
      <c r="W418" s="12">
        <f t="array" ref="W418">VLOOKUP($U418,'종목주가시세'!$A$1:$J$472,MATCH(W$6,'종목주가시세'!$B$1:$J$1,0)+1)*M418</f>
        <v>0</v>
      </c>
      <c r="X418" s="12">
        <f t="array" ref="X418">VLOOKUP($U418,'종목주가시세'!$A$1:$J$472,MATCH(X$6,'종목주가시세'!$B$1:$J$1,0)+1)*N418</f>
        <v>0</v>
      </c>
      <c r="Y418" s="12">
        <f t="array" ref="Y418">VLOOKUP($U418,'종목주가시세'!$A$1:$J$472,MATCH(Y$6,'종목주가시세'!$B$1:$J$1,0)+1)*O418</f>
        <v>0</v>
      </c>
      <c r="Z418" s="12">
        <f t="array" ref="Z418">VLOOKUP($U418,'종목주가시세'!$A$1:$J$472,MATCH(Z$6,'종목주가시세'!$B$1:$J$1,0)+1)*P418</f>
        <v>0</v>
      </c>
      <c r="AA418" s="12">
        <f t="array" ref="AA418">VLOOKUP($U418,'종목주가시세'!$A$1:$J$472,MATCH(AA$6,'종목주가시세'!$B$1:$J$1,0)+1)*Q418</f>
        <v>0</v>
      </c>
      <c r="AB418" s="12">
        <f t="array" ref="AB418">VLOOKUP($U418,'종목주가시세'!$A$1:$J$472,MATCH(AB$6,'종목주가시세'!$B$1:$J$1,0)+1)*R418</f>
        <v>0</v>
      </c>
      <c r="AC418" s="12">
        <f t="array" ref="AC418">VLOOKUP($U418,'종목주가시세'!$A$1:$J$472,MATCH(AC$6,'종목주가시세'!$B$1:$J$1,0)+1)*S418</f>
        <v>0</v>
      </c>
      <c r="AD418" s="12">
        <f t="array" ref="AD418">VLOOKUP($U418,'종목주가시세'!$A$1:$J$472,MATCH(AD$6,'종목주가시세'!$B$1:$J$1,0)+1)*T418</f>
        <v>0</v>
      </c>
      <c r="AE418" s="12">
        <f t="shared" si="3"/>
        <v>0</v>
      </c>
      <c r="AF418" s="12">
        <f t="array" ref="AF418">100000000+SUM(IF(($C$7:$C$28="매도")*($B$7:$B$28&lt;=$U418),$I$7:$I$28))-SUM(IF(($C$7:$C$28="매수")*($B$7:$B$28&lt;=$U418),$I$7:$I$28))</f>
        <v>170486380</v>
      </c>
      <c r="AG418" s="12">
        <f t="shared" si="4"/>
        <v>170486380</v>
      </c>
    </row>
    <row r="419" ht="16.5" customHeight="1">
      <c r="L419" s="3">
        <f t="array" ref="L419">SUM(IF(($A$7:$A$28=L$6)*($C$7:$C$28="매수")*($B$7:$B$28&lt;=$U419),$H$7:$H$28))-SUM(IF(($A$7:$A$28=L$6)*($C$7:$C$28="매도")*($B$7:$B$28&lt;=$U419),$H$7:$H$28))</f>
        <v>0</v>
      </c>
      <c r="M419" s="3">
        <f t="array" ref="M419">SUM(IF(($A$7:$A$28=M$6)*($C$7:$C$28="매수")*($B$7:$B$28&lt;=$U419),$H$7:$H$28))-SUM(IF(($A$7:$A$28=M$6)*($C$7:$C$28="매도")*($B$7:$B$28&lt;=$U419),$H$7:$H$28))</f>
        <v>0</v>
      </c>
      <c r="N419" s="3">
        <f t="array" ref="N419">SUM(IF(($A$7:$A$28=N$6)*($C$7:$C$28="매수")*($B$7:$B$28&lt;=$U419),$H$7:$H$28))-SUM(IF(($A$7:$A$28=N$6)*($C$7:$C$28="매도")*($B$7:$B$28&lt;=$U419),$H$7:$H$28))</f>
        <v>0</v>
      </c>
      <c r="O419" s="3">
        <f t="array" ref="O419">SUM(IF(($A$7:$A$28=O$6)*($C$7:$C$28="매수")*($B$7:$B$28&lt;=$U419),$H$7:$H$28))-SUM(IF(($A$7:$A$28=O$6)*($C$7:$C$28="매도")*($B$7:$B$28&lt;=$U419),$H$7:$H$28))</f>
        <v>0</v>
      </c>
      <c r="P419" s="3">
        <f t="array" ref="P419">SUM(IF(($A$7:$A$28=P$6)*($C$7:$C$28="매수")*($B$7:$B$28&lt;=$U419),$H$7:$H$28))-SUM(IF(($A$7:$A$28=P$6)*($C$7:$C$28="매도")*($B$7:$B$28&lt;=$U419),$H$7:$H$28))</f>
        <v>0</v>
      </c>
      <c r="Q419" s="3">
        <f t="array" ref="Q419">SUM(IF(($A$7:$A$28=Q$6)*($C$7:$C$28="매수")*($B$7:$B$28&lt;=$U419),$H$7:$H$28))-SUM(IF(($A$7:$A$28=Q$6)*($C$7:$C$28="매도")*($B$7:$B$28&lt;=$U419),$H$7:$H$28))</f>
        <v>0</v>
      </c>
      <c r="R419" s="3">
        <f t="array" ref="R419">SUM(IF(($A$7:$A$28=R$6)*($C$7:$C$28="매수")*($B$7:$B$28&lt;=$U419),$H$7:$H$28))-SUM(IF(($A$7:$A$28=R$6)*($C$7:$C$28="매도")*($B$7:$B$28&lt;=$U419),$H$7:$H$28))</f>
        <v>0</v>
      </c>
      <c r="S419" s="3">
        <f t="array" ref="S419">SUM(IF(($A$7:$A$28=S$6)*($C$7:$C$28="매수")*($B$7:$B$28&lt;=$U419),$H$7:$H$28))-SUM(IF(($A$7:$A$28=S$6)*($C$7:$C$28="매도")*($B$7:$B$28&lt;=$U419),$H$7:$H$28))</f>
        <v>0</v>
      </c>
      <c r="T419" s="3">
        <f t="array" ref="T419">SUM(IF(($A$7:$A$28=T$6)*($C$7:$C$28="매수")*($B$7:$B$28&lt;=$U419),$H$7:$H$28))-SUM(IF(($A$7:$A$28=T$6)*($C$7:$C$28="매도")*($B$7:$B$28&lt;=$U419),$H$7:$H$28))</f>
        <v>0</v>
      </c>
      <c r="U419" s="11">
        <v>44111.0</v>
      </c>
      <c r="V419" s="12">
        <f t="array" ref="V419">VLOOKUP($U419,'종목주가시세'!$A$1:$J$472,MATCH(V$6,'종목주가시세'!$B$1:$J$1,0)+1)*L419</f>
        <v>0</v>
      </c>
      <c r="W419" s="12">
        <f t="array" ref="W419">VLOOKUP($U419,'종목주가시세'!$A$1:$J$472,MATCH(W$6,'종목주가시세'!$B$1:$J$1,0)+1)*M419</f>
        <v>0</v>
      </c>
      <c r="X419" s="12">
        <f t="array" ref="X419">VLOOKUP($U419,'종목주가시세'!$A$1:$J$472,MATCH(X$6,'종목주가시세'!$B$1:$J$1,0)+1)*N419</f>
        <v>0</v>
      </c>
      <c r="Y419" s="12">
        <f t="array" ref="Y419">VLOOKUP($U419,'종목주가시세'!$A$1:$J$472,MATCH(Y$6,'종목주가시세'!$B$1:$J$1,0)+1)*O419</f>
        <v>0</v>
      </c>
      <c r="Z419" s="12">
        <f t="array" ref="Z419">VLOOKUP($U419,'종목주가시세'!$A$1:$J$472,MATCH(Z$6,'종목주가시세'!$B$1:$J$1,0)+1)*P419</f>
        <v>0</v>
      </c>
      <c r="AA419" s="12">
        <f t="array" ref="AA419">VLOOKUP($U419,'종목주가시세'!$A$1:$J$472,MATCH(AA$6,'종목주가시세'!$B$1:$J$1,0)+1)*Q419</f>
        <v>0</v>
      </c>
      <c r="AB419" s="12">
        <f t="array" ref="AB419">VLOOKUP($U419,'종목주가시세'!$A$1:$J$472,MATCH(AB$6,'종목주가시세'!$B$1:$J$1,0)+1)*R419</f>
        <v>0</v>
      </c>
      <c r="AC419" s="12">
        <f t="array" ref="AC419">VLOOKUP($U419,'종목주가시세'!$A$1:$J$472,MATCH(AC$6,'종목주가시세'!$B$1:$J$1,0)+1)*S419</f>
        <v>0</v>
      </c>
      <c r="AD419" s="12">
        <f t="array" ref="AD419">VLOOKUP($U419,'종목주가시세'!$A$1:$J$472,MATCH(AD$6,'종목주가시세'!$B$1:$J$1,0)+1)*T419</f>
        <v>0</v>
      </c>
      <c r="AE419" s="12">
        <f t="shared" si="3"/>
        <v>0</v>
      </c>
      <c r="AF419" s="12">
        <f t="array" ref="AF419">100000000+SUM(IF(($C$7:$C$28="매도")*($B$7:$B$28&lt;=$U419),$I$7:$I$28))-SUM(IF(($C$7:$C$28="매수")*($B$7:$B$28&lt;=$U419),$I$7:$I$28))</f>
        <v>170486380</v>
      </c>
      <c r="AG419" s="12">
        <f t="shared" si="4"/>
        <v>170486380</v>
      </c>
    </row>
    <row r="420" ht="16.5" customHeight="1">
      <c r="L420" s="3">
        <f t="array" ref="L420">SUM(IF(($A$7:$A$28=L$6)*($C$7:$C$28="매수")*($B$7:$B$28&lt;=$U420),$H$7:$H$28))-SUM(IF(($A$7:$A$28=L$6)*($C$7:$C$28="매도")*($B$7:$B$28&lt;=$U420),$H$7:$H$28))</f>
        <v>0</v>
      </c>
      <c r="M420" s="3">
        <f t="array" ref="M420">SUM(IF(($A$7:$A$28=M$6)*($C$7:$C$28="매수")*($B$7:$B$28&lt;=$U420),$H$7:$H$28))-SUM(IF(($A$7:$A$28=M$6)*($C$7:$C$28="매도")*($B$7:$B$28&lt;=$U420),$H$7:$H$28))</f>
        <v>0</v>
      </c>
      <c r="N420" s="3">
        <f t="array" ref="N420">SUM(IF(($A$7:$A$28=N$6)*($C$7:$C$28="매수")*($B$7:$B$28&lt;=$U420),$H$7:$H$28))-SUM(IF(($A$7:$A$28=N$6)*($C$7:$C$28="매도")*($B$7:$B$28&lt;=$U420),$H$7:$H$28))</f>
        <v>0</v>
      </c>
      <c r="O420" s="3">
        <f t="array" ref="O420">SUM(IF(($A$7:$A$28=O$6)*($C$7:$C$28="매수")*($B$7:$B$28&lt;=$U420),$H$7:$H$28))-SUM(IF(($A$7:$A$28=O$6)*($C$7:$C$28="매도")*($B$7:$B$28&lt;=$U420),$H$7:$H$28))</f>
        <v>0</v>
      </c>
      <c r="P420" s="3">
        <f t="array" ref="P420">SUM(IF(($A$7:$A$28=P$6)*($C$7:$C$28="매수")*($B$7:$B$28&lt;=$U420),$H$7:$H$28))-SUM(IF(($A$7:$A$28=P$6)*($C$7:$C$28="매도")*($B$7:$B$28&lt;=$U420),$H$7:$H$28))</f>
        <v>0</v>
      </c>
      <c r="Q420" s="3">
        <f t="array" ref="Q420">SUM(IF(($A$7:$A$28=Q$6)*($C$7:$C$28="매수")*($B$7:$B$28&lt;=$U420),$H$7:$H$28))-SUM(IF(($A$7:$A$28=Q$6)*($C$7:$C$28="매도")*($B$7:$B$28&lt;=$U420),$H$7:$H$28))</f>
        <v>0</v>
      </c>
      <c r="R420" s="3">
        <f t="array" ref="R420">SUM(IF(($A$7:$A$28=R$6)*($C$7:$C$28="매수")*($B$7:$B$28&lt;=$U420),$H$7:$H$28))-SUM(IF(($A$7:$A$28=R$6)*($C$7:$C$28="매도")*($B$7:$B$28&lt;=$U420),$H$7:$H$28))</f>
        <v>0</v>
      </c>
      <c r="S420" s="3">
        <f t="array" ref="S420">SUM(IF(($A$7:$A$28=S$6)*($C$7:$C$28="매수")*($B$7:$B$28&lt;=$U420),$H$7:$H$28))-SUM(IF(($A$7:$A$28=S$6)*($C$7:$C$28="매도")*($B$7:$B$28&lt;=$U420),$H$7:$H$28))</f>
        <v>0</v>
      </c>
      <c r="T420" s="3">
        <f t="array" ref="T420">SUM(IF(($A$7:$A$28=T$6)*($C$7:$C$28="매수")*($B$7:$B$28&lt;=$U420),$H$7:$H$28))-SUM(IF(($A$7:$A$28=T$6)*($C$7:$C$28="매도")*($B$7:$B$28&lt;=$U420),$H$7:$H$28))</f>
        <v>0</v>
      </c>
      <c r="U420" s="11">
        <v>44112.0</v>
      </c>
      <c r="V420" s="12">
        <f t="array" ref="V420">VLOOKUP($U420,'종목주가시세'!$A$1:$J$472,MATCH(V$6,'종목주가시세'!$B$1:$J$1,0)+1)*L420</f>
        <v>0</v>
      </c>
      <c r="W420" s="12">
        <f t="array" ref="W420">VLOOKUP($U420,'종목주가시세'!$A$1:$J$472,MATCH(W$6,'종목주가시세'!$B$1:$J$1,0)+1)*M420</f>
        <v>0</v>
      </c>
      <c r="X420" s="12">
        <f t="array" ref="X420">VLOOKUP($U420,'종목주가시세'!$A$1:$J$472,MATCH(X$6,'종목주가시세'!$B$1:$J$1,0)+1)*N420</f>
        <v>0</v>
      </c>
      <c r="Y420" s="12">
        <f t="array" ref="Y420">VLOOKUP($U420,'종목주가시세'!$A$1:$J$472,MATCH(Y$6,'종목주가시세'!$B$1:$J$1,0)+1)*O420</f>
        <v>0</v>
      </c>
      <c r="Z420" s="12">
        <f t="array" ref="Z420">VLOOKUP($U420,'종목주가시세'!$A$1:$J$472,MATCH(Z$6,'종목주가시세'!$B$1:$J$1,0)+1)*P420</f>
        <v>0</v>
      </c>
      <c r="AA420" s="12">
        <f t="array" ref="AA420">VLOOKUP($U420,'종목주가시세'!$A$1:$J$472,MATCH(AA$6,'종목주가시세'!$B$1:$J$1,0)+1)*Q420</f>
        <v>0</v>
      </c>
      <c r="AB420" s="12">
        <f t="array" ref="AB420">VLOOKUP($U420,'종목주가시세'!$A$1:$J$472,MATCH(AB$6,'종목주가시세'!$B$1:$J$1,0)+1)*R420</f>
        <v>0</v>
      </c>
      <c r="AC420" s="12">
        <f t="array" ref="AC420">VLOOKUP($U420,'종목주가시세'!$A$1:$J$472,MATCH(AC$6,'종목주가시세'!$B$1:$J$1,0)+1)*S420</f>
        <v>0</v>
      </c>
      <c r="AD420" s="12">
        <f t="array" ref="AD420">VLOOKUP($U420,'종목주가시세'!$A$1:$J$472,MATCH(AD$6,'종목주가시세'!$B$1:$J$1,0)+1)*T420</f>
        <v>0</v>
      </c>
      <c r="AE420" s="12">
        <f t="shared" si="3"/>
        <v>0</v>
      </c>
      <c r="AF420" s="12">
        <f t="array" ref="AF420">100000000+SUM(IF(($C$7:$C$28="매도")*($B$7:$B$28&lt;=$U420),$I$7:$I$28))-SUM(IF(($C$7:$C$28="매수")*($B$7:$B$28&lt;=$U420),$I$7:$I$28))</f>
        <v>170486380</v>
      </c>
      <c r="AG420" s="12">
        <f t="shared" si="4"/>
        <v>170486380</v>
      </c>
    </row>
    <row r="421" ht="16.5" customHeight="1">
      <c r="L421" s="3">
        <f t="array" ref="L421">SUM(IF(($A$7:$A$28=L$6)*($C$7:$C$28="매수")*($B$7:$B$28&lt;=$U421),$H$7:$H$28))-SUM(IF(($A$7:$A$28=L$6)*($C$7:$C$28="매도")*($B$7:$B$28&lt;=$U421),$H$7:$H$28))</f>
        <v>0</v>
      </c>
      <c r="M421" s="3">
        <f t="array" ref="M421">SUM(IF(($A$7:$A$28=M$6)*($C$7:$C$28="매수")*($B$7:$B$28&lt;=$U421),$H$7:$H$28))-SUM(IF(($A$7:$A$28=M$6)*($C$7:$C$28="매도")*($B$7:$B$28&lt;=$U421),$H$7:$H$28))</f>
        <v>0</v>
      </c>
      <c r="N421" s="3">
        <f t="array" ref="N421">SUM(IF(($A$7:$A$28=N$6)*($C$7:$C$28="매수")*($B$7:$B$28&lt;=$U421),$H$7:$H$28))-SUM(IF(($A$7:$A$28=N$6)*($C$7:$C$28="매도")*($B$7:$B$28&lt;=$U421),$H$7:$H$28))</f>
        <v>0</v>
      </c>
      <c r="O421" s="3">
        <f t="array" ref="O421">SUM(IF(($A$7:$A$28=O$6)*($C$7:$C$28="매수")*($B$7:$B$28&lt;=$U421),$H$7:$H$28))-SUM(IF(($A$7:$A$28=O$6)*($C$7:$C$28="매도")*($B$7:$B$28&lt;=$U421),$H$7:$H$28))</f>
        <v>0</v>
      </c>
      <c r="P421" s="3">
        <f t="array" ref="P421">SUM(IF(($A$7:$A$28=P$6)*($C$7:$C$28="매수")*($B$7:$B$28&lt;=$U421),$H$7:$H$28))-SUM(IF(($A$7:$A$28=P$6)*($C$7:$C$28="매도")*($B$7:$B$28&lt;=$U421),$H$7:$H$28))</f>
        <v>0</v>
      </c>
      <c r="Q421" s="3">
        <f t="array" ref="Q421">SUM(IF(($A$7:$A$28=Q$6)*($C$7:$C$28="매수")*($B$7:$B$28&lt;=$U421),$H$7:$H$28))-SUM(IF(($A$7:$A$28=Q$6)*($C$7:$C$28="매도")*($B$7:$B$28&lt;=$U421),$H$7:$H$28))</f>
        <v>0</v>
      </c>
      <c r="R421" s="3">
        <f t="array" ref="R421">SUM(IF(($A$7:$A$28=R$6)*($C$7:$C$28="매수")*($B$7:$B$28&lt;=$U421),$H$7:$H$28))-SUM(IF(($A$7:$A$28=R$6)*($C$7:$C$28="매도")*($B$7:$B$28&lt;=$U421),$H$7:$H$28))</f>
        <v>0</v>
      </c>
      <c r="S421" s="3">
        <f t="array" ref="S421">SUM(IF(($A$7:$A$28=S$6)*($C$7:$C$28="매수")*($B$7:$B$28&lt;=$U421),$H$7:$H$28))-SUM(IF(($A$7:$A$28=S$6)*($C$7:$C$28="매도")*($B$7:$B$28&lt;=$U421),$H$7:$H$28))</f>
        <v>0</v>
      </c>
      <c r="T421" s="3">
        <f t="array" ref="T421">SUM(IF(($A$7:$A$28=T$6)*($C$7:$C$28="매수")*($B$7:$B$28&lt;=$U421),$H$7:$H$28))-SUM(IF(($A$7:$A$28=T$6)*($C$7:$C$28="매도")*($B$7:$B$28&lt;=$U421),$H$7:$H$28))</f>
        <v>0</v>
      </c>
      <c r="U421" s="11">
        <v>44116.0</v>
      </c>
      <c r="V421" s="12">
        <f t="array" ref="V421">VLOOKUP($U421,'종목주가시세'!$A$1:$J$472,MATCH(V$6,'종목주가시세'!$B$1:$J$1,0)+1)*L421</f>
        <v>0</v>
      </c>
      <c r="W421" s="12">
        <f t="array" ref="W421">VLOOKUP($U421,'종목주가시세'!$A$1:$J$472,MATCH(W$6,'종목주가시세'!$B$1:$J$1,0)+1)*M421</f>
        <v>0</v>
      </c>
      <c r="X421" s="12">
        <f t="array" ref="X421">VLOOKUP($U421,'종목주가시세'!$A$1:$J$472,MATCH(X$6,'종목주가시세'!$B$1:$J$1,0)+1)*N421</f>
        <v>0</v>
      </c>
      <c r="Y421" s="12">
        <f t="array" ref="Y421">VLOOKUP($U421,'종목주가시세'!$A$1:$J$472,MATCH(Y$6,'종목주가시세'!$B$1:$J$1,0)+1)*O421</f>
        <v>0</v>
      </c>
      <c r="Z421" s="12">
        <f t="array" ref="Z421">VLOOKUP($U421,'종목주가시세'!$A$1:$J$472,MATCH(Z$6,'종목주가시세'!$B$1:$J$1,0)+1)*P421</f>
        <v>0</v>
      </c>
      <c r="AA421" s="12">
        <f t="array" ref="AA421">VLOOKUP($U421,'종목주가시세'!$A$1:$J$472,MATCH(AA$6,'종목주가시세'!$B$1:$J$1,0)+1)*Q421</f>
        <v>0</v>
      </c>
      <c r="AB421" s="12">
        <f t="array" ref="AB421">VLOOKUP($U421,'종목주가시세'!$A$1:$J$472,MATCH(AB$6,'종목주가시세'!$B$1:$J$1,0)+1)*R421</f>
        <v>0</v>
      </c>
      <c r="AC421" s="12">
        <f t="array" ref="AC421">VLOOKUP($U421,'종목주가시세'!$A$1:$J$472,MATCH(AC$6,'종목주가시세'!$B$1:$J$1,0)+1)*S421</f>
        <v>0</v>
      </c>
      <c r="AD421" s="12">
        <f t="array" ref="AD421">VLOOKUP($U421,'종목주가시세'!$A$1:$J$472,MATCH(AD$6,'종목주가시세'!$B$1:$J$1,0)+1)*T421</f>
        <v>0</v>
      </c>
      <c r="AE421" s="12">
        <f t="shared" si="3"/>
        <v>0</v>
      </c>
      <c r="AF421" s="12">
        <f t="array" ref="AF421">100000000+SUM(IF(($C$7:$C$28="매도")*($B$7:$B$28&lt;=$U421),$I$7:$I$28))-SUM(IF(($C$7:$C$28="매수")*($B$7:$B$28&lt;=$U421),$I$7:$I$28))</f>
        <v>170486380</v>
      </c>
      <c r="AG421" s="12">
        <f t="shared" si="4"/>
        <v>170486380</v>
      </c>
    </row>
    <row r="422" ht="16.5" customHeight="1">
      <c r="L422" s="3">
        <f t="array" ref="L422">SUM(IF(($A$7:$A$28=L$6)*($C$7:$C$28="매수")*($B$7:$B$28&lt;=$U422),$H$7:$H$28))-SUM(IF(($A$7:$A$28=L$6)*($C$7:$C$28="매도")*($B$7:$B$28&lt;=$U422),$H$7:$H$28))</f>
        <v>0</v>
      </c>
      <c r="M422" s="3">
        <f t="array" ref="M422">SUM(IF(($A$7:$A$28=M$6)*($C$7:$C$28="매수")*($B$7:$B$28&lt;=$U422),$H$7:$H$28))-SUM(IF(($A$7:$A$28=M$6)*($C$7:$C$28="매도")*($B$7:$B$28&lt;=$U422),$H$7:$H$28))</f>
        <v>0</v>
      </c>
      <c r="N422" s="3">
        <f t="array" ref="N422">SUM(IF(($A$7:$A$28=N$6)*($C$7:$C$28="매수")*($B$7:$B$28&lt;=$U422),$H$7:$H$28))-SUM(IF(($A$7:$A$28=N$6)*($C$7:$C$28="매도")*($B$7:$B$28&lt;=$U422),$H$7:$H$28))</f>
        <v>0</v>
      </c>
      <c r="O422" s="3">
        <f t="array" ref="O422">SUM(IF(($A$7:$A$28=O$6)*($C$7:$C$28="매수")*($B$7:$B$28&lt;=$U422),$H$7:$H$28))-SUM(IF(($A$7:$A$28=O$6)*($C$7:$C$28="매도")*($B$7:$B$28&lt;=$U422),$H$7:$H$28))</f>
        <v>0</v>
      </c>
      <c r="P422" s="3">
        <f t="array" ref="P422">SUM(IF(($A$7:$A$28=P$6)*($C$7:$C$28="매수")*($B$7:$B$28&lt;=$U422),$H$7:$H$28))-SUM(IF(($A$7:$A$28=P$6)*($C$7:$C$28="매도")*($B$7:$B$28&lt;=$U422),$H$7:$H$28))</f>
        <v>0</v>
      </c>
      <c r="Q422" s="3">
        <f t="array" ref="Q422">SUM(IF(($A$7:$A$28=Q$6)*($C$7:$C$28="매수")*($B$7:$B$28&lt;=$U422),$H$7:$H$28))-SUM(IF(($A$7:$A$28=Q$6)*($C$7:$C$28="매도")*($B$7:$B$28&lt;=$U422),$H$7:$H$28))</f>
        <v>0</v>
      </c>
      <c r="R422" s="3">
        <f t="array" ref="R422">SUM(IF(($A$7:$A$28=R$6)*($C$7:$C$28="매수")*($B$7:$B$28&lt;=$U422),$H$7:$H$28))-SUM(IF(($A$7:$A$28=R$6)*($C$7:$C$28="매도")*($B$7:$B$28&lt;=$U422),$H$7:$H$28))</f>
        <v>0</v>
      </c>
      <c r="S422" s="3">
        <f t="array" ref="S422">SUM(IF(($A$7:$A$28=S$6)*($C$7:$C$28="매수")*($B$7:$B$28&lt;=$U422),$H$7:$H$28))-SUM(IF(($A$7:$A$28=S$6)*($C$7:$C$28="매도")*($B$7:$B$28&lt;=$U422),$H$7:$H$28))</f>
        <v>0</v>
      </c>
      <c r="T422" s="3">
        <f t="array" ref="T422">SUM(IF(($A$7:$A$28=T$6)*($C$7:$C$28="매수")*($B$7:$B$28&lt;=$U422),$H$7:$H$28))-SUM(IF(($A$7:$A$28=T$6)*($C$7:$C$28="매도")*($B$7:$B$28&lt;=$U422),$H$7:$H$28))</f>
        <v>0</v>
      </c>
      <c r="U422" s="11">
        <v>44117.0</v>
      </c>
      <c r="V422" s="12">
        <f t="array" ref="V422">VLOOKUP($U422,'종목주가시세'!$A$1:$J$472,MATCH(V$6,'종목주가시세'!$B$1:$J$1,0)+1)*L422</f>
        <v>0</v>
      </c>
      <c r="W422" s="12">
        <f t="array" ref="W422">VLOOKUP($U422,'종목주가시세'!$A$1:$J$472,MATCH(W$6,'종목주가시세'!$B$1:$J$1,0)+1)*M422</f>
        <v>0</v>
      </c>
      <c r="X422" s="12">
        <f t="array" ref="X422">VLOOKUP($U422,'종목주가시세'!$A$1:$J$472,MATCH(X$6,'종목주가시세'!$B$1:$J$1,0)+1)*N422</f>
        <v>0</v>
      </c>
      <c r="Y422" s="12">
        <f t="array" ref="Y422">VLOOKUP($U422,'종목주가시세'!$A$1:$J$472,MATCH(Y$6,'종목주가시세'!$B$1:$J$1,0)+1)*O422</f>
        <v>0</v>
      </c>
      <c r="Z422" s="12">
        <f t="array" ref="Z422">VLOOKUP($U422,'종목주가시세'!$A$1:$J$472,MATCH(Z$6,'종목주가시세'!$B$1:$J$1,0)+1)*P422</f>
        <v>0</v>
      </c>
      <c r="AA422" s="12">
        <f t="array" ref="AA422">VLOOKUP($U422,'종목주가시세'!$A$1:$J$472,MATCH(AA$6,'종목주가시세'!$B$1:$J$1,0)+1)*Q422</f>
        <v>0</v>
      </c>
      <c r="AB422" s="12">
        <f t="array" ref="AB422">VLOOKUP($U422,'종목주가시세'!$A$1:$J$472,MATCH(AB$6,'종목주가시세'!$B$1:$J$1,0)+1)*R422</f>
        <v>0</v>
      </c>
      <c r="AC422" s="12">
        <f t="array" ref="AC422">VLOOKUP($U422,'종목주가시세'!$A$1:$J$472,MATCH(AC$6,'종목주가시세'!$B$1:$J$1,0)+1)*S422</f>
        <v>0</v>
      </c>
      <c r="AD422" s="12">
        <f t="array" ref="AD422">VLOOKUP($U422,'종목주가시세'!$A$1:$J$472,MATCH(AD$6,'종목주가시세'!$B$1:$J$1,0)+1)*T422</f>
        <v>0</v>
      </c>
      <c r="AE422" s="12">
        <f t="shared" si="3"/>
        <v>0</v>
      </c>
      <c r="AF422" s="12">
        <f t="array" ref="AF422">100000000+SUM(IF(($C$7:$C$28="매도")*($B$7:$B$28&lt;=$U422),$I$7:$I$28))-SUM(IF(($C$7:$C$28="매수")*($B$7:$B$28&lt;=$U422),$I$7:$I$28))</f>
        <v>170486380</v>
      </c>
      <c r="AG422" s="12">
        <f t="shared" si="4"/>
        <v>170486380</v>
      </c>
    </row>
    <row r="423" ht="16.5" customHeight="1">
      <c r="L423" s="3">
        <f t="array" ref="L423">SUM(IF(($A$7:$A$28=L$6)*($C$7:$C$28="매수")*($B$7:$B$28&lt;=$U423),$H$7:$H$28))-SUM(IF(($A$7:$A$28=L$6)*($C$7:$C$28="매도")*($B$7:$B$28&lt;=$U423),$H$7:$H$28))</f>
        <v>0</v>
      </c>
      <c r="M423" s="3">
        <f t="array" ref="M423">SUM(IF(($A$7:$A$28=M$6)*($C$7:$C$28="매수")*($B$7:$B$28&lt;=$U423),$H$7:$H$28))-SUM(IF(($A$7:$A$28=M$6)*($C$7:$C$28="매도")*($B$7:$B$28&lt;=$U423),$H$7:$H$28))</f>
        <v>0</v>
      </c>
      <c r="N423" s="3">
        <f t="array" ref="N423">SUM(IF(($A$7:$A$28=N$6)*($C$7:$C$28="매수")*($B$7:$B$28&lt;=$U423),$H$7:$H$28))-SUM(IF(($A$7:$A$28=N$6)*($C$7:$C$28="매도")*($B$7:$B$28&lt;=$U423),$H$7:$H$28))</f>
        <v>0</v>
      </c>
      <c r="O423" s="3">
        <f t="array" ref="O423">SUM(IF(($A$7:$A$28=O$6)*($C$7:$C$28="매수")*($B$7:$B$28&lt;=$U423),$H$7:$H$28))-SUM(IF(($A$7:$A$28=O$6)*($C$7:$C$28="매도")*($B$7:$B$28&lt;=$U423),$H$7:$H$28))</f>
        <v>0</v>
      </c>
      <c r="P423" s="3">
        <f t="array" ref="P423">SUM(IF(($A$7:$A$28=P$6)*($C$7:$C$28="매수")*($B$7:$B$28&lt;=$U423),$H$7:$H$28))-SUM(IF(($A$7:$A$28=P$6)*($C$7:$C$28="매도")*($B$7:$B$28&lt;=$U423),$H$7:$H$28))</f>
        <v>0</v>
      </c>
      <c r="Q423" s="3">
        <f t="array" ref="Q423">SUM(IF(($A$7:$A$28=Q$6)*($C$7:$C$28="매수")*($B$7:$B$28&lt;=$U423),$H$7:$H$28))-SUM(IF(($A$7:$A$28=Q$6)*($C$7:$C$28="매도")*($B$7:$B$28&lt;=$U423),$H$7:$H$28))</f>
        <v>0</v>
      </c>
      <c r="R423" s="3">
        <f t="array" ref="R423">SUM(IF(($A$7:$A$28=R$6)*($C$7:$C$28="매수")*($B$7:$B$28&lt;=$U423),$H$7:$H$28))-SUM(IF(($A$7:$A$28=R$6)*($C$7:$C$28="매도")*($B$7:$B$28&lt;=$U423),$H$7:$H$28))</f>
        <v>0</v>
      </c>
      <c r="S423" s="3">
        <f t="array" ref="S423">SUM(IF(($A$7:$A$28=S$6)*($C$7:$C$28="매수")*($B$7:$B$28&lt;=$U423),$H$7:$H$28))-SUM(IF(($A$7:$A$28=S$6)*($C$7:$C$28="매도")*($B$7:$B$28&lt;=$U423),$H$7:$H$28))</f>
        <v>0</v>
      </c>
      <c r="T423" s="3">
        <f t="array" ref="T423">SUM(IF(($A$7:$A$28=T$6)*($C$7:$C$28="매수")*($B$7:$B$28&lt;=$U423),$H$7:$H$28))-SUM(IF(($A$7:$A$28=T$6)*($C$7:$C$28="매도")*($B$7:$B$28&lt;=$U423),$H$7:$H$28))</f>
        <v>0</v>
      </c>
      <c r="U423" s="11">
        <v>44118.0</v>
      </c>
      <c r="V423" s="12">
        <f t="array" ref="V423">VLOOKUP($U423,'종목주가시세'!$A$1:$J$472,MATCH(V$6,'종목주가시세'!$B$1:$J$1,0)+1)*L423</f>
        <v>0</v>
      </c>
      <c r="W423" s="12">
        <f t="array" ref="W423">VLOOKUP($U423,'종목주가시세'!$A$1:$J$472,MATCH(W$6,'종목주가시세'!$B$1:$J$1,0)+1)*M423</f>
        <v>0</v>
      </c>
      <c r="X423" s="12">
        <f t="array" ref="X423">VLOOKUP($U423,'종목주가시세'!$A$1:$J$472,MATCH(X$6,'종목주가시세'!$B$1:$J$1,0)+1)*N423</f>
        <v>0</v>
      </c>
      <c r="Y423" s="12">
        <f t="array" ref="Y423">VLOOKUP($U423,'종목주가시세'!$A$1:$J$472,MATCH(Y$6,'종목주가시세'!$B$1:$J$1,0)+1)*O423</f>
        <v>0</v>
      </c>
      <c r="Z423" s="12">
        <f t="array" ref="Z423">VLOOKUP($U423,'종목주가시세'!$A$1:$J$472,MATCH(Z$6,'종목주가시세'!$B$1:$J$1,0)+1)*P423</f>
        <v>0</v>
      </c>
      <c r="AA423" s="12">
        <f t="array" ref="AA423">VLOOKUP($U423,'종목주가시세'!$A$1:$J$472,MATCH(AA$6,'종목주가시세'!$B$1:$J$1,0)+1)*Q423</f>
        <v>0</v>
      </c>
      <c r="AB423" s="12">
        <f t="array" ref="AB423">VLOOKUP($U423,'종목주가시세'!$A$1:$J$472,MATCH(AB$6,'종목주가시세'!$B$1:$J$1,0)+1)*R423</f>
        <v>0</v>
      </c>
      <c r="AC423" s="12">
        <f t="array" ref="AC423">VLOOKUP($U423,'종목주가시세'!$A$1:$J$472,MATCH(AC$6,'종목주가시세'!$B$1:$J$1,0)+1)*S423</f>
        <v>0</v>
      </c>
      <c r="AD423" s="12">
        <f t="array" ref="AD423">VLOOKUP($U423,'종목주가시세'!$A$1:$J$472,MATCH(AD$6,'종목주가시세'!$B$1:$J$1,0)+1)*T423</f>
        <v>0</v>
      </c>
      <c r="AE423" s="12">
        <f t="shared" si="3"/>
        <v>0</v>
      </c>
      <c r="AF423" s="12">
        <f t="array" ref="AF423">100000000+SUM(IF(($C$7:$C$28="매도")*($B$7:$B$28&lt;=$U423),$I$7:$I$28))-SUM(IF(($C$7:$C$28="매수")*($B$7:$B$28&lt;=$U423),$I$7:$I$28))</f>
        <v>170486380</v>
      </c>
      <c r="AG423" s="12">
        <f t="shared" si="4"/>
        <v>170486380</v>
      </c>
    </row>
    <row r="424" ht="16.5" customHeight="1">
      <c r="L424" s="3">
        <f t="array" ref="L424">SUM(IF(($A$7:$A$28=L$6)*($C$7:$C$28="매수")*($B$7:$B$28&lt;=$U424),$H$7:$H$28))-SUM(IF(($A$7:$A$28=L$6)*($C$7:$C$28="매도")*($B$7:$B$28&lt;=$U424),$H$7:$H$28))</f>
        <v>0</v>
      </c>
      <c r="M424" s="3">
        <f t="array" ref="M424">SUM(IF(($A$7:$A$28=M$6)*($C$7:$C$28="매수")*($B$7:$B$28&lt;=$U424),$H$7:$H$28))-SUM(IF(($A$7:$A$28=M$6)*($C$7:$C$28="매도")*($B$7:$B$28&lt;=$U424),$H$7:$H$28))</f>
        <v>0</v>
      </c>
      <c r="N424" s="3">
        <f t="array" ref="N424">SUM(IF(($A$7:$A$28=N$6)*($C$7:$C$28="매수")*($B$7:$B$28&lt;=$U424),$H$7:$H$28))-SUM(IF(($A$7:$A$28=N$6)*($C$7:$C$28="매도")*($B$7:$B$28&lt;=$U424),$H$7:$H$28))</f>
        <v>0</v>
      </c>
      <c r="O424" s="3">
        <f t="array" ref="O424">SUM(IF(($A$7:$A$28=O$6)*($C$7:$C$28="매수")*($B$7:$B$28&lt;=$U424),$H$7:$H$28))-SUM(IF(($A$7:$A$28=O$6)*($C$7:$C$28="매도")*($B$7:$B$28&lt;=$U424),$H$7:$H$28))</f>
        <v>0</v>
      </c>
      <c r="P424" s="3">
        <f t="array" ref="P424">SUM(IF(($A$7:$A$28=P$6)*($C$7:$C$28="매수")*($B$7:$B$28&lt;=$U424),$H$7:$H$28))-SUM(IF(($A$7:$A$28=P$6)*($C$7:$C$28="매도")*($B$7:$B$28&lt;=$U424),$H$7:$H$28))</f>
        <v>0</v>
      </c>
      <c r="Q424" s="3">
        <f t="array" ref="Q424">SUM(IF(($A$7:$A$28=Q$6)*($C$7:$C$28="매수")*($B$7:$B$28&lt;=$U424),$H$7:$H$28))-SUM(IF(($A$7:$A$28=Q$6)*($C$7:$C$28="매도")*($B$7:$B$28&lt;=$U424),$H$7:$H$28))</f>
        <v>0</v>
      </c>
      <c r="R424" s="3">
        <f t="array" ref="R424">SUM(IF(($A$7:$A$28=R$6)*($C$7:$C$28="매수")*($B$7:$B$28&lt;=$U424),$H$7:$H$28))-SUM(IF(($A$7:$A$28=R$6)*($C$7:$C$28="매도")*($B$7:$B$28&lt;=$U424),$H$7:$H$28))</f>
        <v>0</v>
      </c>
      <c r="S424" s="3">
        <f t="array" ref="S424">SUM(IF(($A$7:$A$28=S$6)*($C$7:$C$28="매수")*($B$7:$B$28&lt;=$U424),$H$7:$H$28))-SUM(IF(($A$7:$A$28=S$6)*($C$7:$C$28="매도")*($B$7:$B$28&lt;=$U424),$H$7:$H$28))</f>
        <v>0</v>
      </c>
      <c r="T424" s="3">
        <f t="array" ref="T424">SUM(IF(($A$7:$A$28=T$6)*($C$7:$C$28="매수")*($B$7:$B$28&lt;=$U424),$H$7:$H$28))-SUM(IF(($A$7:$A$28=T$6)*($C$7:$C$28="매도")*($B$7:$B$28&lt;=$U424),$H$7:$H$28))</f>
        <v>0</v>
      </c>
      <c r="U424" s="11">
        <v>44119.0</v>
      </c>
      <c r="V424" s="12">
        <f t="array" ref="V424">VLOOKUP($U424,'종목주가시세'!$A$1:$J$472,MATCH(V$6,'종목주가시세'!$B$1:$J$1,0)+1)*L424</f>
        <v>0</v>
      </c>
      <c r="W424" s="12">
        <f t="array" ref="W424">VLOOKUP($U424,'종목주가시세'!$A$1:$J$472,MATCH(W$6,'종목주가시세'!$B$1:$J$1,0)+1)*M424</f>
        <v>0</v>
      </c>
      <c r="X424" s="12">
        <f t="array" ref="X424">VLOOKUP($U424,'종목주가시세'!$A$1:$J$472,MATCH(X$6,'종목주가시세'!$B$1:$J$1,0)+1)*N424</f>
        <v>0</v>
      </c>
      <c r="Y424" s="12">
        <f t="array" ref="Y424">VLOOKUP($U424,'종목주가시세'!$A$1:$J$472,MATCH(Y$6,'종목주가시세'!$B$1:$J$1,0)+1)*O424</f>
        <v>0</v>
      </c>
      <c r="Z424" s="12">
        <f t="array" ref="Z424">VLOOKUP($U424,'종목주가시세'!$A$1:$J$472,MATCH(Z$6,'종목주가시세'!$B$1:$J$1,0)+1)*P424</f>
        <v>0</v>
      </c>
      <c r="AA424" s="12">
        <f t="array" ref="AA424">VLOOKUP($U424,'종목주가시세'!$A$1:$J$472,MATCH(AA$6,'종목주가시세'!$B$1:$J$1,0)+1)*Q424</f>
        <v>0</v>
      </c>
      <c r="AB424" s="12">
        <f t="array" ref="AB424">VLOOKUP($U424,'종목주가시세'!$A$1:$J$472,MATCH(AB$6,'종목주가시세'!$B$1:$J$1,0)+1)*R424</f>
        <v>0</v>
      </c>
      <c r="AC424" s="12">
        <f t="array" ref="AC424">VLOOKUP($U424,'종목주가시세'!$A$1:$J$472,MATCH(AC$6,'종목주가시세'!$B$1:$J$1,0)+1)*S424</f>
        <v>0</v>
      </c>
      <c r="AD424" s="12">
        <f t="array" ref="AD424">VLOOKUP($U424,'종목주가시세'!$A$1:$J$472,MATCH(AD$6,'종목주가시세'!$B$1:$J$1,0)+1)*T424</f>
        <v>0</v>
      </c>
      <c r="AE424" s="12">
        <f t="shared" si="3"/>
        <v>0</v>
      </c>
      <c r="AF424" s="12">
        <f t="array" ref="AF424">100000000+SUM(IF(($C$7:$C$28="매도")*($B$7:$B$28&lt;=$U424),$I$7:$I$28))-SUM(IF(($C$7:$C$28="매수")*($B$7:$B$28&lt;=$U424),$I$7:$I$28))</f>
        <v>170486380</v>
      </c>
      <c r="AG424" s="12">
        <f t="shared" si="4"/>
        <v>170486380</v>
      </c>
    </row>
    <row r="425" ht="16.5" customHeight="1">
      <c r="L425" s="3">
        <f t="array" ref="L425">SUM(IF(($A$7:$A$28=L$6)*($C$7:$C$28="매수")*($B$7:$B$28&lt;=$U425),$H$7:$H$28))-SUM(IF(($A$7:$A$28=L$6)*($C$7:$C$28="매도")*($B$7:$B$28&lt;=$U425),$H$7:$H$28))</f>
        <v>0</v>
      </c>
      <c r="M425" s="3">
        <f t="array" ref="M425">SUM(IF(($A$7:$A$28=M$6)*($C$7:$C$28="매수")*($B$7:$B$28&lt;=$U425),$H$7:$H$28))-SUM(IF(($A$7:$A$28=M$6)*($C$7:$C$28="매도")*($B$7:$B$28&lt;=$U425),$H$7:$H$28))</f>
        <v>0</v>
      </c>
      <c r="N425" s="3">
        <f t="array" ref="N425">SUM(IF(($A$7:$A$28=N$6)*($C$7:$C$28="매수")*($B$7:$B$28&lt;=$U425),$H$7:$H$28))-SUM(IF(($A$7:$A$28=N$6)*($C$7:$C$28="매도")*($B$7:$B$28&lt;=$U425),$H$7:$H$28))</f>
        <v>0</v>
      </c>
      <c r="O425" s="3">
        <f t="array" ref="O425">SUM(IF(($A$7:$A$28=O$6)*($C$7:$C$28="매수")*($B$7:$B$28&lt;=$U425),$H$7:$H$28))-SUM(IF(($A$7:$A$28=O$6)*($C$7:$C$28="매도")*($B$7:$B$28&lt;=$U425),$H$7:$H$28))</f>
        <v>0</v>
      </c>
      <c r="P425" s="3">
        <f t="array" ref="P425">SUM(IF(($A$7:$A$28=P$6)*($C$7:$C$28="매수")*($B$7:$B$28&lt;=$U425),$H$7:$H$28))-SUM(IF(($A$7:$A$28=P$6)*($C$7:$C$28="매도")*($B$7:$B$28&lt;=$U425),$H$7:$H$28))</f>
        <v>0</v>
      </c>
      <c r="Q425" s="3">
        <f t="array" ref="Q425">SUM(IF(($A$7:$A$28=Q$6)*($C$7:$C$28="매수")*($B$7:$B$28&lt;=$U425),$H$7:$H$28))-SUM(IF(($A$7:$A$28=Q$6)*($C$7:$C$28="매도")*($B$7:$B$28&lt;=$U425),$H$7:$H$28))</f>
        <v>0</v>
      </c>
      <c r="R425" s="3">
        <f t="array" ref="R425">SUM(IF(($A$7:$A$28=R$6)*($C$7:$C$28="매수")*($B$7:$B$28&lt;=$U425),$H$7:$H$28))-SUM(IF(($A$7:$A$28=R$6)*($C$7:$C$28="매도")*($B$7:$B$28&lt;=$U425),$H$7:$H$28))</f>
        <v>0</v>
      </c>
      <c r="S425" s="3">
        <f t="array" ref="S425">SUM(IF(($A$7:$A$28=S$6)*($C$7:$C$28="매수")*($B$7:$B$28&lt;=$U425),$H$7:$H$28))-SUM(IF(($A$7:$A$28=S$6)*($C$7:$C$28="매도")*($B$7:$B$28&lt;=$U425),$H$7:$H$28))</f>
        <v>0</v>
      </c>
      <c r="T425" s="3">
        <f t="array" ref="T425">SUM(IF(($A$7:$A$28=T$6)*($C$7:$C$28="매수")*($B$7:$B$28&lt;=$U425),$H$7:$H$28))-SUM(IF(($A$7:$A$28=T$6)*($C$7:$C$28="매도")*($B$7:$B$28&lt;=$U425),$H$7:$H$28))</f>
        <v>0</v>
      </c>
      <c r="U425" s="11">
        <v>44120.0</v>
      </c>
      <c r="V425" s="12">
        <f t="array" ref="V425">VLOOKUP($U425,'종목주가시세'!$A$1:$J$472,MATCH(V$6,'종목주가시세'!$B$1:$J$1,0)+1)*L425</f>
        <v>0</v>
      </c>
      <c r="W425" s="12">
        <f t="array" ref="W425">VLOOKUP($U425,'종목주가시세'!$A$1:$J$472,MATCH(W$6,'종목주가시세'!$B$1:$J$1,0)+1)*M425</f>
        <v>0</v>
      </c>
      <c r="X425" s="12">
        <f t="array" ref="X425">VLOOKUP($U425,'종목주가시세'!$A$1:$J$472,MATCH(X$6,'종목주가시세'!$B$1:$J$1,0)+1)*N425</f>
        <v>0</v>
      </c>
      <c r="Y425" s="12">
        <f t="array" ref="Y425">VLOOKUP($U425,'종목주가시세'!$A$1:$J$472,MATCH(Y$6,'종목주가시세'!$B$1:$J$1,0)+1)*O425</f>
        <v>0</v>
      </c>
      <c r="Z425" s="12">
        <f t="array" ref="Z425">VLOOKUP($U425,'종목주가시세'!$A$1:$J$472,MATCH(Z$6,'종목주가시세'!$B$1:$J$1,0)+1)*P425</f>
        <v>0</v>
      </c>
      <c r="AA425" s="12">
        <f t="array" ref="AA425">VLOOKUP($U425,'종목주가시세'!$A$1:$J$472,MATCH(AA$6,'종목주가시세'!$B$1:$J$1,0)+1)*Q425</f>
        <v>0</v>
      </c>
      <c r="AB425" s="12">
        <f t="array" ref="AB425">VLOOKUP($U425,'종목주가시세'!$A$1:$J$472,MATCH(AB$6,'종목주가시세'!$B$1:$J$1,0)+1)*R425</f>
        <v>0</v>
      </c>
      <c r="AC425" s="12">
        <f t="array" ref="AC425">VLOOKUP($U425,'종목주가시세'!$A$1:$J$472,MATCH(AC$6,'종목주가시세'!$B$1:$J$1,0)+1)*S425</f>
        <v>0</v>
      </c>
      <c r="AD425" s="12">
        <f t="array" ref="AD425">VLOOKUP($U425,'종목주가시세'!$A$1:$J$472,MATCH(AD$6,'종목주가시세'!$B$1:$J$1,0)+1)*T425</f>
        <v>0</v>
      </c>
      <c r="AE425" s="12">
        <f t="shared" si="3"/>
        <v>0</v>
      </c>
      <c r="AF425" s="12">
        <f t="array" ref="AF425">100000000+SUM(IF(($C$7:$C$28="매도")*($B$7:$B$28&lt;=$U425),$I$7:$I$28))-SUM(IF(($C$7:$C$28="매수")*($B$7:$B$28&lt;=$U425),$I$7:$I$28))</f>
        <v>170486380</v>
      </c>
      <c r="AG425" s="12">
        <f t="shared" si="4"/>
        <v>170486380</v>
      </c>
    </row>
    <row r="426" ht="16.5" customHeight="1">
      <c r="L426" s="3">
        <f t="array" ref="L426">SUM(IF(($A$7:$A$28=L$6)*($C$7:$C$28="매수")*($B$7:$B$28&lt;=$U426),$H$7:$H$28))-SUM(IF(($A$7:$A$28=L$6)*($C$7:$C$28="매도")*($B$7:$B$28&lt;=$U426),$H$7:$H$28))</f>
        <v>0</v>
      </c>
      <c r="M426" s="3">
        <f t="array" ref="M426">SUM(IF(($A$7:$A$28=M$6)*($C$7:$C$28="매수")*($B$7:$B$28&lt;=$U426),$H$7:$H$28))-SUM(IF(($A$7:$A$28=M$6)*($C$7:$C$28="매도")*($B$7:$B$28&lt;=$U426),$H$7:$H$28))</f>
        <v>0</v>
      </c>
      <c r="N426" s="3">
        <f t="array" ref="N426">SUM(IF(($A$7:$A$28=N$6)*($C$7:$C$28="매수")*($B$7:$B$28&lt;=$U426),$H$7:$H$28))-SUM(IF(($A$7:$A$28=N$6)*($C$7:$C$28="매도")*($B$7:$B$28&lt;=$U426),$H$7:$H$28))</f>
        <v>0</v>
      </c>
      <c r="O426" s="3">
        <f t="array" ref="O426">SUM(IF(($A$7:$A$28=O$6)*($C$7:$C$28="매수")*($B$7:$B$28&lt;=$U426),$H$7:$H$28))-SUM(IF(($A$7:$A$28=O$6)*($C$7:$C$28="매도")*($B$7:$B$28&lt;=$U426),$H$7:$H$28))</f>
        <v>0</v>
      </c>
      <c r="P426" s="3">
        <f t="array" ref="P426">SUM(IF(($A$7:$A$28=P$6)*($C$7:$C$28="매수")*($B$7:$B$28&lt;=$U426),$H$7:$H$28))-SUM(IF(($A$7:$A$28=P$6)*($C$7:$C$28="매도")*($B$7:$B$28&lt;=$U426),$H$7:$H$28))</f>
        <v>0</v>
      </c>
      <c r="Q426" s="3">
        <f t="array" ref="Q426">SUM(IF(($A$7:$A$28=Q$6)*($C$7:$C$28="매수")*($B$7:$B$28&lt;=$U426),$H$7:$H$28))-SUM(IF(($A$7:$A$28=Q$6)*($C$7:$C$28="매도")*($B$7:$B$28&lt;=$U426),$H$7:$H$28))</f>
        <v>0</v>
      </c>
      <c r="R426" s="3">
        <f t="array" ref="R426">SUM(IF(($A$7:$A$28=R$6)*($C$7:$C$28="매수")*($B$7:$B$28&lt;=$U426),$H$7:$H$28))-SUM(IF(($A$7:$A$28=R$6)*($C$7:$C$28="매도")*($B$7:$B$28&lt;=$U426),$H$7:$H$28))</f>
        <v>0</v>
      </c>
      <c r="S426" s="3">
        <f t="array" ref="S426">SUM(IF(($A$7:$A$28=S$6)*($C$7:$C$28="매수")*($B$7:$B$28&lt;=$U426),$H$7:$H$28))-SUM(IF(($A$7:$A$28=S$6)*($C$7:$C$28="매도")*($B$7:$B$28&lt;=$U426),$H$7:$H$28))</f>
        <v>0</v>
      </c>
      <c r="T426" s="3">
        <f t="array" ref="T426">SUM(IF(($A$7:$A$28=T$6)*($C$7:$C$28="매수")*($B$7:$B$28&lt;=$U426),$H$7:$H$28))-SUM(IF(($A$7:$A$28=T$6)*($C$7:$C$28="매도")*($B$7:$B$28&lt;=$U426),$H$7:$H$28))</f>
        <v>0</v>
      </c>
      <c r="U426" s="11">
        <v>44123.0</v>
      </c>
      <c r="V426" s="12">
        <f t="array" ref="V426">VLOOKUP($U426,'종목주가시세'!$A$1:$J$472,MATCH(V$6,'종목주가시세'!$B$1:$J$1,0)+1)*L426</f>
        <v>0</v>
      </c>
      <c r="W426" s="12">
        <f t="array" ref="W426">VLOOKUP($U426,'종목주가시세'!$A$1:$J$472,MATCH(W$6,'종목주가시세'!$B$1:$J$1,0)+1)*M426</f>
        <v>0</v>
      </c>
      <c r="X426" s="12">
        <f t="array" ref="X426">VLOOKUP($U426,'종목주가시세'!$A$1:$J$472,MATCH(X$6,'종목주가시세'!$B$1:$J$1,0)+1)*N426</f>
        <v>0</v>
      </c>
      <c r="Y426" s="12">
        <f t="array" ref="Y426">VLOOKUP($U426,'종목주가시세'!$A$1:$J$472,MATCH(Y$6,'종목주가시세'!$B$1:$J$1,0)+1)*O426</f>
        <v>0</v>
      </c>
      <c r="Z426" s="12">
        <f t="array" ref="Z426">VLOOKUP($U426,'종목주가시세'!$A$1:$J$472,MATCH(Z$6,'종목주가시세'!$B$1:$J$1,0)+1)*P426</f>
        <v>0</v>
      </c>
      <c r="AA426" s="12">
        <f t="array" ref="AA426">VLOOKUP($U426,'종목주가시세'!$A$1:$J$472,MATCH(AA$6,'종목주가시세'!$B$1:$J$1,0)+1)*Q426</f>
        <v>0</v>
      </c>
      <c r="AB426" s="12">
        <f t="array" ref="AB426">VLOOKUP($U426,'종목주가시세'!$A$1:$J$472,MATCH(AB$6,'종목주가시세'!$B$1:$J$1,0)+1)*R426</f>
        <v>0</v>
      </c>
      <c r="AC426" s="12">
        <f t="array" ref="AC426">VLOOKUP($U426,'종목주가시세'!$A$1:$J$472,MATCH(AC$6,'종목주가시세'!$B$1:$J$1,0)+1)*S426</f>
        <v>0</v>
      </c>
      <c r="AD426" s="12">
        <f t="array" ref="AD426">VLOOKUP($U426,'종목주가시세'!$A$1:$J$472,MATCH(AD$6,'종목주가시세'!$B$1:$J$1,0)+1)*T426</f>
        <v>0</v>
      </c>
      <c r="AE426" s="12">
        <f t="shared" si="3"/>
        <v>0</v>
      </c>
      <c r="AF426" s="12">
        <f t="array" ref="AF426">100000000+SUM(IF(($C$7:$C$28="매도")*($B$7:$B$28&lt;=$U426),$I$7:$I$28))-SUM(IF(($C$7:$C$28="매수")*($B$7:$B$28&lt;=$U426),$I$7:$I$28))</f>
        <v>170486380</v>
      </c>
      <c r="AG426" s="12">
        <f t="shared" si="4"/>
        <v>170486380</v>
      </c>
    </row>
    <row r="427" ht="16.5" customHeight="1">
      <c r="L427" s="3">
        <f t="array" ref="L427">SUM(IF(($A$7:$A$28=L$6)*($C$7:$C$28="매수")*($B$7:$B$28&lt;=$U427),$H$7:$H$28))-SUM(IF(($A$7:$A$28=L$6)*($C$7:$C$28="매도")*($B$7:$B$28&lt;=$U427),$H$7:$H$28))</f>
        <v>0</v>
      </c>
      <c r="M427" s="3">
        <f t="array" ref="M427">SUM(IF(($A$7:$A$28=M$6)*($C$7:$C$28="매수")*($B$7:$B$28&lt;=$U427),$H$7:$H$28))-SUM(IF(($A$7:$A$28=M$6)*($C$7:$C$28="매도")*($B$7:$B$28&lt;=$U427),$H$7:$H$28))</f>
        <v>0</v>
      </c>
      <c r="N427" s="3">
        <f t="array" ref="N427">SUM(IF(($A$7:$A$28=N$6)*($C$7:$C$28="매수")*($B$7:$B$28&lt;=$U427),$H$7:$H$28))-SUM(IF(($A$7:$A$28=N$6)*($C$7:$C$28="매도")*($B$7:$B$28&lt;=$U427),$H$7:$H$28))</f>
        <v>0</v>
      </c>
      <c r="O427" s="3">
        <f t="array" ref="O427">SUM(IF(($A$7:$A$28=O$6)*($C$7:$C$28="매수")*($B$7:$B$28&lt;=$U427),$H$7:$H$28))-SUM(IF(($A$7:$A$28=O$6)*($C$7:$C$28="매도")*($B$7:$B$28&lt;=$U427),$H$7:$H$28))</f>
        <v>0</v>
      </c>
      <c r="P427" s="3">
        <f t="array" ref="P427">SUM(IF(($A$7:$A$28=P$6)*($C$7:$C$28="매수")*($B$7:$B$28&lt;=$U427),$H$7:$H$28))-SUM(IF(($A$7:$A$28=P$6)*($C$7:$C$28="매도")*($B$7:$B$28&lt;=$U427),$H$7:$H$28))</f>
        <v>0</v>
      </c>
      <c r="Q427" s="3">
        <f t="array" ref="Q427">SUM(IF(($A$7:$A$28=Q$6)*($C$7:$C$28="매수")*($B$7:$B$28&lt;=$U427),$H$7:$H$28))-SUM(IF(($A$7:$A$28=Q$6)*($C$7:$C$28="매도")*($B$7:$B$28&lt;=$U427),$H$7:$H$28))</f>
        <v>0</v>
      </c>
      <c r="R427" s="3">
        <f t="array" ref="R427">SUM(IF(($A$7:$A$28=R$6)*($C$7:$C$28="매수")*($B$7:$B$28&lt;=$U427),$H$7:$H$28))-SUM(IF(($A$7:$A$28=R$6)*($C$7:$C$28="매도")*($B$7:$B$28&lt;=$U427),$H$7:$H$28))</f>
        <v>0</v>
      </c>
      <c r="S427" s="3">
        <f t="array" ref="S427">SUM(IF(($A$7:$A$28=S$6)*($C$7:$C$28="매수")*($B$7:$B$28&lt;=$U427),$H$7:$H$28))-SUM(IF(($A$7:$A$28=S$6)*($C$7:$C$28="매도")*($B$7:$B$28&lt;=$U427),$H$7:$H$28))</f>
        <v>0</v>
      </c>
      <c r="T427" s="3">
        <f t="array" ref="T427">SUM(IF(($A$7:$A$28=T$6)*($C$7:$C$28="매수")*($B$7:$B$28&lt;=$U427),$H$7:$H$28))-SUM(IF(($A$7:$A$28=T$6)*($C$7:$C$28="매도")*($B$7:$B$28&lt;=$U427),$H$7:$H$28))</f>
        <v>0</v>
      </c>
      <c r="U427" s="11">
        <v>44124.0</v>
      </c>
      <c r="V427" s="12">
        <f t="array" ref="V427">VLOOKUP($U427,'종목주가시세'!$A$1:$J$472,MATCH(V$6,'종목주가시세'!$B$1:$J$1,0)+1)*L427</f>
        <v>0</v>
      </c>
      <c r="W427" s="12">
        <f t="array" ref="W427">VLOOKUP($U427,'종목주가시세'!$A$1:$J$472,MATCH(W$6,'종목주가시세'!$B$1:$J$1,0)+1)*M427</f>
        <v>0</v>
      </c>
      <c r="X427" s="12">
        <f t="array" ref="X427">VLOOKUP($U427,'종목주가시세'!$A$1:$J$472,MATCH(X$6,'종목주가시세'!$B$1:$J$1,0)+1)*N427</f>
        <v>0</v>
      </c>
      <c r="Y427" s="12">
        <f t="array" ref="Y427">VLOOKUP($U427,'종목주가시세'!$A$1:$J$472,MATCH(Y$6,'종목주가시세'!$B$1:$J$1,0)+1)*O427</f>
        <v>0</v>
      </c>
      <c r="Z427" s="12">
        <f t="array" ref="Z427">VLOOKUP($U427,'종목주가시세'!$A$1:$J$472,MATCH(Z$6,'종목주가시세'!$B$1:$J$1,0)+1)*P427</f>
        <v>0</v>
      </c>
      <c r="AA427" s="12">
        <f t="array" ref="AA427">VLOOKUP($U427,'종목주가시세'!$A$1:$J$472,MATCH(AA$6,'종목주가시세'!$B$1:$J$1,0)+1)*Q427</f>
        <v>0</v>
      </c>
      <c r="AB427" s="12">
        <f t="array" ref="AB427">VLOOKUP($U427,'종목주가시세'!$A$1:$J$472,MATCH(AB$6,'종목주가시세'!$B$1:$J$1,0)+1)*R427</f>
        <v>0</v>
      </c>
      <c r="AC427" s="12">
        <f t="array" ref="AC427">VLOOKUP($U427,'종목주가시세'!$A$1:$J$472,MATCH(AC$6,'종목주가시세'!$B$1:$J$1,0)+1)*S427</f>
        <v>0</v>
      </c>
      <c r="AD427" s="12">
        <f t="array" ref="AD427">VLOOKUP($U427,'종목주가시세'!$A$1:$J$472,MATCH(AD$6,'종목주가시세'!$B$1:$J$1,0)+1)*T427</f>
        <v>0</v>
      </c>
      <c r="AE427" s="12">
        <f t="shared" si="3"/>
        <v>0</v>
      </c>
      <c r="AF427" s="12">
        <f t="array" ref="AF427">100000000+SUM(IF(($C$7:$C$28="매도")*($B$7:$B$28&lt;=$U427),$I$7:$I$28))-SUM(IF(($C$7:$C$28="매수")*($B$7:$B$28&lt;=$U427),$I$7:$I$28))</f>
        <v>170486380</v>
      </c>
      <c r="AG427" s="12">
        <f t="shared" si="4"/>
        <v>170486380</v>
      </c>
    </row>
    <row r="428" ht="16.5" customHeight="1">
      <c r="L428" s="3">
        <f t="array" ref="L428">SUM(IF(($A$7:$A$28=L$6)*($C$7:$C$28="매수")*($B$7:$B$28&lt;=$U428),$H$7:$H$28))-SUM(IF(($A$7:$A$28=L$6)*($C$7:$C$28="매도")*($B$7:$B$28&lt;=$U428),$H$7:$H$28))</f>
        <v>0</v>
      </c>
      <c r="M428" s="3">
        <f t="array" ref="M428">SUM(IF(($A$7:$A$28=M$6)*($C$7:$C$28="매수")*($B$7:$B$28&lt;=$U428),$H$7:$H$28))-SUM(IF(($A$7:$A$28=M$6)*($C$7:$C$28="매도")*($B$7:$B$28&lt;=$U428),$H$7:$H$28))</f>
        <v>0</v>
      </c>
      <c r="N428" s="3">
        <f t="array" ref="N428">SUM(IF(($A$7:$A$28=N$6)*($C$7:$C$28="매수")*($B$7:$B$28&lt;=$U428),$H$7:$H$28))-SUM(IF(($A$7:$A$28=N$6)*($C$7:$C$28="매도")*($B$7:$B$28&lt;=$U428),$H$7:$H$28))</f>
        <v>0</v>
      </c>
      <c r="O428" s="3">
        <f t="array" ref="O428">SUM(IF(($A$7:$A$28=O$6)*($C$7:$C$28="매수")*($B$7:$B$28&lt;=$U428),$H$7:$H$28))-SUM(IF(($A$7:$A$28=O$6)*($C$7:$C$28="매도")*($B$7:$B$28&lt;=$U428),$H$7:$H$28))</f>
        <v>0</v>
      </c>
      <c r="P428" s="3">
        <f t="array" ref="P428">SUM(IF(($A$7:$A$28=P$6)*($C$7:$C$28="매수")*($B$7:$B$28&lt;=$U428),$H$7:$H$28))-SUM(IF(($A$7:$A$28=P$6)*($C$7:$C$28="매도")*($B$7:$B$28&lt;=$U428),$H$7:$H$28))</f>
        <v>0</v>
      </c>
      <c r="Q428" s="3">
        <f t="array" ref="Q428">SUM(IF(($A$7:$A$28=Q$6)*($C$7:$C$28="매수")*($B$7:$B$28&lt;=$U428),$H$7:$H$28))-SUM(IF(($A$7:$A$28=Q$6)*($C$7:$C$28="매도")*($B$7:$B$28&lt;=$U428),$H$7:$H$28))</f>
        <v>0</v>
      </c>
      <c r="R428" s="3">
        <f t="array" ref="R428">SUM(IF(($A$7:$A$28=R$6)*($C$7:$C$28="매수")*($B$7:$B$28&lt;=$U428),$H$7:$H$28))-SUM(IF(($A$7:$A$28=R$6)*($C$7:$C$28="매도")*($B$7:$B$28&lt;=$U428),$H$7:$H$28))</f>
        <v>0</v>
      </c>
      <c r="S428" s="3">
        <f t="array" ref="S428">SUM(IF(($A$7:$A$28=S$6)*($C$7:$C$28="매수")*($B$7:$B$28&lt;=$U428),$H$7:$H$28))-SUM(IF(($A$7:$A$28=S$6)*($C$7:$C$28="매도")*($B$7:$B$28&lt;=$U428),$H$7:$H$28))</f>
        <v>0</v>
      </c>
      <c r="T428" s="3">
        <f t="array" ref="T428">SUM(IF(($A$7:$A$28=T$6)*($C$7:$C$28="매수")*($B$7:$B$28&lt;=$U428),$H$7:$H$28))-SUM(IF(($A$7:$A$28=T$6)*($C$7:$C$28="매도")*($B$7:$B$28&lt;=$U428),$H$7:$H$28))</f>
        <v>0</v>
      </c>
      <c r="U428" s="11">
        <v>44125.0</v>
      </c>
      <c r="V428" s="12">
        <f t="array" ref="V428">VLOOKUP($U428,'종목주가시세'!$A$1:$J$472,MATCH(V$6,'종목주가시세'!$B$1:$J$1,0)+1)*L428</f>
        <v>0</v>
      </c>
      <c r="W428" s="12">
        <f t="array" ref="W428">VLOOKUP($U428,'종목주가시세'!$A$1:$J$472,MATCH(W$6,'종목주가시세'!$B$1:$J$1,0)+1)*M428</f>
        <v>0</v>
      </c>
      <c r="X428" s="12">
        <f t="array" ref="X428">VLOOKUP($U428,'종목주가시세'!$A$1:$J$472,MATCH(X$6,'종목주가시세'!$B$1:$J$1,0)+1)*N428</f>
        <v>0</v>
      </c>
      <c r="Y428" s="12">
        <f t="array" ref="Y428">VLOOKUP($U428,'종목주가시세'!$A$1:$J$472,MATCH(Y$6,'종목주가시세'!$B$1:$J$1,0)+1)*O428</f>
        <v>0</v>
      </c>
      <c r="Z428" s="12">
        <f t="array" ref="Z428">VLOOKUP($U428,'종목주가시세'!$A$1:$J$472,MATCH(Z$6,'종목주가시세'!$B$1:$J$1,0)+1)*P428</f>
        <v>0</v>
      </c>
      <c r="AA428" s="12">
        <f t="array" ref="AA428">VLOOKUP($U428,'종목주가시세'!$A$1:$J$472,MATCH(AA$6,'종목주가시세'!$B$1:$J$1,0)+1)*Q428</f>
        <v>0</v>
      </c>
      <c r="AB428" s="12">
        <f t="array" ref="AB428">VLOOKUP($U428,'종목주가시세'!$A$1:$J$472,MATCH(AB$6,'종목주가시세'!$B$1:$J$1,0)+1)*R428</f>
        <v>0</v>
      </c>
      <c r="AC428" s="12">
        <f t="array" ref="AC428">VLOOKUP($U428,'종목주가시세'!$A$1:$J$472,MATCH(AC$6,'종목주가시세'!$B$1:$J$1,0)+1)*S428</f>
        <v>0</v>
      </c>
      <c r="AD428" s="12">
        <f t="array" ref="AD428">VLOOKUP($U428,'종목주가시세'!$A$1:$J$472,MATCH(AD$6,'종목주가시세'!$B$1:$J$1,0)+1)*T428</f>
        <v>0</v>
      </c>
      <c r="AE428" s="12">
        <f t="shared" si="3"/>
        <v>0</v>
      </c>
      <c r="AF428" s="12">
        <f t="array" ref="AF428">100000000+SUM(IF(($C$7:$C$28="매도")*($B$7:$B$28&lt;=$U428),$I$7:$I$28))-SUM(IF(($C$7:$C$28="매수")*($B$7:$B$28&lt;=$U428),$I$7:$I$28))</f>
        <v>170486380</v>
      </c>
      <c r="AG428" s="12">
        <f t="shared" si="4"/>
        <v>170486380</v>
      </c>
    </row>
    <row r="429" ht="16.5" customHeight="1">
      <c r="L429" s="3">
        <f t="array" ref="L429">SUM(IF(($A$7:$A$28=L$6)*($C$7:$C$28="매수")*($B$7:$B$28&lt;=$U429),$H$7:$H$28))-SUM(IF(($A$7:$A$28=L$6)*($C$7:$C$28="매도")*($B$7:$B$28&lt;=$U429),$H$7:$H$28))</f>
        <v>0</v>
      </c>
      <c r="M429" s="3">
        <f t="array" ref="M429">SUM(IF(($A$7:$A$28=M$6)*($C$7:$C$28="매수")*($B$7:$B$28&lt;=$U429),$H$7:$H$28))-SUM(IF(($A$7:$A$28=M$6)*($C$7:$C$28="매도")*($B$7:$B$28&lt;=$U429),$H$7:$H$28))</f>
        <v>0</v>
      </c>
      <c r="N429" s="3">
        <f t="array" ref="N429">SUM(IF(($A$7:$A$28=N$6)*($C$7:$C$28="매수")*($B$7:$B$28&lt;=$U429),$H$7:$H$28))-SUM(IF(($A$7:$A$28=N$6)*($C$7:$C$28="매도")*($B$7:$B$28&lt;=$U429),$H$7:$H$28))</f>
        <v>0</v>
      </c>
      <c r="O429" s="3">
        <f t="array" ref="O429">SUM(IF(($A$7:$A$28=O$6)*($C$7:$C$28="매수")*($B$7:$B$28&lt;=$U429),$H$7:$H$28))-SUM(IF(($A$7:$A$28=O$6)*($C$7:$C$28="매도")*($B$7:$B$28&lt;=$U429),$H$7:$H$28))</f>
        <v>0</v>
      </c>
      <c r="P429" s="3">
        <f t="array" ref="P429">SUM(IF(($A$7:$A$28=P$6)*($C$7:$C$28="매수")*($B$7:$B$28&lt;=$U429),$H$7:$H$28))-SUM(IF(($A$7:$A$28=P$6)*($C$7:$C$28="매도")*($B$7:$B$28&lt;=$U429),$H$7:$H$28))</f>
        <v>0</v>
      </c>
      <c r="Q429" s="3">
        <f t="array" ref="Q429">SUM(IF(($A$7:$A$28=Q$6)*($C$7:$C$28="매수")*($B$7:$B$28&lt;=$U429),$H$7:$H$28))-SUM(IF(($A$7:$A$28=Q$6)*($C$7:$C$28="매도")*($B$7:$B$28&lt;=$U429),$H$7:$H$28))</f>
        <v>0</v>
      </c>
      <c r="R429" s="3">
        <f t="array" ref="R429">SUM(IF(($A$7:$A$28=R$6)*($C$7:$C$28="매수")*($B$7:$B$28&lt;=$U429),$H$7:$H$28))-SUM(IF(($A$7:$A$28=R$6)*($C$7:$C$28="매도")*($B$7:$B$28&lt;=$U429),$H$7:$H$28))</f>
        <v>0</v>
      </c>
      <c r="S429" s="3">
        <f t="array" ref="S429">SUM(IF(($A$7:$A$28=S$6)*($C$7:$C$28="매수")*($B$7:$B$28&lt;=$U429),$H$7:$H$28))-SUM(IF(($A$7:$A$28=S$6)*($C$7:$C$28="매도")*($B$7:$B$28&lt;=$U429),$H$7:$H$28))</f>
        <v>0</v>
      </c>
      <c r="T429" s="3">
        <f t="array" ref="T429">SUM(IF(($A$7:$A$28=T$6)*($C$7:$C$28="매수")*($B$7:$B$28&lt;=$U429),$H$7:$H$28))-SUM(IF(($A$7:$A$28=T$6)*($C$7:$C$28="매도")*($B$7:$B$28&lt;=$U429),$H$7:$H$28))</f>
        <v>0</v>
      </c>
      <c r="U429" s="11">
        <v>44126.0</v>
      </c>
      <c r="V429" s="12">
        <f t="array" ref="V429">VLOOKUP($U429,'종목주가시세'!$A$1:$J$472,MATCH(V$6,'종목주가시세'!$B$1:$J$1,0)+1)*L429</f>
        <v>0</v>
      </c>
      <c r="W429" s="12">
        <f t="array" ref="W429">VLOOKUP($U429,'종목주가시세'!$A$1:$J$472,MATCH(W$6,'종목주가시세'!$B$1:$J$1,0)+1)*M429</f>
        <v>0</v>
      </c>
      <c r="X429" s="12">
        <f t="array" ref="X429">VLOOKUP($U429,'종목주가시세'!$A$1:$J$472,MATCH(X$6,'종목주가시세'!$B$1:$J$1,0)+1)*N429</f>
        <v>0</v>
      </c>
      <c r="Y429" s="12">
        <f t="array" ref="Y429">VLOOKUP($U429,'종목주가시세'!$A$1:$J$472,MATCH(Y$6,'종목주가시세'!$B$1:$J$1,0)+1)*O429</f>
        <v>0</v>
      </c>
      <c r="Z429" s="12">
        <f t="array" ref="Z429">VLOOKUP($U429,'종목주가시세'!$A$1:$J$472,MATCH(Z$6,'종목주가시세'!$B$1:$J$1,0)+1)*P429</f>
        <v>0</v>
      </c>
      <c r="AA429" s="12">
        <f t="array" ref="AA429">VLOOKUP($U429,'종목주가시세'!$A$1:$J$472,MATCH(AA$6,'종목주가시세'!$B$1:$J$1,0)+1)*Q429</f>
        <v>0</v>
      </c>
      <c r="AB429" s="12">
        <f t="array" ref="AB429">VLOOKUP($U429,'종목주가시세'!$A$1:$J$472,MATCH(AB$6,'종목주가시세'!$B$1:$J$1,0)+1)*R429</f>
        <v>0</v>
      </c>
      <c r="AC429" s="12">
        <f t="array" ref="AC429">VLOOKUP($U429,'종목주가시세'!$A$1:$J$472,MATCH(AC$6,'종목주가시세'!$B$1:$J$1,0)+1)*S429</f>
        <v>0</v>
      </c>
      <c r="AD429" s="12">
        <f t="array" ref="AD429">VLOOKUP($U429,'종목주가시세'!$A$1:$J$472,MATCH(AD$6,'종목주가시세'!$B$1:$J$1,0)+1)*T429</f>
        <v>0</v>
      </c>
      <c r="AE429" s="12">
        <f t="shared" si="3"/>
        <v>0</v>
      </c>
      <c r="AF429" s="12">
        <f t="array" ref="AF429">100000000+SUM(IF(($C$7:$C$28="매도")*($B$7:$B$28&lt;=$U429),$I$7:$I$28))-SUM(IF(($C$7:$C$28="매수")*($B$7:$B$28&lt;=$U429),$I$7:$I$28))</f>
        <v>170486380</v>
      </c>
      <c r="AG429" s="12">
        <f t="shared" si="4"/>
        <v>170486380</v>
      </c>
    </row>
    <row r="430" ht="16.5" customHeight="1">
      <c r="L430" s="3">
        <f t="array" ref="L430">SUM(IF(($A$7:$A$28=L$6)*($C$7:$C$28="매수")*($B$7:$B$28&lt;=$U430),$H$7:$H$28))-SUM(IF(($A$7:$A$28=L$6)*($C$7:$C$28="매도")*($B$7:$B$28&lt;=$U430),$H$7:$H$28))</f>
        <v>0</v>
      </c>
      <c r="M430" s="3">
        <f t="array" ref="M430">SUM(IF(($A$7:$A$28=M$6)*($C$7:$C$28="매수")*($B$7:$B$28&lt;=$U430),$H$7:$H$28))-SUM(IF(($A$7:$A$28=M$6)*($C$7:$C$28="매도")*($B$7:$B$28&lt;=$U430),$H$7:$H$28))</f>
        <v>0</v>
      </c>
      <c r="N430" s="3">
        <f t="array" ref="N430">SUM(IF(($A$7:$A$28=N$6)*($C$7:$C$28="매수")*($B$7:$B$28&lt;=$U430),$H$7:$H$28))-SUM(IF(($A$7:$A$28=N$6)*($C$7:$C$28="매도")*($B$7:$B$28&lt;=$U430),$H$7:$H$28))</f>
        <v>0</v>
      </c>
      <c r="O430" s="3">
        <f t="array" ref="O430">SUM(IF(($A$7:$A$28=O$6)*($C$7:$C$28="매수")*($B$7:$B$28&lt;=$U430),$H$7:$H$28))-SUM(IF(($A$7:$A$28=O$6)*($C$7:$C$28="매도")*($B$7:$B$28&lt;=$U430),$H$7:$H$28))</f>
        <v>0</v>
      </c>
      <c r="P430" s="3">
        <f t="array" ref="P430">SUM(IF(($A$7:$A$28=P$6)*($C$7:$C$28="매수")*($B$7:$B$28&lt;=$U430),$H$7:$H$28))-SUM(IF(($A$7:$A$28=P$6)*($C$7:$C$28="매도")*($B$7:$B$28&lt;=$U430),$H$7:$H$28))</f>
        <v>0</v>
      </c>
      <c r="Q430" s="3">
        <f t="array" ref="Q430">SUM(IF(($A$7:$A$28=Q$6)*($C$7:$C$28="매수")*($B$7:$B$28&lt;=$U430),$H$7:$H$28))-SUM(IF(($A$7:$A$28=Q$6)*($C$7:$C$28="매도")*($B$7:$B$28&lt;=$U430),$H$7:$H$28))</f>
        <v>0</v>
      </c>
      <c r="R430" s="3">
        <f t="array" ref="R430">SUM(IF(($A$7:$A$28=R$6)*($C$7:$C$28="매수")*($B$7:$B$28&lt;=$U430),$H$7:$H$28))-SUM(IF(($A$7:$A$28=R$6)*($C$7:$C$28="매도")*($B$7:$B$28&lt;=$U430),$H$7:$H$28))</f>
        <v>0</v>
      </c>
      <c r="S430" s="3">
        <f t="array" ref="S430">SUM(IF(($A$7:$A$28=S$6)*($C$7:$C$28="매수")*($B$7:$B$28&lt;=$U430),$H$7:$H$28))-SUM(IF(($A$7:$A$28=S$6)*($C$7:$C$28="매도")*($B$7:$B$28&lt;=$U430),$H$7:$H$28))</f>
        <v>0</v>
      </c>
      <c r="T430" s="3">
        <f t="array" ref="T430">SUM(IF(($A$7:$A$28=T$6)*($C$7:$C$28="매수")*($B$7:$B$28&lt;=$U430),$H$7:$H$28))-SUM(IF(($A$7:$A$28=T$6)*($C$7:$C$28="매도")*($B$7:$B$28&lt;=$U430),$H$7:$H$28))</f>
        <v>0</v>
      </c>
      <c r="U430" s="11">
        <v>44127.0</v>
      </c>
      <c r="V430" s="12">
        <f t="array" ref="V430">VLOOKUP($U430,'종목주가시세'!$A$1:$J$472,MATCH(V$6,'종목주가시세'!$B$1:$J$1,0)+1)*L430</f>
        <v>0</v>
      </c>
      <c r="W430" s="12">
        <f t="array" ref="W430">VLOOKUP($U430,'종목주가시세'!$A$1:$J$472,MATCH(W$6,'종목주가시세'!$B$1:$J$1,0)+1)*M430</f>
        <v>0</v>
      </c>
      <c r="X430" s="12">
        <f t="array" ref="X430">VLOOKUP($U430,'종목주가시세'!$A$1:$J$472,MATCH(X$6,'종목주가시세'!$B$1:$J$1,0)+1)*N430</f>
        <v>0</v>
      </c>
      <c r="Y430" s="12">
        <f t="array" ref="Y430">VLOOKUP($U430,'종목주가시세'!$A$1:$J$472,MATCH(Y$6,'종목주가시세'!$B$1:$J$1,0)+1)*O430</f>
        <v>0</v>
      </c>
      <c r="Z430" s="12">
        <f t="array" ref="Z430">VLOOKUP($U430,'종목주가시세'!$A$1:$J$472,MATCH(Z$6,'종목주가시세'!$B$1:$J$1,0)+1)*P430</f>
        <v>0</v>
      </c>
      <c r="AA430" s="12">
        <f t="array" ref="AA430">VLOOKUP($U430,'종목주가시세'!$A$1:$J$472,MATCH(AA$6,'종목주가시세'!$B$1:$J$1,0)+1)*Q430</f>
        <v>0</v>
      </c>
      <c r="AB430" s="12">
        <f t="array" ref="AB430">VLOOKUP($U430,'종목주가시세'!$A$1:$J$472,MATCH(AB$6,'종목주가시세'!$B$1:$J$1,0)+1)*R430</f>
        <v>0</v>
      </c>
      <c r="AC430" s="12">
        <f t="array" ref="AC430">VLOOKUP($U430,'종목주가시세'!$A$1:$J$472,MATCH(AC$6,'종목주가시세'!$B$1:$J$1,0)+1)*S430</f>
        <v>0</v>
      </c>
      <c r="AD430" s="12">
        <f t="array" ref="AD430">VLOOKUP($U430,'종목주가시세'!$A$1:$J$472,MATCH(AD$6,'종목주가시세'!$B$1:$J$1,0)+1)*T430</f>
        <v>0</v>
      </c>
      <c r="AE430" s="12">
        <f t="shared" si="3"/>
        <v>0</v>
      </c>
      <c r="AF430" s="12">
        <f t="array" ref="AF430">100000000+SUM(IF(($C$7:$C$28="매도")*($B$7:$B$28&lt;=$U430),$I$7:$I$28))-SUM(IF(($C$7:$C$28="매수")*($B$7:$B$28&lt;=$U430),$I$7:$I$28))</f>
        <v>170486380</v>
      </c>
      <c r="AG430" s="12">
        <f t="shared" si="4"/>
        <v>170486380</v>
      </c>
    </row>
    <row r="431" ht="16.5" customHeight="1">
      <c r="L431" s="3">
        <f t="array" ref="L431">SUM(IF(($A$7:$A$28=L$6)*($C$7:$C$28="매수")*($B$7:$B$28&lt;=$U431),$H$7:$H$28))-SUM(IF(($A$7:$A$28=L$6)*($C$7:$C$28="매도")*($B$7:$B$28&lt;=$U431),$H$7:$H$28))</f>
        <v>0</v>
      </c>
      <c r="M431" s="3">
        <f t="array" ref="M431">SUM(IF(($A$7:$A$28=M$6)*($C$7:$C$28="매수")*($B$7:$B$28&lt;=$U431),$H$7:$H$28))-SUM(IF(($A$7:$A$28=M$6)*($C$7:$C$28="매도")*($B$7:$B$28&lt;=$U431),$H$7:$H$28))</f>
        <v>0</v>
      </c>
      <c r="N431" s="3">
        <f t="array" ref="N431">SUM(IF(($A$7:$A$28=N$6)*($C$7:$C$28="매수")*($B$7:$B$28&lt;=$U431),$H$7:$H$28))-SUM(IF(($A$7:$A$28=N$6)*($C$7:$C$28="매도")*($B$7:$B$28&lt;=$U431),$H$7:$H$28))</f>
        <v>0</v>
      </c>
      <c r="O431" s="3">
        <f t="array" ref="O431">SUM(IF(($A$7:$A$28=O$6)*($C$7:$C$28="매수")*($B$7:$B$28&lt;=$U431),$H$7:$H$28))-SUM(IF(($A$7:$A$28=O$6)*($C$7:$C$28="매도")*($B$7:$B$28&lt;=$U431),$H$7:$H$28))</f>
        <v>0</v>
      </c>
      <c r="P431" s="3">
        <f t="array" ref="P431">SUM(IF(($A$7:$A$28=P$6)*($C$7:$C$28="매수")*($B$7:$B$28&lt;=$U431),$H$7:$H$28))-SUM(IF(($A$7:$A$28=P$6)*($C$7:$C$28="매도")*($B$7:$B$28&lt;=$U431),$H$7:$H$28))</f>
        <v>0</v>
      </c>
      <c r="Q431" s="3">
        <f t="array" ref="Q431">SUM(IF(($A$7:$A$28=Q$6)*($C$7:$C$28="매수")*($B$7:$B$28&lt;=$U431),$H$7:$H$28))-SUM(IF(($A$7:$A$28=Q$6)*($C$7:$C$28="매도")*($B$7:$B$28&lt;=$U431),$H$7:$H$28))</f>
        <v>0</v>
      </c>
      <c r="R431" s="3">
        <f t="array" ref="R431">SUM(IF(($A$7:$A$28=R$6)*($C$7:$C$28="매수")*($B$7:$B$28&lt;=$U431),$H$7:$H$28))-SUM(IF(($A$7:$A$28=R$6)*($C$7:$C$28="매도")*($B$7:$B$28&lt;=$U431),$H$7:$H$28))</f>
        <v>0</v>
      </c>
      <c r="S431" s="3">
        <f t="array" ref="S431">SUM(IF(($A$7:$A$28=S$6)*($C$7:$C$28="매수")*($B$7:$B$28&lt;=$U431),$H$7:$H$28))-SUM(IF(($A$7:$A$28=S$6)*($C$7:$C$28="매도")*($B$7:$B$28&lt;=$U431),$H$7:$H$28))</f>
        <v>0</v>
      </c>
      <c r="T431" s="3">
        <f t="array" ref="T431">SUM(IF(($A$7:$A$28=T$6)*($C$7:$C$28="매수")*($B$7:$B$28&lt;=$U431),$H$7:$H$28))-SUM(IF(($A$7:$A$28=T$6)*($C$7:$C$28="매도")*($B$7:$B$28&lt;=$U431),$H$7:$H$28))</f>
        <v>0</v>
      </c>
      <c r="U431" s="11">
        <v>44130.0</v>
      </c>
      <c r="V431" s="12">
        <f t="array" ref="V431">VLOOKUP($U431,'종목주가시세'!$A$1:$J$472,MATCH(V$6,'종목주가시세'!$B$1:$J$1,0)+1)*L431</f>
        <v>0</v>
      </c>
      <c r="W431" s="12">
        <f t="array" ref="W431">VLOOKUP($U431,'종목주가시세'!$A$1:$J$472,MATCH(W$6,'종목주가시세'!$B$1:$J$1,0)+1)*M431</f>
        <v>0</v>
      </c>
      <c r="X431" s="12">
        <f t="array" ref="X431">VLOOKUP($U431,'종목주가시세'!$A$1:$J$472,MATCH(X$6,'종목주가시세'!$B$1:$J$1,0)+1)*N431</f>
        <v>0</v>
      </c>
      <c r="Y431" s="12">
        <f t="array" ref="Y431">VLOOKUP($U431,'종목주가시세'!$A$1:$J$472,MATCH(Y$6,'종목주가시세'!$B$1:$J$1,0)+1)*O431</f>
        <v>0</v>
      </c>
      <c r="Z431" s="12">
        <f t="array" ref="Z431">VLOOKUP($U431,'종목주가시세'!$A$1:$J$472,MATCH(Z$6,'종목주가시세'!$B$1:$J$1,0)+1)*P431</f>
        <v>0</v>
      </c>
      <c r="AA431" s="12">
        <f t="array" ref="AA431">VLOOKUP($U431,'종목주가시세'!$A$1:$J$472,MATCH(AA$6,'종목주가시세'!$B$1:$J$1,0)+1)*Q431</f>
        <v>0</v>
      </c>
      <c r="AB431" s="12">
        <f t="array" ref="AB431">VLOOKUP($U431,'종목주가시세'!$A$1:$J$472,MATCH(AB$6,'종목주가시세'!$B$1:$J$1,0)+1)*R431</f>
        <v>0</v>
      </c>
      <c r="AC431" s="12">
        <f t="array" ref="AC431">VLOOKUP($U431,'종목주가시세'!$A$1:$J$472,MATCH(AC$6,'종목주가시세'!$B$1:$J$1,0)+1)*S431</f>
        <v>0</v>
      </c>
      <c r="AD431" s="12">
        <f t="array" ref="AD431">VLOOKUP($U431,'종목주가시세'!$A$1:$J$472,MATCH(AD$6,'종목주가시세'!$B$1:$J$1,0)+1)*T431</f>
        <v>0</v>
      </c>
      <c r="AE431" s="12">
        <f t="shared" si="3"/>
        <v>0</v>
      </c>
      <c r="AF431" s="12">
        <f t="array" ref="AF431">100000000+SUM(IF(($C$7:$C$28="매도")*($B$7:$B$28&lt;=$U431),$I$7:$I$28))-SUM(IF(($C$7:$C$28="매수")*($B$7:$B$28&lt;=$U431),$I$7:$I$28))</f>
        <v>170486380</v>
      </c>
      <c r="AG431" s="12">
        <f t="shared" si="4"/>
        <v>170486380</v>
      </c>
    </row>
    <row r="432" ht="16.5" customHeight="1">
      <c r="L432" s="3">
        <f t="array" ref="L432">SUM(IF(($A$7:$A$28=L$6)*($C$7:$C$28="매수")*($B$7:$B$28&lt;=$U432),$H$7:$H$28))-SUM(IF(($A$7:$A$28=L$6)*($C$7:$C$28="매도")*($B$7:$B$28&lt;=$U432),$H$7:$H$28))</f>
        <v>0</v>
      </c>
      <c r="M432" s="3">
        <f t="array" ref="M432">SUM(IF(($A$7:$A$28=M$6)*($C$7:$C$28="매수")*($B$7:$B$28&lt;=$U432),$H$7:$H$28))-SUM(IF(($A$7:$A$28=M$6)*($C$7:$C$28="매도")*($B$7:$B$28&lt;=$U432),$H$7:$H$28))</f>
        <v>0</v>
      </c>
      <c r="N432" s="3">
        <f t="array" ref="N432">SUM(IF(($A$7:$A$28=N$6)*($C$7:$C$28="매수")*($B$7:$B$28&lt;=$U432),$H$7:$H$28))-SUM(IF(($A$7:$A$28=N$6)*($C$7:$C$28="매도")*($B$7:$B$28&lt;=$U432),$H$7:$H$28))</f>
        <v>0</v>
      </c>
      <c r="O432" s="3">
        <f t="array" ref="O432">SUM(IF(($A$7:$A$28=O$6)*($C$7:$C$28="매수")*($B$7:$B$28&lt;=$U432),$H$7:$H$28))-SUM(IF(($A$7:$A$28=O$6)*($C$7:$C$28="매도")*($B$7:$B$28&lt;=$U432),$H$7:$H$28))</f>
        <v>0</v>
      </c>
      <c r="P432" s="3">
        <f t="array" ref="P432">SUM(IF(($A$7:$A$28=P$6)*($C$7:$C$28="매수")*($B$7:$B$28&lt;=$U432),$H$7:$H$28))-SUM(IF(($A$7:$A$28=P$6)*($C$7:$C$28="매도")*($B$7:$B$28&lt;=$U432),$H$7:$H$28))</f>
        <v>0</v>
      </c>
      <c r="Q432" s="3">
        <f t="array" ref="Q432">SUM(IF(($A$7:$A$28=Q$6)*($C$7:$C$28="매수")*($B$7:$B$28&lt;=$U432),$H$7:$H$28))-SUM(IF(($A$7:$A$28=Q$6)*($C$7:$C$28="매도")*($B$7:$B$28&lt;=$U432),$H$7:$H$28))</f>
        <v>0</v>
      </c>
      <c r="R432" s="3">
        <f t="array" ref="R432">SUM(IF(($A$7:$A$28=R$6)*($C$7:$C$28="매수")*($B$7:$B$28&lt;=$U432),$H$7:$H$28))-SUM(IF(($A$7:$A$28=R$6)*($C$7:$C$28="매도")*($B$7:$B$28&lt;=$U432),$H$7:$H$28))</f>
        <v>0</v>
      </c>
      <c r="S432" s="3">
        <f t="array" ref="S432">SUM(IF(($A$7:$A$28=S$6)*($C$7:$C$28="매수")*($B$7:$B$28&lt;=$U432),$H$7:$H$28))-SUM(IF(($A$7:$A$28=S$6)*($C$7:$C$28="매도")*($B$7:$B$28&lt;=$U432),$H$7:$H$28))</f>
        <v>0</v>
      </c>
      <c r="T432" s="3">
        <f t="array" ref="T432">SUM(IF(($A$7:$A$28=T$6)*($C$7:$C$28="매수")*($B$7:$B$28&lt;=$U432),$H$7:$H$28))-SUM(IF(($A$7:$A$28=T$6)*($C$7:$C$28="매도")*($B$7:$B$28&lt;=$U432),$H$7:$H$28))</f>
        <v>0</v>
      </c>
      <c r="U432" s="11">
        <v>44131.0</v>
      </c>
      <c r="V432" s="12">
        <f t="array" ref="V432">VLOOKUP($U432,'종목주가시세'!$A$1:$J$472,MATCH(V$6,'종목주가시세'!$B$1:$J$1,0)+1)*L432</f>
        <v>0</v>
      </c>
      <c r="W432" s="12">
        <f t="array" ref="W432">VLOOKUP($U432,'종목주가시세'!$A$1:$J$472,MATCH(W$6,'종목주가시세'!$B$1:$J$1,0)+1)*M432</f>
        <v>0</v>
      </c>
      <c r="X432" s="12">
        <f t="array" ref="X432">VLOOKUP($U432,'종목주가시세'!$A$1:$J$472,MATCH(X$6,'종목주가시세'!$B$1:$J$1,0)+1)*N432</f>
        <v>0</v>
      </c>
      <c r="Y432" s="12">
        <f t="array" ref="Y432">VLOOKUP($U432,'종목주가시세'!$A$1:$J$472,MATCH(Y$6,'종목주가시세'!$B$1:$J$1,0)+1)*O432</f>
        <v>0</v>
      </c>
      <c r="Z432" s="12">
        <f t="array" ref="Z432">VLOOKUP($U432,'종목주가시세'!$A$1:$J$472,MATCH(Z$6,'종목주가시세'!$B$1:$J$1,0)+1)*P432</f>
        <v>0</v>
      </c>
      <c r="AA432" s="12">
        <f t="array" ref="AA432">VLOOKUP($U432,'종목주가시세'!$A$1:$J$472,MATCH(AA$6,'종목주가시세'!$B$1:$J$1,0)+1)*Q432</f>
        <v>0</v>
      </c>
      <c r="AB432" s="12">
        <f t="array" ref="AB432">VLOOKUP($U432,'종목주가시세'!$A$1:$J$472,MATCH(AB$6,'종목주가시세'!$B$1:$J$1,0)+1)*R432</f>
        <v>0</v>
      </c>
      <c r="AC432" s="12">
        <f t="array" ref="AC432">VLOOKUP($U432,'종목주가시세'!$A$1:$J$472,MATCH(AC$6,'종목주가시세'!$B$1:$J$1,0)+1)*S432</f>
        <v>0</v>
      </c>
      <c r="AD432" s="12">
        <f t="array" ref="AD432">VLOOKUP($U432,'종목주가시세'!$A$1:$J$472,MATCH(AD$6,'종목주가시세'!$B$1:$J$1,0)+1)*T432</f>
        <v>0</v>
      </c>
      <c r="AE432" s="12">
        <f t="shared" si="3"/>
        <v>0</v>
      </c>
      <c r="AF432" s="12">
        <f t="array" ref="AF432">100000000+SUM(IF(($C$7:$C$28="매도")*($B$7:$B$28&lt;=$U432),$I$7:$I$28))-SUM(IF(($C$7:$C$28="매수")*($B$7:$B$28&lt;=$U432),$I$7:$I$28))</f>
        <v>170486380</v>
      </c>
      <c r="AG432" s="12">
        <f t="shared" si="4"/>
        <v>170486380</v>
      </c>
    </row>
    <row r="433" ht="16.5" customHeight="1">
      <c r="L433" s="3">
        <f t="array" ref="L433">SUM(IF(($A$7:$A$28=L$6)*($C$7:$C$28="매수")*($B$7:$B$28&lt;=$U433),$H$7:$H$28))-SUM(IF(($A$7:$A$28=L$6)*($C$7:$C$28="매도")*($B$7:$B$28&lt;=$U433),$H$7:$H$28))</f>
        <v>0</v>
      </c>
      <c r="M433" s="3">
        <f t="array" ref="M433">SUM(IF(($A$7:$A$28=M$6)*($C$7:$C$28="매수")*($B$7:$B$28&lt;=$U433),$H$7:$H$28))-SUM(IF(($A$7:$A$28=M$6)*($C$7:$C$28="매도")*($B$7:$B$28&lt;=$U433),$H$7:$H$28))</f>
        <v>0</v>
      </c>
      <c r="N433" s="3">
        <f t="array" ref="N433">SUM(IF(($A$7:$A$28=N$6)*($C$7:$C$28="매수")*($B$7:$B$28&lt;=$U433),$H$7:$H$28))-SUM(IF(($A$7:$A$28=N$6)*($C$7:$C$28="매도")*($B$7:$B$28&lt;=$U433),$H$7:$H$28))</f>
        <v>0</v>
      </c>
      <c r="O433" s="3">
        <f t="array" ref="O433">SUM(IF(($A$7:$A$28=O$6)*($C$7:$C$28="매수")*($B$7:$B$28&lt;=$U433),$H$7:$H$28))-SUM(IF(($A$7:$A$28=O$6)*($C$7:$C$28="매도")*($B$7:$B$28&lt;=$U433),$H$7:$H$28))</f>
        <v>0</v>
      </c>
      <c r="P433" s="3">
        <f t="array" ref="P433">SUM(IF(($A$7:$A$28=P$6)*($C$7:$C$28="매수")*($B$7:$B$28&lt;=$U433),$H$7:$H$28))-SUM(IF(($A$7:$A$28=P$6)*($C$7:$C$28="매도")*($B$7:$B$28&lt;=$U433),$H$7:$H$28))</f>
        <v>0</v>
      </c>
      <c r="Q433" s="3">
        <f t="array" ref="Q433">SUM(IF(($A$7:$A$28=Q$6)*($C$7:$C$28="매수")*($B$7:$B$28&lt;=$U433),$H$7:$H$28))-SUM(IF(($A$7:$A$28=Q$6)*($C$7:$C$28="매도")*($B$7:$B$28&lt;=$U433),$H$7:$H$28))</f>
        <v>0</v>
      </c>
      <c r="R433" s="3">
        <f t="array" ref="R433">SUM(IF(($A$7:$A$28=R$6)*($C$7:$C$28="매수")*($B$7:$B$28&lt;=$U433),$H$7:$H$28))-SUM(IF(($A$7:$A$28=R$6)*($C$7:$C$28="매도")*($B$7:$B$28&lt;=$U433),$H$7:$H$28))</f>
        <v>0</v>
      </c>
      <c r="S433" s="3">
        <f t="array" ref="S433">SUM(IF(($A$7:$A$28=S$6)*($C$7:$C$28="매수")*($B$7:$B$28&lt;=$U433),$H$7:$H$28))-SUM(IF(($A$7:$A$28=S$6)*($C$7:$C$28="매도")*($B$7:$B$28&lt;=$U433),$H$7:$H$28))</f>
        <v>0</v>
      </c>
      <c r="T433" s="3">
        <f t="array" ref="T433">SUM(IF(($A$7:$A$28=T$6)*($C$7:$C$28="매수")*($B$7:$B$28&lt;=$U433),$H$7:$H$28))-SUM(IF(($A$7:$A$28=T$6)*($C$7:$C$28="매도")*($B$7:$B$28&lt;=$U433),$H$7:$H$28))</f>
        <v>0</v>
      </c>
      <c r="U433" s="11">
        <v>44132.0</v>
      </c>
      <c r="V433" s="12">
        <f t="array" ref="V433">VLOOKUP($U433,'종목주가시세'!$A$1:$J$472,MATCH(V$6,'종목주가시세'!$B$1:$J$1,0)+1)*L433</f>
        <v>0</v>
      </c>
      <c r="W433" s="12">
        <f t="array" ref="W433">VLOOKUP($U433,'종목주가시세'!$A$1:$J$472,MATCH(W$6,'종목주가시세'!$B$1:$J$1,0)+1)*M433</f>
        <v>0</v>
      </c>
      <c r="X433" s="12">
        <f t="array" ref="X433">VLOOKUP($U433,'종목주가시세'!$A$1:$J$472,MATCH(X$6,'종목주가시세'!$B$1:$J$1,0)+1)*N433</f>
        <v>0</v>
      </c>
      <c r="Y433" s="12">
        <f t="array" ref="Y433">VLOOKUP($U433,'종목주가시세'!$A$1:$J$472,MATCH(Y$6,'종목주가시세'!$B$1:$J$1,0)+1)*O433</f>
        <v>0</v>
      </c>
      <c r="Z433" s="12">
        <f t="array" ref="Z433">VLOOKUP($U433,'종목주가시세'!$A$1:$J$472,MATCH(Z$6,'종목주가시세'!$B$1:$J$1,0)+1)*P433</f>
        <v>0</v>
      </c>
      <c r="AA433" s="12">
        <f t="array" ref="AA433">VLOOKUP($U433,'종목주가시세'!$A$1:$J$472,MATCH(AA$6,'종목주가시세'!$B$1:$J$1,0)+1)*Q433</f>
        <v>0</v>
      </c>
      <c r="AB433" s="12">
        <f t="array" ref="AB433">VLOOKUP($U433,'종목주가시세'!$A$1:$J$472,MATCH(AB$6,'종목주가시세'!$B$1:$J$1,0)+1)*R433</f>
        <v>0</v>
      </c>
      <c r="AC433" s="12">
        <f t="array" ref="AC433">VLOOKUP($U433,'종목주가시세'!$A$1:$J$472,MATCH(AC$6,'종목주가시세'!$B$1:$J$1,0)+1)*S433</f>
        <v>0</v>
      </c>
      <c r="AD433" s="12">
        <f t="array" ref="AD433">VLOOKUP($U433,'종목주가시세'!$A$1:$J$472,MATCH(AD$6,'종목주가시세'!$B$1:$J$1,0)+1)*T433</f>
        <v>0</v>
      </c>
      <c r="AE433" s="12">
        <f t="shared" si="3"/>
        <v>0</v>
      </c>
      <c r="AF433" s="12">
        <f t="array" ref="AF433">100000000+SUM(IF(($C$7:$C$28="매도")*($B$7:$B$28&lt;=$U433),$I$7:$I$28))-SUM(IF(($C$7:$C$28="매수")*($B$7:$B$28&lt;=$U433),$I$7:$I$28))</f>
        <v>170486380</v>
      </c>
      <c r="AG433" s="12">
        <f t="shared" si="4"/>
        <v>170486380</v>
      </c>
    </row>
    <row r="434" ht="16.5" customHeight="1">
      <c r="L434" s="3">
        <f t="array" ref="L434">SUM(IF(($A$7:$A$28=L$6)*($C$7:$C$28="매수")*($B$7:$B$28&lt;=$U434),$H$7:$H$28))-SUM(IF(($A$7:$A$28=L$6)*($C$7:$C$28="매도")*($B$7:$B$28&lt;=$U434),$H$7:$H$28))</f>
        <v>0</v>
      </c>
      <c r="M434" s="3">
        <f t="array" ref="M434">SUM(IF(($A$7:$A$28=M$6)*($C$7:$C$28="매수")*($B$7:$B$28&lt;=$U434),$H$7:$H$28))-SUM(IF(($A$7:$A$28=M$6)*($C$7:$C$28="매도")*($B$7:$B$28&lt;=$U434),$H$7:$H$28))</f>
        <v>0</v>
      </c>
      <c r="N434" s="3">
        <f t="array" ref="N434">SUM(IF(($A$7:$A$28=N$6)*($C$7:$C$28="매수")*($B$7:$B$28&lt;=$U434),$H$7:$H$28))-SUM(IF(($A$7:$A$28=N$6)*($C$7:$C$28="매도")*($B$7:$B$28&lt;=$U434),$H$7:$H$28))</f>
        <v>0</v>
      </c>
      <c r="O434" s="3">
        <f t="array" ref="O434">SUM(IF(($A$7:$A$28=O$6)*($C$7:$C$28="매수")*($B$7:$B$28&lt;=$U434),$H$7:$H$28))-SUM(IF(($A$7:$A$28=O$6)*($C$7:$C$28="매도")*($B$7:$B$28&lt;=$U434),$H$7:$H$28))</f>
        <v>0</v>
      </c>
      <c r="P434" s="3">
        <f t="array" ref="P434">SUM(IF(($A$7:$A$28=P$6)*($C$7:$C$28="매수")*($B$7:$B$28&lt;=$U434),$H$7:$H$28))-SUM(IF(($A$7:$A$28=P$6)*($C$7:$C$28="매도")*($B$7:$B$28&lt;=$U434),$H$7:$H$28))</f>
        <v>0</v>
      </c>
      <c r="Q434" s="3">
        <f t="array" ref="Q434">SUM(IF(($A$7:$A$28=Q$6)*($C$7:$C$28="매수")*($B$7:$B$28&lt;=$U434),$H$7:$H$28))-SUM(IF(($A$7:$A$28=Q$6)*($C$7:$C$28="매도")*($B$7:$B$28&lt;=$U434),$H$7:$H$28))</f>
        <v>0</v>
      </c>
      <c r="R434" s="3">
        <f t="array" ref="R434">SUM(IF(($A$7:$A$28=R$6)*($C$7:$C$28="매수")*($B$7:$B$28&lt;=$U434),$H$7:$H$28))-SUM(IF(($A$7:$A$28=R$6)*($C$7:$C$28="매도")*($B$7:$B$28&lt;=$U434),$H$7:$H$28))</f>
        <v>0</v>
      </c>
      <c r="S434" s="3">
        <f t="array" ref="S434">SUM(IF(($A$7:$A$28=S$6)*($C$7:$C$28="매수")*($B$7:$B$28&lt;=$U434),$H$7:$H$28))-SUM(IF(($A$7:$A$28=S$6)*($C$7:$C$28="매도")*($B$7:$B$28&lt;=$U434),$H$7:$H$28))</f>
        <v>0</v>
      </c>
      <c r="T434" s="3">
        <f t="array" ref="T434">SUM(IF(($A$7:$A$28=T$6)*($C$7:$C$28="매수")*($B$7:$B$28&lt;=$U434),$H$7:$H$28))-SUM(IF(($A$7:$A$28=T$6)*($C$7:$C$28="매도")*($B$7:$B$28&lt;=$U434),$H$7:$H$28))</f>
        <v>0</v>
      </c>
      <c r="U434" s="11">
        <v>44133.0</v>
      </c>
      <c r="V434" s="12">
        <f t="array" ref="V434">VLOOKUP($U434,'종목주가시세'!$A$1:$J$472,MATCH(V$6,'종목주가시세'!$B$1:$J$1,0)+1)*L434</f>
        <v>0</v>
      </c>
      <c r="W434" s="12">
        <f t="array" ref="W434">VLOOKUP($U434,'종목주가시세'!$A$1:$J$472,MATCH(W$6,'종목주가시세'!$B$1:$J$1,0)+1)*M434</f>
        <v>0</v>
      </c>
      <c r="X434" s="12">
        <f t="array" ref="X434">VLOOKUP($U434,'종목주가시세'!$A$1:$J$472,MATCH(X$6,'종목주가시세'!$B$1:$J$1,0)+1)*N434</f>
        <v>0</v>
      </c>
      <c r="Y434" s="12">
        <f t="array" ref="Y434">VLOOKUP($U434,'종목주가시세'!$A$1:$J$472,MATCH(Y$6,'종목주가시세'!$B$1:$J$1,0)+1)*O434</f>
        <v>0</v>
      </c>
      <c r="Z434" s="12">
        <f t="array" ref="Z434">VLOOKUP($U434,'종목주가시세'!$A$1:$J$472,MATCH(Z$6,'종목주가시세'!$B$1:$J$1,0)+1)*P434</f>
        <v>0</v>
      </c>
      <c r="AA434" s="12">
        <f t="array" ref="AA434">VLOOKUP($U434,'종목주가시세'!$A$1:$J$472,MATCH(AA$6,'종목주가시세'!$B$1:$J$1,0)+1)*Q434</f>
        <v>0</v>
      </c>
      <c r="AB434" s="12">
        <f t="array" ref="AB434">VLOOKUP($U434,'종목주가시세'!$A$1:$J$472,MATCH(AB$6,'종목주가시세'!$B$1:$J$1,0)+1)*R434</f>
        <v>0</v>
      </c>
      <c r="AC434" s="12">
        <f t="array" ref="AC434">VLOOKUP($U434,'종목주가시세'!$A$1:$J$472,MATCH(AC$6,'종목주가시세'!$B$1:$J$1,0)+1)*S434</f>
        <v>0</v>
      </c>
      <c r="AD434" s="12">
        <f t="array" ref="AD434">VLOOKUP($U434,'종목주가시세'!$A$1:$J$472,MATCH(AD$6,'종목주가시세'!$B$1:$J$1,0)+1)*T434</f>
        <v>0</v>
      </c>
      <c r="AE434" s="12">
        <f t="shared" si="3"/>
        <v>0</v>
      </c>
      <c r="AF434" s="12">
        <f t="array" ref="AF434">100000000+SUM(IF(($C$7:$C$28="매도")*($B$7:$B$28&lt;=$U434),$I$7:$I$28))-SUM(IF(($C$7:$C$28="매수")*($B$7:$B$28&lt;=$U434),$I$7:$I$28))</f>
        <v>170486380</v>
      </c>
      <c r="AG434" s="12">
        <f t="shared" si="4"/>
        <v>170486380</v>
      </c>
    </row>
    <row r="435" ht="16.5" customHeight="1">
      <c r="L435" s="3">
        <f t="array" ref="L435">SUM(IF(($A$7:$A$28=L$6)*($C$7:$C$28="매수")*($B$7:$B$28&lt;=$U435),$H$7:$H$28))-SUM(IF(($A$7:$A$28=L$6)*($C$7:$C$28="매도")*($B$7:$B$28&lt;=$U435),$H$7:$H$28))</f>
        <v>0</v>
      </c>
      <c r="M435" s="3">
        <f t="array" ref="M435">SUM(IF(($A$7:$A$28=M$6)*($C$7:$C$28="매수")*($B$7:$B$28&lt;=$U435),$H$7:$H$28))-SUM(IF(($A$7:$A$28=M$6)*($C$7:$C$28="매도")*($B$7:$B$28&lt;=$U435),$H$7:$H$28))</f>
        <v>0</v>
      </c>
      <c r="N435" s="3">
        <f t="array" ref="N435">SUM(IF(($A$7:$A$28=N$6)*($C$7:$C$28="매수")*($B$7:$B$28&lt;=$U435),$H$7:$H$28))-SUM(IF(($A$7:$A$28=N$6)*($C$7:$C$28="매도")*($B$7:$B$28&lt;=$U435),$H$7:$H$28))</f>
        <v>0</v>
      </c>
      <c r="O435" s="3">
        <f t="array" ref="O435">SUM(IF(($A$7:$A$28=O$6)*($C$7:$C$28="매수")*($B$7:$B$28&lt;=$U435),$H$7:$H$28))-SUM(IF(($A$7:$A$28=O$6)*($C$7:$C$28="매도")*($B$7:$B$28&lt;=$U435),$H$7:$H$28))</f>
        <v>0</v>
      </c>
      <c r="P435" s="3">
        <f t="array" ref="P435">SUM(IF(($A$7:$A$28=P$6)*($C$7:$C$28="매수")*($B$7:$B$28&lt;=$U435),$H$7:$H$28))-SUM(IF(($A$7:$A$28=P$6)*($C$7:$C$28="매도")*($B$7:$B$28&lt;=$U435),$H$7:$H$28))</f>
        <v>0</v>
      </c>
      <c r="Q435" s="3">
        <f t="array" ref="Q435">SUM(IF(($A$7:$A$28=Q$6)*($C$7:$C$28="매수")*($B$7:$B$28&lt;=$U435),$H$7:$H$28))-SUM(IF(($A$7:$A$28=Q$6)*($C$7:$C$28="매도")*($B$7:$B$28&lt;=$U435),$H$7:$H$28))</f>
        <v>0</v>
      </c>
      <c r="R435" s="3">
        <f t="array" ref="R435">SUM(IF(($A$7:$A$28=R$6)*($C$7:$C$28="매수")*($B$7:$B$28&lt;=$U435),$H$7:$H$28))-SUM(IF(($A$7:$A$28=R$6)*($C$7:$C$28="매도")*($B$7:$B$28&lt;=$U435),$H$7:$H$28))</f>
        <v>0</v>
      </c>
      <c r="S435" s="3">
        <f t="array" ref="S435">SUM(IF(($A$7:$A$28=S$6)*($C$7:$C$28="매수")*($B$7:$B$28&lt;=$U435),$H$7:$H$28))-SUM(IF(($A$7:$A$28=S$6)*($C$7:$C$28="매도")*($B$7:$B$28&lt;=$U435),$H$7:$H$28))</f>
        <v>0</v>
      </c>
      <c r="T435" s="3">
        <f t="array" ref="T435">SUM(IF(($A$7:$A$28=T$6)*($C$7:$C$28="매수")*($B$7:$B$28&lt;=$U435),$H$7:$H$28))-SUM(IF(($A$7:$A$28=T$6)*($C$7:$C$28="매도")*($B$7:$B$28&lt;=$U435),$H$7:$H$28))</f>
        <v>0</v>
      </c>
      <c r="U435" s="11">
        <v>44134.0</v>
      </c>
      <c r="V435" s="12">
        <f t="array" ref="V435">VLOOKUP($U435,'종목주가시세'!$A$1:$J$472,MATCH(V$6,'종목주가시세'!$B$1:$J$1,0)+1)*L435</f>
        <v>0</v>
      </c>
      <c r="W435" s="12">
        <f t="array" ref="W435">VLOOKUP($U435,'종목주가시세'!$A$1:$J$472,MATCH(W$6,'종목주가시세'!$B$1:$J$1,0)+1)*M435</f>
        <v>0</v>
      </c>
      <c r="X435" s="12">
        <f t="array" ref="X435">VLOOKUP($U435,'종목주가시세'!$A$1:$J$472,MATCH(X$6,'종목주가시세'!$B$1:$J$1,0)+1)*N435</f>
        <v>0</v>
      </c>
      <c r="Y435" s="12">
        <f t="array" ref="Y435">VLOOKUP($U435,'종목주가시세'!$A$1:$J$472,MATCH(Y$6,'종목주가시세'!$B$1:$J$1,0)+1)*O435</f>
        <v>0</v>
      </c>
      <c r="Z435" s="12">
        <f t="array" ref="Z435">VLOOKUP($U435,'종목주가시세'!$A$1:$J$472,MATCH(Z$6,'종목주가시세'!$B$1:$J$1,0)+1)*P435</f>
        <v>0</v>
      </c>
      <c r="AA435" s="12">
        <f t="array" ref="AA435">VLOOKUP($U435,'종목주가시세'!$A$1:$J$472,MATCH(AA$6,'종목주가시세'!$B$1:$J$1,0)+1)*Q435</f>
        <v>0</v>
      </c>
      <c r="AB435" s="12">
        <f t="array" ref="AB435">VLOOKUP($U435,'종목주가시세'!$A$1:$J$472,MATCH(AB$6,'종목주가시세'!$B$1:$J$1,0)+1)*R435</f>
        <v>0</v>
      </c>
      <c r="AC435" s="12">
        <f t="array" ref="AC435">VLOOKUP($U435,'종목주가시세'!$A$1:$J$472,MATCH(AC$6,'종목주가시세'!$B$1:$J$1,0)+1)*S435</f>
        <v>0</v>
      </c>
      <c r="AD435" s="12">
        <f t="array" ref="AD435">VLOOKUP($U435,'종목주가시세'!$A$1:$J$472,MATCH(AD$6,'종목주가시세'!$B$1:$J$1,0)+1)*T435</f>
        <v>0</v>
      </c>
      <c r="AE435" s="12">
        <f t="shared" si="3"/>
        <v>0</v>
      </c>
      <c r="AF435" s="12">
        <f t="array" ref="AF435">100000000+SUM(IF(($C$7:$C$28="매도")*($B$7:$B$28&lt;=$U435),$I$7:$I$28))-SUM(IF(($C$7:$C$28="매수")*($B$7:$B$28&lt;=$U435),$I$7:$I$28))</f>
        <v>170486380</v>
      </c>
      <c r="AG435" s="12">
        <f t="shared" si="4"/>
        <v>170486380</v>
      </c>
    </row>
    <row r="436" ht="16.5" customHeight="1">
      <c r="L436" s="3">
        <f t="array" ref="L436">SUM(IF(($A$7:$A$28=L$6)*($C$7:$C$28="매수")*($B$7:$B$28&lt;=$U436),$H$7:$H$28))-SUM(IF(($A$7:$A$28=L$6)*($C$7:$C$28="매도")*($B$7:$B$28&lt;=$U436),$H$7:$H$28))</f>
        <v>0</v>
      </c>
      <c r="M436" s="3">
        <f t="array" ref="M436">SUM(IF(($A$7:$A$28=M$6)*($C$7:$C$28="매수")*($B$7:$B$28&lt;=$U436),$H$7:$H$28))-SUM(IF(($A$7:$A$28=M$6)*($C$7:$C$28="매도")*($B$7:$B$28&lt;=$U436),$H$7:$H$28))</f>
        <v>0</v>
      </c>
      <c r="N436" s="3">
        <f t="array" ref="N436">SUM(IF(($A$7:$A$28=N$6)*($C$7:$C$28="매수")*($B$7:$B$28&lt;=$U436),$H$7:$H$28))-SUM(IF(($A$7:$A$28=N$6)*($C$7:$C$28="매도")*($B$7:$B$28&lt;=$U436),$H$7:$H$28))</f>
        <v>0</v>
      </c>
      <c r="O436" s="3">
        <f t="array" ref="O436">SUM(IF(($A$7:$A$28=O$6)*($C$7:$C$28="매수")*($B$7:$B$28&lt;=$U436),$H$7:$H$28))-SUM(IF(($A$7:$A$28=O$6)*($C$7:$C$28="매도")*($B$7:$B$28&lt;=$U436),$H$7:$H$28))</f>
        <v>0</v>
      </c>
      <c r="P436" s="3">
        <f t="array" ref="P436">SUM(IF(($A$7:$A$28=P$6)*($C$7:$C$28="매수")*($B$7:$B$28&lt;=$U436),$H$7:$H$28))-SUM(IF(($A$7:$A$28=P$6)*($C$7:$C$28="매도")*($B$7:$B$28&lt;=$U436),$H$7:$H$28))</f>
        <v>0</v>
      </c>
      <c r="Q436" s="3">
        <f t="array" ref="Q436">SUM(IF(($A$7:$A$28=Q$6)*($C$7:$C$28="매수")*($B$7:$B$28&lt;=$U436),$H$7:$H$28))-SUM(IF(($A$7:$A$28=Q$6)*($C$7:$C$28="매도")*($B$7:$B$28&lt;=$U436),$H$7:$H$28))</f>
        <v>0</v>
      </c>
      <c r="R436" s="3">
        <f t="array" ref="R436">SUM(IF(($A$7:$A$28=R$6)*($C$7:$C$28="매수")*($B$7:$B$28&lt;=$U436),$H$7:$H$28))-SUM(IF(($A$7:$A$28=R$6)*($C$7:$C$28="매도")*($B$7:$B$28&lt;=$U436),$H$7:$H$28))</f>
        <v>0</v>
      </c>
      <c r="S436" s="3">
        <f t="array" ref="S436">SUM(IF(($A$7:$A$28=S$6)*($C$7:$C$28="매수")*($B$7:$B$28&lt;=$U436),$H$7:$H$28))-SUM(IF(($A$7:$A$28=S$6)*($C$7:$C$28="매도")*($B$7:$B$28&lt;=$U436),$H$7:$H$28))</f>
        <v>0</v>
      </c>
      <c r="T436" s="3">
        <f t="array" ref="T436">SUM(IF(($A$7:$A$28=T$6)*($C$7:$C$28="매수")*($B$7:$B$28&lt;=$U436),$H$7:$H$28))-SUM(IF(($A$7:$A$28=T$6)*($C$7:$C$28="매도")*($B$7:$B$28&lt;=$U436),$H$7:$H$28))</f>
        <v>0</v>
      </c>
      <c r="U436" s="11">
        <v>44137.0</v>
      </c>
      <c r="V436" s="12">
        <f t="array" ref="V436">VLOOKUP($U436,'종목주가시세'!$A$1:$J$472,MATCH(V$6,'종목주가시세'!$B$1:$J$1,0)+1)*L436</f>
        <v>0</v>
      </c>
      <c r="W436" s="12">
        <f t="array" ref="W436">VLOOKUP($U436,'종목주가시세'!$A$1:$J$472,MATCH(W$6,'종목주가시세'!$B$1:$J$1,0)+1)*M436</f>
        <v>0</v>
      </c>
      <c r="X436" s="12">
        <f t="array" ref="X436">VLOOKUP($U436,'종목주가시세'!$A$1:$J$472,MATCH(X$6,'종목주가시세'!$B$1:$J$1,0)+1)*N436</f>
        <v>0</v>
      </c>
      <c r="Y436" s="12">
        <f t="array" ref="Y436">VLOOKUP($U436,'종목주가시세'!$A$1:$J$472,MATCH(Y$6,'종목주가시세'!$B$1:$J$1,0)+1)*O436</f>
        <v>0</v>
      </c>
      <c r="Z436" s="12">
        <f t="array" ref="Z436">VLOOKUP($U436,'종목주가시세'!$A$1:$J$472,MATCH(Z$6,'종목주가시세'!$B$1:$J$1,0)+1)*P436</f>
        <v>0</v>
      </c>
      <c r="AA436" s="12">
        <f t="array" ref="AA436">VLOOKUP($U436,'종목주가시세'!$A$1:$J$472,MATCH(AA$6,'종목주가시세'!$B$1:$J$1,0)+1)*Q436</f>
        <v>0</v>
      </c>
      <c r="AB436" s="12">
        <f t="array" ref="AB436">VLOOKUP($U436,'종목주가시세'!$A$1:$J$472,MATCH(AB$6,'종목주가시세'!$B$1:$J$1,0)+1)*R436</f>
        <v>0</v>
      </c>
      <c r="AC436" s="12">
        <f t="array" ref="AC436">VLOOKUP($U436,'종목주가시세'!$A$1:$J$472,MATCH(AC$6,'종목주가시세'!$B$1:$J$1,0)+1)*S436</f>
        <v>0</v>
      </c>
      <c r="AD436" s="12">
        <f t="array" ref="AD436">VLOOKUP($U436,'종목주가시세'!$A$1:$J$472,MATCH(AD$6,'종목주가시세'!$B$1:$J$1,0)+1)*T436</f>
        <v>0</v>
      </c>
      <c r="AE436" s="12">
        <f t="shared" si="3"/>
        <v>0</v>
      </c>
      <c r="AF436" s="12">
        <f t="array" ref="AF436">100000000+SUM(IF(($C$7:$C$28="매도")*($B$7:$B$28&lt;=$U436),$I$7:$I$28))-SUM(IF(($C$7:$C$28="매수")*($B$7:$B$28&lt;=$U436),$I$7:$I$28))</f>
        <v>170486380</v>
      </c>
      <c r="AG436" s="12">
        <f t="shared" si="4"/>
        <v>170486380</v>
      </c>
    </row>
    <row r="437" ht="16.5" customHeight="1">
      <c r="L437" s="3">
        <f t="array" ref="L437">SUM(IF(($A$7:$A$28=L$6)*($C$7:$C$28="매수")*($B$7:$B$28&lt;=$U437),$H$7:$H$28))-SUM(IF(($A$7:$A$28=L$6)*($C$7:$C$28="매도")*($B$7:$B$28&lt;=$U437),$H$7:$H$28))</f>
        <v>0</v>
      </c>
      <c r="M437" s="3">
        <f t="array" ref="M437">SUM(IF(($A$7:$A$28=M$6)*($C$7:$C$28="매수")*($B$7:$B$28&lt;=$U437),$H$7:$H$28))-SUM(IF(($A$7:$A$28=M$6)*($C$7:$C$28="매도")*($B$7:$B$28&lt;=$U437),$H$7:$H$28))</f>
        <v>0</v>
      </c>
      <c r="N437" s="3">
        <f t="array" ref="N437">SUM(IF(($A$7:$A$28=N$6)*($C$7:$C$28="매수")*($B$7:$B$28&lt;=$U437),$H$7:$H$28))-SUM(IF(($A$7:$A$28=N$6)*($C$7:$C$28="매도")*($B$7:$B$28&lt;=$U437),$H$7:$H$28))</f>
        <v>0</v>
      </c>
      <c r="O437" s="3">
        <f t="array" ref="O437">SUM(IF(($A$7:$A$28=O$6)*($C$7:$C$28="매수")*($B$7:$B$28&lt;=$U437),$H$7:$H$28))-SUM(IF(($A$7:$A$28=O$6)*($C$7:$C$28="매도")*($B$7:$B$28&lt;=$U437),$H$7:$H$28))</f>
        <v>0</v>
      </c>
      <c r="P437" s="3">
        <f t="array" ref="P437">SUM(IF(($A$7:$A$28=P$6)*($C$7:$C$28="매수")*($B$7:$B$28&lt;=$U437),$H$7:$H$28))-SUM(IF(($A$7:$A$28=P$6)*($C$7:$C$28="매도")*($B$7:$B$28&lt;=$U437),$H$7:$H$28))</f>
        <v>0</v>
      </c>
      <c r="Q437" s="3">
        <f t="array" ref="Q437">SUM(IF(($A$7:$A$28=Q$6)*($C$7:$C$28="매수")*($B$7:$B$28&lt;=$U437),$H$7:$H$28))-SUM(IF(($A$7:$A$28=Q$6)*($C$7:$C$28="매도")*($B$7:$B$28&lt;=$U437),$H$7:$H$28))</f>
        <v>0</v>
      </c>
      <c r="R437" s="3">
        <f t="array" ref="R437">SUM(IF(($A$7:$A$28=R$6)*($C$7:$C$28="매수")*($B$7:$B$28&lt;=$U437),$H$7:$H$28))-SUM(IF(($A$7:$A$28=R$6)*($C$7:$C$28="매도")*($B$7:$B$28&lt;=$U437),$H$7:$H$28))</f>
        <v>0</v>
      </c>
      <c r="S437" s="3">
        <f t="array" ref="S437">SUM(IF(($A$7:$A$28=S$6)*($C$7:$C$28="매수")*($B$7:$B$28&lt;=$U437),$H$7:$H$28))-SUM(IF(($A$7:$A$28=S$6)*($C$7:$C$28="매도")*($B$7:$B$28&lt;=$U437),$H$7:$H$28))</f>
        <v>0</v>
      </c>
      <c r="T437" s="3">
        <f t="array" ref="T437">SUM(IF(($A$7:$A$28=T$6)*($C$7:$C$28="매수")*($B$7:$B$28&lt;=$U437),$H$7:$H$28))-SUM(IF(($A$7:$A$28=T$6)*($C$7:$C$28="매도")*($B$7:$B$28&lt;=$U437),$H$7:$H$28))</f>
        <v>0</v>
      </c>
      <c r="U437" s="11">
        <v>44138.0</v>
      </c>
      <c r="V437" s="12">
        <f t="array" ref="V437">VLOOKUP($U437,'종목주가시세'!$A$1:$J$472,MATCH(V$6,'종목주가시세'!$B$1:$J$1,0)+1)*L437</f>
        <v>0</v>
      </c>
      <c r="W437" s="12">
        <f t="array" ref="W437">VLOOKUP($U437,'종목주가시세'!$A$1:$J$472,MATCH(W$6,'종목주가시세'!$B$1:$J$1,0)+1)*M437</f>
        <v>0</v>
      </c>
      <c r="X437" s="12">
        <f t="array" ref="X437">VLOOKUP($U437,'종목주가시세'!$A$1:$J$472,MATCH(X$6,'종목주가시세'!$B$1:$J$1,0)+1)*N437</f>
        <v>0</v>
      </c>
      <c r="Y437" s="12">
        <f t="array" ref="Y437">VLOOKUP($U437,'종목주가시세'!$A$1:$J$472,MATCH(Y$6,'종목주가시세'!$B$1:$J$1,0)+1)*O437</f>
        <v>0</v>
      </c>
      <c r="Z437" s="12">
        <f t="array" ref="Z437">VLOOKUP($U437,'종목주가시세'!$A$1:$J$472,MATCH(Z$6,'종목주가시세'!$B$1:$J$1,0)+1)*P437</f>
        <v>0</v>
      </c>
      <c r="AA437" s="12">
        <f t="array" ref="AA437">VLOOKUP($U437,'종목주가시세'!$A$1:$J$472,MATCH(AA$6,'종목주가시세'!$B$1:$J$1,0)+1)*Q437</f>
        <v>0</v>
      </c>
      <c r="AB437" s="12">
        <f t="array" ref="AB437">VLOOKUP($U437,'종목주가시세'!$A$1:$J$472,MATCH(AB$6,'종목주가시세'!$B$1:$J$1,0)+1)*R437</f>
        <v>0</v>
      </c>
      <c r="AC437" s="12">
        <f t="array" ref="AC437">VLOOKUP($U437,'종목주가시세'!$A$1:$J$472,MATCH(AC$6,'종목주가시세'!$B$1:$J$1,0)+1)*S437</f>
        <v>0</v>
      </c>
      <c r="AD437" s="12">
        <f t="array" ref="AD437">VLOOKUP($U437,'종목주가시세'!$A$1:$J$472,MATCH(AD$6,'종목주가시세'!$B$1:$J$1,0)+1)*T437</f>
        <v>0</v>
      </c>
      <c r="AE437" s="12">
        <f t="shared" si="3"/>
        <v>0</v>
      </c>
      <c r="AF437" s="12">
        <f t="array" ref="AF437">100000000+SUM(IF(($C$7:$C$28="매도")*($B$7:$B$28&lt;=$U437),$I$7:$I$28))-SUM(IF(($C$7:$C$28="매수")*($B$7:$B$28&lt;=$U437),$I$7:$I$28))</f>
        <v>170486380</v>
      </c>
      <c r="AG437" s="12">
        <f t="shared" si="4"/>
        <v>170486380</v>
      </c>
    </row>
    <row r="438" ht="16.5" customHeight="1">
      <c r="L438" s="3">
        <f t="array" ref="L438">SUM(IF(($A$7:$A$28=L$6)*($C$7:$C$28="매수")*($B$7:$B$28&lt;=$U438),$H$7:$H$28))-SUM(IF(($A$7:$A$28=L$6)*($C$7:$C$28="매도")*($B$7:$B$28&lt;=$U438),$H$7:$H$28))</f>
        <v>0</v>
      </c>
      <c r="M438" s="3">
        <f t="array" ref="M438">SUM(IF(($A$7:$A$28=M$6)*($C$7:$C$28="매수")*($B$7:$B$28&lt;=$U438),$H$7:$H$28))-SUM(IF(($A$7:$A$28=M$6)*($C$7:$C$28="매도")*($B$7:$B$28&lt;=$U438),$H$7:$H$28))</f>
        <v>0</v>
      </c>
      <c r="N438" s="3">
        <f t="array" ref="N438">SUM(IF(($A$7:$A$28=N$6)*($C$7:$C$28="매수")*($B$7:$B$28&lt;=$U438),$H$7:$H$28))-SUM(IF(($A$7:$A$28=N$6)*($C$7:$C$28="매도")*($B$7:$B$28&lt;=$U438),$H$7:$H$28))</f>
        <v>0</v>
      </c>
      <c r="O438" s="3">
        <f t="array" ref="O438">SUM(IF(($A$7:$A$28=O$6)*($C$7:$C$28="매수")*($B$7:$B$28&lt;=$U438),$H$7:$H$28))-SUM(IF(($A$7:$A$28=O$6)*($C$7:$C$28="매도")*($B$7:$B$28&lt;=$U438),$H$7:$H$28))</f>
        <v>0</v>
      </c>
      <c r="P438" s="3">
        <f t="array" ref="P438">SUM(IF(($A$7:$A$28=P$6)*($C$7:$C$28="매수")*($B$7:$B$28&lt;=$U438),$H$7:$H$28))-SUM(IF(($A$7:$A$28=P$6)*($C$7:$C$28="매도")*($B$7:$B$28&lt;=$U438),$H$7:$H$28))</f>
        <v>0</v>
      </c>
      <c r="Q438" s="3">
        <f t="array" ref="Q438">SUM(IF(($A$7:$A$28=Q$6)*($C$7:$C$28="매수")*($B$7:$B$28&lt;=$U438),$H$7:$H$28))-SUM(IF(($A$7:$A$28=Q$6)*($C$7:$C$28="매도")*($B$7:$B$28&lt;=$U438),$H$7:$H$28))</f>
        <v>0</v>
      </c>
      <c r="R438" s="3">
        <f t="array" ref="R438">SUM(IF(($A$7:$A$28=R$6)*($C$7:$C$28="매수")*($B$7:$B$28&lt;=$U438),$H$7:$H$28))-SUM(IF(($A$7:$A$28=R$6)*($C$7:$C$28="매도")*($B$7:$B$28&lt;=$U438),$H$7:$H$28))</f>
        <v>0</v>
      </c>
      <c r="S438" s="3">
        <f t="array" ref="S438">SUM(IF(($A$7:$A$28=S$6)*($C$7:$C$28="매수")*($B$7:$B$28&lt;=$U438),$H$7:$H$28))-SUM(IF(($A$7:$A$28=S$6)*($C$7:$C$28="매도")*($B$7:$B$28&lt;=$U438),$H$7:$H$28))</f>
        <v>0</v>
      </c>
      <c r="T438" s="3">
        <f t="array" ref="T438">SUM(IF(($A$7:$A$28=T$6)*($C$7:$C$28="매수")*($B$7:$B$28&lt;=$U438),$H$7:$H$28))-SUM(IF(($A$7:$A$28=T$6)*($C$7:$C$28="매도")*($B$7:$B$28&lt;=$U438),$H$7:$H$28))</f>
        <v>0</v>
      </c>
      <c r="U438" s="11">
        <v>44139.0</v>
      </c>
      <c r="V438" s="12">
        <f t="array" ref="V438">VLOOKUP($U438,'종목주가시세'!$A$1:$J$472,MATCH(V$6,'종목주가시세'!$B$1:$J$1,0)+1)*L438</f>
        <v>0</v>
      </c>
      <c r="W438" s="12">
        <f t="array" ref="W438">VLOOKUP($U438,'종목주가시세'!$A$1:$J$472,MATCH(W$6,'종목주가시세'!$B$1:$J$1,0)+1)*M438</f>
        <v>0</v>
      </c>
      <c r="X438" s="12">
        <f t="array" ref="X438">VLOOKUP($U438,'종목주가시세'!$A$1:$J$472,MATCH(X$6,'종목주가시세'!$B$1:$J$1,0)+1)*N438</f>
        <v>0</v>
      </c>
      <c r="Y438" s="12">
        <f t="array" ref="Y438">VLOOKUP($U438,'종목주가시세'!$A$1:$J$472,MATCH(Y$6,'종목주가시세'!$B$1:$J$1,0)+1)*O438</f>
        <v>0</v>
      </c>
      <c r="Z438" s="12">
        <f t="array" ref="Z438">VLOOKUP($U438,'종목주가시세'!$A$1:$J$472,MATCH(Z$6,'종목주가시세'!$B$1:$J$1,0)+1)*P438</f>
        <v>0</v>
      </c>
      <c r="AA438" s="12">
        <f t="array" ref="AA438">VLOOKUP($U438,'종목주가시세'!$A$1:$J$472,MATCH(AA$6,'종목주가시세'!$B$1:$J$1,0)+1)*Q438</f>
        <v>0</v>
      </c>
      <c r="AB438" s="12">
        <f t="array" ref="AB438">VLOOKUP($U438,'종목주가시세'!$A$1:$J$472,MATCH(AB$6,'종목주가시세'!$B$1:$J$1,0)+1)*R438</f>
        <v>0</v>
      </c>
      <c r="AC438" s="12">
        <f t="array" ref="AC438">VLOOKUP($U438,'종목주가시세'!$A$1:$J$472,MATCH(AC$6,'종목주가시세'!$B$1:$J$1,0)+1)*S438</f>
        <v>0</v>
      </c>
      <c r="AD438" s="12">
        <f t="array" ref="AD438">VLOOKUP($U438,'종목주가시세'!$A$1:$J$472,MATCH(AD$6,'종목주가시세'!$B$1:$J$1,0)+1)*T438</f>
        <v>0</v>
      </c>
      <c r="AE438" s="12">
        <f t="shared" si="3"/>
        <v>0</v>
      </c>
      <c r="AF438" s="12">
        <f t="array" ref="AF438">100000000+SUM(IF(($C$7:$C$28="매도")*($B$7:$B$28&lt;=$U438),$I$7:$I$28))-SUM(IF(($C$7:$C$28="매수")*($B$7:$B$28&lt;=$U438),$I$7:$I$28))</f>
        <v>170486380</v>
      </c>
      <c r="AG438" s="12">
        <f t="shared" si="4"/>
        <v>170486380</v>
      </c>
    </row>
    <row r="439" ht="16.5" customHeight="1">
      <c r="L439" s="3">
        <f t="array" ref="L439">SUM(IF(($A$7:$A$28=L$6)*($C$7:$C$28="매수")*($B$7:$B$28&lt;=$U439),$H$7:$H$28))-SUM(IF(($A$7:$A$28=L$6)*($C$7:$C$28="매도")*($B$7:$B$28&lt;=$U439),$H$7:$H$28))</f>
        <v>0</v>
      </c>
      <c r="M439" s="3">
        <f t="array" ref="M439">SUM(IF(($A$7:$A$28=M$6)*($C$7:$C$28="매수")*($B$7:$B$28&lt;=$U439),$H$7:$H$28))-SUM(IF(($A$7:$A$28=M$6)*($C$7:$C$28="매도")*($B$7:$B$28&lt;=$U439),$H$7:$H$28))</f>
        <v>0</v>
      </c>
      <c r="N439" s="3">
        <f t="array" ref="N439">SUM(IF(($A$7:$A$28=N$6)*($C$7:$C$28="매수")*($B$7:$B$28&lt;=$U439),$H$7:$H$28))-SUM(IF(($A$7:$A$28=N$6)*($C$7:$C$28="매도")*($B$7:$B$28&lt;=$U439),$H$7:$H$28))</f>
        <v>0</v>
      </c>
      <c r="O439" s="3">
        <f t="array" ref="O439">SUM(IF(($A$7:$A$28=O$6)*($C$7:$C$28="매수")*($B$7:$B$28&lt;=$U439),$H$7:$H$28))-SUM(IF(($A$7:$A$28=O$6)*($C$7:$C$28="매도")*($B$7:$B$28&lt;=$U439),$H$7:$H$28))</f>
        <v>0</v>
      </c>
      <c r="P439" s="3">
        <f t="array" ref="P439">SUM(IF(($A$7:$A$28=P$6)*($C$7:$C$28="매수")*($B$7:$B$28&lt;=$U439),$H$7:$H$28))-SUM(IF(($A$7:$A$28=P$6)*($C$7:$C$28="매도")*($B$7:$B$28&lt;=$U439),$H$7:$H$28))</f>
        <v>0</v>
      </c>
      <c r="Q439" s="3">
        <f t="array" ref="Q439">SUM(IF(($A$7:$A$28=Q$6)*($C$7:$C$28="매수")*($B$7:$B$28&lt;=$U439),$H$7:$H$28))-SUM(IF(($A$7:$A$28=Q$6)*($C$7:$C$28="매도")*($B$7:$B$28&lt;=$U439),$H$7:$H$28))</f>
        <v>0</v>
      </c>
      <c r="R439" s="3">
        <f t="array" ref="R439">SUM(IF(($A$7:$A$28=R$6)*($C$7:$C$28="매수")*($B$7:$B$28&lt;=$U439),$H$7:$H$28))-SUM(IF(($A$7:$A$28=R$6)*($C$7:$C$28="매도")*($B$7:$B$28&lt;=$U439),$H$7:$H$28))</f>
        <v>0</v>
      </c>
      <c r="S439" s="3">
        <f t="array" ref="S439">SUM(IF(($A$7:$A$28=S$6)*($C$7:$C$28="매수")*($B$7:$B$28&lt;=$U439),$H$7:$H$28))-SUM(IF(($A$7:$A$28=S$6)*($C$7:$C$28="매도")*($B$7:$B$28&lt;=$U439),$H$7:$H$28))</f>
        <v>0</v>
      </c>
      <c r="T439" s="3">
        <f t="array" ref="T439">SUM(IF(($A$7:$A$28=T$6)*($C$7:$C$28="매수")*($B$7:$B$28&lt;=$U439),$H$7:$H$28))-SUM(IF(($A$7:$A$28=T$6)*($C$7:$C$28="매도")*($B$7:$B$28&lt;=$U439),$H$7:$H$28))</f>
        <v>0</v>
      </c>
      <c r="U439" s="11">
        <v>44140.0</v>
      </c>
      <c r="V439" s="12">
        <f t="array" ref="V439">VLOOKUP($U439,'종목주가시세'!$A$1:$J$472,MATCH(V$6,'종목주가시세'!$B$1:$J$1,0)+1)*L439</f>
        <v>0</v>
      </c>
      <c r="W439" s="12">
        <f t="array" ref="W439">VLOOKUP($U439,'종목주가시세'!$A$1:$J$472,MATCH(W$6,'종목주가시세'!$B$1:$J$1,0)+1)*M439</f>
        <v>0</v>
      </c>
      <c r="X439" s="12">
        <f t="array" ref="X439">VLOOKUP($U439,'종목주가시세'!$A$1:$J$472,MATCH(X$6,'종목주가시세'!$B$1:$J$1,0)+1)*N439</f>
        <v>0</v>
      </c>
      <c r="Y439" s="12">
        <f t="array" ref="Y439">VLOOKUP($U439,'종목주가시세'!$A$1:$J$472,MATCH(Y$6,'종목주가시세'!$B$1:$J$1,0)+1)*O439</f>
        <v>0</v>
      </c>
      <c r="Z439" s="12">
        <f t="array" ref="Z439">VLOOKUP($U439,'종목주가시세'!$A$1:$J$472,MATCH(Z$6,'종목주가시세'!$B$1:$J$1,0)+1)*P439</f>
        <v>0</v>
      </c>
      <c r="AA439" s="12">
        <f t="array" ref="AA439">VLOOKUP($U439,'종목주가시세'!$A$1:$J$472,MATCH(AA$6,'종목주가시세'!$B$1:$J$1,0)+1)*Q439</f>
        <v>0</v>
      </c>
      <c r="AB439" s="12">
        <f t="array" ref="AB439">VLOOKUP($U439,'종목주가시세'!$A$1:$J$472,MATCH(AB$6,'종목주가시세'!$B$1:$J$1,0)+1)*R439</f>
        <v>0</v>
      </c>
      <c r="AC439" s="12">
        <f t="array" ref="AC439">VLOOKUP($U439,'종목주가시세'!$A$1:$J$472,MATCH(AC$6,'종목주가시세'!$B$1:$J$1,0)+1)*S439</f>
        <v>0</v>
      </c>
      <c r="AD439" s="12">
        <f t="array" ref="AD439">VLOOKUP($U439,'종목주가시세'!$A$1:$J$472,MATCH(AD$6,'종목주가시세'!$B$1:$J$1,0)+1)*T439</f>
        <v>0</v>
      </c>
      <c r="AE439" s="12">
        <f t="shared" si="3"/>
        <v>0</v>
      </c>
      <c r="AF439" s="12">
        <f t="array" ref="AF439">100000000+SUM(IF(($C$7:$C$28="매도")*($B$7:$B$28&lt;=$U439),$I$7:$I$28))-SUM(IF(($C$7:$C$28="매수")*($B$7:$B$28&lt;=$U439),$I$7:$I$28))</f>
        <v>170486380</v>
      </c>
      <c r="AG439" s="12">
        <f t="shared" si="4"/>
        <v>170486380</v>
      </c>
    </row>
    <row r="440" ht="16.5" customHeight="1">
      <c r="L440" s="3">
        <f t="array" ref="L440">SUM(IF(($A$7:$A$28=L$6)*($C$7:$C$28="매수")*($B$7:$B$28&lt;=$U440),$H$7:$H$28))-SUM(IF(($A$7:$A$28=L$6)*($C$7:$C$28="매도")*($B$7:$B$28&lt;=$U440),$H$7:$H$28))</f>
        <v>0</v>
      </c>
      <c r="M440" s="3">
        <f t="array" ref="M440">SUM(IF(($A$7:$A$28=M$6)*($C$7:$C$28="매수")*($B$7:$B$28&lt;=$U440),$H$7:$H$28))-SUM(IF(($A$7:$A$28=M$6)*($C$7:$C$28="매도")*($B$7:$B$28&lt;=$U440),$H$7:$H$28))</f>
        <v>0</v>
      </c>
      <c r="N440" s="3">
        <f t="array" ref="N440">SUM(IF(($A$7:$A$28=N$6)*($C$7:$C$28="매수")*($B$7:$B$28&lt;=$U440),$H$7:$H$28))-SUM(IF(($A$7:$A$28=N$6)*($C$7:$C$28="매도")*($B$7:$B$28&lt;=$U440),$H$7:$H$28))</f>
        <v>0</v>
      </c>
      <c r="O440" s="3">
        <f t="array" ref="O440">SUM(IF(($A$7:$A$28=O$6)*($C$7:$C$28="매수")*($B$7:$B$28&lt;=$U440),$H$7:$H$28))-SUM(IF(($A$7:$A$28=O$6)*($C$7:$C$28="매도")*($B$7:$B$28&lt;=$U440),$H$7:$H$28))</f>
        <v>0</v>
      </c>
      <c r="P440" s="3">
        <f t="array" ref="P440">SUM(IF(($A$7:$A$28=P$6)*($C$7:$C$28="매수")*($B$7:$B$28&lt;=$U440),$H$7:$H$28))-SUM(IF(($A$7:$A$28=P$6)*($C$7:$C$28="매도")*($B$7:$B$28&lt;=$U440),$H$7:$H$28))</f>
        <v>0</v>
      </c>
      <c r="Q440" s="3">
        <f t="array" ref="Q440">SUM(IF(($A$7:$A$28=Q$6)*($C$7:$C$28="매수")*($B$7:$B$28&lt;=$U440),$H$7:$H$28))-SUM(IF(($A$7:$A$28=Q$6)*($C$7:$C$28="매도")*($B$7:$B$28&lt;=$U440),$H$7:$H$28))</f>
        <v>0</v>
      </c>
      <c r="R440" s="3">
        <f t="array" ref="R440">SUM(IF(($A$7:$A$28=R$6)*($C$7:$C$28="매수")*($B$7:$B$28&lt;=$U440),$H$7:$H$28))-SUM(IF(($A$7:$A$28=R$6)*($C$7:$C$28="매도")*($B$7:$B$28&lt;=$U440),$H$7:$H$28))</f>
        <v>0</v>
      </c>
      <c r="S440" s="3">
        <f t="array" ref="S440">SUM(IF(($A$7:$A$28=S$6)*($C$7:$C$28="매수")*($B$7:$B$28&lt;=$U440),$H$7:$H$28))-SUM(IF(($A$7:$A$28=S$6)*($C$7:$C$28="매도")*($B$7:$B$28&lt;=$U440),$H$7:$H$28))</f>
        <v>0</v>
      </c>
      <c r="T440" s="3">
        <f t="array" ref="T440">SUM(IF(($A$7:$A$28=T$6)*($C$7:$C$28="매수")*($B$7:$B$28&lt;=$U440),$H$7:$H$28))-SUM(IF(($A$7:$A$28=T$6)*($C$7:$C$28="매도")*($B$7:$B$28&lt;=$U440),$H$7:$H$28))</f>
        <v>0</v>
      </c>
      <c r="U440" s="11">
        <v>44141.0</v>
      </c>
      <c r="V440" s="12">
        <f t="array" ref="V440">VLOOKUP($U440,'종목주가시세'!$A$1:$J$472,MATCH(V$6,'종목주가시세'!$B$1:$J$1,0)+1)*L440</f>
        <v>0</v>
      </c>
      <c r="W440" s="12">
        <f t="array" ref="W440">VLOOKUP($U440,'종목주가시세'!$A$1:$J$472,MATCH(W$6,'종목주가시세'!$B$1:$J$1,0)+1)*M440</f>
        <v>0</v>
      </c>
      <c r="X440" s="12">
        <f t="array" ref="X440">VLOOKUP($U440,'종목주가시세'!$A$1:$J$472,MATCH(X$6,'종목주가시세'!$B$1:$J$1,0)+1)*N440</f>
        <v>0</v>
      </c>
      <c r="Y440" s="12">
        <f t="array" ref="Y440">VLOOKUP($U440,'종목주가시세'!$A$1:$J$472,MATCH(Y$6,'종목주가시세'!$B$1:$J$1,0)+1)*O440</f>
        <v>0</v>
      </c>
      <c r="Z440" s="12">
        <f t="array" ref="Z440">VLOOKUP($U440,'종목주가시세'!$A$1:$J$472,MATCH(Z$6,'종목주가시세'!$B$1:$J$1,0)+1)*P440</f>
        <v>0</v>
      </c>
      <c r="AA440" s="12">
        <f t="array" ref="AA440">VLOOKUP($U440,'종목주가시세'!$A$1:$J$472,MATCH(AA$6,'종목주가시세'!$B$1:$J$1,0)+1)*Q440</f>
        <v>0</v>
      </c>
      <c r="AB440" s="12">
        <f t="array" ref="AB440">VLOOKUP($U440,'종목주가시세'!$A$1:$J$472,MATCH(AB$6,'종목주가시세'!$B$1:$J$1,0)+1)*R440</f>
        <v>0</v>
      </c>
      <c r="AC440" s="12">
        <f t="array" ref="AC440">VLOOKUP($U440,'종목주가시세'!$A$1:$J$472,MATCH(AC$6,'종목주가시세'!$B$1:$J$1,0)+1)*S440</f>
        <v>0</v>
      </c>
      <c r="AD440" s="12">
        <f t="array" ref="AD440">VLOOKUP($U440,'종목주가시세'!$A$1:$J$472,MATCH(AD$6,'종목주가시세'!$B$1:$J$1,0)+1)*T440</f>
        <v>0</v>
      </c>
      <c r="AE440" s="12">
        <f t="shared" si="3"/>
        <v>0</v>
      </c>
      <c r="AF440" s="12">
        <f t="array" ref="AF440">100000000+SUM(IF(($C$7:$C$28="매도")*($B$7:$B$28&lt;=$U440),$I$7:$I$28))-SUM(IF(($C$7:$C$28="매수")*($B$7:$B$28&lt;=$U440),$I$7:$I$28))</f>
        <v>170486380</v>
      </c>
      <c r="AG440" s="12">
        <f t="shared" si="4"/>
        <v>170486380</v>
      </c>
    </row>
    <row r="441" ht="16.5" customHeight="1">
      <c r="L441" s="3">
        <f t="array" ref="L441">SUM(IF(($A$7:$A$28=L$6)*($C$7:$C$28="매수")*($B$7:$B$28&lt;=$U441),$H$7:$H$28))-SUM(IF(($A$7:$A$28=L$6)*($C$7:$C$28="매도")*($B$7:$B$28&lt;=$U441),$H$7:$H$28))</f>
        <v>0</v>
      </c>
      <c r="M441" s="3">
        <f t="array" ref="M441">SUM(IF(($A$7:$A$28=M$6)*($C$7:$C$28="매수")*($B$7:$B$28&lt;=$U441),$H$7:$H$28))-SUM(IF(($A$7:$A$28=M$6)*($C$7:$C$28="매도")*($B$7:$B$28&lt;=$U441),$H$7:$H$28))</f>
        <v>0</v>
      </c>
      <c r="N441" s="3">
        <f t="array" ref="N441">SUM(IF(($A$7:$A$28=N$6)*($C$7:$C$28="매수")*($B$7:$B$28&lt;=$U441),$H$7:$H$28))-SUM(IF(($A$7:$A$28=N$6)*($C$7:$C$28="매도")*($B$7:$B$28&lt;=$U441),$H$7:$H$28))</f>
        <v>0</v>
      </c>
      <c r="O441" s="3">
        <f t="array" ref="O441">SUM(IF(($A$7:$A$28=O$6)*($C$7:$C$28="매수")*($B$7:$B$28&lt;=$U441),$H$7:$H$28))-SUM(IF(($A$7:$A$28=O$6)*($C$7:$C$28="매도")*($B$7:$B$28&lt;=$U441),$H$7:$H$28))</f>
        <v>0</v>
      </c>
      <c r="P441" s="3">
        <f t="array" ref="P441">SUM(IF(($A$7:$A$28=P$6)*($C$7:$C$28="매수")*($B$7:$B$28&lt;=$U441),$H$7:$H$28))-SUM(IF(($A$7:$A$28=P$6)*($C$7:$C$28="매도")*($B$7:$B$28&lt;=$U441),$H$7:$H$28))</f>
        <v>0</v>
      </c>
      <c r="Q441" s="3">
        <f t="array" ref="Q441">SUM(IF(($A$7:$A$28=Q$6)*($C$7:$C$28="매수")*($B$7:$B$28&lt;=$U441),$H$7:$H$28))-SUM(IF(($A$7:$A$28=Q$6)*($C$7:$C$28="매도")*($B$7:$B$28&lt;=$U441),$H$7:$H$28))</f>
        <v>0</v>
      </c>
      <c r="R441" s="3">
        <f t="array" ref="R441">SUM(IF(($A$7:$A$28=R$6)*($C$7:$C$28="매수")*($B$7:$B$28&lt;=$U441),$H$7:$H$28))-SUM(IF(($A$7:$A$28=R$6)*($C$7:$C$28="매도")*($B$7:$B$28&lt;=$U441),$H$7:$H$28))</f>
        <v>0</v>
      </c>
      <c r="S441" s="3">
        <f t="array" ref="S441">SUM(IF(($A$7:$A$28=S$6)*($C$7:$C$28="매수")*($B$7:$B$28&lt;=$U441),$H$7:$H$28))-SUM(IF(($A$7:$A$28=S$6)*($C$7:$C$28="매도")*($B$7:$B$28&lt;=$U441),$H$7:$H$28))</f>
        <v>0</v>
      </c>
      <c r="T441" s="3">
        <f t="array" ref="T441">SUM(IF(($A$7:$A$28=T$6)*($C$7:$C$28="매수")*($B$7:$B$28&lt;=$U441),$H$7:$H$28))-SUM(IF(($A$7:$A$28=T$6)*($C$7:$C$28="매도")*($B$7:$B$28&lt;=$U441),$H$7:$H$28))</f>
        <v>0</v>
      </c>
      <c r="U441" s="11">
        <v>44144.0</v>
      </c>
      <c r="V441" s="12">
        <f t="array" ref="V441">VLOOKUP($U441,'종목주가시세'!$A$1:$J$472,MATCH(V$6,'종목주가시세'!$B$1:$J$1,0)+1)*L441</f>
        <v>0</v>
      </c>
      <c r="W441" s="12">
        <f t="array" ref="W441">VLOOKUP($U441,'종목주가시세'!$A$1:$J$472,MATCH(W$6,'종목주가시세'!$B$1:$J$1,0)+1)*M441</f>
        <v>0</v>
      </c>
      <c r="X441" s="12">
        <f t="array" ref="X441">VLOOKUP($U441,'종목주가시세'!$A$1:$J$472,MATCH(X$6,'종목주가시세'!$B$1:$J$1,0)+1)*N441</f>
        <v>0</v>
      </c>
      <c r="Y441" s="12">
        <f t="array" ref="Y441">VLOOKUP($U441,'종목주가시세'!$A$1:$J$472,MATCH(Y$6,'종목주가시세'!$B$1:$J$1,0)+1)*O441</f>
        <v>0</v>
      </c>
      <c r="Z441" s="12">
        <f t="array" ref="Z441">VLOOKUP($U441,'종목주가시세'!$A$1:$J$472,MATCH(Z$6,'종목주가시세'!$B$1:$J$1,0)+1)*P441</f>
        <v>0</v>
      </c>
      <c r="AA441" s="12">
        <f t="array" ref="AA441">VLOOKUP($U441,'종목주가시세'!$A$1:$J$472,MATCH(AA$6,'종목주가시세'!$B$1:$J$1,0)+1)*Q441</f>
        <v>0</v>
      </c>
      <c r="AB441" s="12">
        <f t="array" ref="AB441">VLOOKUP($U441,'종목주가시세'!$A$1:$J$472,MATCH(AB$6,'종목주가시세'!$B$1:$J$1,0)+1)*R441</f>
        <v>0</v>
      </c>
      <c r="AC441" s="12">
        <f t="array" ref="AC441">VLOOKUP($U441,'종목주가시세'!$A$1:$J$472,MATCH(AC$6,'종목주가시세'!$B$1:$J$1,0)+1)*S441</f>
        <v>0</v>
      </c>
      <c r="AD441" s="12">
        <f t="array" ref="AD441">VLOOKUP($U441,'종목주가시세'!$A$1:$J$472,MATCH(AD$6,'종목주가시세'!$B$1:$J$1,0)+1)*T441</f>
        <v>0</v>
      </c>
      <c r="AE441" s="12">
        <f t="shared" si="3"/>
        <v>0</v>
      </c>
      <c r="AF441" s="12">
        <f t="array" ref="AF441">100000000+SUM(IF(($C$7:$C$28="매도")*($B$7:$B$28&lt;=$U441),$I$7:$I$28))-SUM(IF(($C$7:$C$28="매수")*($B$7:$B$28&lt;=$U441),$I$7:$I$28))</f>
        <v>170486380</v>
      </c>
      <c r="AG441" s="12">
        <f t="shared" si="4"/>
        <v>170486380</v>
      </c>
    </row>
    <row r="442" ht="16.5" customHeight="1">
      <c r="L442" s="3">
        <f t="array" ref="L442">SUM(IF(($A$7:$A$28=L$6)*($C$7:$C$28="매수")*($B$7:$B$28&lt;=$U442),$H$7:$H$28))-SUM(IF(($A$7:$A$28=L$6)*($C$7:$C$28="매도")*($B$7:$B$28&lt;=$U442),$H$7:$H$28))</f>
        <v>0</v>
      </c>
      <c r="M442" s="3">
        <f t="array" ref="M442">SUM(IF(($A$7:$A$28=M$6)*($C$7:$C$28="매수")*($B$7:$B$28&lt;=$U442),$H$7:$H$28))-SUM(IF(($A$7:$A$28=M$6)*($C$7:$C$28="매도")*($B$7:$B$28&lt;=$U442),$H$7:$H$28))</f>
        <v>0</v>
      </c>
      <c r="N442" s="3">
        <f t="array" ref="N442">SUM(IF(($A$7:$A$28=N$6)*($C$7:$C$28="매수")*($B$7:$B$28&lt;=$U442),$H$7:$H$28))-SUM(IF(($A$7:$A$28=N$6)*($C$7:$C$28="매도")*($B$7:$B$28&lt;=$U442),$H$7:$H$28))</f>
        <v>0</v>
      </c>
      <c r="O442" s="3">
        <f t="array" ref="O442">SUM(IF(($A$7:$A$28=O$6)*($C$7:$C$28="매수")*($B$7:$B$28&lt;=$U442),$H$7:$H$28))-SUM(IF(($A$7:$A$28=O$6)*($C$7:$C$28="매도")*($B$7:$B$28&lt;=$U442),$H$7:$H$28))</f>
        <v>0</v>
      </c>
      <c r="P442" s="3">
        <f t="array" ref="P442">SUM(IF(($A$7:$A$28=P$6)*($C$7:$C$28="매수")*($B$7:$B$28&lt;=$U442),$H$7:$H$28))-SUM(IF(($A$7:$A$28=P$6)*($C$7:$C$28="매도")*($B$7:$B$28&lt;=$U442),$H$7:$H$28))</f>
        <v>0</v>
      </c>
      <c r="Q442" s="3">
        <f t="array" ref="Q442">SUM(IF(($A$7:$A$28=Q$6)*($C$7:$C$28="매수")*($B$7:$B$28&lt;=$U442),$H$7:$H$28))-SUM(IF(($A$7:$A$28=Q$6)*($C$7:$C$28="매도")*($B$7:$B$28&lt;=$U442),$H$7:$H$28))</f>
        <v>0</v>
      </c>
      <c r="R442" s="3">
        <f t="array" ref="R442">SUM(IF(($A$7:$A$28=R$6)*($C$7:$C$28="매수")*($B$7:$B$28&lt;=$U442),$H$7:$H$28))-SUM(IF(($A$7:$A$28=R$6)*($C$7:$C$28="매도")*($B$7:$B$28&lt;=$U442),$H$7:$H$28))</f>
        <v>0</v>
      </c>
      <c r="S442" s="3">
        <f t="array" ref="S442">SUM(IF(($A$7:$A$28=S$6)*($C$7:$C$28="매수")*($B$7:$B$28&lt;=$U442),$H$7:$H$28))-SUM(IF(($A$7:$A$28=S$6)*($C$7:$C$28="매도")*($B$7:$B$28&lt;=$U442),$H$7:$H$28))</f>
        <v>0</v>
      </c>
      <c r="T442" s="3">
        <f t="array" ref="T442">SUM(IF(($A$7:$A$28=T$6)*($C$7:$C$28="매수")*($B$7:$B$28&lt;=$U442),$H$7:$H$28))-SUM(IF(($A$7:$A$28=T$6)*($C$7:$C$28="매도")*($B$7:$B$28&lt;=$U442),$H$7:$H$28))</f>
        <v>0</v>
      </c>
      <c r="U442" s="11">
        <v>44145.0</v>
      </c>
      <c r="V442" s="12">
        <f t="array" ref="V442">VLOOKUP($U442,'종목주가시세'!$A$1:$J$472,MATCH(V$6,'종목주가시세'!$B$1:$J$1,0)+1)*L442</f>
        <v>0</v>
      </c>
      <c r="W442" s="12">
        <f t="array" ref="W442">VLOOKUP($U442,'종목주가시세'!$A$1:$J$472,MATCH(W$6,'종목주가시세'!$B$1:$J$1,0)+1)*M442</f>
        <v>0</v>
      </c>
      <c r="X442" s="12">
        <f t="array" ref="X442">VLOOKUP($U442,'종목주가시세'!$A$1:$J$472,MATCH(X$6,'종목주가시세'!$B$1:$J$1,0)+1)*N442</f>
        <v>0</v>
      </c>
      <c r="Y442" s="12">
        <f t="array" ref="Y442">VLOOKUP($U442,'종목주가시세'!$A$1:$J$472,MATCH(Y$6,'종목주가시세'!$B$1:$J$1,0)+1)*O442</f>
        <v>0</v>
      </c>
      <c r="Z442" s="12">
        <f t="array" ref="Z442">VLOOKUP($U442,'종목주가시세'!$A$1:$J$472,MATCH(Z$6,'종목주가시세'!$B$1:$J$1,0)+1)*P442</f>
        <v>0</v>
      </c>
      <c r="AA442" s="12">
        <f t="array" ref="AA442">VLOOKUP($U442,'종목주가시세'!$A$1:$J$472,MATCH(AA$6,'종목주가시세'!$B$1:$J$1,0)+1)*Q442</f>
        <v>0</v>
      </c>
      <c r="AB442" s="12">
        <f t="array" ref="AB442">VLOOKUP($U442,'종목주가시세'!$A$1:$J$472,MATCH(AB$6,'종목주가시세'!$B$1:$J$1,0)+1)*R442</f>
        <v>0</v>
      </c>
      <c r="AC442" s="12">
        <f t="array" ref="AC442">VLOOKUP($U442,'종목주가시세'!$A$1:$J$472,MATCH(AC$6,'종목주가시세'!$B$1:$J$1,0)+1)*S442</f>
        <v>0</v>
      </c>
      <c r="AD442" s="12">
        <f t="array" ref="AD442">VLOOKUP($U442,'종목주가시세'!$A$1:$J$472,MATCH(AD$6,'종목주가시세'!$B$1:$J$1,0)+1)*T442</f>
        <v>0</v>
      </c>
      <c r="AE442" s="12">
        <f t="shared" si="3"/>
        <v>0</v>
      </c>
      <c r="AF442" s="12">
        <f t="array" ref="AF442">100000000+SUM(IF(($C$7:$C$28="매도")*($B$7:$B$28&lt;=$U442),$I$7:$I$28))-SUM(IF(($C$7:$C$28="매수")*($B$7:$B$28&lt;=$U442),$I$7:$I$28))</f>
        <v>170486380</v>
      </c>
      <c r="AG442" s="12">
        <f t="shared" si="4"/>
        <v>170486380</v>
      </c>
    </row>
    <row r="443" ht="16.5" customHeight="1">
      <c r="L443" s="3">
        <f t="array" ref="L443">SUM(IF(($A$7:$A$28=L$6)*($C$7:$C$28="매수")*($B$7:$B$28&lt;=$U443),$H$7:$H$28))-SUM(IF(($A$7:$A$28=L$6)*($C$7:$C$28="매도")*($B$7:$B$28&lt;=$U443),$H$7:$H$28))</f>
        <v>0</v>
      </c>
      <c r="M443" s="3">
        <f t="array" ref="M443">SUM(IF(($A$7:$A$28=M$6)*($C$7:$C$28="매수")*($B$7:$B$28&lt;=$U443),$H$7:$H$28))-SUM(IF(($A$7:$A$28=M$6)*($C$7:$C$28="매도")*($B$7:$B$28&lt;=$U443),$H$7:$H$28))</f>
        <v>0</v>
      </c>
      <c r="N443" s="3">
        <f t="array" ref="N443">SUM(IF(($A$7:$A$28=N$6)*($C$7:$C$28="매수")*($B$7:$B$28&lt;=$U443),$H$7:$H$28))-SUM(IF(($A$7:$A$28=N$6)*($C$7:$C$28="매도")*($B$7:$B$28&lt;=$U443),$H$7:$H$28))</f>
        <v>0</v>
      </c>
      <c r="O443" s="3">
        <f t="array" ref="O443">SUM(IF(($A$7:$A$28=O$6)*($C$7:$C$28="매수")*($B$7:$B$28&lt;=$U443),$H$7:$H$28))-SUM(IF(($A$7:$A$28=O$6)*($C$7:$C$28="매도")*($B$7:$B$28&lt;=$U443),$H$7:$H$28))</f>
        <v>0</v>
      </c>
      <c r="P443" s="3">
        <f t="array" ref="P443">SUM(IF(($A$7:$A$28=P$6)*($C$7:$C$28="매수")*($B$7:$B$28&lt;=$U443),$H$7:$H$28))-SUM(IF(($A$7:$A$28=P$6)*($C$7:$C$28="매도")*($B$7:$B$28&lt;=$U443),$H$7:$H$28))</f>
        <v>0</v>
      </c>
      <c r="Q443" s="3">
        <f t="array" ref="Q443">SUM(IF(($A$7:$A$28=Q$6)*($C$7:$C$28="매수")*($B$7:$B$28&lt;=$U443),$H$7:$H$28))-SUM(IF(($A$7:$A$28=Q$6)*($C$7:$C$28="매도")*($B$7:$B$28&lt;=$U443),$H$7:$H$28))</f>
        <v>0</v>
      </c>
      <c r="R443" s="3">
        <f t="array" ref="R443">SUM(IF(($A$7:$A$28=R$6)*($C$7:$C$28="매수")*($B$7:$B$28&lt;=$U443),$H$7:$H$28))-SUM(IF(($A$7:$A$28=R$6)*($C$7:$C$28="매도")*($B$7:$B$28&lt;=$U443),$H$7:$H$28))</f>
        <v>0</v>
      </c>
      <c r="S443" s="3">
        <f t="array" ref="S443">SUM(IF(($A$7:$A$28=S$6)*($C$7:$C$28="매수")*($B$7:$B$28&lt;=$U443),$H$7:$H$28))-SUM(IF(($A$7:$A$28=S$6)*($C$7:$C$28="매도")*($B$7:$B$28&lt;=$U443),$H$7:$H$28))</f>
        <v>0</v>
      </c>
      <c r="T443" s="3">
        <f t="array" ref="T443">SUM(IF(($A$7:$A$28=T$6)*($C$7:$C$28="매수")*($B$7:$B$28&lt;=$U443),$H$7:$H$28))-SUM(IF(($A$7:$A$28=T$6)*($C$7:$C$28="매도")*($B$7:$B$28&lt;=$U443),$H$7:$H$28))</f>
        <v>0</v>
      </c>
      <c r="U443" s="11">
        <v>44146.0</v>
      </c>
      <c r="V443" s="12">
        <f t="array" ref="V443">VLOOKUP($U443,'종목주가시세'!$A$1:$J$472,MATCH(V$6,'종목주가시세'!$B$1:$J$1,0)+1)*L443</f>
        <v>0</v>
      </c>
      <c r="W443" s="12">
        <f t="array" ref="W443">VLOOKUP($U443,'종목주가시세'!$A$1:$J$472,MATCH(W$6,'종목주가시세'!$B$1:$J$1,0)+1)*M443</f>
        <v>0</v>
      </c>
      <c r="X443" s="12">
        <f t="array" ref="X443">VLOOKUP($U443,'종목주가시세'!$A$1:$J$472,MATCH(X$6,'종목주가시세'!$B$1:$J$1,0)+1)*N443</f>
        <v>0</v>
      </c>
      <c r="Y443" s="12">
        <f t="array" ref="Y443">VLOOKUP($U443,'종목주가시세'!$A$1:$J$472,MATCH(Y$6,'종목주가시세'!$B$1:$J$1,0)+1)*O443</f>
        <v>0</v>
      </c>
      <c r="Z443" s="12">
        <f t="array" ref="Z443">VLOOKUP($U443,'종목주가시세'!$A$1:$J$472,MATCH(Z$6,'종목주가시세'!$B$1:$J$1,0)+1)*P443</f>
        <v>0</v>
      </c>
      <c r="AA443" s="12">
        <f t="array" ref="AA443">VLOOKUP($U443,'종목주가시세'!$A$1:$J$472,MATCH(AA$6,'종목주가시세'!$B$1:$J$1,0)+1)*Q443</f>
        <v>0</v>
      </c>
      <c r="AB443" s="12">
        <f t="array" ref="AB443">VLOOKUP($U443,'종목주가시세'!$A$1:$J$472,MATCH(AB$6,'종목주가시세'!$B$1:$J$1,0)+1)*R443</f>
        <v>0</v>
      </c>
      <c r="AC443" s="12">
        <f t="array" ref="AC443">VLOOKUP($U443,'종목주가시세'!$A$1:$J$472,MATCH(AC$6,'종목주가시세'!$B$1:$J$1,0)+1)*S443</f>
        <v>0</v>
      </c>
      <c r="AD443" s="12">
        <f t="array" ref="AD443">VLOOKUP($U443,'종목주가시세'!$A$1:$J$472,MATCH(AD$6,'종목주가시세'!$B$1:$J$1,0)+1)*T443</f>
        <v>0</v>
      </c>
      <c r="AE443" s="12">
        <f t="shared" si="3"/>
        <v>0</v>
      </c>
      <c r="AF443" s="12">
        <f t="array" ref="AF443">100000000+SUM(IF(($C$7:$C$28="매도")*($B$7:$B$28&lt;=$U443),$I$7:$I$28))-SUM(IF(($C$7:$C$28="매수")*($B$7:$B$28&lt;=$U443),$I$7:$I$28))</f>
        <v>170486380</v>
      </c>
      <c r="AG443" s="12">
        <f t="shared" si="4"/>
        <v>170486380</v>
      </c>
    </row>
    <row r="444" ht="16.5" customHeight="1">
      <c r="L444" s="3">
        <f t="array" ref="L444">SUM(IF(($A$7:$A$28=L$6)*($C$7:$C$28="매수")*($B$7:$B$28&lt;=$U444),$H$7:$H$28))-SUM(IF(($A$7:$A$28=L$6)*($C$7:$C$28="매도")*($B$7:$B$28&lt;=$U444),$H$7:$H$28))</f>
        <v>0</v>
      </c>
      <c r="M444" s="3">
        <f t="array" ref="M444">SUM(IF(($A$7:$A$28=M$6)*($C$7:$C$28="매수")*($B$7:$B$28&lt;=$U444),$H$7:$H$28))-SUM(IF(($A$7:$A$28=M$6)*($C$7:$C$28="매도")*($B$7:$B$28&lt;=$U444),$H$7:$H$28))</f>
        <v>0</v>
      </c>
      <c r="N444" s="3">
        <f t="array" ref="N444">SUM(IF(($A$7:$A$28=N$6)*($C$7:$C$28="매수")*($B$7:$B$28&lt;=$U444),$H$7:$H$28))-SUM(IF(($A$7:$A$28=N$6)*($C$7:$C$28="매도")*($B$7:$B$28&lt;=$U444),$H$7:$H$28))</f>
        <v>0</v>
      </c>
      <c r="O444" s="3">
        <f t="array" ref="O444">SUM(IF(($A$7:$A$28=O$6)*($C$7:$C$28="매수")*($B$7:$B$28&lt;=$U444),$H$7:$H$28))-SUM(IF(($A$7:$A$28=O$6)*($C$7:$C$28="매도")*($B$7:$B$28&lt;=$U444),$H$7:$H$28))</f>
        <v>0</v>
      </c>
      <c r="P444" s="3">
        <f t="array" ref="P444">SUM(IF(($A$7:$A$28=P$6)*($C$7:$C$28="매수")*($B$7:$B$28&lt;=$U444),$H$7:$H$28))-SUM(IF(($A$7:$A$28=P$6)*($C$7:$C$28="매도")*($B$7:$B$28&lt;=$U444),$H$7:$H$28))</f>
        <v>0</v>
      </c>
      <c r="Q444" s="3">
        <f t="array" ref="Q444">SUM(IF(($A$7:$A$28=Q$6)*($C$7:$C$28="매수")*($B$7:$B$28&lt;=$U444),$H$7:$H$28))-SUM(IF(($A$7:$A$28=Q$6)*($C$7:$C$28="매도")*($B$7:$B$28&lt;=$U444),$H$7:$H$28))</f>
        <v>0</v>
      </c>
      <c r="R444" s="3">
        <f t="array" ref="R444">SUM(IF(($A$7:$A$28=R$6)*($C$7:$C$28="매수")*($B$7:$B$28&lt;=$U444),$H$7:$H$28))-SUM(IF(($A$7:$A$28=R$6)*($C$7:$C$28="매도")*($B$7:$B$28&lt;=$U444),$H$7:$H$28))</f>
        <v>0</v>
      </c>
      <c r="S444" s="3">
        <f t="array" ref="S444">SUM(IF(($A$7:$A$28=S$6)*($C$7:$C$28="매수")*($B$7:$B$28&lt;=$U444),$H$7:$H$28))-SUM(IF(($A$7:$A$28=S$6)*($C$7:$C$28="매도")*($B$7:$B$28&lt;=$U444),$H$7:$H$28))</f>
        <v>0</v>
      </c>
      <c r="T444" s="3">
        <f t="array" ref="T444">SUM(IF(($A$7:$A$28=T$6)*($C$7:$C$28="매수")*($B$7:$B$28&lt;=$U444),$H$7:$H$28))-SUM(IF(($A$7:$A$28=T$6)*($C$7:$C$28="매도")*($B$7:$B$28&lt;=$U444),$H$7:$H$28))</f>
        <v>0</v>
      </c>
      <c r="U444" s="11">
        <v>44147.0</v>
      </c>
      <c r="V444" s="12">
        <f t="array" ref="V444">VLOOKUP($U444,'종목주가시세'!$A$1:$J$472,MATCH(V$6,'종목주가시세'!$B$1:$J$1,0)+1)*L444</f>
        <v>0</v>
      </c>
      <c r="W444" s="12">
        <f t="array" ref="W444">VLOOKUP($U444,'종목주가시세'!$A$1:$J$472,MATCH(W$6,'종목주가시세'!$B$1:$J$1,0)+1)*M444</f>
        <v>0</v>
      </c>
      <c r="X444" s="12">
        <f t="array" ref="X444">VLOOKUP($U444,'종목주가시세'!$A$1:$J$472,MATCH(X$6,'종목주가시세'!$B$1:$J$1,0)+1)*N444</f>
        <v>0</v>
      </c>
      <c r="Y444" s="12">
        <f t="array" ref="Y444">VLOOKUP($U444,'종목주가시세'!$A$1:$J$472,MATCH(Y$6,'종목주가시세'!$B$1:$J$1,0)+1)*O444</f>
        <v>0</v>
      </c>
      <c r="Z444" s="12">
        <f t="array" ref="Z444">VLOOKUP($U444,'종목주가시세'!$A$1:$J$472,MATCH(Z$6,'종목주가시세'!$B$1:$J$1,0)+1)*P444</f>
        <v>0</v>
      </c>
      <c r="AA444" s="12">
        <f t="array" ref="AA444">VLOOKUP($U444,'종목주가시세'!$A$1:$J$472,MATCH(AA$6,'종목주가시세'!$B$1:$J$1,0)+1)*Q444</f>
        <v>0</v>
      </c>
      <c r="AB444" s="12">
        <f t="array" ref="AB444">VLOOKUP($U444,'종목주가시세'!$A$1:$J$472,MATCH(AB$6,'종목주가시세'!$B$1:$J$1,0)+1)*R444</f>
        <v>0</v>
      </c>
      <c r="AC444" s="12">
        <f t="array" ref="AC444">VLOOKUP($U444,'종목주가시세'!$A$1:$J$472,MATCH(AC$6,'종목주가시세'!$B$1:$J$1,0)+1)*S444</f>
        <v>0</v>
      </c>
      <c r="AD444" s="12">
        <f t="array" ref="AD444">VLOOKUP($U444,'종목주가시세'!$A$1:$J$472,MATCH(AD$6,'종목주가시세'!$B$1:$J$1,0)+1)*T444</f>
        <v>0</v>
      </c>
      <c r="AE444" s="12">
        <f t="shared" si="3"/>
        <v>0</v>
      </c>
      <c r="AF444" s="12">
        <f t="array" ref="AF444">100000000+SUM(IF(($C$7:$C$28="매도")*($B$7:$B$28&lt;=$U444),$I$7:$I$28))-SUM(IF(($C$7:$C$28="매수")*($B$7:$B$28&lt;=$U444),$I$7:$I$28))</f>
        <v>170486380</v>
      </c>
      <c r="AG444" s="12">
        <f t="shared" si="4"/>
        <v>170486380</v>
      </c>
    </row>
    <row r="445" ht="16.5" customHeight="1">
      <c r="L445" s="3">
        <f t="array" ref="L445">SUM(IF(($A$7:$A$28=L$6)*($C$7:$C$28="매수")*($B$7:$B$28&lt;=$U445),$H$7:$H$28))-SUM(IF(($A$7:$A$28=L$6)*($C$7:$C$28="매도")*($B$7:$B$28&lt;=$U445),$H$7:$H$28))</f>
        <v>0</v>
      </c>
      <c r="M445" s="3">
        <f t="array" ref="M445">SUM(IF(($A$7:$A$28=M$6)*($C$7:$C$28="매수")*($B$7:$B$28&lt;=$U445),$H$7:$H$28))-SUM(IF(($A$7:$A$28=M$6)*($C$7:$C$28="매도")*($B$7:$B$28&lt;=$U445),$H$7:$H$28))</f>
        <v>0</v>
      </c>
      <c r="N445" s="3">
        <f t="array" ref="N445">SUM(IF(($A$7:$A$28=N$6)*($C$7:$C$28="매수")*($B$7:$B$28&lt;=$U445),$H$7:$H$28))-SUM(IF(($A$7:$A$28=N$6)*($C$7:$C$28="매도")*($B$7:$B$28&lt;=$U445),$H$7:$H$28))</f>
        <v>0</v>
      </c>
      <c r="O445" s="3">
        <f t="array" ref="O445">SUM(IF(($A$7:$A$28=O$6)*($C$7:$C$28="매수")*($B$7:$B$28&lt;=$U445),$H$7:$H$28))-SUM(IF(($A$7:$A$28=O$6)*($C$7:$C$28="매도")*($B$7:$B$28&lt;=$U445),$H$7:$H$28))</f>
        <v>0</v>
      </c>
      <c r="P445" s="3">
        <f t="array" ref="P445">SUM(IF(($A$7:$A$28=P$6)*($C$7:$C$28="매수")*($B$7:$B$28&lt;=$U445),$H$7:$H$28))-SUM(IF(($A$7:$A$28=P$6)*($C$7:$C$28="매도")*($B$7:$B$28&lt;=$U445),$H$7:$H$28))</f>
        <v>0</v>
      </c>
      <c r="Q445" s="3">
        <f t="array" ref="Q445">SUM(IF(($A$7:$A$28=Q$6)*($C$7:$C$28="매수")*($B$7:$B$28&lt;=$U445),$H$7:$H$28))-SUM(IF(($A$7:$A$28=Q$6)*($C$7:$C$28="매도")*($B$7:$B$28&lt;=$U445),$H$7:$H$28))</f>
        <v>0</v>
      </c>
      <c r="R445" s="3">
        <f t="array" ref="R445">SUM(IF(($A$7:$A$28=R$6)*($C$7:$C$28="매수")*($B$7:$B$28&lt;=$U445),$H$7:$H$28))-SUM(IF(($A$7:$A$28=R$6)*($C$7:$C$28="매도")*($B$7:$B$28&lt;=$U445),$H$7:$H$28))</f>
        <v>0</v>
      </c>
      <c r="S445" s="3">
        <f t="array" ref="S445">SUM(IF(($A$7:$A$28=S$6)*($C$7:$C$28="매수")*($B$7:$B$28&lt;=$U445),$H$7:$H$28))-SUM(IF(($A$7:$A$28=S$6)*($C$7:$C$28="매도")*($B$7:$B$28&lt;=$U445),$H$7:$H$28))</f>
        <v>0</v>
      </c>
      <c r="T445" s="3">
        <f t="array" ref="T445">SUM(IF(($A$7:$A$28=T$6)*($C$7:$C$28="매수")*($B$7:$B$28&lt;=$U445),$H$7:$H$28))-SUM(IF(($A$7:$A$28=T$6)*($C$7:$C$28="매도")*($B$7:$B$28&lt;=$U445),$H$7:$H$28))</f>
        <v>0</v>
      </c>
      <c r="U445" s="11">
        <v>44148.0</v>
      </c>
      <c r="V445" s="12">
        <f t="array" ref="V445">VLOOKUP($U445,'종목주가시세'!$A$1:$J$472,MATCH(V$6,'종목주가시세'!$B$1:$J$1,0)+1)*L445</f>
        <v>0</v>
      </c>
      <c r="W445" s="12">
        <f t="array" ref="W445">VLOOKUP($U445,'종목주가시세'!$A$1:$J$472,MATCH(W$6,'종목주가시세'!$B$1:$J$1,0)+1)*M445</f>
        <v>0</v>
      </c>
      <c r="X445" s="12">
        <f t="array" ref="X445">VLOOKUP($U445,'종목주가시세'!$A$1:$J$472,MATCH(X$6,'종목주가시세'!$B$1:$J$1,0)+1)*N445</f>
        <v>0</v>
      </c>
      <c r="Y445" s="12">
        <f t="array" ref="Y445">VLOOKUP($U445,'종목주가시세'!$A$1:$J$472,MATCH(Y$6,'종목주가시세'!$B$1:$J$1,0)+1)*O445</f>
        <v>0</v>
      </c>
      <c r="Z445" s="12">
        <f t="array" ref="Z445">VLOOKUP($U445,'종목주가시세'!$A$1:$J$472,MATCH(Z$6,'종목주가시세'!$B$1:$J$1,0)+1)*P445</f>
        <v>0</v>
      </c>
      <c r="AA445" s="12">
        <f t="array" ref="AA445">VLOOKUP($U445,'종목주가시세'!$A$1:$J$472,MATCH(AA$6,'종목주가시세'!$B$1:$J$1,0)+1)*Q445</f>
        <v>0</v>
      </c>
      <c r="AB445" s="12">
        <f t="array" ref="AB445">VLOOKUP($U445,'종목주가시세'!$A$1:$J$472,MATCH(AB$6,'종목주가시세'!$B$1:$J$1,0)+1)*R445</f>
        <v>0</v>
      </c>
      <c r="AC445" s="12">
        <f t="array" ref="AC445">VLOOKUP($U445,'종목주가시세'!$A$1:$J$472,MATCH(AC$6,'종목주가시세'!$B$1:$J$1,0)+1)*S445</f>
        <v>0</v>
      </c>
      <c r="AD445" s="12">
        <f t="array" ref="AD445">VLOOKUP($U445,'종목주가시세'!$A$1:$J$472,MATCH(AD$6,'종목주가시세'!$B$1:$J$1,0)+1)*T445</f>
        <v>0</v>
      </c>
      <c r="AE445" s="12">
        <f t="shared" si="3"/>
        <v>0</v>
      </c>
      <c r="AF445" s="12">
        <f t="array" ref="AF445">100000000+SUM(IF(($C$7:$C$28="매도")*($B$7:$B$28&lt;=$U445),$I$7:$I$28))-SUM(IF(($C$7:$C$28="매수")*($B$7:$B$28&lt;=$U445),$I$7:$I$28))</f>
        <v>170486380</v>
      </c>
      <c r="AG445" s="12">
        <f t="shared" si="4"/>
        <v>170486380</v>
      </c>
    </row>
    <row r="446" ht="16.5" customHeight="1">
      <c r="L446" s="3">
        <f t="array" ref="L446">SUM(IF(($A$7:$A$28=L$6)*($C$7:$C$28="매수")*($B$7:$B$28&lt;=$U446),$H$7:$H$28))-SUM(IF(($A$7:$A$28=L$6)*($C$7:$C$28="매도")*($B$7:$B$28&lt;=$U446),$H$7:$H$28))</f>
        <v>0</v>
      </c>
      <c r="M446" s="3">
        <f t="array" ref="M446">SUM(IF(($A$7:$A$28=M$6)*($C$7:$C$28="매수")*($B$7:$B$28&lt;=$U446),$H$7:$H$28))-SUM(IF(($A$7:$A$28=M$6)*($C$7:$C$28="매도")*($B$7:$B$28&lt;=$U446),$H$7:$H$28))</f>
        <v>0</v>
      </c>
      <c r="N446" s="3">
        <f t="array" ref="N446">SUM(IF(($A$7:$A$28=N$6)*($C$7:$C$28="매수")*($B$7:$B$28&lt;=$U446),$H$7:$H$28))-SUM(IF(($A$7:$A$28=N$6)*($C$7:$C$28="매도")*($B$7:$B$28&lt;=$U446),$H$7:$H$28))</f>
        <v>0</v>
      </c>
      <c r="O446" s="3">
        <f t="array" ref="O446">SUM(IF(($A$7:$A$28=O$6)*($C$7:$C$28="매수")*($B$7:$B$28&lt;=$U446),$H$7:$H$28))-SUM(IF(($A$7:$A$28=O$6)*($C$7:$C$28="매도")*($B$7:$B$28&lt;=$U446),$H$7:$H$28))</f>
        <v>0</v>
      </c>
      <c r="P446" s="3">
        <f t="array" ref="P446">SUM(IF(($A$7:$A$28=P$6)*($C$7:$C$28="매수")*($B$7:$B$28&lt;=$U446),$H$7:$H$28))-SUM(IF(($A$7:$A$28=P$6)*($C$7:$C$28="매도")*($B$7:$B$28&lt;=$U446),$H$7:$H$28))</f>
        <v>0</v>
      </c>
      <c r="Q446" s="3">
        <f t="array" ref="Q446">SUM(IF(($A$7:$A$28=Q$6)*($C$7:$C$28="매수")*($B$7:$B$28&lt;=$U446),$H$7:$H$28))-SUM(IF(($A$7:$A$28=Q$6)*($C$7:$C$28="매도")*($B$7:$B$28&lt;=$U446),$H$7:$H$28))</f>
        <v>0</v>
      </c>
      <c r="R446" s="3">
        <f t="array" ref="R446">SUM(IF(($A$7:$A$28=R$6)*($C$7:$C$28="매수")*($B$7:$B$28&lt;=$U446),$H$7:$H$28))-SUM(IF(($A$7:$A$28=R$6)*($C$7:$C$28="매도")*($B$7:$B$28&lt;=$U446),$H$7:$H$28))</f>
        <v>0</v>
      </c>
      <c r="S446" s="3">
        <f t="array" ref="S446">SUM(IF(($A$7:$A$28=S$6)*($C$7:$C$28="매수")*($B$7:$B$28&lt;=$U446),$H$7:$H$28))-SUM(IF(($A$7:$A$28=S$6)*($C$7:$C$28="매도")*($B$7:$B$28&lt;=$U446),$H$7:$H$28))</f>
        <v>0</v>
      </c>
      <c r="T446" s="3">
        <f t="array" ref="T446">SUM(IF(($A$7:$A$28=T$6)*($C$7:$C$28="매수")*($B$7:$B$28&lt;=$U446),$H$7:$H$28))-SUM(IF(($A$7:$A$28=T$6)*($C$7:$C$28="매도")*($B$7:$B$28&lt;=$U446),$H$7:$H$28))</f>
        <v>0</v>
      </c>
      <c r="U446" s="11">
        <v>44151.0</v>
      </c>
      <c r="V446" s="12">
        <f t="array" ref="V446">VLOOKUP($U446,'종목주가시세'!$A$1:$J$472,MATCH(V$6,'종목주가시세'!$B$1:$J$1,0)+1)*L446</f>
        <v>0</v>
      </c>
      <c r="W446" s="12">
        <f t="array" ref="W446">VLOOKUP($U446,'종목주가시세'!$A$1:$J$472,MATCH(W$6,'종목주가시세'!$B$1:$J$1,0)+1)*M446</f>
        <v>0</v>
      </c>
      <c r="X446" s="12">
        <f t="array" ref="X446">VLOOKUP($U446,'종목주가시세'!$A$1:$J$472,MATCH(X$6,'종목주가시세'!$B$1:$J$1,0)+1)*N446</f>
        <v>0</v>
      </c>
      <c r="Y446" s="12">
        <f t="array" ref="Y446">VLOOKUP($U446,'종목주가시세'!$A$1:$J$472,MATCH(Y$6,'종목주가시세'!$B$1:$J$1,0)+1)*O446</f>
        <v>0</v>
      </c>
      <c r="Z446" s="12">
        <f t="array" ref="Z446">VLOOKUP($U446,'종목주가시세'!$A$1:$J$472,MATCH(Z$6,'종목주가시세'!$B$1:$J$1,0)+1)*P446</f>
        <v>0</v>
      </c>
      <c r="AA446" s="12">
        <f t="array" ref="AA446">VLOOKUP($U446,'종목주가시세'!$A$1:$J$472,MATCH(AA$6,'종목주가시세'!$B$1:$J$1,0)+1)*Q446</f>
        <v>0</v>
      </c>
      <c r="AB446" s="12">
        <f t="array" ref="AB446">VLOOKUP($U446,'종목주가시세'!$A$1:$J$472,MATCH(AB$6,'종목주가시세'!$B$1:$J$1,0)+1)*R446</f>
        <v>0</v>
      </c>
      <c r="AC446" s="12">
        <f t="array" ref="AC446">VLOOKUP($U446,'종목주가시세'!$A$1:$J$472,MATCH(AC$6,'종목주가시세'!$B$1:$J$1,0)+1)*S446</f>
        <v>0</v>
      </c>
      <c r="AD446" s="12">
        <f t="array" ref="AD446">VLOOKUP($U446,'종목주가시세'!$A$1:$J$472,MATCH(AD$6,'종목주가시세'!$B$1:$J$1,0)+1)*T446</f>
        <v>0</v>
      </c>
      <c r="AE446" s="12">
        <f t="shared" si="3"/>
        <v>0</v>
      </c>
      <c r="AF446" s="12">
        <f t="array" ref="AF446">100000000+SUM(IF(($C$7:$C$28="매도")*($B$7:$B$28&lt;=$U446),$I$7:$I$28))-SUM(IF(($C$7:$C$28="매수")*($B$7:$B$28&lt;=$U446),$I$7:$I$28))</f>
        <v>170486380</v>
      </c>
      <c r="AG446" s="12">
        <f t="shared" si="4"/>
        <v>170486380</v>
      </c>
    </row>
    <row r="447" ht="16.5" customHeight="1">
      <c r="L447" s="3">
        <f t="array" ref="L447">SUM(IF(($A$7:$A$28=L$6)*($C$7:$C$28="매수")*($B$7:$B$28&lt;=$U447),$H$7:$H$28))-SUM(IF(($A$7:$A$28=L$6)*($C$7:$C$28="매도")*($B$7:$B$28&lt;=$U447),$H$7:$H$28))</f>
        <v>0</v>
      </c>
      <c r="M447" s="3">
        <f t="array" ref="M447">SUM(IF(($A$7:$A$28=M$6)*($C$7:$C$28="매수")*($B$7:$B$28&lt;=$U447),$H$7:$H$28))-SUM(IF(($A$7:$A$28=M$6)*($C$7:$C$28="매도")*($B$7:$B$28&lt;=$U447),$H$7:$H$28))</f>
        <v>0</v>
      </c>
      <c r="N447" s="3">
        <f t="array" ref="N447">SUM(IF(($A$7:$A$28=N$6)*($C$7:$C$28="매수")*($B$7:$B$28&lt;=$U447),$H$7:$H$28))-SUM(IF(($A$7:$A$28=N$6)*($C$7:$C$28="매도")*($B$7:$B$28&lt;=$U447),$H$7:$H$28))</f>
        <v>0</v>
      </c>
      <c r="O447" s="3">
        <f t="array" ref="O447">SUM(IF(($A$7:$A$28=O$6)*($C$7:$C$28="매수")*($B$7:$B$28&lt;=$U447),$H$7:$H$28))-SUM(IF(($A$7:$A$28=O$6)*($C$7:$C$28="매도")*($B$7:$B$28&lt;=$U447),$H$7:$H$28))</f>
        <v>0</v>
      </c>
      <c r="P447" s="3">
        <f t="array" ref="P447">SUM(IF(($A$7:$A$28=P$6)*($C$7:$C$28="매수")*($B$7:$B$28&lt;=$U447),$H$7:$H$28))-SUM(IF(($A$7:$A$28=P$6)*($C$7:$C$28="매도")*($B$7:$B$28&lt;=$U447),$H$7:$H$28))</f>
        <v>0</v>
      </c>
      <c r="Q447" s="3">
        <f t="array" ref="Q447">SUM(IF(($A$7:$A$28=Q$6)*($C$7:$C$28="매수")*($B$7:$B$28&lt;=$U447),$H$7:$H$28))-SUM(IF(($A$7:$A$28=Q$6)*($C$7:$C$28="매도")*($B$7:$B$28&lt;=$U447),$H$7:$H$28))</f>
        <v>0</v>
      </c>
      <c r="R447" s="3">
        <f t="array" ref="R447">SUM(IF(($A$7:$A$28=R$6)*($C$7:$C$28="매수")*($B$7:$B$28&lt;=$U447),$H$7:$H$28))-SUM(IF(($A$7:$A$28=R$6)*($C$7:$C$28="매도")*($B$7:$B$28&lt;=$U447),$H$7:$H$28))</f>
        <v>0</v>
      </c>
      <c r="S447" s="3">
        <f t="array" ref="S447">SUM(IF(($A$7:$A$28=S$6)*($C$7:$C$28="매수")*($B$7:$B$28&lt;=$U447),$H$7:$H$28))-SUM(IF(($A$7:$A$28=S$6)*($C$7:$C$28="매도")*($B$7:$B$28&lt;=$U447),$H$7:$H$28))</f>
        <v>0</v>
      </c>
      <c r="T447" s="3">
        <f t="array" ref="T447">SUM(IF(($A$7:$A$28=T$6)*($C$7:$C$28="매수")*($B$7:$B$28&lt;=$U447),$H$7:$H$28))-SUM(IF(($A$7:$A$28=T$6)*($C$7:$C$28="매도")*($B$7:$B$28&lt;=$U447),$H$7:$H$28))</f>
        <v>0</v>
      </c>
      <c r="U447" s="11">
        <v>44152.0</v>
      </c>
      <c r="V447" s="12">
        <f t="array" ref="V447">VLOOKUP($U447,'종목주가시세'!$A$1:$J$472,MATCH(V$6,'종목주가시세'!$B$1:$J$1,0)+1)*L447</f>
        <v>0</v>
      </c>
      <c r="W447" s="12">
        <f t="array" ref="W447">VLOOKUP($U447,'종목주가시세'!$A$1:$J$472,MATCH(W$6,'종목주가시세'!$B$1:$J$1,0)+1)*M447</f>
        <v>0</v>
      </c>
      <c r="X447" s="12">
        <f t="array" ref="X447">VLOOKUP($U447,'종목주가시세'!$A$1:$J$472,MATCH(X$6,'종목주가시세'!$B$1:$J$1,0)+1)*N447</f>
        <v>0</v>
      </c>
      <c r="Y447" s="12">
        <f t="array" ref="Y447">VLOOKUP($U447,'종목주가시세'!$A$1:$J$472,MATCH(Y$6,'종목주가시세'!$B$1:$J$1,0)+1)*O447</f>
        <v>0</v>
      </c>
      <c r="Z447" s="12">
        <f t="array" ref="Z447">VLOOKUP($U447,'종목주가시세'!$A$1:$J$472,MATCH(Z$6,'종목주가시세'!$B$1:$J$1,0)+1)*P447</f>
        <v>0</v>
      </c>
      <c r="AA447" s="12">
        <f t="array" ref="AA447">VLOOKUP($U447,'종목주가시세'!$A$1:$J$472,MATCH(AA$6,'종목주가시세'!$B$1:$J$1,0)+1)*Q447</f>
        <v>0</v>
      </c>
      <c r="AB447" s="12">
        <f t="array" ref="AB447">VLOOKUP($U447,'종목주가시세'!$A$1:$J$472,MATCH(AB$6,'종목주가시세'!$B$1:$J$1,0)+1)*R447</f>
        <v>0</v>
      </c>
      <c r="AC447" s="12">
        <f t="array" ref="AC447">VLOOKUP($U447,'종목주가시세'!$A$1:$J$472,MATCH(AC$6,'종목주가시세'!$B$1:$J$1,0)+1)*S447</f>
        <v>0</v>
      </c>
      <c r="AD447" s="12">
        <f t="array" ref="AD447">VLOOKUP($U447,'종목주가시세'!$A$1:$J$472,MATCH(AD$6,'종목주가시세'!$B$1:$J$1,0)+1)*T447</f>
        <v>0</v>
      </c>
      <c r="AE447" s="12">
        <f t="shared" si="3"/>
        <v>0</v>
      </c>
      <c r="AF447" s="12">
        <f t="array" ref="AF447">100000000+SUM(IF(($C$7:$C$28="매도")*($B$7:$B$28&lt;=$U447),$I$7:$I$28))-SUM(IF(($C$7:$C$28="매수")*($B$7:$B$28&lt;=$U447),$I$7:$I$28))</f>
        <v>170486380</v>
      </c>
      <c r="AG447" s="12">
        <f t="shared" si="4"/>
        <v>170486380</v>
      </c>
    </row>
    <row r="448" ht="16.5" customHeight="1">
      <c r="L448" s="3">
        <f t="array" ref="L448">SUM(IF(($A$7:$A$28=L$6)*($C$7:$C$28="매수")*($B$7:$B$28&lt;=$U448),$H$7:$H$28))-SUM(IF(($A$7:$A$28=L$6)*($C$7:$C$28="매도")*($B$7:$B$28&lt;=$U448),$H$7:$H$28))</f>
        <v>0</v>
      </c>
      <c r="M448" s="3">
        <f t="array" ref="M448">SUM(IF(($A$7:$A$28=M$6)*($C$7:$C$28="매수")*($B$7:$B$28&lt;=$U448),$H$7:$H$28))-SUM(IF(($A$7:$A$28=M$6)*($C$7:$C$28="매도")*($B$7:$B$28&lt;=$U448),$H$7:$H$28))</f>
        <v>0</v>
      </c>
      <c r="N448" s="3">
        <f t="array" ref="N448">SUM(IF(($A$7:$A$28=N$6)*($C$7:$C$28="매수")*($B$7:$B$28&lt;=$U448),$H$7:$H$28))-SUM(IF(($A$7:$A$28=N$6)*($C$7:$C$28="매도")*($B$7:$B$28&lt;=$U448),$H$7:$H$28))</f>
        <v>0</v>
      </c>
      <c r="O448" s="3">
        <f t="array" ref="O448">SUM(IF(($A$7:$A$28=O$6)*($C$7:$C$28="매수")*($B$7:$B$28&lt;=$U448),$H$7:$H$28))-SUM(IF(($A$7:$A$28=O$6)*($C$7:$C$28="매도")*($B$7:$B$28&lt;=$U448),$H$7:$H$28))</f>
        <v>0</v>
      </c>
      <c r="P448" s="3">
        <f t="array" ref="P448">SUM(IF(($A$7:$A$28=P$6)*($C$7:$C$28="매수")*($B$7:$B$28&lt;=$U448),$H$7:$H$28))-SUM(IF(($A$7:$A$28=P$6)*($C$7:$C$28="매도")*($B$7:$B$28&lt;=$U448),$H$7:$H$28))</f>
        <v>0</v>
      </c>
      <c r="Q448" s="3">
        <f t="array" ref="Q448">SUM(IF(($A$7:$A$28=Q$6)*($C$7:$C$28="매수")*($B$7:$B$28&lt;=$U448),$H$7:$H$28))-SUM(IF(($A$7:$A$28=Q$6)*($C$7:$C$28="매도")*($B$7:$B$28&lt;=$U448),$H$7:$H$28))</f>
        <v>0</v>
      </c>
      <c r="R448" s="3">
        <f t="array" ref="R448">SUM(IF(($A$7:$A$28=R$6)*($C$7:$C$28="매수")*($B$7:$B$28&lt;=$U448),$H$7:$H$28))-SUM(IF(($A$7:$A$28=R$6)*($C$7:$C$28="매도")*($B$7:$B$28&lt;=$U448),$H$7:$H$28))</f>
        <v>0</v>
      </c>
      <c r="S448" s="3">
        <f t="array" ref="S448">SUM(IF(($A$7:$A$28=S$6)*($C$7:$C$28="매수")*($B$7:$B$28&lt;=$U448),$H$7:$H$28))-SUM(IF(($A$7:$A$28=S$6)*($C$7:$C$28="매도")*($B$7:$B$28&lt;=$U448),$H$7:$H$28))</f>
        <v>0</v>
      </c>
      <c r="T448" s="3">
        <f t="array" ref="T448">SUM(IF(($A$7:$A$28=T$6)*($C$7:$C$28="매수")*($B$7:$B$28&lt;=$U448),$H$7:$H$28))-SUM(IF(($A$7:$A$28=T$6)*($C$7:$C$28="매도")*($B$7:$B$28&lt;=$U448),$H$7:$H$28))</f>
        <v>0</v>
      </c>
      <c r="U448" s="11">
        <v>44153.0</v>
      </c>
      <c r="V448" s="12">
        <f t="array" ref="V448">VLOOKUP($U448,'종목주가시세'!$A$1:$J$472,MATCH(V$6,'종목주가시세'!$B$1:$J$1,0)+1)*L448</f>
        <v>0</v>
      </c>
      <c r="W448" s="12">
        <f t="array" ref="W448">VLOOKUP($U448,'종목주가시세'!$A$1:$J$472,MATCH(W$6,'종목주가시세'!$B$1:$J$1,0)+1)*M448</f>
        <v>0</v>
      </c>
      <c r="X448" s="12">
        <f t="array" ref="X448">VLOOKUP($U448,'종목주가시세'!$A$1:$J$472,MATCH(X$6,'종목주가시세'!$B$1:$J$1,0)+1)*N448</f>
        <v>0</v>
      </c>
      <c r="Y448" s="12">
        <f t="array" ref="Y448">VLOOKUP($U448,'종목주가시세'!$A$1:$J$472,MATCH(Y$6,'종목주가시세'!$B$1:$J$1,0)+1)*O448</f>
        <v>0</v>
      </c>
      <c r="Z448" s="12">
        <f t="array" ref="Z448">VLOOKUP($U448,'종목주가시세'!$A$1:$J$472,MATCH(Z$6,'종목주가시세'!$B$1:$J$1,0)+1)*P448</f>
        <v>0</v>
      </c>
      <c r="AA448" s="12">
        <f t="array" ref="AA448">VLOOKUP($U448,'종목주가시세'!$A$1:$J$472,MATCH(AA$6,'종목주가시세'!$B$1:$J$1,0)+1)*Q448</f>
        <v>0</v>
      </c>
      <c r="AB448" s="12">
        <f t="array" ref="AB448">VLOOKUP($U448,'종목주가시세'!$A$1:$J$472,MATCH(AB$6,'종목주가시세'!$B$1:$J$1,0)+1)*R448</f>
        <v>0</v>
      </c>
      <c r="AC448" s="12">
        <f t="array" ref="AC448">VLOOKUP($U448,'종목주가시세'!$A$1:$J$472,MATCH(AC$6,'종목주가시세'!$B$1:$J$1,0)+1)*S448</f>
        <v>0</v>
      </c>
      <c r="AD448" s="12">
        <f t="array" ref="AD448">VLOOKUP($U448,'종목주가시세'!$A$1:$J$472,MATCH(AD$6,'종목주가시세'!$B$1:$J$1,0)+1)*T448</f>
        <v>0</v>
      </c>
      <c r="AE448" s="12">
        <f t="shared" si="3"/>
        <v>0</v>
      </c>
      <c r="AF448" s="12">
        <f t="array" ref="AF448">100000000+SUM(IF(($C$7:$C$28="매도")*($B$7:$B$28&lt;=$U448),$I$7:$I$28))-SUM(IF(($C$7:$C$28="매수")*($B$7:$B$28&lt;=$U448),$I$7:$I$28))</f>
        <v>170486380</v>
      </c>
      <c r="AG448" s="12">
        <f t="shared" si="4"/>
        <v>170486380</v>
      </c>
    </row>
    <row r="449" ht="16.5" customHeight="1">
      <c r="L449" s="3">
        <f t="array" ref="L449">SUM(IF(($A$7:$A$28=L$6)*($C$7:$C$28="매수")*($B$7:$B$28&lt;=$U449),$H$7:$H$28))-SUM(IF(($A$7:$A$28=L$6)*($C$7:$C$28="매도")*($B$7:$B$28&lt;=$U449),$H$7:$H$28))</f>
        <v>0</v>
      </c>
      <c r="M449" s="3">
        <f t="array" ref="M449">SUM(IF(($A$7:$A$28=M$6)*($C$7:$C$28="매수")*($B$7:$B$28&lt;=$U449),$H$7:$H$28))-SUM(IF(($A$7:$A$28=M$6)*($C$7:$C$28="매도")*($B$7:$B$28&lt;=$U449),$H$7:$H$28))</f>
        <v>0</v>
      </c>
      <c r="N449" s="3">
        <f t="array" ref="N449">SUM(IF(($A$7:$A$28=N$6)*($C$7:$C$28="매수")*($B$7:$B$28&lt;=$U449),$H$7:$H$28))-SUM(IF(($A$7:$A$28=N$6)*($C$7:$C$28="매도")*($B$7:$B$28&lt;=$U449),$H$7:$H$28))</f>
        <v>0</v>
      </c>
      <c r="O449" s="3">
        <f t="array" ref="O449">SUM(IF(($A$7:$A$28=O$6)*($C$7:$C$28="매수")*($B$7:$B$28&lt;=$U449),$H$7:$H$28))-SUM(IF(($A$7:$A$28=O$6)*($C$7:$C$28="매도")*($B$7:$B$28&lt;=$U449),$H$7:$H$28))</f>
        <v>0</v>
      </c>
      <c r="P449" s="3">
        <f t="array" ref="P449">SUM(IF(($A$7:$A$28=P$6)*($C$7:$C$28="매수")*($B$7:$B$28&lt;=$U449),$H$7:$H$28))-SUM(IF(($A$7:$A$28=P$6)*($C$7:$C$28="매도")*($B$7:$B$28&lt;=$U449),$H$7:$H$28))</f>
        <v>0</v>
      </c>
      <c r="Q449" s="3">
        <f t="array" ref="Q449">SUM(IF(($A$7:$A$28=Q$6)*($C$7:$C$28="매수")*($B$7:$B$28&lt;=$U449),$H$7:$H$28))-SUM(IF(($A$7:$A$28=Q$6)*($C$7:$C$28="매도")*($B$7:$B$28&lt;=$U449),$H$7:$H$28))</f>
        <v>0</v>
      </c>
      <c r="R449" s="3">
        <f t="array" ref="R449">SUM(IF(($A$7:$A$28=R$6)*($C$7:$C$28="매수")*($B$7:$B$28&lt;=$U449),$H$7:$H$28))-SUM(IF(($A$7:$A$28=R$6)*($C$7:$C$28="매도")*($B$7:$B$28&lt;=$U449),$H$7:$H$28))</f>
        <v>0</v>
      </c>
      <c r="S449" s="3">
        <f t="array" ref="S449">SUM(IF(($A$7:$A$28=S$6)*($C$7:$C$28="매수")*($B$7:$B$28&lt;=$U449),$H$7:$H$28))-SUM(IF(($A$7:$A$28=S$6)*($C$7:$C$28="매도")*($B$7:$B$28&lt;=$U449),$H$7:$H$28))</f>
        <v>0</v>
      </c>
      <c r="T449" s="3">
        <f t="array" ref="T449">SUM(IF(($A$7:$A$28=T$6)*($C$7:$C$28="매수")*($B$7:$B$28&lt;=$U449),$H$7:$H$28))-SUM(IF(($A$7:$A$28=T$6)*($C$7:$C$28="매도")*($B$7:$B$28&lt;=$U449),$H$7:$H$28))</f>
        <v>0</v>
      </c>
      <c r="U449" s="11">
        <v>44154.0</v>
      </c>
      <c r="V449" s="12">
        <f t="array" ref="V449">VLOOKUP($U449,'종목주가시세'!$A$1:$J$472,MATCH(V$6,'종목주가시세'!$B$1:$J$1,0)+1)*L449</f>
        <v>0</v>
      </c>
      <c r="W449" s="12">
        <f t="array" ref="W449">VLOOKUP($U449,'종목주가시세'!$A$1:$J$472,MATCH(W$6,'종목주가시세'!$B$1:$J$1,0)+1)*M449</f>
        <v>0</v>
      </c>
      <c r="X449" s="12">
        <f t="array" ref="X449">VLOOKUP($U449,'종목주가시세'!$A$1:$J$472,MATCH(X$6,'종목주가시세'!$B$1:$J$1,0)+1)*N449</f>
        <v>0</v>
      </c>
      <c r="Y449" s="12">
        <f t="array" ref="Y449">VLOOKUP($U449,'종목주가시세'!$A$1:$J$472,MATCH(Y$6,'종목주가시세'!$B$1:$J$1,0)+1)*O449</f>
        <v>0</v>
      </c>
      <c r="Z449" s="12">
        <f t="array" ref="Z449">VLOOKUP($U449,'종목주가시세'!$A$1:$J$472,MATCH(Z$6,'종목주가시세'!$B$1:$J$1,0)+1)*P449</f>
        <v>0</v>
      </c>
      <c r="AA449" s="12">
        <f t="array" ref="AA449">VLOOKUP($U449,'종목주가시세'!$A$1:$J$472,MATCH(AA$6,'종목주가시세'!$B$1:$J$1,0)+1)*Q449</f>
        <v>0</v>
      </c>
      <c r="AB449" s="12">
        <f t="array" ref="AB449">VLOOKUP($U449,'종목주가시세'!$A$1:$J$472,MATCH(AB$6,'종목주가시세'!$B$1:$J$1,0)+1)*R449</f>
        <v>0</v>
      </c>
      <c r="AC449" s="12">
        <f t="array" ref="AC449">VLOOKUP($U449,'종목주가시세'!$A$1:$J$472,MATCH(AC$6,'종목주가시세'!$B$1:$J$1,0)+1)*S449</f>
        <v>0</v>
      </c>
      <c r="AD449" s="12">
        <f t="array" ref="AD449">VLOOKUP($U449,'종목주가시세'!$A$1:$J$472,MATCH(AD$6,'종목주가시세'!$B$1:$J$1,0)+1)*T449</f>
        <v>0</v>
      </c>
      <c r="AE449" s="12">
        <f t="shared" si="3"/>
        <v>0</v>
      </c>
      <c r="AF449" s="12">
        <f t="array" ref="AF449">100000000+SUM(IF(($C$7:$C$28="매도")*($B$7:$B$28&lt;=$U449),$I$7:$I$28))-SUM(IF(($C$7:$C$28="매수")*($B$7:$B$28&lt;=$U449),$I$7:$I$28))</f>
        <v>170486380</v>
      </c>
      <c r="AG449" s="12">
        <f t="shared" si="4"/>
        <v>170486380</v>
      </c>
    </row>
    <row r="450" ht="16.5" customHeight="1">
      <c r="L450" s="3">
        <f t="array" ref="L450">SUM(IF(($A$7:$A$28=L$6)*($C$7:$C$28="매수")*($B$7:$B$28&lt;=$U450),$H$7:$H$28))-SUM(IF(($A$7:$A$28=L$6)*($C$7:$C$28="매도")*($B$7:$B$28&lt;=$U450),$H$7:$H$28))</f>
        <v>0</v>
      </c>
      <c r="M450" s="3">
        <f t="array" ref="M450">SUM(IF(($A$7:$A$28=M$6)*($C$7:$C$28="매수")*($B$7:$B$28&lt;=$U450),$H$7:$H$28))-SUM(IF(($A$7:$A$28=M$6)*($C$7:$C$28="매도")*($B$7:$B$28&lt;=$U450),$H$7:$H$28))</f>
        <v>0</v>
      </c>
      <c r="N450" s="3">
        <f t="array" ref="N450">SUM(IF(($A$7:$A$28=N$6)*($C$7:$C$28="매수")*($B$7:$B$28&lt;=$U450),$H$7:$H$28))-SUM(IF(($A$7:$A$28=N$6)*($C$7:$C$28="매도")*($B$7:$B$28&lt;=$U450),$H$7:$H$28))</f>
        <v>0</v>
      </c>
      <c r="O450" s="3">
        <f t="array" ref="O450">SUM(IF(($A$7:$A$28=O$6)*($C$7:$C$28="매수")*($B$7:$B$28&lt;=$U450),$H$7:$H$28))-SUM(IF(($A$7:$A$28=O$6)*($C$7:$C$28="매도")*($B$7:$B$28&lt;=$U450),$H$7:$H$28))</f>
        <v>0</v>
      </c>
      <c r="P450" s="3">
        <f t="array" ref="P450">SUM(IF(($A$7:$A$28=P$6)*($C$7:$C$28="매수")*($B$7:$B$28&lt;=$U450),$H$7:$H$28))-SUM(IF(($A$7:$A$28=P$6)*($C$7:$C$28="매도")*($B$7:$B$28&lt;=$U450),$H$7:$H$28))</f>
        <v>0</v>
      </c>
      <c r="Q450" s="3">
        <f t="array" ref="Q450">SUM(IF(($A$7:$A$28=Q$6)*($C$7:$C$28="매수")*($B$7:$B$28&lt;=$U450),$H$7:$H$28))-SUM(IF(($A$7:$A$28=Q$6)*($C$7:$C$28="매도")*($B$7:$B$28&lt;=$U450),$H$7:$H$28))</f>
        <v>0</v>
      </c>
      <c r="R450" s="3">
        <f t="array" ref="R450">SUM(IF(($A$7:$A$28=R$6)*($C$7:$C$28="매수")*($B$7:$B$28&lt;=$U450),$H$7:$H$28))-SUM(IF(($A$7:$A$28=R$6)*($C$7:$C$28="매도")*($B$7:$B$28&lt;=$U450),$H$7:$H$28))</f>
        <v>0</v>
      </c>
      <c r="S450" s="3">
        <f t="array" ref="S450">SUM(IF(($A$7:$A$28=S$6)*($C$7:$C$28="매수")*($B$7:$B$28&lt;=$U450),$H$7:$H$28))-SUM(IF(($A$7:$A$28=S$6)*($C$7:$C$28="매도")*($B$7:$B$28&lt;=$U450),$H$7:$H$28))</f>
        <v>0</v>
      </c>
      <c r="T450" s="3">
        <f t="array" ref="T450">SUM(IF(($A$7:$A$28=T$6)*($C$7:$C$28="매수")*($B$7:$B$28&lt;=$U450),$H$7:$H$28))-SUM(IF(($A$7:$A$28=T$6)*($C$7:$C$28="매도")*($B$7:$B$28&lt;=$U450),$H$7:$H$28))</f>
        <v>0</v>
      </c>
      <c r="U450" s="11">
        <v>44155.0</v>
      </c>
      <c r="V450" s="12">
        <f t="array" ref="V450">VLOOKUP($U450,'종목주가시세'!$A$1:$J$472,MATCH(V$6,'종목주가시세'!$B$1:$J$1,0)+1)*L450</f>
        <v>0</v>
      </c>
      <c r="W450" s="12">
        <f t="array" ref="W450">VLOOKUP($U450,'종목주가시세'!$A$1:$J$472,MATCH(W$6,'종목주가시세'!$B$1:$J$1,0)+1)*M450</f>
        <v>0</v>
      </c>
      <c r="X450" s="12">
        <f t="array" ref="X450">VLOOKUP($U450,'종목주가시세'!$A$1:$J$472,MATCH(X$6,'종목주가시세'!$B$1:$J$1,0)+1)*N450</f>
        <v>0</v>
      </c>
      <c r="Y450" s="12">
        <f t="array" ref="Y450">VLOOKUP($U450,'종목주가시세'!$A$1:$J$472,MATCH(Y$6,'종목주가시세'!$B$1:$J$1,0)+1)*O450</f>
        <v>0</v>
      </c>
      <c r="Z450" s="12">
        <f t="array" ref="Z450">VLOOKUP($U450,'종목주가시세'!$A$1:$J$472,MATCH(Z$6,'종목주가시세'!$B$1:$J$1,0)+1)*P450</f>
        <v>0</v>
      </c>
      <c r="AA450" s="12">
        <f t="array" ref="AA450">VLOOKUP($U450,'종목주가시세'!$A$1:$J$472,MATCH(AA$6,'종목주가시세'!$B$1:$J$1,0)+1)*Q450</f>
        <v>0</v>
      </c>
      <c r="AB450" s="12">
        <f t="array" ref="AB450">VLOOKUP($U450,'종목주가시세'!$A$1:$J$472,MATCH(AB$6,'종목주가시세'!$B$1:$J$1,0)+1)*R450</f>
        <v>0</v>
      </c>
      <c r="AC450" s="12">
        <f t="array" ref="AC450">VLOOKUP($U450,'종목주가시세'!$A$1:$J$472,MATCH(AC$6,'종목주가시세'!$B$1:$J$1,0)+1)*S450</f>
        <v>0</v>
      </c>
      <c r="AD450" s="12">
        <f t="array" ref="AD450">VLOOKUP($U450,'종목주가시세'!$A$1:$J$472,MATCH(AD$6,'종목주가시세'!$B$1:$J$1,0)+1)*T450</f>
        <v>0</v>
      </c>
      <c r="AE450" s="12">
        <f t="shared" si="3"/>
        <v>0</v>
      </c>
      <c r="AF450" s="12">
        <f t="array" ref="AF450">100000000+SUM(IF(($C$7:$C$28="매도")*($B$7:$B$28&lt;=$U450),$I$7:$I$28))-SUM(IF(($C$7:$C$28="매수")*($B$7:$B$28&lt;=$U450),$I$7:$I$28))</f>
        <v>170486380</v>
      </c>
      <c r="AG450" s="12">
        <f t="shared" si="4"/>
        <v>170486380</v>
      </c>
    </row>
    <row r="451" ht="16.5" customHeight="1">
      <c r="L451" s="3">
        <f t="array" ref="L451">SUM(IF(($A$7:$A$28=L$6)*($C$7:$C$28="매수")*($B$7:$B$28&lt;=$U451),$H$7:$H$28))-SUM(IF(($A$7:$A$28=L$6)*($C$7:$C$28="매도")*($B$7:$B$28&lt;=$U451),$H$7:$H$28))</f>
        <v>0</v>
      </c>
      <c r="M451" s="3">
        <f t="array" ref="M451">SUM(IF(($A$7:$A$28=M$6)*($C$7:$C$28="매수")*($B$7:$B$28&lt;=$U451),$H$7:$H$28))-SUM(IF(($A$7:$A$28=M$6)*($C$7:$C$28="매도")*($B$7:$B$28&lt;=$U451),$H$7:$H$28))</f>
        <v>0</v>
      </c>
      <c r="N451" s="3">
        <f t="array" ref="N451">SUM(IF(($A$7:$A$28=N$6)*($C$7:$C$28="매수")*($B$7:$B$28&lt;=$U451),$H$7:$H$28))-SUM(IF(($A$7:$A$28=N$6)*($C$7:$C$28="매도")*($B$7:$B$28&lt;=$U451),$H$7:$H$28))</f>
        <v>0</v>
      </c>
      <c r="O451" s="3">
        <f t="array" ref="O451">SUM(IF(($A$7:$A$28=O$6)*($C$7:$C$28="매수")*($B$7:$B$28&lt;=$U451),$H$7:$H$28))-SUM(IF(($A$7:$A$28=O$6)*($C$7:$C$28="매도")*($B$7:$B$28&lt;=$U451),$H$7:$H$28))</f>
        <v>0</v>
      </c>
      <c r="P451" s="3">
        <f t="array" ref="P451">SUM(IF(($A$7:$A$28=P$6)*($C$7:$C$28="매수")*($B$7:$B$28&lt;=$U451),$H$7:$H$28))-SUM(IF(($A$7:$A$28=P$6)*($C$7:$C$28="매도")*($B$7:$B$28&lt;=$U451),$H$7:$H$28))</f>
        <v>0</v>
      </c>
      <c r="Q451" s="3">
        <f t="array" ref="Q451">SUM(IF(($A$7:$A$28=Q$6)*($C$7:$C$28="매수")*($B$7:$B$28&lt;=$U451),$H$7:$H$28))-SUM(IF(($A$7:$A$28=Q$6)*($C$7:$C$28="매도")*($B$7:$B$28&lt;=$U451),$H$7:$H$28))</f>
        <v>0</v>
      </c>
      <c r="R451" s="3">
        <f t="array" ref="R451">SUM(IF(($A$7:$A$28=R$6)*($C$7:$C$28="매수")*($B$7:$B$28&lt;=$U451),$H$7:$H$28))-SUM(IF(($A$7:$A$28=R$6)*($C$7:$C$28="매도")*($B$7:$B$28&lt;=$U451),$H$7:$H$28))</f>
        <v>0</v>
      </c>
      <c r="S451" s="3">
        <f t="array" ref="S451">SUM(IF(($A$7:$A$28=S$6)*($C$7:$C$28="매수")*($B$7:$B$28&lt;=$U451),$H$7:$H$28))-SUM(IF(($A$7:$A$28=S$6)*($C$7:$C$28="매도")*($B$7:$B$28&lt;=$U451),$H$7:$H$28))</f>
        <v>0</v>
      </c>
      <c r="T451" s="3">
        <f t="array" ref="T451">SUM(IF(($A$7:$A$28=T$6)*($C$7:$C$28="매수")*($B$7:$B$28&lt;=$U451),$H$7:$H$28))-SUM(IF(($A$7:$A$28=T$6)*($C$7:$C$28="매도")*($B$7:$B$28&lt;=$U451),$H$7:$H$28))</f>
        <v>0</v>
      </c>
      <c r="U451" s="11">
        <v>44158.0</v>
      </c>
      <c r="V451" s="12">
        <f t="array" ref="V451">VLOOKUP($U451,'종목주가시세'!$A$1:$J$472,MATCH(V$6,'종목주가시세'!$B$1:$J$1,0)+1)*L451</f>
        <v>0</v>
      </c>
      <c r="W451" s="12">
        <f t="array" ref="W451">VLOOKUP($U451,'종목주가시세'!$A$1:$J$472,MATCH(W$6,'종목주가시세'!$B$1:$J$1,0)+1)*M451</f>
        <v>0</v>
      </c>
      <c r="X451" s="12">
        <f t="array" ref="X451">VLOOKUP($U451,'종목주가시세'!$A$1:$J$472,MATCH(X$6,'종목주가시세'!$B$1:$J$1,0)+1)*N451</f>
        <v>0</v>
      </c>
      <c r="Y451" s="12">
        <f t="array" ref="Y451">VLOOKUP($U451,'종목주가시세'!$A$1:$J$472,MATCH(Y$6,'종목주가시세'!$B$1:$J$1,0)+1)*O451</f>
        <v>0</v>
      </c>
      <c r="Z451" s="12">
        <f t="array" ref="Z451">VLOOKUP($U451,'종목주가시세'!$A$1:$J$472,MATCH(Z$6,'종목주가시세'!$B$1:$J$1,0)+1)*P451</f>
        <v>0</v>
      </c>
      <c r="AA451" s="12">
        <f t="array" ref="AA451">VLOOKUP($U451,'종목주가시세'!$A$1:$J$472,MATCH(AA$6,'종목주가시세'!$B$1:$J$1,0)+1)*Q451</f>
        <v>0</v>
      </c>
      <c r="AB451" s="12">
        <f t="array" ref="AB451">VLOOKUP($U451,'종목주가시세'!$A$1:$J$472,MATCH(AB$6,'종목주가시세'!$B$1:$J$1,0)+1)*R451</f>
        <v>0</v>
      </c>
      <c r="AC451" s="12">
        <f t="array" ref="AC451">VLOOKUP($U451,'종목주가시세'!$A$1:$J$472,MATCH(AC$6,'종목주가시세'!$B$1:$J$1,0)+1)*S451</f>
        <v>0</v>
      </c>
      <c r="AD451" s="12">
        <f t="array" ref="AD451">VLOOKUP($U451,'종목주가시세'!$A$1:$J$472,MATCH(AD$6,'종목주가시세'!$B$1:$J$1,0)+1)*T451</f>
        <v>0</v>
      </c>
      <c r="AE451" s="12">
        <f t="shared" si="3"/>
        <v>0</v>
      </c>
      <c r="AF451" s="12">
        <f t="array" ref="AF451">100000000+SUM(IF(($C$7:$C$28="매도")*($B$7:$B$28&lt;=$U451),$I$7:$I$28))-SUM(IF(($C$7:$C$28="매수")*($B$7:$B$28&lt;=$U451),$I$7:$I$28))</f>
        <v>170486380</v>
      </c>
      <c r="AG451" s="12">
        <f t="shared" si="4"/>
        <v>170486380</v>
      </c>
    </row>
    <row r="452" ht="16.5" customHeight="1">
      <c r="L452" s="3">
        <f t="array" ref="L452">SUM(IF(($A$7:$A$28=L$6)*($C$7:$C$28="매수")*($B$7:$B$28&lt;=$U452),$H$7:$H$28))-SUM(IF(($A$7:$A$28=L$6)*($C$7:$C$28="매도")*($B$7:$B$28&lt;=$U452),$H$7:$H$28))</f>
        <v>0</v>
      </c>
      <c r="M452" s="3">
        <f t="array" ref="M452">SUM(IF(($A$7:$A$28=M$6)*($C$7:$C$28="매수")*($B$7:$B$28&lt;=$U452),$H$7:$H$28))-SUM(IF(($A$7:$A$28=M$6)*($C$7:$C$28="매도")*($B$7:$B$28&lt;=$U452),$H$7:$H$28))</f>
        <v>0</v>
      </c>
      <c r="N452" s="3">
        <f t="array" ref="N452">SUM(IF(($A$7:$A$28=N$6)*($C$7:$C$28="매수")*($B$7:$B$28&lt;=$U452),$H$7:$H$28))-SUM(IF(($A$7:$A$28=N$6)*($C$7:$C$28="매도")*($B$7:$B$28&lt;=$U452),$H$7:$H$28))</f>
        <v>0</v>
      </c>
      <c r="O452" s="3">
        <f t="array" ref="O452">SUM(IF(($A$7:$A$28=O$6)*($C$7:$C$28="매수")*($B$7:$B$28&lt;=$U452),$H$7:$H$28))-SUM(IF(($A$7:$A$28=O$6)*($C$7:$C$28="매도")*($B$7:$B$28&lt;=$U452),$H$7:$H$28))</f>
        <v>0</v>
      </c>
      <c r="P452" s="3">
        <f t="array" ref="P452">SUM(IF(($A$7:$A$28=P$6)*($C$7:$C$28="매수")*($B$7:$B$28&lt;=$U452),$H$7:$H$28))-SUM(IF(($A$7:$A$28=P$6)*($C$7:$C$28="매도")*($B$7:$B$28&lt;=$U452),$H$7:$H$28))</f>
        <v>0</v>
      </c>
      <c r="Q452" s="3">
        <f t="array" ref="Q452">SUM(IF(($A$7:$A$28=Q$6)*($C$7:$C$28="매수")*($B$7:$B$28&lt;=$U452),$H$7:$H$28))-SUM(IF(($A$7:$A$28=Q$6)*($C$7:$C$28="매도")*($B$7:$B$28&lt;=$U452),$H$7:$H$28))</f>
        <v>0</v>
      </c>
      <c r="R452" s="3">
        <f t="array" ref="R452">SUM(IF(($A$7:$A$28=R$6)*($C$7:$C$28="매수")*($B$7:$B$28&lt;=$U452),$H$7:$H$28))-SUM(IF(($A$7:$A$28=R$6)*($C$7:$C$28="매도")*($B$7:$B$28&lt;=$U452),$H$7:$H$28))</f>
        <v>0</v>
      </c>
      <c r="S452" s="3">
        <f t="array" ref="S452">SUM(IF(($A$7:$A$28=S$6)*($C$7:$C$28="매수")*($B$7:$B$28&lt;=$U452),$H$7:$H$28))-SUM(IF(($A$7:$A$28=S$6)*($C$7:$C$28="매도")*($B$7:$B$28&lt;=$U452),$H$7:$H$28))</f>
        <v>0</v>
      </c>
      <c r="T452" s="3">
        <f t="array" ref="T452">SUM(IF(($A$7:$A$28=T$6)*($C$7:$C$28="매수")*($B$7:$B$28&lt;=$U452),$H$7:$H$28))-SUM(IF(($A$7:$A$28=T$6)*($C$7:$C$28="매도")*($B$7:$B$28&lt;=$U452),$H$7:$H$28))</f>
        <v>0</v>
      </c>
      <c r="U452" s="11">
        <v>44159.0</v>
      </c>
      <c r="V452" s="12">
        <f t="array" ref="V452">VLOOKUP($U452,'종목주가시세'!$A$1:$J$472,MATCH(V$6,'종목주가시세'!$B$1:$J$1,0)+1)*L452</f>
        <v>0</v>
      </c>
      <c r="W452" s="12">
        <f t="array" ref="W452">VLOOKUP($U452,'종목주가시세'!$A$1:$J$472,MATCH(W$6,'종목주가시세'!$B$1:$J$1,0)+1)*M452</f>
        <v>0</v>
      </c>
      <c r="X452" s="12">
        <f t="array" ref="X452">VLOOKUP($U452,'종목주가시세'!$A$1:$J$472,MATCH(X$6,'종목주가시세'!$B$1:$J$1,0)+1)*N452</f>
        <v>0</v>
      </c>
      <c r="Y452" s="12">
        <f t="array" ref="Y452">VLOOKUP($U452,'종목주가시세'!$A$1:$J$472,MATCH(Y$6,'종목주가시세'!$B$1:$J$1,0)+1)*O452</f>
        <v>0</v>
      </c>
      <c r="Z452" s="12">
        <f t="array" ref="Z452">VLOOKUP($U452,'종목주가시세'!$A$1:$J$472,MATCH(Z$6,'종목주가시세'!$B$1:$J$1,0)+1)*P452</f>
        <v>0</v>
      </c>
      <c r="AA452" s="12">
        <f t="array" ref="AA452">VLOOKUP($U452,'종목주가시세'!$A$1:$J$472,MATCH(AA$6,'종목주가시세'!$B$1:$J$1,0)+1)*Q452</f>
        <v>0</v>
      </c>
      <c r="AB452" s="12">
        <f t="array" ref="AB452">VLOOKUP($U452,'종목주가시세'!$A$1:$J$472,MATCH(AB$6,'종목주가시세'!$B$1:$J$1,0)+1)*R452</f>
        <v>0</v>
      </c>
      <c r="AC452" s="12">
        <f t="array" ref="AC452">VLOOKUP($U452,'종목주가시세'!$A$1:$J$472,MATCH(AC$6,'종목주가시세'!$B$1:$J$1,0)+1)*S452</f>
        <v>0</v>
      </c>
      <c r="AD452" s="12">
        <f t="array" ref="AD452">VLOOKUP($U452,'종목주가시세'!$A$1:$J$472,MATCH(AD$6,'종목주가시세'!$B$1:$J$1,0)+1)*T452</f>
        <v>0</v>
      </c>
      <c r="AE452" s="12">
        <f t="shared" si="3"/>
        <v>0</v>
      </c>
      <c r="AF452" s="12">
        <f t="array" ref="AF452">100000000+SUM(IF(($C$7:$C$28="매도")*($B$7:$B$28&lt;=$U452),$I$7:$I$28))-SUM(IF(($C$7:$C$28="매수")*($B$7:$B$28&lt;=$U452),$I$7:$I$28))</f>
        <v>170486380</v>
      </c>
      <c r="AG452" s="12">
        <f t="shared" si="4"/>
        <v>170486380</v>
      </c>
    </row>
    <row r="453" ht="16.5" customHeight="1">
      <c r="L453" s="3">
        <f t="array" ref="L453">SUM(IF(($A$7:$A$28=L$6)*($C$7:$C$28="매수")*($B$7:$B$28&lt;=$U453),$H$7:$H$28))-SUM(IF(($A$7:$A$28=L$6)*($C$7:$C$28="매도")*($B$7:$B$28&lt;=$U453),$H$7:$H$28))</f>
        <v>0</v>
      </c>
      <c r="M453" s="3">
        <f t="array" ref="M453">SUM(IF(($A$7:$A$28=M$6)*($C$7:$C$28="매수")*($B$7:$B$28&lt;=$U453),$H$7:$H$28))-SUM(IF(($A$7:$A$28=M$6)*($C$7:$C$28="매도")*($B$7:$B$28&lt;=$U453),$H$7:$H$28))</f>
        <v>0</v>
      </c>
      <c r="N453" s="3">
        <f t="array" ref="N453">SUM(IF(($A$7:$A$28=N$6)*($C$7:$C$28="매수")*($B$7:$B$28&lt;=$U453),$H$7:$H$28))-SUM(IF(($A$7:$A$28=N$6)*($C$7:$C$28="매도")*($B$7:$B$28&lt;=$U453),$H$7:$H$28))</f>
        <v>0</v>
      </c>
      <c r="O453" s="3">
        <f t="array" ref="O453">SUM(IF(($A$7:$A$28=O$6)*($C$7:$C$28="매수")*($B$7:$B$28&lt;=$U453),$H$7:$H$28))-SUM(IF(($A$7:$A$28=O$6)*($C$7:$C$28="매도")*($B$7:$B$28&lt;=$U453),$H$7:$H$28))</f>
        <v>0</v>
      </c>
      <c r="P453" s="3">
        <f t="array" ref="P453">SUM(IF(($A$7:$A$28=P$6)*($C$7:$C$28="매수")*($B$7:$B$28&lt;=$U453),$H$7:$H$28))-SUM(IF(($A$7:$A$28=P$6)*($C$7:$C$28="매도")*($B$7:$B$28&lt;=$U453),$H$7:$H$28))</f>
        <v>0</v>
      </c>
      <c r="Q453" s="3">
        <f t="array" ref="Q453">SUM(IF(($A$7:$A$28=Q$6)*($C$7:$C$28="매수")*($B$7:$B$28&lt;=$U453),$H$7:$H$28))-SUM(IF(($A$7:$A$28=Q$6)*($C$7:$C$28="매도")*($B$7:$B$28&lt;=$U453),$H$7:$H$28))</f>
        <v>0</v>
      </c>
      <c r="R453" s="3">
        <f t="array" ref="R453">SUM(IF(($A$7:$A$28=R$6)*($C$7:$C$28="매수")*($B$7:$B$28&lt;=$U453),$H$7:$H$28))-SUM(IF(($A$7:$A$28=R$6)*($C$7:$C$28="매도")*($B$7:$B$28&lt;=$U453),$H$7:$H$28))</f>
        <v>0</v>
      </c>
      <c r="S453" s="3">
        <f t="array" ref="S453">SUM(IF(($A$7:$A$28=S$6)*($C$7:$C$28="매수")*($B$7:$B$28&lt;=$U453),$H$7:$H$28))-SUM(IF(($A$7:$A$28=S$6)*($C$7:$C$28="매도")*($B$7:$B$28&lt;=$U453),$H$7:$H$28))</f>
        <v>0</v>
      </c>
      <c r="T453" s="3">
        <f t="array" ref="T453">SUM(IF(($A$7:$A$28=T$6)*($C$7:$C$28="매수")*($B$7:$B$28&lt;=$U453),$H$7:$H$28))-SUM(IF(($A$7:$A$28=T$6)*($C$7:$C$28="매도")*($B$7:$B$28&lt;=$U453),$H$7:$H$28))</f>
        <v>0</v>
      </c>
      <c r="U453" s="11">
        <v>44160.0</v>
      </c>
      <c r="V453" s="12">
        <f t="array" ref="V453">VLOOKUP($U453,'종목주가시세'!$A$1:$J$472,MATCH(V$6,'종목주가시세'!$B$1:$J$1,0)+1)*L453</f>
        <v>0</v>
      </c>
      <c r="W453" s="12">
        <f t="array" ref="W453">VLOOKUP($U453,'종목주가시세'!$A$1:$J$472,MATCH(W$6,'종목주가시세'!$B$1:$J$1,0)+1)*M453</f>
        <v>0</v>
      </c>
      <c r="X453" s="12">
        <f t="array" ref="X453">VLOOKUP($U453,'종목주가시세'!$A$1:$J$472,MATCH(X$6,'종목주가시세'!$B$1:$J$1,0)+1)*N453</f>
        <v>0</v>
      </c>
      <c r="Y453" s="12">
        <f t="array" ref="Y453">VLOOKUP($U453,'종목주가시세'!$A$1:$J$472,MATCH(Y$6,'종목주가시세'!$B$1:$J$1,0)+1)*O453</f>
        <v>0</v>
      </c>
      <c r="Z453" s="12">
        <f t="array" ref="Z453">VLOOKUP($U453,'종목주가시세'!$A$1:$J$472,MATCH(Z$6,'종목주가시세'!$B$1:$J$1,0)+1)*P453</f>
        <v>0</v>
      </c>
      <c r="AA453" s="12">
        <f t="array" ref="AA453">VLOOKUP($U453,'종목주가시세'!$A$1:$J$472,MATCH(AA$6,'종목주가시세'!$B$1:$J$1,0)+1)*Q453</f>
        <v>0</v>
      </c>
      <c r="AB453" s="12">
        <f t="array" ref="AB453">VLOOKUP($U453,'종목주가시세'!$A$1:$J$472,MATCH(AB$6,'종목주가시세'!$B$1:$J$1,0)+1)*R453</f>
        <v>0</v>
      </c>
      <c r="AC453" s="12">
        <f t="array" ref="AC453">VLOOKUP($U453,'종목주가시세'!$A$1:$J$472,MATCH(AC$6,'종목주가시세'!$B$1:$J$1,0)+1)*S453</f>
        <v>0</v>
      </c>
      <c r="AD453" s="12">
        <f t="array" ref="AD453">VLOOKUP($U453,'종목주가시세'!$A$1:$J$472,MATCH(AD$6,'종목주가시세'!$B$1:$J$1,0)+1)*T453</f>
        <v>0</v>
      </c>
      <c r="AE453" s="12">
        <f t="shared" si="3"/>
        <v>0</v>
      </c>
      <c r="AF453" s="12">
        <f t="array" ref="AF453">100000000+SUM(IF(($C$7:$C$28="매도")*($B$7:$B$28&lt;=$U453),$I$7:$I$28))-SUM(IF(($C$7:$C$28="매수")*($B$7:$B$28&lt;=$U453),$I$7:$I$28))</f>
        <v>170486380</v>
      </c>
      <c r="AG453" s="12">
        <f t="shared" si="4"/>
        <v>170486380</v>
      </c>
    </row>
    <row r="454" ht="16.5" customHeight="1">
      <c r="L454" s="3">
        <f t="array" ref="L454">SUM(IF(($A$7:$A$28=L$6)*($C$7:$C$28="매수")*($B$7:$B$28&lt;=$U454),$H$7:$H$28))-SUM(IF(($A$7:$A$28=L$6)*($C$7:$C$28="매도")*($B$7:$B$28&lt;=$U454),$H$7:$H$28))</f>
        <v>0</v>
      </c>
      <c r="M454" s="3">
        <f t="array" ref="M454">SUM(IF(($A$7:$A$28=M$6)*($C$7:$C$28="매수")*($B$7:$B$28&lt;=$U454),$H$7:$H$28))-SUM(IF(($A$7:$A$28=M$6)*($C$7:$C$28="매도")*($B$7:$B$28&lt;=$U454),$H$7:$H$28))</f>
        <v>0</v>
      </c>
      <c r="N454" s="3">
        <f t="array" ref="N454">SUM(IF(($A$7:$A$28=N$6)*($C$7:$C$28="매수")*($B$7:$B$28&lt;=$U454),$H$7:$H$28))-SUM(IF(($A$7:$A$28=N$6)*($C$7:$C$28="매도")*($B$7:$B$28&lt;=$U454),$H$7:$H$28))</f>
        <v>0</v>
      </c>
      <c r="O454" s="3">
        <f t="array" ref="O454">SUM(IF(($A$7:$A$28=O$6)*($C$7:$C$28="매수")*($B$7:$B$28&lt;=$U454),$H$7:$H$28))-SUM(IF(($A$7:$A$28=O$6)*($C$7:$C$28="매도")*($B$7:$B$28&lt;=$U454),$H$7:$H$28))</f>
        <v>0</v>
      </c>
      <c r="P454" s="3">
        <f t="array" ref="P454">SUM(IF(($A$7:$A$28=P$6)*($C$7:$C$28="매수")*($B$7:$B$28&lt;=$U454),$H$7:$H$28))-SUM(IF(($A$7:$A$28=P$6)*($C$7:$C$28="매도")*($B$7:$B$28&lt;=$U454),$H$7:$H$28))</f>
        <v>0</v>
      </c>
      <c r="Q454" s="3">
        <f t="array" ref="Q454">SUM(IF(($A$7:$A$28=Q$6)*($C$7:$C$28="매수")*($B$7:$B$28&lt;=$U454),$H$7:$H$28))-SUM(IF(($A$7:$A$28=Q$6)*($C$7:$C$28="매도")*($B$7:$B$28&lt;=$U454),$H$7:$H$28))</f>
        <v>0</v>
      </c>
      <c r="R454" s="3">
        <f t="array" ref="R454">SUM(IF(($A$7:$A$28=R$6)*($C$7:$C$28="매수")*($B$7:$B$28&lt;=$U454),$H$7:$H$28))-SUM(IF(($A$7:$A$28=R$6)*($C$7:$C$28="매도")*($B$7:$B$28&lt;=$U454),$H$7:$H$28))</f>
        <v>0</v>
      </c>
      <c r="S454" s="3">
        <f t="array" ref="S454">SUM(IF(($A$7:$A$28=S$6)*($C$7:$C$28="매수")*($B$7:$B$28&lt;=$U454),$H$7:$H$28))-SUM(IF(($A$7:$A$28=S$6)*($C$7:$C$28="매도")*($B$7:$B$28&lt;=$U454),$H$7:$H$28))</f>
        <v>0</v>
      </c>
      <c r="T454" s="3">
        <f t="array" ref="T454">SUM(IF(($A$7:$A$28=T$6)*($C$7:$C$28="매수")*($B$7:$B$28&lt;=$U454),$H$7:$H$28))-SUM(IF(($A$7:$A$28=T$6)*($C$7:$C$28="매도")*($B$7:$B$28&lt;=$U454),$H$7:$H$28))</f>
        <v>0</v>
      </c>
      <c r="U454" s="11">
        <v>44161.0</v>
      </c>
      <c r="V454" s="12">
        <f t="array" ref="V454">VLOOKUP($U454,'종목주가시세'!$A$1:$J$472,MATCH(V$6,'종목주가시세'!$B$1:$J$1,0)+1)*L454</f>
        <v>0</v>
      </c>
      <c r="W454" s="12">
        <f t="array" ref="W454">VLOOKUP($U454,'종목주가시세'!$A$1:$J$472,MATCH(W$6,'종목주가시세'!$B$1:$J$1,0)+1)*M454</f>
        <v>0</v>
      </c>
      <c r="X454" s="12">
        <f t="array" ref="X454">VLOOKUP($U454,'종목주가시세'!$A$1:$J$472,MATCH(X$6,'종목주가시세'!$B$1:$J$1,0)+1)*N454</f>
        <v>0</v>
      </c>
      <c r="Y454" s="12">
        <f t="array" ref="Y454">VLOOKUP($U454,'종목주가시세'!$A$1:$J$472,MATCH(Y$6,'종목주가시세'!$B$1:$J$1,0)+1)*O454</f>
        <v>0</v>
      </c>
      <c r="Z454" s="12">
        <f t="array" ref="Z454">VLOOKUP($U454,'종목주가시세'!$A$1:$J$472,MATCH(Z$6,'종목주가시세'!$B$1:$J$1,0)+1)*P454</f>
        <v>0</v>
      </c>
      <c r="AA454" s="12">
        <f t="array" ref="AA454">VLOOKUP($U454,'종목주가시세'!$A$1:$J$472,MATCH(AA$6,'종목주가시세'!$B$1:$J$1,0)+1)*Q454</f>
        <v>0</v>
      </c>
      <c r="AB454" s="12">
        <f t="array" ref="AB454">VLOOKUP($U454,'종목주가시세'!$A$1:$J$472,MATCH(AB$6,'종목주가시세'!$B$1:$J$1,0)+1)*R454</f>
        <v>0</v>
      </c>
      <c r="AC454" s="12">
        <f t="array" ref="AC454">VLOOKUP($U454,'종목주가시세'!$A$1:$J$472,MATCH(AC$6,'종목주가시세'!$B$1:$J$1,0)+1)*S454</f>
        <v>0</v>
      </c>
      <c r="AD454" s="12">
        <f t="array" ref="AD454">VLOOKUP($U454,'종목주가시세'!$A$1:$J$472,MATCH(AD$6,'종목주가시세'!$B$1:$J$1,0)+1)*T454</f>
        <v>0</v>
      </c>
      <c r="AE454" s="12">
        <f t="shared" si="3"/>
        <v>0</v>
      </c>
      <c r="AF454" s="12">
        <f t="array" ref="AF454">100000000+SUM(IF(($C$7:$C$28="매도")*($B$7:$B$28&lt;=$U454),$I$7:$I$28))-SUM(IF(($C$7:$C$28="매수")*($B$7:$B$28&lt;=$U454),$I$7:$I$28))</f>
        <v>170486380</v>
      </c>
      <c r="AG454" s="12">
        <f t="shared" si="4"/>
        <v>170486380</v>
      </c>
    </row>
    <row r="455" ht="16.5" customHeight="1">
      <c r="L455" s="3">
        <f t="array" ref="L455">SUM(IF(($A$7:$A$28=L$6)*($C$7:$C$28="매수")*($B$7:$B$28&lt;=$U455),$H$7:$H$28))-SUM(IF(($A$7:$A$28=L$6)*($C$7:$C$28="매도")*($B$7:$B$28&lt;=$U455),$H$7:$H$28))</f>
        <v>0</v>
      </c>
      <c r="M455" s="3">
        <f t="array" ref="M455">SUM(IF(($A$7:$A$28=M$6)*($C$7:$C$28="매수")*($B$7:$B$28&lt;=$U455),$H$7:$H$28))-SUM(IF(($A$7:$A$28=M$6)*($C$7:$C$28="매도")*($B$7:$B$28&lt;=$U455),$H$7:$H$28))</f>
        <v>0</v>
      </c>
      <c r="N455" s="3">
        <f t="array" ref="N455">SUM(IF(($A$7:$A$28=N$6)*($C$7:$C$28="매수")*($B$7:$B$28&lt;=$U455),$H$7:$H$28))-SUM(IF(($A$7:$A$28=N$6)*($C$7:$C$28="매도")*($B$7:$B$28&lt;=$U455),$H$7:$H$28))</f>
        <v>0</v>
      </c>
      <c r="O455" s="3">
        <f t="array" ref="O455">SUM(IF(($A$7:$A$28=O$6)*($C$7:$C$28="매수")*($B$7:$B$28&lt;=$U455),$H$7:$H$28))-SUM(IF(($A$7:$A$28=O$6)*($C$7:$C$28="매도")*($B$7:$B$28&lt;=$U455),$H$7:$H$28))</f>
        <v>0</v>
      </c>
      <c r="P455" s="3">
        <f t="array" ref="P455">SUM(IF(($A$7:$A$28=P$6)*($C$7:$C$28="매수")*($B$7:$B$28&lt;=$U455),$H$7:$H$28))-SUM(IF(($A$7:$A$28=P$6)*($C$7:$C$28="매도")*($B$7:$B$28&lt;=$U455),$H$7:$H$28))</f>
        <v>0</v>
      </c>
      <c r="Q455" s="3">
        <f t="array" ref="Q455">SUM(IF(($A$7:$A$28=Q$6)*($C$7:$C$28="매수")*($B$7:$B$28&lt;=$U455),$H$7:$H$28))-SUM(IF(($A$7:$A$28=Q$6)*($C$7:$C$28="매도")*($B$7:$B$28&lt;=$U455),$H$7:$H$28))</f>
        <v>0</v>
      </c>
      <c r="R455" s="3">
        <f t="array" ref="R455">SUM(IF(($A$7:$A$28=R$6)*($C$7:$C$28="매수")*($B$7:$B$28&lt;=$U455),$H$7:$H$28))-SUM(IF(($A$7:$A$28=R$6)*($C$7:$C$28="매도")*($B$7:$B$28&lt;=$U455),$H$7:$H$28))</f>
        <v>0</v>
      </c>
      <c r="S455" s="3">
        <f t="array" ref="S455">SUM(IF(($A$7:$A$28=S$6)*($C$7:$C$28="매수")*($B$7:$B$28&lt;=$U455),$H$7:$H$28))-SUM(IF(($A$7:$A$28=S$6)*($C$7:$C$28="매도")*($B$7:$B$28&lt;=$U455),$H$7:$H$28))</f>
        <v>0</v>
      </c>
      <c r="T455" s="3">
        <f t="array" ref="T455">SUM(IF(($A$7:$A$28=T$6)*($C$7:$C$28="매수")*($B$7:$B$28&lt;=$U455),$H$7:$H$28))-SUM(IF(($A$7:$A$28=T$6)*($C$7:$C$28="매도")*($B$7:$B$28&lt;=$U455),$H$7:$H$28))</f>
        <v>0</v>
      </c>
      <c r="U455" s="11">
        <v>44162.0</v>
      </c>
      <c r="V455" s="12">
        <f t="array" ref="V455">VLOOKUP($U455,'종목주가시세'!$A$1:$J$472,MATCH(V$6,'종목주가시세'!$B$1:$J$1,0)+1)*L455</f>
        <v>0</v>
      </c>
      <c r="W455" s="12">
        <f t="array" ref="W455">VLOOKUP($U455,'종목주가시세'!$A$1:$J$472,MATCH(W$6,'종목주가시세'!$B$1:$J$1,0)+1)*M455</f>
        <v>0</v>
      </c>
      <c r="X455" s="12">
        <f t="array" ref="X455">VLOOKUP($U455,'종목주가시세'!$A$1:$J$472,MATCH(X$6,'종목주가시세'!$B$1:$J$1,0)+1)*N455</f>
        <v>0</v>
      </c>
      <c r="Y455" s="12">
        <f t="array" ref="Y455">VLOOKUP($U455,'종목주가시세'!$A$1:$J$472,MATCH(Y$6,'종목주가시세'!$B$1:$J$1,0)+1)*O455</f>
        <v>0</v>
      </c>
      <c r="Z455" s="12">
        <f t="array" ref="Z455">VLOOKUP($U455,'종목주가시세'!$A$1:$J$472,MATCH(Z$6,'종목주가시세'!$B$1:$J$1,0)+1)*P455</f>
        <v>0</v>
      </c>
      <c r="AA455" s="12">
        <f t="array" ref="AA455">VLOOKUP($U455,'종목주가시세'!$A$1:$J$472,MATCH(AA$6,'종목주가시세'!$B$1:$J$1,0)+1)*Q455</f>
        <v>0</v>
      </c>
      <c r="AB455" s="12">
        <f t="array" ref="AB455">VLOOKUP($U455,'종목주가시세'!$A$1:$J$472,MATCH(AB$6,'종목주가시세'!$B$1:$J$1,0)+1)*R455</f>
        <v>0</v>
      </c>
      <c r="AC455" s="12">
        <f t="array" ref="AC455">VLOOKUP($U455,'종목주가시세'!$A$1:$J$472,MATCH(AC$6,'종목주가시세'!$B$1:$J$1,0)+1)*S455</f>
        <v>0</v>
      </c>
      <c r="AD455" s="12">
        <f t="array" ref="AD455">VLOOKUP($U455,'종목주가시세'!$A$1:$J$472,MATCH(AD$6,'종목주가시세'!$B$1:$J$1,0)+1)*T455</f>
        <v>0</v>
      </c>
      <c r="AE455" s="12">
        <f t="shared" si="3"/>
        <v>0</v>
      </c>
      <c r="AF455" s="12">
        <f t="array" ref="AF455">100000000+SUM(IF(($C$7:$C$28="매도")*($B$7:$B$28&lt;=$U455),$I$7:$I$28))-SUM(IF(($C$7:$C$28="매수")*($B$7:$B$28&lt;=$U455),$I$7:$I$28))</f>
        <v>170486380</v>
      </c>
      <c r="AG455" s="12">
        <f t="shared" si="4"/>
        <v>170486380</v>
      </c>
    </row>
    <row r="456" ht="16.5" customHeight="1">
      <c r="L456" s="3">
        <f t="array" ref="L456">SUM(IF(($A$7:$A$28=L$6)*($C$7:$C$28="매수")*($B$7:$B$28&lt;=$U456),$H$7:$H$28))-SUM(IF(($A$7:$A$28=L$6)*($C$7:$C$28="매도")*($B$7:$B$28&lt;=$U456),$H$7:$H$28))</f>
        <v>0</v>
      </c>
      <c r="M456" s="3">
        <f t="array" ref="M456">SUM(IF(($A$7:$A$28=M$6)*($C$7:$C$28="매수")*($B$7:$B$28&lt;=$U456),$H$7:$H$28))-SUM(IF(($A$7:$A$28=M$6)*($C$7:$C$28="매도")*($B$7:$B$28&lt;=$U456),$H$7:$H$28))</f>
        <v>0</v>
      </c>
      <c r="N456" s="3">
        <f t="array" ref="N456">SUM(IF(($A$7:$A$28=N$6)*($C$7:$C$28="매수")*($B$7:$B$28&lt;=$U456),$H$7:$H$28))-SUM(IF(($A$7:$A$28=N$6)*($C$7:$C$28="매도")*($B$7:$B$28&lt;=$U456),$H$7:$H$28))</f>
        <v>0</v>
      </c>
      <c r="O456" s="3">
        <f t="array" ref="O456">SUM(IF(($A$7:$A$28=O$6)*($C$7:$C$28="매수")*($B$7:$B$28&lt;=$U456),$H$7:$H$28))-SUM(IF(($A$7:$A$28=O$6)*($C$7:$C$28="매도")*($B$7:$B$28&lt;=$U456),$H$7:$H$28))</f>
        <v>0</v>
      </c>
      <c r="P456" s="3">
        <f t="array" ref="P456">SUM(IF(($A$7:$A$28=P$6)*($C$7:$C$28="매수")*($B$7:$B$28&lt;=$U456),$H$7:$H$28))-SUM(IF(($A$7:$A$28=P$6)*($C$7:$C$28="매도")*($B$7:$B$28&lt;=$U456),$H$7:$H$28))</f>
        <v>0</v>
      </c>
      <c r="Q456" s="3">
        <f t="array" ref="Q456">SUM(IF(($A$7:$A$28=Q$6)*($C$7:$C$28="매수")*($B$7:$B$28&lt;=$U456),$H$7:$H$28))-SUM(IF(($A$7:$A$28=Q$6)*($C$7:$C$28="매도")*($B$7:$B$28&lt;=$U456),$H$7:$H$28))</f>
        <v>0</v>
      </c>
      <c r="R456" s="3">
        <f t="array" ref="R456">SUM(IF(($A$7:$A$28=R$6)*($C$7:$C$28="매수")*($B$7:$B$28&lt;=$U456),$H$7:$H$28))-SUM(IF(($A$7:$A$28=R$6)*($C$7:$C$28="매도")*($B$7:$B$28&lt;=$U456),$H$7:$H$28))</f>
        <v>0</v>
      </c>
      <c r="S456" s="3">
        <f t="array" ref="S456">SUM(IF(($A$7:$A$28=S$6)*($C$7:$C$28="매수")*($B$7:$B$28&lt;=$U456),$H$7:$H$28))-SUM(IF(($A$7:$A$28=S$6)*($C$7:$C$28="매도")*($B$7:$B$28&lt;=$U456),$H$7:$H$28))</f>
        <v>0</v>
      </c>
      <c r="T456" s="3">
        <f t="array" ref="T456">SUM(IF(($A$7:$A$28=T$6)*($C$7:$C$28="매수")*($B$7:$B$28&lt;=$U456),$H$7:$H$28))-SUM(IF(($A$7:$A$28=T$6)*($C$7:$C$28="매도")*($B$7:$B$28&lt;=$U456),$H$7:$H$28))</f>
        <v>0</v>
      </c>
      <c r="U456" s="11">
        <v>44165.0</v>
      </c>
      <c r="V456" s="12">
        <f t="array" ref="V456">VLOOKUP($U456,'종목주가시세'!$A$1:$J$472,MATCH(V$6,'종목주가시세'!$B$1:$J$1,0)+1)*L456</f>
        <v>0</v>
      </c>
      <c r="W456" s="12">
        <f t="array" ref="W456">VLOOKUP($U456,'종목주가시세'!$A$1:$J$472,MATCH(W$6,'종목주가시세'!$B$1:$J$1,0)+1)*M456</f>
        <v>0</v>
      </c>
      <c r="X456" s="12">
        <f t="array" ref="X456">VLOOKUP($U456,'종목주가시세'!$A$1:$J$472,MATCH(X$6,'종목주가시세'!$B$1:$J$1,0)+1)*N456</f>
        <v>0</v>
      </c>
      <c r="Y456" s="12">
        <f t="array" ref="Y456">VLOOKUP($U456,'종목주가시세'!$A$1:$J$472,MATCH(Y$6,'종목주가시세'!$B$1:$J$1,0)+1)*O456</f>
        <v>0</v>
      </c>
      <c r="Z456" s="12">
        <f t="array" ref="Z456">VLOOKUP($U456,'종목주가시세'!$A$1:$J$472,MATCH(Z$6,'종목주가시세'!$B$1:$J$1,0)+1)*P456</f>
        <v>0</v>
      </c>
      <c r="AA456" s="12">
        <f t="array" ref="AA456">VLOOKUP($U456,'종목주가시세'!$A$1:$J$472,MATCH(AA$6,'종목주가시세'!$B$1:$J$1,0)+1)*Q456</f>
        <v>0</v>
      </c>
      <c r="AB456" s="12">
        <f t="array" ref="AB456">VLOOKUP($U456,'종목주가시세'!$A$1:$J$472,MATCH(AB$6,'종목주가시세'!$B$1:$J$1,0)+1)*R456</f>
        <v>0</v>
      </c>
      <c r="AC456" s="12">
        <f t="array" ref="AC456">VLOOKUP($U456,'종목주가시세'!$A$1:$J$472,MATCH(AC$6,'종목주가시세'!$B$1:$J$1,0)+1)*S456</f>
        <v>0</v>
      </c>
      <c r="AD456" s="12">
        <f t="array" ref="AD456">VLOOKUP($U456,'종목주가시세'!$A$1:$J$472,MATCH(AD$6,'종목주가시세'!$B$1:$J$1,0)+1)*T456</f>
        <v>0</v>
      </c>
      <c r="AE456" s="12">
        <f t="shared" si="3"/>
        <v>0</v>
      </c>
      <c r="AF456" s="12">
        <f t="array" ref="AF456">100000000+SUM(IF(($C$7:$C$28="매도")*($B$7:$B$28&lt;=$U456),$I$7:$I$28))-SUM(IF(($C$7:$C$28="매수")*($B$7:$B$28&lt;=$U456),$I$7:$I$28))</f>
        <v>170486380</v>
      </c>
      <c r="AG456" s="12">
        <f t="shared" si="4"/>
        <v>170486380</v>
      </c>
    </row>
    <row r="457" ht="16.5" customHeight="1">
      <c r="L457" s="3">
        <f t="array" ref="L457">SUM(IF(($A$7:$A$28=L$6)*($C$7:$C$28="매수")*($B$7:$B$28&lt;=$U457),$H$7:$H$28))-SUM(IF(($A$7:$A$28=L$6)*($C$7:$C$28="매도")*($B$7:$B$28&lt;=$U457),$H$7:$H$28))</f>
        <v>0</v>
      </c>
      <c r="M457" s="3">
        <f t="array" ref="M457">SUM(IF(($A$7:$A$28=M$6)*($C$7:$C$28="매수")*($B$7:$B$28&lt;=$U457),$H$7:$H$28))-SUM(IF(($A$7:$A$28=M$6)*($C$7:$C$28="매도")*($B$7:$B$28&lt;=$U457),$H$7:$H$28))</f>
        <v>0</v>
      </c>
      <c r="N457" s="3">
        <f t="array" ref="N457">SUM(IF(($A$7:$A$28=N$6)*($C$7:$C$28="매수")*($B$7:$B$28&lt;=$U457),$H$7:$H$28))-SUM(IF(($A$7:$A$28=N$6)*($C$7:$C$28="매도")*($B$7:$B$28&lt;=$U457),$H$7:$H$28))</f>
        <v>0</v>
      </c>
      <c r="O457" s="3">
        <f t="array" ref="O457">SUM(IF(($A$7:$A$28=O$6)*($C$7:$C$28="매수")*($B$7:$B$28&lt;=$U457),$H$7:$H$28))-SUM(IF(($A$7:$A$28=O$6)*($C$7:$C$28="매도")*($B$7:$B$28&lt;=$U457),$H$7:$H$28))</f>
        <v>0</v>
      </c>
      <c r="P457" s="3">
        <f t="array" ref="P457">SUM(IF(($A$7:$A$28=P$6)*($C$7:$C$28="매수")*($B$7:$B$28&lt;=$U457),$H$7:$H$28))-SUM(IF(($A$7:$A$28=P$6)*($C$7:$C$28="매도")*($B$7:$B$28&lt;=$U457),$H$7:$H$28))</f>
        <v>0</v>
      </c>
      <c r="Q457" s="3">
        <f t="array" ref="Q457">SUM(IF(($A$7:$A$28=Q$6)*($C$7:$C$28="매수")*($B$7:$B$28&lt;=$U457),$H$7:$H$28))-SUM(IF(($A$7:$A$28=Q$6)*($C$7:$C$28="매도")*($B$7:$B$28&lt;=$U457),$H$7:$H$28))</f>
        <v>0</v>
      </c>
      <c r="R457" s="3">
        <f t="array" ref="R457">SUM(IF(($A$7:$A$28=R$6)*($C$7:$C$28="매수")*($B$7:$B$28&lt;=$U457),$H$7:$H$28))-SUM(IF(($A$7:$A$28=R$6)*($C$7:$C$28="매도")*($B$7:$B$28&lt;=$U457),$H$7:$H$28))</f>
        <v>0</v>
      </c>
      <c r="S457" s="3">
        <f t="array" ref="S457">SUM(IF(($A$7:$A$28=S$6)*($C$7:$C$28="매수")*($B$7:$B$28&lt;=$U457),$H$7:$H$28))-SUM(IF(($A$7:$A$28=S$6)*($C$7:$C$28="매도")*($B$7:$B$28&lt;=$U457),$H$7:$H$28))</f>
        <v>0</v>
      </c>
      <c r="T457" s="3">
        <f t="array" ref="T457">SUM(IF(($A$7:$A$28=T$6)*($C$7:$C$28="매수")*($B$7:$B$28&lt;=$U457),$H$7:$H$28))-SUM(IF(($A$7:$A$28=T$6)*($C$7:$C$28="매도")*($B$7:$B$28&lt;=$U457),$H$7:$H$28))</f>
        <v>0</v>
      </c>
      <c r="U457" s="11">
        <v>44166.0</v>
      </c>
      <c r="V457" s="12">
        <f t="array" ref="V457">VLOOKUP($U457,'종목주가시세'!$A$1:$J$472,MATCH(V$6,'종목주가시세'!$B$1:$J$1,0)+1)*L457</f>
        <v>0</v>
      </c>
      <c r="W457" s="12">
        <f t="array" ref="W457">VLOOKUP($U457,'종목주가시세'!$A$1:$J$472,MATCH(W$6,'종목주가시세'!$B$1:$J$1,0)+1)*M457</f>
        <v>0</v>
      </c>
      <c r="X457" s="12">
        <f t="array" ref="X457">VLOOKUP($U457,'종목주가시세'!$A$1:$J$472,MATCH(X$6,'종목주가시세'!$B$1:$J$1,0)+1)*N457</f>
        <v>0</v>
      </c>
      <c r="Y457" s="12">
        <f t="array" ref="Y457">VLOOKUP($U457,'종목주가시세'!$A$1:$J$472,MATCH(Y$6,'종목주가시세'!$B$1:$J$1,0)+1)*O457</f>
        <v>0</v>
      </c>
      <c r="Z457" s="12">
        <f t="array" ref="Z457">VLOOKUP($U457,'종목주가시세'!$A$1:$J$472,MATCH(Z$6,'종목주가시세'!$B$1:$J$1,0)+1)*P457</f>
        <v>0</v>
      </c>
      <c r="AA457" s="12">
        <f t="array" ref="AA457">VLOOKUP($U457,'종목주가시세'!$A$1:$J$472,MATCH(AA$6,'종목주가시세'!$B$1:$J$1,0)+1)*Q457</f>
        <v>0</v>
      </c>
      <c r="AB457" s="12">
        <f t="array" ref="AB457">VLOOKUP($U457,'종목주가시세'!$A$1:$J$472,MATCH(AB$6,'종목주가시세'!$B$1:$J$1,0)+1)*R457</f>
        <v>0</v>
      </c>
      <c r="AC457" s="12">
        <f t="array" ref="AC457">VLOOKUP($U457,'종목주가시세'!$A$1:$J$472,MATCH(AC$6,'종목주가시세'!$B$1:$J$1,0)+1)*S457</f>
        <v>0</v>
      </c>
      <c r="AD457" s="12">
        <f t="array" ref="AD457">VLOOKUP($U457,'종목주가시세'!$A$1:$J$472,MATCH(AD$6,'종목주가시세'!$B$1:$J$1,0)+1)*T457</f>
        <v>0</v>
      </c>
      <c r="AE457" s="12">
        <f t="shared" si="3"/>
        <v>0</v>
      </c>
      <c r="AF457" s="12">
        <f t="array" ref="AF457">100000000+SUM(IF(($C$7:$C$28="매도")*($B$7:$B$28&lt;=$U457),$I$7:$I$28))-SUM(IF(($C$7:$C$28="매수")*($B$7:$B$28&lt;=$U457),$I$7:$I$28))</f>
        <v>170486380</v>
      </c>
      <c r="AG457" s="12">
        <f t="shared" si="4"/>
        <v>170486380</v>
      </c>
    </row>
    <row r="458" ht="16.5" customHeight="1">
      <c r="L458" s="3">
        <f t="array" ref="L458">SUM(IF(($A$7:$A$28=L$6)*($C$7:$C$28="매수")*($B$7:$B$28&lt;=$U458),$H$7:$H$28))-SUM(IF(($A$7:$A$28=L$6)*($C$7:$C$28="매도")*($B$7:$B$28&lt;=$U458),$H$7:$H$28))</f>
        <v>0</v>
      </c>
      <c r="M458" s="3">
        <f t="array" ref="M458">SUM(IF(($A$7:$A$28=M$6)*($C$7:$C$28="매수")*($B$7:$B$28&lt;=$U458),$H$7:$H$28))-SUM(IF(($A$7:$A$28=M$6)*($C$7:$C$28="매도")*($B$7:$B$28&lt;=$U458),$H$7:$H$28))</f>
        <v>0</v>
      </c>
      <c r="N458" s="3">
        <f t="array" ref="N458">SUM(IF(($A$7:$A$28=N$6)*($C$7:$C$28="매수")*($B$7:$B$28&lt;=$U458),$H$7:$H$28))-SUM(IF(($A$7:$A$28=N$6)*($C$7:$C$28="매도")*($B$7:$B$28&lt;=$U458),$H$7:$H$28))</f>
        <v>0</v>
      </c>
      <c r="O458" s="3">
        <f t="array" ref="O458">SUM(IF(($A$7:$A$28=O$6)*($C$7:$C$28="매수")*($B$7:$B$28&lt;=$U458),$H$7:$H$28))-SUM(IF(($A$7:$A$28=O$6)*($C$7:$C$28="매도")*($B$7:$B$28&lt;=$U458),$H$7:$H$28))</f>
        <v>0</v>
      </c>
      <c r="P458" s="3">
        <f t="array" ref="P458">SUM(IF(($A$7:$A$28=P$6)*($C$7:$C$28="매수")*($B$7:$B$28&lt;=$U458),$H$7:$H$28))-SUM(IF(($A$7:$A$28=P$6)*($C$7:$C$28="매도")*($B$7:$B$28&lt;=$U458),$H$7:$H$28))</f>
        <v>0</v>
      </c>
      <c r="Q458" s="3">
        <f t="array" ref="Q458">SUM(IF(($A$7:$A$28=Q$6)*($C$7:$C$28="매수")*($B$7:$B$28&lt;=$U458),$H$7:$H$28))-SUM(IF(($A$7:$A$28=Q$6)*($C$7:$C$28="매도")*($B$7:$B$28&lt;=$U458),$H$7:$H$28))</f>
        <v>0</v>
      </c>
      <c r="R458" s="3">
        <f t="array" ref="R458">SUM(IF(($A$7:$A$28=R$6)*($C$7:$C$28="매수")*($B$7:$B$28&lt;=$U458),$H$7:$H$28))-SUM(IF(($A$7:$A$28=R$6)*($C$7:$C$28="매도")*($B$7:$B$28&lt;=$U458),$H$7:$H$28))</f>
        <v>0</v>
      </c>
      <c r="S458" s="3">
        <f t="array" ref="S458">SUM(IF(($A$7:$A$28=S$6)*($C$7:$C$28="매수")*($B$7:$B$28&lt;=$U458),$H$7:$H$28))-SUM(IF(($A$7:$A$28=S$6)*($C$7:$C$28="매도")*($B$7:$B$28&lt;=$U458),$H$7:$H$28))</f>
        <v>0</v>
      </c>
      <c r="T458" s="3">
        <f t="array" ref="T458">SUM(IF(($A$7:$A$28=T$6)*($C$7:$C$28="매수")*($B$7:$B$28&lt;=$U458),$H$7:$H$28))-SUM(IF(($A$7:$A$28=T$6)*($C$7:$C$28="매도")*($B$7:$B$28&lt;=$U458),$H$7:$H$28))</f>
        <v>0</v>
      </c>
      <c r="U458" s="11">
        <v>44167.0</v>
      </c>
      <c r="V458" s="12">
        <f t="array" ref="V458">VLOOKUP($U458,'종목주가시세'!$A$1:$J$472,MATCH(V$6,'종목주가시세'!$B$1:$J$1,0)+1)*L458</f>
        <v>0</v>
      </c>
      <c r="W458" s="12">
        <f t="array" ref="W458">VLOOKUP($U458,'종목주가시세'!$A$1:$J$472,MATCH(W$6,'종목주가시세'!$B$1:$J$1,0)+1)*M458</f>
        <v>0</v>
      </c>
      <c r="X458" s="12">
        <f t="array" ref="X458">VLOOKUP($U458,'종목주가시세'!$A$1:$J$472,MATCH(X$6,'종목주가시세'!$B$1:$J$1,0)+1)*N458</f>
        <v>0</v>
      </c>
      <c r="Y458" s="12">
        <f t="array" ref="Y458">VLOOKUP($U458,'종목주가시세'!$A$1:$J$472,MATCH(Y$6,'종목주가시세'!$B$1:$J$1,0)+1)*O458</f>
        <v>0</v>
      </c>
      <c r="Z458" s="12">
        <f t="array" ref="Z458">VLOOKUP($U458,'종목주가시세'!$A$1:$J$472,MATCH(Z$6,'종목주가시세'!$B$1:$J$1,0)+1)*P458</f>
        <v>0</v>
      </c>
      <c r="AA458" s="12">
        <f t="array" ref="AA458">VLOOKUP($U458,'종목주가시세'!$A$1:$J$472,MATCH(AA$6,'종목주가시세'!$B$1:$J$1,0)+1)*Q458</f>
        <v>0</v>
      </c>
      <c r="AB458" s="12">
        <f t="array" ref="AB458">VLOOKUP($U458,'종목주가시세'!$A$1:$J$472,MATCH(AB$6,'종목주가시세'!$B$1:$J$1,0)+1)*R458</f>
        <v>0</v>
      </c>
      <c r="AC458" s="12">
        <f t="array" ref="AC458">VLOOKUP($U458,'종목주가시세'!$A$1:$J$472,MATCH(AC$6,'종목주가시세'!$B$1:$J$1,0)+1)*S458</f>
        <v>0</v>
      </c>
      <c r="AD458" s="12">
        <f t="array" ref="AD458">VLOOKUP($U458,'종목주가시세'!$A$1:$J$472,MATCH(AD$6,'종목주가시세'!$B$1:$J$1,0)+1)*T458</f>
        <v>0</v>
      </c>
      <c r="AE458" s="12">
        <f t="shared" si="3"/>
        <v>0</v>
      </c>
      <c r="AF458" s="12">
        <f t="array" ref="AF458">100000000+SUM(IF(($C$7:$C$28="매도")*($B$7:$B$28&lt;=$U458),$I$7:$I$28))-SUM(IF(($C$7:$C$28="매수")*($B$7:$B$28&lt;=$U458),$I$7:$I$28))</f>
        <v>170486380</v>
      </c>
      <c r="AG458" s="12">
        <f t="shared" si="4"/>
        <v>170486380</v>
      </c>
    </row>
    <row r="459" ht="16.5" customHeight="1">
      <c r="L459" s="3">
        <f t="array" ref="L459">SUM(IF(($A$7:$A$28=L$6)*($C$7:$C$28="매수")*($B$7:$B$28&lt;=$U459),$H$7:$H$28))-SUM(IF(($A$7:$A$28=L$6)*($C$7:$C$28="매도")*($B$7:$B$28&lt;=$U459),$H$7:$H$28))</f>
        <v>0</v>
      </c>
      <c r="M459" s="3">
        <f t="array" ref="M459">SUM(IF(($A$7:$A$28=M$6)*($C$7:$C$28="매수")*($B$7:$B$28&lt;=$U459),$H$7:$H$28))-SUM(IF(($A$7:$A$28=M$6)*($C$7:$C$28="매도")*($B$7:$B$28&lt;=$U459),$H$7:$H$28))</f>
        <v>0</v>
      </c>
      <c r="N459" s="3">
        <f t="array" ref="N459">SUM(IF(($A$7:$A$28=N$6)*($C$7:$C$28="매수")*($B$7:$B$28&lt;=$U459),$H$7:$H$28))-SUM(IF(($A$7:$A$28=N$6)*($C$7:$C$28="매도")*($B$7:$B$28&lt;=$U459),$H$7:$H$28))</f>
        <v>0</v>
      </c>
      <c r="O459" s="3">
        <f t="array" ref="O459">SUM(IF(($A$7:$A$28=O$6)*($C$7:$C$28="매수")*($B$7:$B$28&lt;=$U459),$H$7:$H$28))-SUM(IF(($A$7:$A$28=O$6)*($C$7:$C$28="매도")*($B$7:$B$28&lt;=$U459),$H$7:$H$28))</f>
        <v>0</v>
      </c>
      <c r="P459" s="3">
        <f t="array" ref="P459">SUM(IF(($A$7:$A$28=P$6)*($C$7:$C$28="매수")*($B$7:$B$28&lt;=$U459),$H$7:$H$28))-SUM(IF(($A$7:$A$28=P$6)*($C$7:$C$28="매도")*($B$7:$B$28&lt;=$U459),$H$7:$H$28))</f>
        <v>0</v>
      </c>
      <c r="Q459" s="3">
        <f t="array" ref="Q459">SUM(IF(($A$7:$A$28=Q$6)*($C$7:$C$28="매수")*($B$7:$B$28&lt;=$U459),$H$7:$H$28))-SUM(IF(($A$7:$A$28=Q$6)*($C$7:$C$28="매도")*($B$7:$B$28&lt;=$U459),$H$7:$H$28))</f>
        <v>0</v>
      </c>
      <c r="R459" s="3">
        <f t="array" ref="R459">SUM(IF(($A$7:$A$28=R$6)*($C$7:$C$28="매수")*($B$7:$B$28&lt;=$U459),$H$7:$H$28))-SUM(IF(($A$7:$A$28=R$6)*($C$7:$C$28="매도")*($B$7:$B$28&lt;=$U459),$H$7:$H$28))</f>
        <v>0</v>
      </c>
      <c r="S459" s="3">
        <f t="array" ref="S459">SUM(IF(($A$7:$A$28=S$6)*($C$7:$C$28="매수")*($B$7:$B$28&lt;=$U459),$H$7:$H$28))-SUM(IF(($A$7:$A$28=S$6)*($C$7:$C$28="매도")*($B$7:$B$28&lt;=$U459),$H$7:$H$28))</f>
        <v>0</v>
      </c>
      <c r="T459" s="3">
        <f t="array" ref="T459">SUM(IF(($A$7:$A$28=T$6)*($C$7:$C$28="매수")*($B$7:$B$28&lt;=$U459),$H$7:$H$28))-SUM(IF(($A$7:$A$28=T$6)*($C$7:$C$28="매도")*($B$7:$B$28&lt;=$U459),$H$7:$H$28))</f>
        <v>0</v>
      </c>
      <c r="U459" s="11">
        <v>44168.0</v>
      </c>
      <c r="V459" s="12">
        <f t="array" ref="V459">VLOOKUP($U459,'종목주가시세'!$A$1:$J$472,MATCH(V$6,'종목주가시세'!$B$1:$J$1,0)+1)*L459</f>
        <v>0</v>
      </c>
      <c r="W459" s="12">
        <f t="array" ref="W459">VLOOKUP($U459,'종목주가시세'!$A$1:$J$472,MATCH(W$6,'종목주가시세'!$B$1:$J$1,0)+1)*M459</f>
        <v>0</v>
      </c>
      <c r="X459" s="12">
        <f t="array" ref="X459">VLOOKUP($U459,'종목주가시세'!$A$1:$J$472,MATCH(X$6,'종목주가시세'!$B$1:$J$1,0)+1)*N459</f>
        <v>0</v>
      </c>
      <c r="Y459" s="12">
        <f t="array" ref="Y459">VLOOKUP($U459,'종목주가시세'!$A$1:$J$472,MATCH(Y$6,'종목주가시세'!$B$1:$J$1,0)+1)*O459</f>
        <v>0</v>
      </c>
      <c r="Z459" s="12">
        <f t="array" ref="Z459">VLOOKUP($U459,'종목주가시세'!$A$1:$J$472,MATCH(Z$6,'종목주가시세'!$B$1:$J$1,0)+1)*P459</f>
        <v>0</v>
      </c>
      <c r="AA459" s="12">
        <f t="array" ref="AA459">VLOOKUP($U459,'종목주가시세'!$A$1:$J$472,MATCH(AA$6,'종목주가시세'!$B$1:$J$1,0)+1)*Q459</f>
        <v>0</v>
      </c>
      <c r="AB459" s="12">
        <f t="array" ref="AB459">VLOOKUP($U459,'종목주가시세'!$A$1:$J$472,MATCH(AB$6,'종목주가시세'!$B$1:$J$1,0)+1)*R459</f>
        <v>0</v>
      </c>
      <c r="AC459" s="12">
        <f t="array" ref="AC459">VLOOKUP($U459,'종목주가시세'!$A$1:$J$472,MATCH(AC$6,'종목주가시세'!$B$1:$J$1,0)+1)*S459</f>
        <v>0</v>
      </c>
      <c r="AD459" s="12">
        <f t="array" ref="AD459">VLOOKUP($U459,'종목주가시세'!$A$1:$J$472,MATCH(AD$6,'종목주가시세'!$B$1:$J$1,0)+1)*T459</f>
        <v>0</v>
      </c>
      <c r="AE459" s="12">
        <f t="shared" si="3"/>
        <v>0</v>
      </c>
      <c r="AF459" s="12">
        <f t="array" ref="AF459">100000000+SUM(IF(($C$7:$C$28="매도")*($B$7:$B$28&lt;=$U459),$I$7:$I$28))-SUM(IF(($C$7:$C$28="매수")*($B$7:$B$28&lt;=$U459),$I$7:$I$28))</f>
        <v>170486380</v>
      </c>
      <c r="AG459" s="12">
        <f t="shared" si="4"/>
        <v>170486380</v>
      </c>
    </row>
    <row r="460" ht="16.5" customHeight="1">
      <c r="L460" s="3">
        <f t="array" ref="L460">SUM(IF(($A$7:$A$28=L$6)*($C$7:$C$28="매수")*($B$7:$B$28&lt;=$U460),$H$7:$H$28))-SUM(IF(($A$7:$A$28=L$6)*($C$7:$C$28="매도")*($B$7:$B$28&lt;=$U460),$H$7:$H$28))</f>
        <v>0</v>
      </c>
      <c r="M460" s="3">
        <f t="array" ref="M460">SUM(IF(($A$7:$A$28=M$6)*($C$7:$C$28="매수")*($B$7:$B$28&lt;=$U460),$H$7:$H$28))-SUM(IF(($A$7:$A$28=M$6)*($C$7:$C$28="매도")*($B$7:$B$28&lt;=$U460),$H$7:$H$28))</f>
        <v>0</v>
      </c>
      <c r="N460" s="3">
        <f t="array" ref="N460">SUM(IF(($A$7:$A$28=N$6)*($C$7:$C$28="매수")*($B$7:$B$28&lt;=$U460),$H$7:$H$28))-SUM(IF(($A$7:$A$28=N$6)*($C$7:$C$28="매도")*($B$7:$B$28&lt;=$U460),$H$7:$H$28))</f>
        <v>0</v>
      </c>
      <c r="O460" s="3">
        <f t="array" ref="O460">SUM(IF(($A$7:$A$28=O$6)*($C$7:$C$28="매수")*($B$7:$B$28&lt;=$U460),$H$7:$H$28))-SUM(IF(($A$7:$A$28=O$6)*($C$7:$C$28="매도")*($B$7:$B$28&lt;=$U460),$H$7:$H$28))</f>
        <v>0</v>
      </c>
      <c r="P460" s="3">
        <f t="array" ref="P460">SUM(IF(($A$7:$A$28=P$6)*($C$7:$C$28="매수")*($B$7:$B$28&lt;=$U460),$H$7:$H$28))-SUM(IF(($A$7:$A$28=P$6)*($C$7:$C$28="매도")*($B$7:$B$28&lt;=$U460),$H$7:$H$28))</f>
        <v>0</v>
      </c>
      <c r="Q460" s="3">
        <f t="array" ref="Q460">SUM(IF(($A$7:$A$28=Q$6)*($C$7:$C$28="매수")*($B$7:$B$28&lt;=$U460),$H$7:$H$28))-SUM(IF(($A$7:$A$28=Q$6)*($C$7:$C$28="매도")*($B$7:$B$28&lt;=$U460),$H$7:$H$28))</f>
        <v>0</v>
      </c>
      <c r="R460" s="3">
        <f t="array" ref="R460">SUM(IF(($A$7:$A$28=R$6)*($C$7:$C$28="매수")*($B$7:$B$28&lt;=$U460),$H$7:$H$28))-SUM(IF(($A$7:$A$28=R$6)*($C$7:$C$28="매도")*($B$7:$B$28&lt;=$U460),$H$7:$H$28))</f>
        <v>0</v>
      </c>
      <c r="S460" s="3">
        <f t="array" ref="S460">SUM(IF(($A$7:$A$28=S$6)*($C$7:$C$28="매수")*($B$7:$B$28&lt;=$U460),$H$7:$H$28))-SUM(IF(($A$7:$A$28=S$6)*($C$7:$C$28="매도")*($B$7:$B$28&lt;=$U460),$H$7:$H$28))</f>
        <v>0</v>
      </c>
      <c r="T460" s="3">
        <f t="array" ref="T460">SUM(IF(($A$7:$A$28=T$6)*($C$7:$C$28="매수")*($B$7:$B$28&lt;=$U460),$H$7:$H$28))-SUM(IF(($A$7:$A$28=T$6)*($C$7:$C$28="매도")*($B$7:$B$28&lt;=$U460),$H$7:$H$28))</f>
        <v>0</v>
      </c>
      <c r="U460" s="11">
        <v>44169.0</v>
      </c>
      <c r="V460" s="12">
        <f t="array" ref="V460">VLOOKUP($U460,'종목주가시세'!$A$1:$J$472,MATCH(V$6,'종목주가시세'!$B$1:$J$1,0)+1)*L460</f>
        <v>0</v>
      </c>
      <c r="W460" s="12">
        <f t="array" ref="W460">VLOOKUP($U460,'종목주가시세'!$A$1:$J$472,MATCH(W$6,'종목주가시세'!$B$1:$J$1,0)+1)*M460</f>
        <v>0</v>
      </c>
      <c r="X460" s="12">
        <f t="array" ref="X460">VLOOKUP($U460,'종목주가시세'!$A$1:$J$472,MATCH(X$6,'종목주가시세'!$B$1:$J$1,0)+1)*N460</f>
        <v>0</v>
      </c>
      <c r="Y460" s="12">
        <f t="array" ref="Y460">VLOOKUP($U460,'종목주가시세'!$A$1:$J$472,MATCH(Y$6,'종목주가시세'!$B$1:$J$1,0)+1)*O460</f>
        <v>0</v>
      </c>
      <c r="Z460" s="12">
        <f t="array" ref="Z460">VLOOKUP($U460,'종목주가시세'!$A$1:$J$472,MATCH(Z$6,'종목주가시세'!$B$1:$J$1,0)+1)*P460</f>
        <v>0</v>
      </c>
      <c r="AA460" s="12">
        <f t="array" ref="AA460">VLOOKUP($U460,'종목주가시세'!$A$1:$J$472,MATCH(AA$6,'종목주가시세'!$B$1:$J$1,0)+1)*Q460</f>
        <v>0</v>
      </c>
      <c r="AB460" s="12">
        <f t="array" ref="AB460">VLOOKUP($U460,'종목주가시세'!$A$1:$J$472,MATCH(AB$6,'종목주가시세'!$B$1:$J$1,0)+1)*R460</f>
        <v>0</v>
      </c>
      <c r="AC460" s="12">
        <f t="array" ref="AC460">VLOOKUP($U460,'종목주가시세'!$A$1:$J$472,MATCH(AC$6,'종목주가시세'!$B$1:$J$1,0)+1)*S460</f>
        <v>0</v>
      </c>
      <c r="AD460" s="12">
        <f t="array" ref="AD460">VLOOKUP($U460,'종목주가시세'!$A$1:$J$472,MATCH(AD$6,'종목주가시세'!$B$1:$J$1,0)+1)*T460</f>
        <v>0</v>
      </c>
      <c r="AE460" s="12">
        <f t="shared" si="3"/>
        <v>0</v>
      </c>
      <c r="AF460" s="12">
        <f t="array" ref="AF460">100000000+SUM(IF(($C$7:$C$28="매도")*($B$7:$B$28&lt;=$U460),$I$7:$I$28))-SUM(IF(($C$7:$C$28="매수")*($B$7:$B$28&lt;=$U460),$I$7:$I$28))</f>
        <v>170486380</v>
      </c>
      <c r="AG460" s="12">
        <f t="shared" si="4"/>
        <v>170486380</v>
      </c>
    </row>
    <row r="461" ht="16.5" customHeight="1">
      <c r="L461" s="3">
        <f t="array" ref="L461">SUM(IF(($A$7:$A$28=L$6)*($C$7:$C$28="매수")*($B$7:$B$28&lt;=$U461),$H$7:$H$28))-SUM(IF(($A$7:$A$28=L$6)*($C$7:$C$28="매도")*($B$7:$B$28&lt;=$U461),$H$7:$H$28))</f>
        <v>0</v>
      </c>
      <c r="M461" s="3">
        <f t="array" ref="M461">SUM(IF(($A$7:$A$28=M$6)*($C$7:$C$28="매수")*($B$7:$B$28&lt;=$U461),$H$7:$H$28))-SUM(IF(($A$7:$A$28=M$6)*($C$7:$C$28="매도")*($B$7:$B$28&lt;=$U461),$H$7:$H$28))</f>
        <v>0</v>
      </c>
      <c r="N461" s="3">
        <f t="array" ref="N461">SUM(IF(($A$7:$A$28=N$6)*($C$7:$C$28="매수")*($B$7:$B$28&lt;=$U461),$H$7:$H$28))-SUM(IF(($A$7:$A$28=N$6)*($C$7:$C$28="매도")*($B$7:$B$28&lt;=$U461),$H$7:$H$28))</f>
        <v>0</v>
      </c>
      <c r="O461" s="3">
        <f t="array" ref="O461">SUM(IF(($A$7:$A$28=O$6)*($C$7:$C$28="매수")*($B$7:$B$28&lt;=$U461),$H$7:$H$28))-SUM(IF(($A$7:$A$28=O$6)*($C$7:$C$28="매도")*($B$7:$B$28&lt;=$U461),$H$7:$H$28))</f>
        <v>0</v>
      </c>
      <c r="P461" s="3">
        <f t="array" ref="P461">SUM(IF(($A$7:$A$28=P$6)*($C$7:$C$28="매수")*($B$7:$B$28&lt;=$U461),$H$7:$H$28))-SUM(IF(($A$7:$A$28=P$6)*($C$7:$C$28="매도")*($B$7:$B$28&lt;=$U461),$H$7:$H$28))</f>
        <v>0</v>
      </c>
      <c r="Q461" s="3">
        <f t="array" ref="Q461">SUM(IF(($A$7:$A$28=Q$6)*($C$7:$C$28="매수")*($B$7:$B$28&lt;=$U461),$H$7:$H$28))-SUM(IF(($A$7:$A$28=Q$6)*($C$7:$C$28="매도")*($B$7:$B$28&lt;=$U461),$H$7:$H$28))</f>
        <v>0</v>
      </c>
      <c r="R461" s="3">
        <f t="array" ref="R461">SUM(IF(($A$7:$A$28=R$6)*($C$7:$C$28="매수")*($B$7:$B$28&lt;=$U461),$H$7:$H$28))-SUM(IF(($A$7:$A$28=R$6)*($C$7:$C$28="매도")*($B$7:$B$28&lt;=$U461),$H$7:$H$28))</f>
        <v>0</v>
      </c>
      <c r="S461" s="3">
        <f t="array" ref="S461">SUM(IF(($A$7:$A$28=S$6)*($C$7:$C$28="매수")*($B$7:$B$28&lt;=$U461),$H$7:$H$28))-SUM(IF(($A$7:$A$28=S$6)*($C$7:$C$28="매도")*($B$7:$B$28&lt;=$U461),$H$7:$H$28))</f>
        <v>0</v>
      </c>
      <c r="T461" s="3">
        <f t="array" ref="T461">SUM(IF(($A$7:$A$28=T$6)*($C$7:$C$28="매수")*($B$7:$B$28&lt;=$U461),$H$7:$H$28))-SUM(IF(($A$7:$A$28=T$6)*($C$7:$C$28="매도")*($B$7:$B$28&lt;=$U461),$H$7:$H$28))</f>
        <v>0</v>
      </c>
      <c r="U461" s="11">
        <v>44172.0</v>
      </c>
      <c r="V461" s="12">
        <f t="array" ref="V461">VLOOKUP($U461,'종목주가시세'!$A$1:$J$472,MATCH(V$6,'종목주가시세'!$B$1:$J$1,0)+1)*L461</f>
        <v>0</v>
      </c>
      <c r="W461" s="12">
        <f t="array" ref="W461">VLOOKUP($U461,'종목주가시세'!$A$1:$J$472,MATCH(W$6,'종목주가시세'!$B$1:$J$1,0)+1)*M461</f>
        <v>0</v>
      </c>
      <c r="X461" s="12">
        <f t="array" ref="X461">VLOOKUP($U461,'종목주가시세'!$A$1:$J$472,MATCH(X$6,'종목주가시세'!$B$1:$J$1,0)+1)*N461</f>
        <v>0</v>
      </c>
      <c r="Y461" s="12">
        <f t="array" ref="Y461">VLOOKUP($U461,'종목주가시세'!$A$1:$J$472,MATCH(Y$6,'종목주가시세'!$B$1:$J$1,0)+1)*O461</f>
        <v>0</v>
      </c>
      <c r="Z461" s="12">
        <f t="array" ref="Z461">VLOOKUP($U461,'종목주가시세'!$A$1:$J$472,MATCH(Z$6,'종목주가시세'!$B$1:$J$1,0)+1)*P461</f>
        <v>0</v>
      </c>
      <c r="AA461" s="12">
        <f t="array" ref="AA461">VLOOKUP($U461,'종목주가시세'!$A$1:$J$472,MATCH(AA$6,'종목주가시세'!$B$1:$J$1,0)+1)*Q461</f>
        <v>0</v>
      </c>
      <c r="AB461" s="12">
        <f t="array" ref="AB461">VLOOKUP($U461,'종목주가시세'!$A$1:$J$472,MATCH(AB$6,'종목주가시세'!$B$1:$J$1,0)+1)*R461</f>
        <v>0</v>
      </c>
      <c r="AC461" s="12">
        <f t="array" ref="AC461">VLOOKUP($U461,'종목주가시세'!$A$1:$J$472,MATCH(AC$6,'종목주가시세'!$B$1:$J$1,0)+1)*S461</f>
        <v>0</v>
      </c>
      <c r="AD461" s="12">
        <f t="array" ref="AD461">VLOOKUP($U461,'종목주가시세'!$A$1:$J$472,MATCH(AD$6,'종목주가시세'!$B$1:$J$1,0)+1)*T461</f>
        <v>0</v>
      </c>
      <c r="AE461" s="12">
        <f t="shared" si="3"/>
        <v>0</v>
      </c>
      <c r="AF461" s="12">
        <f t="array" ref="AF461">100000000+SUM(IF(($C$7:$C$28="매도")*($B$7:$B$28&lt;=$U461),$I$7:$I$28))-SUM(IF(($C$7:$C$28="매수")*($B$7:$B$28&lt;=$U461),$I$7:$I$28))</f>
        <v>170486380</v>
      </c>
      <c r="AG461" s="12">
        <f t="shared" si="4"/>
        <v>170486380</v>
      </c>
    </row>
    <row r="462" ht="16.5" customHeight="1">
      <c r="L462" s="3">
        <f t="array" ref="L462">SUM(IF(($A$7:$A$28=L$6)*($C$7:$C$28="매수")*($B$7:$B$28&lt;=$U462),$H$7:$H$28))-SUM(IF(($A$7:$A$28=L$6)*($C$7:$C$28="매도")*($B$7:$B$28&lt;=$U462),$H$7:$H$28))</f>
        <v>0</v>
      </c>
      <c r="M462" s="3">
        <f t="array" ref="M462">SUM(IF(($A$7:$A$28=M$6)*($C$7:$C$28="매수")*($B$7:$B$28&lt;=$U462),$H$7:$H$28))-SUM(IF(($A$7:$A$28=M$6)*($C$7:$C$28="매도")*($B$7:$B$28&lt;=$U462),$H$7:$H$28))</f>
        <v>0</v>
      </c>
      <c r="N462" s="3">
        <f t="array" ref="N462">SUM(IF(($A$7:$A$28=N$6)*($C$7:$C$28="매수")*($B$7:$B$28&lt;=$U462),$H$7:$H$28))-SUM(IF(($A$7:$A$28=N$6)*($C$7:$C$28="매도")*($B$7:$B$28&lt;=$U462),$H$7:$H$28))</f>
        <v>0</v>
      </c>
      <c r="O462" s="3">
        <f t="array" ref="O462">SUM(IF(($A$7:$A$28=O$6)*($C$7:$C$28="매수")*($B$7:$B$28&lt;=$U462),$H$7:$H$28))-SUM(IF(($A$7:$A$28=O$6)*($C$7:$C$28="매도")*($B$7:$B$28&lt;=$U462),$H$7:$H$28))</f>
        <v>0</v>
      </c>
      <c r="P462" s="3">
        <f t="array" ref="P462">SUM(IF(($A$7:$A$28=P$6)*($C$7:$C$28="매수")*($B$7:$B$28&lt;=$U462),$H$7:$H$28))-SUM(IF(($A$7:$A$28=P$6)*($C$7:$C$28="매도")*($B$7:$B$28&lt;=$U462),$H$7:$H$28))</f>
        <v>0</v>
      </c>
      <c r="Q462" s="3">
        <f t="array" ref="Q462">SUM(IF(($A$7:$A$28=Q$6)*($C$7:$C$28="매수")*($B$7:$B$28&lt;=$U462),$H$7:$H$28))-SUM(IF(($A$7:$A$28=Q$6)*($C$7:$C$28="매도")*($B$7:$B$28&lt;=$U462),$H$7:$H$28))</f>
        <v>0</v>
      </c>
      <c r="R462" s="3">
        <f t="array" ref="R462">SUM(IF(($A$7:$A$28=R$6)*($C$7:$C$28="매수")*($B$7:$B$28&lt;=$U462),$H$7:$H$28))-SUM(IF(($A$7:$A$28=R$6)*($C$7:$C$28="매도")*($B$7:$B$28&lt;=$U462),$H$7:$H$28))</f>
        <v>0</v>
      </c>
      <c r="S462" s="3">
        <f t="array" ref="S462">SUM(IF(($A$7:$A$28=S$6)*($C$7:$C$28="매수")*($B$7:$B$28&lt;=$U462),$H$7:$H$28))-SUM(IF(($A$7:$A$28=S$6)*($C$7:$C$28="매도")*($B$7:$B$28&lt;=$U462),$H$7:$H$28))</f>
        <v>0</v>
      </c>
      <c r="T462" s="3">
        <f t="array" ref="T462">SUM(IF(($A$7:$A$28=T$6)*($C$7:$C$28="매수")*($B$7:$B$28&lt;=$U462),$H$7:$H$28))-SUM(IF(($A$7:$A$28=T$6)*($C$7:$C$28="매도")*($B$7:$B$28&lt;=$U462),$H$7:$H$28))</f>
        <v>0</v>
      </c>
      <c r="U462" s="11">
        <v>44173.0</v>
      </c>
      <c r="V462" s="12">
        <f t="array" ref="V462">VLOOKUP($U462,'종목주가시세'!$A$1:$J$472,MATCH(V$6,'종목주가시세'!$B$1:$J$1,0)+1)*L462</f>
        <v>0</v>
      </c>
      <c r="W462" s="12">
        <f t="array" ref="W462">VLOOKUP($U462,'종목주가시세'!$A$1:$J$472,MATCH(W$6,'종목주가시세'!$B$1:$J$1,0)+1)*M462</f>
        <v>0</v>
      </c>
      <c r="X462" s="12">
        <f t="array" ref="X462">VLOOKUP($U462,'종목주가시세'!$A$1:$J$472,MATCH(X$6,'종목주가시세'!$B$1:$J$1,0)+1)*N462</f>
        <v>0</v>
      </c>
      <c r="Y462" s="12">
        <f t="array" ref="Y462">VLOOKUP($U462,'종목주가시세'!$A$1:$J$472,MATCH(Y$6,'종목주가시세'!$B$1:$J$1,0)+1)*O462</f>
        <v>0</v>
      </c>
      <c r="Z462" s="12">
        <f t="array" ref="Z462">VLOOKUP($U462,'종목주가시세'!$A$1:$J$472,MATCH(Z$6,'종목주가시세'!$B$1:$J$1,0)+1)*P462</f>
        <v>0</v>
      </c>
      <c r="AA462" s="12">
        <f t="array" ref="AA462">VLOOKUP($U462,'종목주가시세'!$A$1:$J$472,MATCH(AA$6,'종목주가시세'!$B$1:$J$1,0)+1)*Q462</f>
        <v>0</v>
      </c>
      <c r="AB462" s="12">
        <f t="array" ref="AB462">VLOOKUP($U462,'종목주가시세'!$A$1:$J$472,MATCH(AB$6,'종목주가시세'!$B$1:$J$1,0)+1)*R462</f>
        <v>0</v>
      </c>
      <c r="AC462" s="12">
        <f t="array" ref="AC462">VLOOKUP($U462,'종목주가시세'!$A$1:$J$472,MATCH(AC$6,'종목주가시세'!$B$1:$J$1,0)+1)*S462</f>
        <v>0</v>
      </c>
      <c r="AD462" s="12">
        <f t="array" ref="AD462">VLOOKUP($U462,'종목주가시세'!$A$1:$J$472,MATCH(AD$6,'종목주가시세'!$B$1:$J$1,0)+1)*T462</f>
        <v>0</v>
      </c>
      <c r="AE462" s="12">
        <f t="shared" si="3"/>
        <v>0</v>
      </c>
      <c r="AF462" s="12">
        <f t="array" ref="AF462">100000000+SUM(IF(($C$7:$C$28="매도")*($B$7:$B$28&lt;=$U462),$I$7:$I$28))-SUM(IF(($C$7:$C$28="매수")*($B$7:$B$28&lt;=$U462),$I$7:$I$28))</f>
        <v>170486380</v>
      </c>
      <c r="AG462" s="12">
        <f t="shared" si="4"/>
        <v>170486380</v>
      </c>
    </row>
    <row r="463" ht="16.5" customHeight="1">
      <c r="L463" s="3">
        <f t="array" ref="L463">SUM(IF(($A$7:$A$28=L$6)*($C$7:$C$28="매수")*($B$7:$B$28&lt;=$U463),$H$7:$H$28))-SUM(IF(($A$7:$A$28=L$6)*($C$7:$C$28="매도")*($B$7:$B$28&lt;=$U463),$H$7:$H$28))</f>
        <v>0</v>
      </c>
      <c r="M463" s="3">
        <f t="array" ref="M463">SUM(IF(($A$7:$A$28=M$6)*($C$7:$C$28="매수")*($B$7:$B$28&lt;=$U463),$H$7:$H$28))-SUM(IF(($A$7:$A$28=M$6)*($C$7:$C$28="매도")*($B$7:$B$28&lt;=$U463),$H$7:$H$28))</f>
        <v>0</v>
      </c>
      <c r="N463" s="3">
        <f t="array" ref="N463">SUM(IF(($A$7:$A$28=N$6)*($C$7:$C$28="매수")*($B$7:$B$28&lt;=$U463),$H$7:$H$28))-SUM(IF(($A$7:$A$28=N$6)*($C$7:$C$28="매도")*($B$7:$B$28&lt;=$U463),$H$7:$H$28))</f>
        <v>0</v>
      </c>
      <c r="O463" s="3">
        <f t="array" ref="O463">SUM(IF(($A$7:$A$28=O$6)*($C$7:$C$28="매수")*($B$7:$B$28&lt;=$U463),$H$7:$H$28))-SUM(IF(($A$7:$A$28=O$6)*($C$7:$C$28="매도")*($B$7:$B$28&lt;=$U463),$H$7:$H$28))</f>
        <v>0</v>
      </c>
      <c r="P463" s="3">
        <f t="array" ref="P463">SUM(IF(($A$7:$A$28=P$6)*($C$7:$C$28="매수")*($B$7:$B$28&lt;=$U463),$H$7:$H$28))-SUM(IF(($A$7:$A$28=P$6)*($C$7:$C$28="매도")*($B$7:$B$28&lt;=$U463),$H$7:$H$28))</f>
        <v>0</v>
      </c>
      <c r="Q463" s="3">
        <f t="array" ref="Q463">SUM(IF(($A$7:$A$28=Q$6)*($C$7:$C$28="매수")*($B$7:$B$28&lt;=$U463),$H$7:$H$28))-SUM(IF(($A$7:$A$28=Q$6)*($C$7:$C$28="매도")*($B$7:$B$28&lt;=$U463),$H$7:$H$28))</f>
        <v>0</v>
      </c>
      <c r="R463" s="3">
        <f t="array" ref="R463">SUM(IF(($A$7:$A$28=R$6)*($C$7:$C$28="매수")*($B$7:$B$28&lt;=$U463),$H$7:$H$28))-SUM(IF(($A$7:$A$28=R$6)*($C$7:$C$28="매도")*($B$7:$B$28&lt;=$U463),$H$7:$H$28))</f>
        <v>0</v>
      </c>
      <c r="S463" s="3">
        <f t="array" ref="S463">SUM(IF(($A$7:$A$28=S$6)*($C$7:$C$28="매수")*($B$7:$B$28&lt;=$U463),$H$7:$H$28))-SUM(IF(($A$7:$A$28=S$6)*($C$7:$C$28="매도")*($B$7:$B$28&lt;=$U463),$H$7:$H$28))</f>
        <v>0</v>
      </c>
      <c r="T463" s="3">
        <f t="array" ref="T463">SUM(IF(($A$7:$A$28=T$6)*($C$7:$C$28="매수")*($B$7:$B$28&lt;=$U463),$H$7:$H$28))-SUM(IF(($A$7:$A$28=T$6)*($C$7:$C$28="매도")*($B$7:$B$28&lt;=$U463),$H$7:$H$28))</f>
        <v>0</v>
      </c>
      <c r="U463" s="11">
        <v>44174.0</v>
      </c>
      <c r="V463" s="12">
        <f t="array" ref="V463">VLOOKUP($U463,'종목주가시세'!$A$1:$J$472,MATCH(V$6,'종목주가시세'!$B$1:$J$1,0)+1)*L463</f>
        <v>0</v>
      </c>
      <c r="W463" s="12">
        <f t="array" ref="W463">VLOOKUP($U463,'종목주가시세'!$A$1:$J$472,MATCH(W$6,'종목주가시세'!$B$1:$J$1,0)+1)*M463</f>
        <v>0</v>
      </c>
      <c r="X463" s="12">
        <f t="array" ref="X463">VLOOKUP($U463,'종목주가시세'!$A$1:$J$472,MATCH(X$6,'종목주가시세'!$B$1:$J$1,0)+1)*N463</f>
        <v>0</v>
      </c>
      <c r="Y463" s="12">
        <f t="array" ref="Y463">VLOOKUP($U463,'종목주가시세'!$A$1:$J$472,MATCH(Y$6,'종목주가시세'!$B$1:$J$1,0)+1)*O463</f>
        <v>0</v>
      </c>
      <c r="Z463" s="12">
        <f t="array" ref="Z463">VLOOKUP($U463,'종목주가시세'!$A$1:$J$472,MATCH(Z$6,'종목주가시세'!$B$1:$J$1,0)+1)*P463</f>
        <v>0</v>
      </c>
      <c r="AA463" s="12">
        <f t="array" ref="AA463">VLOOKUP($U463,'종목주가시세'!$A$1:$J$472,MATCH(AA$6,'종목주가시세'!$B$1:$J$1,0)+1)*Q463</f>
        <v>0</v>
      </c>
      <c r="AB463" s="12">
        <f t="array" ref="AB463">VLOOKUP($U463,'종목주가시세'!$A$1:$J$472,MATCH(AB$6,'종목주가시세'!$B$1:$J$1,0)+1)*R463</f>
        <v>0</v>
      </c>
      <c r="AC463" s="12">
        <f t="array" ref="AC463">VLOOKUP($U463,'종목주가시세'!$A$1:$J$472,MATCH(AC$6,'종목주가시세'!$B$1:$J$1,0)+1)*S463</f>
        <v>0</v>
      </c>
      <c r="AD463" s="12">
        <f t="array" ref="AD463">VLOOKUP($U463,'종목주가시세'!$A$1:$J$472,MATCH(AD$6,'종목주가시세'!$B$1:$J$1,0)+1)*T463</f>
        <v>0</v>
      </c>
      <c r="AE463" s="12">
        <f t="shared" si="3"/>
        <v>0</v>
      </c>
      <c r="AF463" s="12">
        <f t="array" ref="AF463">100000000+SUM(IF(($C$7:$C$28="매도")*($B$7:$B$28&lt;=$U463),$I$7:$I$28))-SUM(IF(($C$7:$C$28="매수")*($B$7:$B$28&lt;=$U463),$I$7:$I$28))</f>
        <v>170486380</v>
      </c>
      <c r="AG463" s="12">
        <f t="shared" si="4"/>
        <v>170486380</v>
      </c>
    </row>
    <row r="464" ht="16.5" customHeight="1">
      <c r="L464" s="3">
        <f t="array" ref="L464">SUM(IF(($A$7:$A$28=L$6)*($C$7:$C$28="매수")*($B$7:$B$28&lt;=$U464),$H$7:$H$28))-SUM(IF(($A$7:$A$28=L$6)*($C$7:$C$28="매도")*($B$7:$B$28&lt;=$U464),$H$7:$H$28))</f>
        <v>0</v>
      </c>
      <c r="M464" s="3">
        <f t="array" ref="M464">SUM(IF(($A$7:$A$28=M$6)*($C$7:$C$28="매수")*($B$7:$B$28&lt;=$U464),$H$7:$H$28))-SUM(IF(($A$7:$A$28=M$6)*($C$7:$C$28="매도")*($B$7:$B$28&lt;=$U464),$H$7:$H$28))</f>
        <v>0</v>
      </c>
      <c r="N464" s="3">
        <f t="array" ref="N464">SUM(IF(($A$7:$A$28=N$6)*($C$7:$C$28="매수")*($B$7:$B$28&lt;=$U464),$H$7:$H$28))-SUM(IF(($A$7:$A$28=N$6)*($C$7:$C$28="매도")*($B$7:$B$28&lt;=$U464),$H$7:$H$28))</f>
        <v>0</v>
      </c>
      <c r="O464" s="3">
        <f t="array" ref="O464">SUM(IF(($A$7:$A$28=O$6)*($C$7:$C$28="매수")*($B$7:$B$28&lt;=$U464),$H$7:$H$28))-SUM(IF(($A$7:$A$28=O$6)*($C$7:$C$28="매도")*($B$7:$B$28&lt;=$U464),$H$7:$H$28))</f>
        <v>0</v>
      </c>
      <c r="P464" s="3">
        <f t="array" ref="P464">SUM(IF(($A$7:$A$28=P$6)*($C$7:$C$28="매수")*($B$7:$B$28&lt;=$U464),$H$7:$H$28))-SUM(IF(($A$7:$A$28=P$6)*($C$7:$C$28="매도")*($B$7:$B$28&lt;=$U464),$H$7:$H$28))</f>
        <v>0</v>
      </c>
      <c r="Q464" s="3">
        <f t="array" ref="Q464">SUM(IF(($A$7:$A$28=Q$6)*($C$7:$C$28="매수")*($B$7:$B$28&lt;=$U464),$H$7:$H$28))-SUM(IF(($A$7:$A$28=Q$6)*($C$7:$C$28="매도")*($B$7:$B$28&lt;=$U464),$H$7:$H$28))</f>
        <v>0</v>
      </c>
      <c r="R464" s="3">
        <f t="array" ref="R464">SUM(IF(($A$7:$A$28=R$6)*($C$7:$C$28="매수")*($B$7:$B$28&lt;=$U464),$H$7:$H$28))-SUM(IF(($A$7:$A$28=R$6)*($C$7:$C$28="매도")*($B$7:$B$28&lt;=$U464),$H$7:$H$28))</f>
        <v>0</v>
      </c>
      <c r="S464" s="3">
        <f t="array" ref="S464">SUM(IF(($A$7:$A$28=S$6)*($C$7:$C$28="매수")*($B$7:$B$28&lt;=$U464),$H$7:$H$28))-SUM(IF(($A$7:$A$28=S$6)*($C$7:$C$28="매도")*($B$7:$B$28&lt;=$U464),$H$7:$H$28))</f>
        <v>0</v>
      </c>
      <c r="T464" s="3">
        <f t="array" ref="T464">SUM(IF(($A$7:$A$28=T$6)*($C$7:$C$28="매수")*($B$7:$B$28&lt;=$U464),$H$7:$H$28))-SUM(IF(($A$7:$A$28=T$6)*($C$7:$C$28="매도")*($B$7:$B$28&lt;=$U464),$H$7:$H$28))</f>
        <v>0</v>
      </c>
      <c r="U464" s="11">
        <v>44175.0</v>
      </c>
      <c r="V464" s="12">
        <f t="array" ref="V464">VLOOKUP($U464,'종목주가시세'!$A$1:$J$472,MATCH(V$6,'종목주가시세'!$B$1:$J$1,0)+1)*L464</f>
        <v>0</v>
      </c>
      <c r="W464" s="12">
        <f t="array" ref="W464">VLOOKUP($U464,'종목주가시세'!$A$1:$J$472,MATCH(W$6,'종목주가시세'!$B$1:$J$1,0)+1)*M464</f>
        <v>0</v>
      </c>
      <c r="X464" s="12">
        <f t="array" ref="X464">VLOOKUP($U464,'종목주가시세'!$A$1:$J$472,MATCH(X$6,'종목주가시세'!$B$1:$J$1,0)+1)*N464</f>
        <v>0</v>
      </c>
      <c r="Y464" s="12">
        <f t="array" ref="Y464">VLOOKUP($U464,'종목주가시세'!$A$1:$J$472,MATCH(Y$6,'종목주가시세'!$B$1:$J$1,0)+1)*O464</f>
        <v>0</v>
      </c>
      <c r="Z464" s="12">
        <f t="array" ref="Z464">VLOOKUP($U464,'종목주가시세'!$A$1:$J$472,MATCH(Z$6,'종목주가시세'!$B$1:$J$1,0)+1)*P464</f>
        <v>0</v>
      </c>
      <c r="AA464" s="12">
        <f t="array" ref="AA464">VLOOKUP($U464,'종목주가시세'!$A$1:$J$472,MATCH(AA$6,'종목주가시세'!$B$1:$J$1,0)+1)*Q464</f>
        <v>0</v>
      </c>
      <c r="AB464" s="12">
        <f t="array" ref="AB464">VLOOKUP($U464,'종목주가시세'!$A$1:$J$472,MATCH(AB$6,'종목주가시세'!$B$1:$J$1,0)+1)*R464</f>
        <v>0</v>
      </c>
      <c r="AC464" s="12">
        <f t="array" ref="AC464">VLOOKUP($U464,'종목주가시세'!$A$1:$J$472,MATCH(AC$6,'종목주가시세'!$B$1:$J$1,0)+1)*S464</f>
        <v>0</v>
      </c>
      <c r="AD464" s="12">
        <f t="array" ref="AD464">VLOOKUP($U464,'종목주가시세'!$A$1:$J$472,MATCH(AD$6,'종목주가시세'!$B$1:$J$1,0)+1)*T464</f>
        <v>0</v>
      </c>
      <c r="AE464" s="12">
        <f t="shared" si="3"/>
        <v>0</v>
      </c>
      <c r="AF464" s="12">
        <f t="array" ref="AF464">100000000+SUM(IF(($C$7:$C$28="매도")*($B$7:$B$28&lt;=$U464),$I$7:$I$28))-SUM(IF(($C$7:$C$28="매수")*($B$7:$B$28&lt;=$U464),$I$7:$I$28))</f>
        <v>170486380</v>
      </c>
      <c r="AG464" s="12">
        <f t="shared" si="4"/>
        <v>170486380</v>
      </c>
    </row>
    <row r="465" ht="16.5" customHeight="1">
      <c r="L465" s="3">
        <f t="array" ref="L465">SUM(IF(($A$7:$A$28=L$6)*($C$7:$C$28="매수")*($B$7:$B$28&lt;=$U465),$H$7:$H$28))-SUM(IF(($A$7:$A$28=L$6)*($C$7:$C$28="매도")*($B$7:$B$28&lt;=$U465),$H$7:$H$28))</f>
        <v>0</v>
      </c>
      <c r="M465" s="3">
        <f t="array" ref="M465">SUM(IF(($A$7:$A$28=M$6)*($C$7:$C$28="매수")*($B$7:$B$28&lt;=$U465),$H$7:$H$28))-SUM(IF(($A$7:$A$28=M$6)*($C$7:$C$28="매도")*($B$7:$B$28&lt;=$U465),$H$7:$H$28))</f>
        <v>0</v>
      </c>
      <c r="N465" s="3">
        <f t="array" ref="N465">SUM(IF(($A$7:$A$28=N$6)*($C$7:$C$28="매수")*($B$7:$B$28&lt;=$U465),$H$7:$H$28))-SUM(IF(($A$7:$A$28=N$6)*($C$7:$C$28="매도")*($B$7:$B$28&lt;=$U465),$H$7:$H$28))</f>
        <v>0</v>
      </c>
      <c r="O465" s="3">
        <f t="array" ref="O465">SUM(IF(($A$7:$A$28=O$6)*($C$7:$C$28="매수")*($B$7:$B$28&lt;=$U465),$H$7:$H$28))-SUM(IF(($A$7:$A$28=O$6)*($C$7:$C$28="매도")*($B$7:$B$28&lt;=$U465),$H$7:$H$28))</f>
        <v>0</v>
      </c>
      <c r="P465" s="3">
        <f t="array" ref="P465">SUM(IF(($A$7:$A$28=P$6)*($C$7:$C$28="매수")*($B$7:$B$28&lt;=$U465),$H$7:$H$28))-SUM(IF(($A$7:$A$28=P$6)*($C$7:$C$28="매도")*($B$7:$B$28&lt;=$U465),$H$7:$H$28))</f>
        <v>0</v>
      </c>
      <c r="Q465" s="3">
        <f t="array" ref="Q465">SUM(IF(($A$7:$A$28=Q$6)*($C$7:$C$28="매수")*($B$7:$B$28&lt;=$U465),$H$7:$H$28))-SUM(IF(($A$7:$A$28=Q$6)*($C$7:$C$28="매도")*($B$7:$B$28&lt;=$U465),$H$7:$H$28))</f>
        <v>0</v>
      </c>
      <c r="R465" s="3">
        <f t="array" ref="R465">SUM(IF(($A$7:$A$28=R$6)*($C$7:$C$28="매수")*($B$7:$B$28&lt;=$U465),$H$7:$H$28))-SUM(IF(($A$7:$A$28=R$6)*($C$7:$C$28="매도")*($B$7:$B$28&lt;=$U465),$H$7:$H$28))</f>
        <v>0</v>
      </c>
      <c r="S465" s="3">
        <f t="array" ref="S465">SUM(IF(($A$7:$A$28=S$6)*($C$7:$C$28="매수")*($B$7:$B$28&lt;=$U465),$H$7:$H$28))-SUM(IF(($A$7:$A$28=S$6)*($C$7:$C$28="매도")*($B$7:$B$28&lt;=$U465),$H$7:$H$28))</f>
        <v>0</v>
      </c>
      <c r="T465" s="3">
        <f t="array" ref="T465">SUM(IF(($A$7:$A$28=T$6)*($C$7:$C$28="매수")*($B$7:$B$28&lt;=$U465),$H$7:$H$28))-SUM(IF(($A$7:$A$28=T$6)*($C$7:$C$28="매도")*($B$7:$B$28&lt;=$U465),$H$7:$H$28))</f>
        <v>0</v>
      </c>
      <c r="U465" s="11">
        <v>44176.0</v>
      </c>
      <c r="V465" s="12">
        <f t="array" ref="V465">VLOOKUP($U465,'종목주가시세'!$A$1:$J$472,MATCH(V$6,'종목주가시세'!$B$1:$J$1,0)+1)*L465</f>
        <v>0</v>
      </c>
      <c r="W465" s="12">
        <f t="array" ref="W465">VLOOKUP($U465,'종목주가시세'!$A$1:$J$472,MATCH(W$6,'종목주가시세'!$B$1:$J$1,0)+1)*M465</f>
        <v>0</v>
      </c>
      <c r="X465" s="12">
        <f t="array" ref="X465">VLOOKUP($U465,'종목주가시세'!$A$1:$J$472,MATCH(X$6,'종목주가시세'!$B$1:$J$1,0)+1)*N465</f>
        <v>0</v>
      </c>
      <c r="Y465" s="12">
        <f t="array" ref="Y465">VLOOKUP($U465,'종목주가시세'!$A$1:$J$472,MATCH(Y$6,'종목주가시세'!$B$1:$J$1,0)+1)*O465</f>
        <v>0</v>
      </c>
      <c r="Z465" s="12">
        <f t="array" ref="Z465">VLOOKUP($U465,'종목주가시세'!$A$1:$J$472,MATCH(Z$6,'종목주가시세'!$B$1:$J$1,0)+1)*P465</f>
        <v>0</v>
      </c>
      <c r="AA465" s="12">
        <f t="array" ref="AA465">VLOOKUP($U465,'종목주가시세'!$A$1:$J$472,MATCH(AA$6,'종목주가시세'!$B$1:$J$1,0)+1)*Q465</f>
        <v>0</v>
      </c>
      <c r="AB465" s="12">
        <f t="array" ref="AB465">VLOOKUP($U465,'종목주가시세'!$A$1:$J$472,MATCH(AB$6,'종목주가시세'!$B$1:$J$1,0)+1)*R465</f>
        <v>0</v>
      </c>
      <c r="AC465" s="12">
        <f t="array" ref="AC465">VLOOKUP($U465,'종목주가시세'!$A$1:$J$472,MATCH(AC$6,'종목주가시세'!$B$1:$J$1,0)+1)*S465</f>
        <v>0</v>
      </c>
      <c r="AD465" s="12">
        <f t="array" ref="AD465">VLOOKUP($U465,'종목주가시세'!$A$1:$J$472,MATCH(AD$6,'종목주가시세'!$B$1:$J$1,0)+1)*T465</f>
        <v>0</v>
      </c>
      <c r="AE465" s="12">
        <f t="shared" si="3"/>
        <v>0</v>
      </c>
      <c r="AF465" s="12">
        <f t="array" ref="AF465">100000000+SUM(IF(($C$7:$C$28="매도")*($B$7:$B$28&lt;=$U465),$I$7:$I$28))-SUM(IF(($C$7:$C$28="매수")*($B$7:$B$28&lt;=$U465),$I$7:$I$28))</f>
        <v>170486380</v>
      </c>
      <c r="AG465" s="12">
        <f t="shared" si="4"/>
        <v>170486380</v>
      </c>
    </row>
    <row r="466" ht="16.5" customHeight="1">
      <c r="L466" s="3">
        <f t="array" ref="L466">SUM(IF(($A$7:$A$28=L$6)*($C$7:$C$28="매수")*($B$7:$B$28&lt;=$U466),$H$7:$H$28))-SUM(IF(($A$7:$A$28=L$6)*($C$7:$C$28="매도")*($B$7:$B$28&lt;=$U466),$H$7:$H$28))</f>
        <v>0</v>
      </c>
      <c r="M466" s="3">
        <f t="array" ref="M466">SUM(IF(($A$7:$A$28=M$6)*($C$7:$C$28="매수")*($B$7:$B$28&lt;=$U466),$H$7:$H$28))-SUM(IF(($A$7:$A$28=M$6)*($C$7:$C$28="매도")*($B$7:$B$28&lt;=$U466),$H$7:$H$28))</f>
        <v>0</v>
      </c>
      <c r="N466" s="3">
        <f t="array" ref="N466">SUM(IF(($A$7:$A$28=N$6)*($C$7:$C$28="매수")*($B$7:$B$28&lt;=$U466),$H$7:$H$28))-SUM(IF(($A$7:$A$28=N$6)*($C$7:$C$28="매도")*($B$7:$B$28&lt;=$U466),$H$7:$H$28))</f>
        <v>0</v>
      </c>
      <c r="O466" s="3">
        <f t="array" ref="O466">SUM(IF(($A$7:$A$28=O$6)*($C$7:$C$28="매수")*($B$7:$B$28&lt;=$U466),$H$7:$H$28))-SUM(IF(($A$7:$A$28=O$6)*($C$7:$C$28="매도")*($B$7:$B$28&lt;=$U466),$H$7:$H$28))</f>
        <v>0</v>
      </c>
      <c r="P466" s="3">
        <f t="array" ref="P466">SUM(IF(($A$7:$A$28=P$6)*($C$7:$C$28="매수")*($B$7:$B$28&lt;=$U466),$H$7:$H$28))-SUM(IF(($A$7:$A$28=P$6)*($C$7:$C$28="매도")*($B$7:$B$28&lt;=$U466),$H$7:$H$28))</f>
        <v>0</v>
      </c>
      <c r="Q466" s="3">
        <f t="array" ref="Q466">SUM(IF(($A$7:$A$28=Q$6)*($C$7:$C$28="매수")*($B$7:$B$28&lt;=$U466),$H$7:$H$28))-SUM(IF(($A$7:$A$28=Q$6)*($C$7:$C$28="매도")*($B$7:$B$28&lt;=$U466),$H$7:$H$28))</f>
        <v>0</v>
      </c>
      <c r="R466" s="3">
        <f t="array" ref="R466">SUM(IF(($A$7:$A$28=R$6)*($C$7:$C$28="매수")*($B$7:$B$28&lt;=$U466),$H$7:$H$28))-SUM(IF(($A$7:$A$28=R$6)*($C$7:$C$28="매도")*($B$7:$B$28&lt;=$U466),$H$7:$H$28))</f>
        <v>0</v>
      </c>
      <c r="S466" s="3">
        <f t="array" ref="S466">SUM(IF(($A$7:$A$28=S$6)*($C$7:$C$28="매수")*($B$7:$B$28&lt;=$U466),$H$7:$H$28))-SUM(IF(($A$7:$A$28=S$6)*($C$7:$C$28="매도")*($B$7:$B$28&lt;=$U466),$H$7:$H$28))</f>
        <v>0</v>
      </c>
      <c r="T466" s="3">
        <f t="array" ref="T466">SUM(IF(($A$7:$A$28=T$6)*($C$7:$C$28="매수")*($B$7:$B$28&lt;=$U466),$H$7:$H$28))-SUM(IF(($A$7:$A$28=T$6)*($C$7:$C$28="매도")*($B$7:$B$28&lt;=$U466),$H$7:$H$28))</f>
        <v>0</v>
      </c>
      <c r="U466" s="11">
        <v>44179.0</v>
      </c>
      <c r="V466" s="12">
        <f t="array" ref="V466">VLOOKUP($U466,'종목주가시세'!$A$1:$J$472,MATCH(V$6,'종목주가시세'!$B$1:$J$1,0)+1)*L466</f>
        <v>0</v>
      </c>
      <c r="W466" s="12">
        <f t="array" ref="W466">VLOOKUP($U466,'종목주가시세'!$A$1:$J$472,MATCH(W$6,'종목주가시세'!$B$1:$J$1,0)+1)*M466</f>
        <v>0</v>
      </c>
      <c r="X466" s="12">
        <f t="array" ref="X466">VLOOKUP($U466,'종목주가시세'!$A$1:$J$472,MATCH(X$6,'종목주가시세'!$B$1:$J$1,0)+1)*N466</f>
        <v>0</v>
      </c>
      <c r="Y466" s="12">
        <f t="array" ref="Y466">VLOOKUP($U466,'종목주가시세'!$A$1:$J$472,MATCH(Y$6,'종목주가시세'!$B$1:$J$1,0)+1)*O466</f>
        <v>0</v>
      </c>
      <c r="Z466" s="12">
        <f t="array" ref="Z466">VLOOKUP($U466,'종목주가시세'!$A$1:$J$472,MATCH(Z$6,'종목주가시세'!$B$1:$J$1,0)+1)*P466</f>
        <v>0</v>
      </c>
      <c r="AA466" s="12">
        <f t="array" ref="AA466">VLOOKUP($U466,'종목주가시세'!$A$1:$J$472,MATCH(AA$6,'종목주가시세'!$B$1:$J$1,0)+1)*Q466</f>
        <v>0</v>
      </c>
      <c r="AB466" s="12">
        <f t="array" ref="AB466">VLOOKUP($U466,'종목주가시세'!$A$1:$J$472,MATCH(AB$6,'종목주가시세'!$B$1:$J$1,0)+1)*R466</f>
        <v>0</v>
      </c>
      <c r="AC466" s="12">
        <f t="array" ref="AC466">VLOOKUP($U466,'종목주가시세'!$A$1:$J$472,MATCH(AC$6,'종목주가시세'!$B$1:$J$1,0)+1)*S466</f>
        <v>0</v>
      </c>
      <c r="AD466" s="12">
        <f t="array" ref="AD466">VLOOKUP($U466,'종목주가시세'!$A$1:$J$472,MATCH(AD$6,'종목주가시세'!$B$1:$J$1,0)+1)*T466</f>
        <v>0</v>
      </c>
      <c r="AE466" s="12">
        <f t="shared" si="3"/>
        <v>0</v>
      </c>
      <c r="AF466" s="12">
        <f t="array" ref="AF466">100000000+SUM(IF(($C$7:$C$28="매도")*($B$7:$B$28&lt;=$U466),$I$7:$I$28))-SUM(IF(($C$7:$C$28="매수")*($B$7:$B$28&lt;=$U466),$I$7:$I$28))</f>
        <v>170486380</v>
      </c>
      <c r="AG466" s="12">
        <f t="shared" si="4"/>
        <v>170486380</v>
      </c>
    </row>
    <row r="467" ht="16.5" customHeight="1">
      <c r="L467" s="3">
        <f t="array" ref="L467">SUM(IF(($A$7:$A$28=L$6)*($C$7:$C$28="매수")*($B$7:$B$28&lt;=$U467),$H$7:$H$28))-SUM(IF(($A$7:$A$28=L$6)*($C$7:$C$28="매도")*($B$7:$B$28&lt;=$U467),$H$7:$H$28))</f>
        <v>0</v>
      </c>
      <c r="M467" s="3">
        <f t="array" ref="M467">SUM(IF(($A$7:$A$28=M$6)*($C$7:$C$28="매수")*($B$7:$B$28&lt;=$U467),$H$7:$H$28))-SUM(IF(($A$7:$A$28=M$6)*($C$7:$C$28="매도")*($B$7:$B$28&lt;=$U467),$H$7:$H$28))</f>
        <v>0</v>
      </c>
      <c r="N467" s="3">
        <f t="array" ref="N467">SUM(IF(($A$7:$A$28=N$6)*($C$7:$C$28="매수")*($B$7:$B$28&lt;=$U467),$H$7:$H$28))-SUM(IF(($A$7:$A$28=N$6)*($C$7:$C$28="매도")*($B$7:$B$28&lt;=$U467),$H$7:$H$28))</f>
        <v>0</v>
      </c>
      <c r="O467" s="3">
        <f t="array" ref="O467">SUM(IF(($A$7:$A$28=O$6)*($C$7:$C$28="매수")*($B$7:$B$28&lt;=$U467),$H$7:$H$28))-SUM(IF(($A$7:$A$28=O$6)*($C$7:$C$28="매도")*($B$7:$B$28&lt;=$U467),$H$7:$H$28))</f>
        <v>0</v>
      </c>
      <c r="P467" s="3">
        <f t="array" ref="P467">SUM(IF(($A$7:$A$28=P$6)*($C$7:$C$28="매수")*($B$7:$B$28&lt;=$U467),$H$7:$H$28))-SUM(IF(($A$7:$A$28=P$6)*($C$7:$C$28="매도")*($B$7:$B$28&lt;=$U467),$H$7:$H$28))</f>
        <v>0</v>
      </c>
      <c r="Q467" s="3">
        <f t="array" ref="Q467">SUM(IF(($A$7:$A$28=Q$6)*($C$7:$C$28="매수")*($B$7:$B$28&lt;=$U467),$H$7:$H$28))-SUM(IF(($A$7:$A$28=Q$6)*($C$7:$C$28="매도")*($B$7:$B$28&lt;=$U467),$H$7:$H$28))</f>
        <v>0</v>
      </c>
      <c r="R467" s="3">
        <f t="array" ref="R467">SUM(IF(($A$7:$A$28=R$6)*($C$7:$C$28="매수")*($B$7:$B$28&lt;=$U467),$H$7:$H$28))-SUM(IF(($A$7:$A$28=R$6)*($C$7:$C$28="매도")*($B$7:$B$28&lt;=$U467),$H$7:$H$28))</f>
        <v>0</v>
      </c>
      <c r="S467" s="3">
        <f t="array" ref="S467">SUM(IF(($A$7:$A$28=S$6)*($C$7:$C$28="매수")*($B$7:$B$28&lt;=$U467),$H$7:$H$28))-SUM(IF(($A$7:$A$28=S$6)*($C$7:$C$28="매도")*($B$7:$B$28&lt;=$U467),$H$7:$H$28))</f>
        <v>0</v>
      </c>
      <c r="T467" s="3">
        <f t="array" ref="T467">SUM(IF(($A$7:$A$28=T$6)*($C$7:$C$28="매수")*($B$7:$B$28&lt;=$U467),$H$7:$H$28))-SUM(IF(($A$7:$A$28=T$6)*($C$7:$C$28="매도")*($B$7:$B$28&lt;=$U467),$H$7:$H$28))</f>
        <v>0</v>
      </c>
      <c r="U467" s="11">
        <v>44180.0</v>
      </c>
      <c r="V467" s="12">
        <f t="array" ref="V467">VLOOKUP($U467,'종목주가시세'!$A$1:$J$472,MATCH(V$6,'종목주가시세'!$B$1:$J$1,0)+1)*L467</f>
        <v>0</v>
      </c>
      <c r="W467" s="12">
        <f t="array" ref="W467">VLOOKUP($U467,'종목주가시세'!$A$1:$J$472,MATCH(W$6,'종목주가시세'!$B$1:$J$1,0)+1)*M467</f>
        <v>0</v>
      </c>
      <c r="X467" s="12">
        <f t="array" ref="X467">VLOOKUP($U467,'종목주가시세'!$A$1:$J$472,MATCH(X$6,'종목주가시세'!$B$1:$J$1,0)+1)*N467</f>
        <v>0</v>
      </c>
      <c r="Y467" s="12">
        <f t="array" ref="Y467">VLOOKUP($U467,'종목주가시세'!$A$1:$J$472,MATCH(Y$6,'종목주가시세'!$B$1:$J$1,0)+1)*O467</f>
        <v>0</v>
      </c>
      <c r="Z467" s="12">
        <f t="array" ref="Z467">VLOOKUP($U467,'종목주가시세'!$A$1:$J$472,MATCH(Z$6,'종목주가시세'!$B$1:$J$1,0)+1)*P467</f>
        <v>0</v>
      </c>
      <c r="AA467" s="12">
        <f t="array" ref="AA467">VLOOKUP($U467,'종목주가시세'!$A$1:$J$472,MATCH(AA$6,'종목주가시세'!$B$1:$J$1,0)+1)*Q467</f>
        <v>0</v>
      </c>
      <c r="AB467" s="12">
        <f t="array" ref="AB467">VLOOKUP($U467,'종목주가시세'!$A$1:$J$472,MATCH(AB$6,'종목주가시세'!$B$1:$J$1,0)+1)*R467</f>
        <v>0</v>
      </c>
      <c r="AC467" s="12">
        <f t="array" ref="AC467">VLOOKUP($U467,'종목주가시세'!$A$1:$J$472,MATCH(AC$6,'종목주가시세'!$B$1:$J$1,0)+1)*S467</f>
        <v>0</v>
      </c>
      <c r="AD467" s="12">
        <f t="array" ref="AD467">VLOOKUP($U467,'종목주가시세'!$A$1:$J$472,MATCH(AD$6,'종목주가시세'!$B$1:$J$1,0)+1)*T467</f>
        <v>0</v>
      </c>
      <c r="AE467" s="12">
        <f t="shared" si="3"/>
        <v>0</v>
      </c>
      <c r="AF467" s="12">
        <f t="array" ref="AF467">100000000+SUM(IF(($C$7:$C$28="매도")*($B$7:$B$28&lt;=$U467),$I$7:$I$28))-SUM(IF(($C$7:$C$28="매수")*($B$7:$B$28&lt;=$U467),$I$7:$I$28))</f>
        <v>170486380</v>
      </c>
      <c r="AG467" s="12">
        <f t="shared" si="4"/>
        <v>170486380</v>
      </c>
    </row>
    <row r="468" ht="16.5" customHeight="1">
      <c r="L468" s="3">
        <f t="array" ref="L468">SUM(IF(($A$7:$A$28=L$6)*($C$7:$C$28="매수")*($B$7:$B$28&lt;=$U468),$H$7:$H$28))-SUM(IF(($A$7:$A$28=L$6)*($C$7:$C$28="매도")*($B$7:$B$28&lt;=$U468),$H$7:$H$28))</f>
        <v>0</v>
      </c>
      <c r="M468" s="3">
        <f t="array" ref="M468">SUM(IF(($A$7:$A$28=M$6)*($C$7:$C$28="매수")*($B$7:$B$28&lt;=$U468),$H$7:$H$28))-SUM(IF(($A$7:$A$28=M$6)*($C$7:$C$28="매도")*($B$7:$B$28&lt;=$U468),$H$7:$H$28))</f>
        <v>0</v>
      </c>
      <c r="N468" s="3">
        <f t="array" ref="N468">SUM(IF(($A$7:$A$28=N$6)*($C$7:$C$28="매수")*($B$7:$B$28&lt;=$U468),$H$7:$H$28))-SUM(IF(($A$7:$A$28=N$6)*($C$7:$C$28="매도")*($B$7:$B$28&lt;=$U468),$H$7:$H$28))</f>
        <v>0</v>
      </c>
      <c r="O468" s="3">
        <f t="array" ref="O468">SUM(IF(($A$7:$A$28=O$6)*($C$7:$C$28="매수")*($B$7:$B$28&lt;=$U468),$H$7:$H$28))-SUM(IF(($A$7:$A$28=O$6)*($C$7:$C$28="매도")*($B$7:$B$28&lt;=$U468),$H$7:$H$28))</f>
        <v>0</v>
      </c>
      <c r="P468" s="3">
        <f t="array" ref="P468">SUM(IF(($A$7:$A$28=P$6)*($C$7:$C$28="매수")*($B$7:$B$28&lt;=$U468),$H$7:$H$28))-SUM(IF(($A$7:$A$28=P$6)*($C$7:$C$28="매도")*($B$7:$B$28&lt;=$U468),$H$7:$H$28))</f>
        <v>0</v>
      </c>
      <c r="Q468" s="3">
        <f t="array" ref="Q468">SUM(IF(($A$7:$A$28=Q$6)*($C$7:$C$28="매수")*($B$7:$B$28&lt;=$U468),$H$7:$H$28))-SUM(IF(($A$7:$A$28=Q$6)*($C$7:$C$28="매도")*($B$7:$B$28&lt;=$U468),$H$7:$H$28))</f>
        <v>0</v>
      </c>
      <c r="R468" s="3">
        <f t="array" ref="R468">SUM(IF(($A$7:$A$28=R$6)*($C$7:$C$28="매수")*($B$7:$B$28&lt;=$U468),$H$7:$H$28))-SUM(IF(($A$7:$A$28=R$6)*($C$7:$C$28="매도")*($B$7:$B$28&lt;=$U468),$H$7:$H$28))</f>
        <v>0</v>
      </c>
      <c r="S468" s="3">
        <f t="array" ref="S468">SUM(IF(($A$7:$A$28=S$6)*($C$7:$C$28="매수")*($B$7:$B$28&lt;=$U468),$H$7:$H$28))-SUM(IF(($A$7:$A$28=S$6)*($C$7:$C$28="매도")*($B$7:$B$28&lt;=$U468),$H$7:$H$28))</f>
        <v>0</v>
      </c>
      <c r="T468" s="3">
        <f t="array" ref="T468">SUM(IF(($A$7:$A$28=T$6)*($C$7:$C$28="매수")*($B$7:$B$28&lt;=$U468),$H$7:$H$28))-SUM(IF(($A$7:$A$28=T$6)*($C$7:$C$28="매도")*($B$7:$B$28&lt;=$U468),$H$7:$H$28))</f>
        <v>0</v>
      </c>
      <c r="U468" s="11">
        <v>44181.0</v>
      </c>
      <c r="V468" s="12">
        <f t="array" ref="V468">VLOOKUP($U468,'종목주가시세'!$A$1:$J$472,MATCH(V$6,'종목주가시세'!$B$1:$J$1,0)+1)*L468</f>
        <v>0</v>
      </c>
      <c r="W468" s="12">
        <f t="array" ref="W468">VLOOKUP($U468,'종목주가시세'!$A$1:$J$472,MATCH(W$6,'종목주가시세'!$B$1:$J$1,0)+1)*M468</f>
        <v>0</v>
      </c>
      <c r="X468" s="12">
        <f t="array" ref="X468">VLOOKUP($U468,'종목주가시세'!$A$1:$J$472,MATCH(X$6,'종목주가시세'!$B$1:$J$1,0)+1)*N468</f>
        <v>0</v>
      </c>
      <c r="Y468" s="12">
        <f t="array" ref="Y468">VLOOKUP($U468,'종목주가시세'!$A$1:$J$472,MATCH(Y$6,'종목주가시세'!$B$1:$J$1,0)+1)*O468</f>
        <v>0</v>
      </c>
      <c r="Z468" s="12">
        <f t="array" ref="Z468">VLOOKUP($U468,'종목주가시세'!$A$1:$J$472,MATCH(Z$6,'종목주가시세'!$B$1:$J$1,0)+1)*P468</f>
        <v>0</v>
      </c>
      <c r="AA468" s="12">
        <f t="array" ref="AA468">VLOOKUP($U468,'종목주가시세'!$A$1:$J$472,MATCH(AA$6,'종목주가시세'!$B$1:$J$1,0)+1)*Q468</f>
        <v>0</v>
      </c>
      <c r="AB468" s="12">
        <f t="array" ref="AB468">VLOOKUP($U468,'종목주가시세'!$A$1:$J$472,MATCH(AB$6,'종목주가시세'!$B$1:$J$1,0)+1)*R468</f>
        <v>0</v>
      </c>
      <c r="AC468" s="12">
        <f t="array" ref="AC468">VLOOKUP($U468,'종목주가시세'!$A$1:$J$472,MATCH(AC$6,'종목주가시세'!$B$1:$J$1,0)+1)*S468</f>
        <v>0</v>
      </c>
      <c r="AD468" s="12">
        <f t="array" ref="AD468">VLOOKUP($U468,'종목주가시세'!$A$1:$J$472,MATCH(AD$6,'종목주가시세'!$B$1:$J$1,0)+1)*T468</f>
        <v>0</v>
      </c>
      <c r="AE468" s="12">
        <f t="shared" si="3"/>
        <v>0</v>
      </c>
      <c r="AF468" s="12">
        <f t="array" ref="AF468">100000000+SUM(IF(($C$7:$C$28="매도")*($B$7:$B$28&lt;=$U468),$I$7:$I$28))-SUM(IF(($C$7:$C$28="매수")*($B$7:$B$28&lt;=$U468),$I$7:$I$28))</f>
        <v>170486380</v>
      </c>
      <c r="AG468" s="12">
        <f t="shared" si="4"/>
        <v>170486380</v>
      </c>
    </row>
    <row r="469" ht="16.5" customHeight="1">
      <c r="L469" s="3">
        <f t="array" ref="L469">SUM(IF(($A$7:$A$28=L$6)*($C$7:$C$28="매수")*($B$7:$B$28&lt;=$U469),$H$7:$H$28))-SUM(IF(($A$7:$A$28=L$6)*($C$7:$C$28="매도")*($B$7:$B$28&lt;=$U469),$H$7:$H$28))</f>
        <v>0</v>
      </c>
      <c r="M469" s="3">
        <f t="array" ref="M469">SUM(IF(($A$7:$A$28=M$6)*($C$7:$C$28="매수")*($B$7:$B$28&lt;=$U469),$H$7:$H$28))-SUM(IF(($A$7:$A$28=M$6)*($C$7:$C$28="매도")*($B$7:$B$28&lt;=$U469),$H$7:$H$28))</f>
        <v>0</v>
      </c>
      <c r="N469" s="3">
        <f t="array" ref="N469">SUM(IF(($A$7:$A$28=N$6)*($C$7:$C$28="매수")*($B$7:$B$28&lt;=$U469),$H$7:$H$28))-SUM(IF(($A$7:$A$28=N$6)*($C$7:$C$28="매도")*($B$7:$B$28&lt;=$U469),$H$7:$H$28))</f>
        <v>0</v>
      </c>
      <c r="O469" s="3">
        <f t="array" ref="O469">SUM(IF(($A$7:$A$28=O$6)*($C$7:$C$28="매수")*($B$7:$B$28&lt;=$U469),$H$7:$H$28))-SUM(IF(($A$7:$A$28=O$6)*($C$7:$C$28="매도")*($B$7:$B$28&lt;=$U469),$H$7:$H$28))</f>
        <v>0</v>
      </c>
      <c r="P469" s="3">
        <f t="array" ref="P469">SUM(IF(($A$7:$A$28=P$6)*($C$7:$C$28="매수")*($B$7:$B$28&lt;=$U469),$H$7:$H$28))-SUM(IF(($A$7:$A$28=P$6)*($C$7:$C$28="매도")*($B$7:$B$28&lt;=$U469),$H$7:$H$28))</f>
        <v>0</v>
      </c>
      <c r="Q469" s="3">
        <f t="array" ref="Q469">SUM(IF(($A$7:$A$28=Q$6)*($C$7:$C$28="매수")*($B$7:$B$28&lt;=$U469),$H$7:$H$28))-SUM(IF(($A$7:$A$28=Q$6)*($C$7:$C$28="매도")*($B$7:$B$28&lt;=$U469),$H$7:$H$28))</f>
        <v>0</v>
      </c>
      <c r="R469" s="3">
        <f t="array" ref="R469">SUM(IF(($A$7:$A$28=R$6)*($C$7:$C$28="매수")*($B$7:$B$28&lt;=$U469),$H$7:$H$28))-SUM(IF(($A$7:$A$28=R$6)*($C$7:$C$28="매도")*($B$7:$B$28&lt;=$U469),$H$7:$H$28))</f>
        <v>0</v>
      </c>
      <c r="S469" s="3">
        <f t="array" ref="S469">SUM(IF(($A$7:$A$28=S$6)*($C$7:$C$28="매수")*($B$7:$B$28&lt;=$U469),$H$7:$H$28))-SUM(IF(($A$7:$A$28=S$6)*($C$7:$C$28="매도")*($B$7:$B$28&lt;=$U469),$H$7:$H$28))</f>
        <v>0</v>
      </c>
      <c r="T469" s="3">
        <f t="array" ref="T469">SUM(IF(($A$7:$A$28=T$6)*($C$7:$C$28="매수")*($B$7:$B$28&lt;=$U469),$H$7:$H$28))-SUM(IF(($A$7:$A$28=T$6)*($C$7:$C$28="매도")*($B$7:$B$28&lt;=$U469),$H$7:$H$28))</f>
        <v>0</v>
      </c>
      <c r="U469" s="11">
        <v>44182.0</v>
      </c>
      <c r="V469" s="12">
        <f t="array" ref="V469">VLOOKUP($U469,'종목주가시세'!$A$1:$J$472,MATCH(V$6,'종목주가시세'!$B$1:$J$1,0)+1)*L469</f>
        <v>0</v>
      </c>
      <c r="W469" s="12">
        <f t="array" ref="W469">VLOOKUP($U469,'종목주가시세'!$A$1:$J$472,MATCH(W$6,'종목주가시세'!$B$1:$J$1,0)+1)*M469</f>
        <v>0</v>
      </c>
      <c r="X469" s="12">
        <f t="array" ref="X469">VLOOKUP($U469,'종목주가시세'!$A$1:$J$472,MATCH(X$6,'종목주가시세'!$B$1:$J$1,0)+1)*N469</f>
        <v>0</v>
      </c>
      <c r="Y469" s="12">
        <f t="array" ref="Y469">VLOOKUP($U469,'종목주가시세'!$A$1:$J$472,MATCH(Y$6,'종목주가시세'!$B$1:$J$1,0)+1)*O469</f>
        <v>0</v>
      </c>
      <c r="Z469" s="12">
        <f t="array" ref="Z469">VLOOKUP($U469,'종목주가시세'!$A$1:$J$472,MATCH(Z$6,'종목주가시세'!$B$1:$J$1,0)+1)*P469</f>
        <v>0</v>
      </c>
      <c r="AA469" s="12">
        <f t="array" ref="AA469">VLOOKUP($U469,'종목주가시세'!$A$1:$J$472,MATCH(AA$6,'종목주가시세'!$B$1:$J$1,0)+1)*Q469</f>
        <v>0</v>
      </c>
      <c r="AB469" s="12">
        <f t="array" ref="AB469">VLOOKUP($U469,'종목주가시세'!$A$1:$J$472,MATCH(AB$6,'종목주가시세'!$B$1:$J$1,0)+1)*R469</f>
        <v>0</v>
      </c>
      <c r="AC469" s="12">
        <f t="array" ref="AC469">VLOOKUP($U469,'종목주가시세'!$A$1:$J$472,MATCH(AC$6,'종목주가시세'!$B$1:$J$1,0)+1)*S469</f>
        <v>0</v>
      </c>
      <c r="AD469" s="12">
        <f t="array" ref="AD469">VLOOKUP($U469,'종목주가시세'!$A$1:$J$472,MATCH(AD$6,'종목주가시세'!$B$1:$J$1,0)+1)*T469</f>
        <v>0</v>
      </c>
      <c r="AE469" s="12">
        <f t="shared" si="3"/>
        <v>0</v>
      </c>
      <c r="AF469" s="12">
        <f t="array" ref="AF469">100000000+SUM(IF(($C$7:$C$28="매도")*($B$7:$B$28&lt;=$U469),$I$7:$I$28))-SUM(IF(($C$7:$C$28="매수")*($B$7:$B$28&lt;=$U469),$I$7:$I$28))</f>
        <v>170486380</v>
      </c>
      <c r="AG469" s="12">
        <f t="shared" si="4"/>
        <v>170486380</v>
      </c>
    </row>
    <row r="470" ht="16.5" customHeight="1">
      <c r="L470" s="3">
        <f t="array" ref="L470">SUM(IF(($A$7:$A$28=L$6)*($C$7:$C$28="매수")*($B$7:$B$28&lt;=$U470),$H$7:$H$28))-SUM(IF(($A$7:$A$28=L$6)*($C$7:$C$28="매도")*($B$7:$B$28&lt;=$U470),$H$7:$H$28))</f>
        <v>0</v>
      </c>
      <c r="M470" s="3">
        <f t="array" ref="M470">SUM(IF(($A$7:$A$28=M$6)*($C$7:$C$28="매수")*($B$7:$B$28&lt;=$U470),$H$7:$H$28))-SUM(IF(($A$7:$A$28=M$6)*($C$7:$C$28="매도")*($B$7:$B$28&lt;=$U470),$H$7:$H$28))</f>
        <v>0</v>
      </c>
      <c r="N470" s="3">
        <f t="array" ref="N470">SUM(IF(($A$7:$A$28=N$6)*($C$7:$C$28="매수")*($B$7:$B$28&lt;=$U470),$H$7:$H$28))-SUM(IF(($A$7:$A$28=N$6)*($C$7:$C$28="매도")*($B$7:$B$28&lt;=$U470),$H$7:$H$28))</f>
        <v>0</v>
      </c>
      <c r="O470" s="3">
        <f t="array" ref="O470">SUM(IF(($A$7:$A$28=O$6)*($C$7:$C$28="매수")*($B$7:$B$28&lt;=$U470),$H$7:$H$28))-SUM(IF(($A$7:$A$28=O$6)*($C$7:$C$28="매도")*($B$7:$B$28&lt;=$U470),$H$7:$H$28))</f>
        <v>0</v>
      </c>
      <c r="P470" s="3">
        <f t="array" ref="P470">SUM(IF(($A$7:$A$28=P$6)*($C$7:$C$28="매수")*($B$7:$B$28&lt;=$U470),$H$7:$H$28))-SUM(IF(($A$7:$A$28=P$6)*($C$7:$C$28="매도")*($B$7:$B$28&lt;=$U470),$H$7:$H$28))</f>
        <v>0</v>
      </c>
      <c r="Q470" s="3">
        <f t="array" ref="Q470">SUM(IF(($A$7:$A$28=Q$6)*($C$7:$C$28="매수")*($B$7:$B$28&lt;=$U470),$H$7:$H$28))-SUM(IF(($A$7:$A$28=Q$6)*($C$7:$C$28="매도")*($B$7:$B$28&lt;=$U470),$H$7:$H$28))</f>
        <v>0</v>
      </c>
      <c r="R470" s="3">
        <f t="array" ref="R470">SUM(IF(($A$7:$A$28=R$6)*($C$7:$C$28="매수")*($B$7:$B$28&lt;=$U470),$H$7:$H$28))-SUM(IF(($A$7:$A$28=R$6)*($C$7:$C$28="매도")*($B$7:$B$28&lt;=$U470),$H$7:$H$28))</f>
        <v>0</v>
      </c>
      <c r="S470" s="3">
        <f t="array" ref="S470">SUM(IF(($A$7:$A$28=S$6)*($C$7:$C$28="매수")*($B$7:$B$28&lt;=$U470),$H$7:$H$28))-SUM(IF(($A$7:$A$28=S$6)*($C$7:$C$28="매도")*($B$7:$B$28&lt;=$U470),$H$7:$H$28))</f>
        <v>0</v>
      </c>
      <c r="T470" s="3">
        <f t="array" ref="T470">SUM(IF(($A$7:$A$28=T$6)*($C$7:$C$28="매수")*($B$7:$B$28&lt;=$U470),$H$7:$H$28))-SUM(IF(($A$7:$A$28=T$6)*($C$7:$C$28="매도")*($B$7:$B$28&lt;=$U470),$H$7:$H$28))</f>
        <v>0</v>
      </c>
      <c r="U470" s="11">
        <v>44183.0</v>
      </c>
      <c r="V470" s="12">
        <f t="array" ref="V470">VLOOKUP($U470,'종목주가시세'!$A$1:$J$472,MATCH(V$6,'종목주가시세'!$B$1:$J$1,0)+1)*L470</f>
        <v>0</v>
      </c>
      <c r="W470" s="12">
        <f t="array" ref="W470">VLOOKUP($U470,'종목주가시세'!$A$1:$J$472,MATCH(W$6,'종목주가시세'!$B$1:$J$1,0)+1)*M470</f>
        <v>0</v>
      </c>
      <c r="X470" s="12">
        <f t="array" ref="X470">VLOOKUP($U470,'종목주가시세'!$A$1:$J$472,MATCH(X$6,'종목주가시세'!$B$1:$J$1,0)+1)*N470</f>
        <v>0</v>
      </c>
      <c r="Y470" s="12">
        <f t="array" ref="Y470">VLOOKUP($U470,'종목주가시세'!$A$1:$J$472,MATCH(Y$6,'종목주가시세'!$B$1:$J$1,0)+1)*O470</f>
        <v>0</v>
      </c>
      <c r="Z470" s="12">
        <f t="array" ref="Z470">VLOOKUP($U470,'종목주가시세'!$A$1:$J$472,MATCH(Z$6,'종목주가시세'!$B$1:$J$1,0)+1)*P470</f>
        <v>0</v>
      </c>
      <c r="AA470" s="12">
        <f t="array" ref="AA470">VLOOKUP($U470,'종목주가시세'!$A$1:$J$472,MATCH(AA$6,'종목주가시세'!$B$1:$J$1,0)+1)*Q470</f>
        <v>0</v>
      </c>
      <c r="AB470" s="12">
        <f t="array" ref="AB470">VLOOKUP($U470,'종목주가시세'!$A$1:$J$472,MATCH(AB$6,'종목주가시세'!$B$1:$J$1,0)+1)*R470</f>
        <v>0</v>
      </c>
      <c r="AC470" s="12">
        <f t="array" ref="AC470">VLOOKUP($U470,'종목주가시세'!$A$1:$J$472,MATCH(AC$6,'종목주가시세'!$B$1:$J$1,0)+1)*S470</f>
        <v>0</v>
      </c>
      <c r="AD470" s="12">
        <f t="array" ref="AD470">VLOOKUP($U470,'종목주가시세'!$A$1:$J$472,MATCH(AD$6,'종목주가시세'!$B$1:$J$1,0)+1)*T470</f>
        <v>0</v>
      </c>
      <c r="AE470" s="12">
        <f t="shared" si="3"/>
        <v>0</v>
      </c>
      <c r="AF470" s="12">
        <f t="array" ref="AF470">100000000+SUM(IF(($C$7:$C$28="매도")*($B$7:$B$28&lt;=$U470),$I$7:$I$28))-SUM(IF(($C$7:$C$28="매수")*($B$7:$B$28&lt;=$U470),$I$7:$I$28))</f>
        <v>170486380</v>
      </c>
      <c r="AG470" s="12">
        <f t="shared" si="4"/>
        <v>170486380</v>
      </c>
    </row>
    <row r="471" ht="16.5" customHeight="1">
      <c r="L471" s="3">
        <f t="array" ref="L471">SUM(IF(($A$7:$A$28=L$6)*($C$7:$C$28="매수")*($B$7:$B$28&lt;=$U471),$H$7:$H$28))-SUM(IF(($A$7:$A$28=L$6)*($C$7:$C$28="매도")*($B$7:$B$28&lt;=$U471),$H$7:$H$28))</f>
        <v>0</v>
      </c>
      <c r="M471" s="3">
        <f t="array" ref="M471">SUM(IF(($A$7:$A$28=M$6)*($C$7:$C$28="매수")*($B$7:$B$28&lt;=$U471),$H$7:$H$28))-SUM(IF(($A$7:$A$28=M$6)*($C$7:$C$28="매도")*($B$7:$B$28&lt;=$U471),$H$7:$H$28))</f>
        <v>0</v>
      </c>
      <c r="N471" s="3">
        <f t="array" ref="N471">SUM(IF(($A$7:$A$28=N$6)*($C$7:$C$28="매수")*($B$7:$B$28&lt;=$U471),$H$7:$H$28))-SUM(IF(($A$7:$A$28=N$6)*($C$7:$C$28="매도")*($B$7:$B$28&lt;=$U471),$H$7:$H$28))</f>
        <v>0</v>
      </c>
      <c r="O471" s="3">
        <f t="array" ref="O471">SUM(IF(($A$7:$A$28=O$6)*($C$7:$C$28="매수")*($B$7:$B$28&lt;=$U471),$H$7:$H$28))-SUM(IF(($A$7:$A$28=O$6)*($C$7:$C$28="매도")*($B$7:$B$28&lt;=$U471),$H$7:$H$28))</f>
        <v>0</v>
      </c>
      <c r="P471" s="3">
        <f t="array" ref="P471">SUM(IF(($A$7:$A$28=P$6)*($C$7:$C$28="매수")*($B$7:$B$28&lt;=$U471),$H$7:$H$28))-SUM(IF(($A$7:$A$28=P$6)*($C$7:$C$28="매도")*($B$7:$B$28&lt;=$U471),$H$7:$H$28))</f>
        <v>0</v>
      </c>
      <c r="Q471" s="3">
        <f t="array" ref="Q471">SUM(IF(($A$7:$A$28=Q$6)*($C$7:$C$28="매수")*($B$7:$B$28&lt;=$U471),$H$7:$H$28))-SUM(IF(($A$7:$A$28=Q$6)*($C$7:$C$28="매도")*($B$7:$B$28&lt;=$U471),$H$7:$H$28))</f>
        <v>0</v>
      </c>
      <c r="R471" s="3">
        <f t="array" ref="R471">SUM(IF(($A$7:$A$28=R$6)*($C$7:$C$28="매수")*($B$7:$B$28&lt;=$U471),$H$7:$H$28))-SUM(IF(($A$7:$A$28=R$6)*($C$7:$C$28="매도")*($B$7:$B$28&lt;=$U471),$H$7:$H$28))</f>
        <v>0</v>
      </c>
      <c r="S471" s="3">
        <f t="array" ref="S471">SUM(IF(($A$7:$A$28=S$6)*($C$7:$C$28="매수")*($B$7:$B$28&lt;=$U471),$H$7:$H$28))-SUM(IF(($A$7:$A$28=S$6)*($C$7:$C$28="매도")*($B$7:$B$28&lt;=$U471),$H$7:$H$28))</f>
        <v>0</v>
      </c>
      <c r="T471" s="3">
        <f t="array" ref="T471">SUM(IF(($A$7:$A$28=T$6)*($C$7:$C$28="매수")*($B$7:$B$28&lt;=$U471),$H$7:$H$28))-SUM(IF(($A$7:$A$28=T$6)*($C$7:$C$28="매도")*($B$7:$B$28&lt;=$U471),$H$7:$H$28))</f>
        <v>0</v>
      </c>
      <c r="U471" s="11">
        <v>44186.0</v>
      </c>
      <c r="V471" s="12">
        <f t="array" ref="V471">VLOOKUP($U471,'종목주가시세'!$A$1:$J$472,MATCH(V$6,'종목주가시세'!$B$1:$J$1,0)+1)*L471</f>
        <v>0</v>
      </c>
      <c r="W471" s="12">
        <f t="array" ref="W471">VLOOKUP($U471,'종목주가시세'!$A$1:$J$472,MATCH(W$6,'종목주가시세'!$B$1:$J$1,0)+1)*M471</f>
        <v>0</v>
      </c>
      <c r="X471" s="12">
        <f t="array" ref="X471">VLOOKUP($U471,'종목주가시세'!$A$1:$J$472,MATCH(X$6,'종목주가시세'!$B$1:$J$1,0)+1)*N471</f>
        <v>0</v>
      </c>
      <c r="Y471" s="12">
        <f t="array" ref="Y471">VLOOKUP($U471,'종목주가시세'!$A$1:$J$472,MATCH(Y$6,'종목주가시세'!$B$1:$J$1,0)+1)*O471</f>
        <v>0</v>
      </c>
      <c r="Z471" s="12">
        <f t="array" ref="Z471">VLOOKUP($U471,'종목주가시세'!$A$1:$J$472,MATCH(Z$6,'종목주가시세'!$B$1:$J$1,0)+1)*P471</f>
        <v>0</v>
      </c>
      <c r="AA471" s="12">
        <f t="array" ref="AA471">VLOOKUP($U471,'종목주가시세'!$A$1:$J$472,MATCH(AA$6,'종목주가시세'!$B$1:$J$1,0)+1)*Q471</f>
        <v>0</v>
      </c>
      <c r="AB471" s="12">
        <f t="array" ref="AB471">VLOOKUP($U471,'종목주가시세'!$A$1:$J$472,MATCH(AB$6,'종목주가시세'!$B$1:$J$1,0)+1)*R471</f>
        <v>0</v>
      </c>
      <c r="AC471" s="12">
        <f t="array" ref="AC471">VLOOKUP($U471,'종목주가시세'!$A$1:$J$472,MATCH(AC$6,'종목주가시세'!$B$1:$J$1,0)+1)*S471</f>
        <v>0</v>
      </c>
      <c r="AD471" s="12">
        <f t="array" ref="AD471">VLOOKUP($U471,'종목주가시세'!$A$1:$J$472,MATCH(AD$6,'종목주가시세'!$B$1:$J$1,0)+1)*T471</f>
        <v>0</v>
      </c>
      <c r="AE471" s="12">
        <f t="shared" si="3"/>
        <v>0</v>
      </c>
      <c r="AF471" s="12">
        <f t="array" ref="AF471">100000000+SUM(IF(($C$7:$C$28="매도")*($B$7:$B$28&lt;=$U471),$I$7:$I$28))-SUM(IF(($C$7:$C$28="매수")*($B$7:$B$28&lt;=$U471),$I$7:$I$28))</f>
        <v>170486380</v>
      </c>
      <c r="AG471" s="12">
        <f t="shared" si="4"/>
        <v>170486380</v>
      </c>
    </row>
    <row r="472" ht="16.5" customHeight="1">
      <c r="L472" s="3">
        <f t="array" ref="L472">SUM(IF(($A$7:$A$28=L$6)*($C$7:$C$28="매수")*($B$7:$B$28&lt;=$U472),$H$7:$H$28))-SUM(IF(($A$7:$A$28=L$6)*($C$7:$C$28="매도")*($B$7:$B$28&lt;=$U472),$H$7:$H$28))</f>
        <v>0</v>
      </c>
      <c r="M472" s="3">
        <f t="array" ref="M472">SUM(IF(($A$7:$A$28=M$6)*($C$7:$C$28="매수")*($B$7:$B$28&lt;=$U472),$H$7:$H$28))-SUM(IF(($A$7:$A$28=M$6)*($C$7:$C$28="매도")*($B$7:$B$28&lt;=$U472),$H$7:$H$28))</f>
        <v>0</v>
      </c>
      <c r="N472" s="3">
        <f t="array" ref="N472">SUM(IF(($A$7:$A$28=N$6)*($C$7:$C$28="매수")*($B$7:$B$28&lt;=$U472),$H$7:$H$28))-SUM(IF(($A$7:$A$28=N$6)*($C$7:$C$28="매도")*($B$7:$B$28&lt;=$U472),$H$7:$H$28))</f>
        <v>0</v>
      </c>
      <c r="O472" s="3">
        <f t="array" ref="O472">SUM(IF(($A$7:$A$28=O$6)*($C$7:$C$28="매수")*($B$7:$B$28&lt;=$U472),$H$7:$H$28))-SUM(IF(($A$7:$A$28=O$6)*($C$7:$C$28="매도")*($B$7:$B$28&lt;=$U472),$H$7:$H$28))</f>
        <v>0</v>
      </c>
      <c r="P472" s="3">
        <f t="array" ref="P472">SUM(IF(($A$7:$A$28=P$6)*($C$7:$C$28="매수")*($B$7:$B$28&lt;=$U472),$H$7:$H$28))-SUM(IF(($A$7:$A$28=P$6)*($C$7:$C$28="매도")*($B$7:$B$28&lt;=$U472),$H$7:$H$28))</f>
        <v>0</v>
      </c>
      <c r="Q472" s="3">
        <f t="array" ref="Q472">SUM(IF(($A$7:$A$28=Q$6)*($C$7:$C$28="매수")*($B$7:$B$28&lt;=$U472),$H$7:$H$28))-SUM(IF(($A$7:$A$28=Q$6)*($C$7:$C$28="매도")*($B$7:$B$28&lt;=$U472),$H$7:$H$28))</f>
        <v>0</v>
      </c>
      <c r="R472" s="3">
        <f t="array" ref="R472">SUM(IF(($A$7:$A$28=R$6)*($C$7:$C$28="매수")*($B$7:$B$28&lt;=$U472),$H$7:$H$28))-SUM(IF(($A$7:$A$28=R$6)*($C$7:$C$28="매도")*($B$7:$B$28&lt;=$U472),$H$7:$H$28))</f>
        <v>0</v>
      </c>
      <c r="S472" s="3">
        <f t="array" ref="S472">SUM(IF(($A$7:$A$28=S$6)*($C$7:$C$28="매수")*($B$7:$B$28&lt;=$U472),$H$7:$H$28))-SUM(IF(($A$7:$A$28=S$6)*($C$7:$C$28="매도")*($B$7:$B$28&lt;=$U472),$H$7:$H$28))</f>
        <v>0</v>
      </c>
      <c r="T472" s="3">
        <f t="array" ref="T472">SUM(IF(($A$7:$A$28=T$6)*($C$7:$C$28="매수")*($B$7:$B$28&lt;=$U472),$H$7:$H$28))-SUM(IF(($A$7:$A$28=T$6)*($C$7:$C$28="매도")*($B$7:$B$28&lt;=$U472),$H$7:$H$28))</f>
        <v>0</v>
      </c>
      <c r="U472" s="11">
        <v>44187.0</v>
      </c>
      <c r="V472" s="12">
        <f t="array" ref="V472">VLOOKUP($U472,'종목주가시세'!$A$1:$J$472,MATCH(V$6,'종목주가시세'!$B$1:$J$1,0)+1)*L472</f>
        <v>0</v>
      </c>
      <c r="W472" s="12">
        <f t="array" ref="W472">VLOOKUP($U472,'종목주가시세'!$A$1:$J$472,MATCH(W$6,'종목주가시세'!$B$1:$J$1,0)+1)*M472</f>
        <v>0</v>
      </c>
      <c r="X472" s="12">
        <f t="array" ref="X472">VLOOKUP($U472,'종목주가시세'!$A$1:$J$472,MATCH(X$6,'종목주가시세'!$B$1:$J$1,0)+1)*N472</f>
        <v>0</v>
      </c>
      <c r="Y472" s="12">
        <f t="array" ref="Y472">VLOOKUP($U472,'종목주가시세'!$A$1:$J$472,MATCH(Y$6,'종목주가시세'!$B$1:$J$1,0)+1)*O472</f>
        <v>0</v>
      </c>
      <c r="Z472" s="12">
        <f t="array" ref="Z472">VLOOKUP($U472,'종목주가시세'!$A$1:$J$472,MATCH(Z$6,'종목주가시세'!$B$1:$J$1,0)+1)*P472</f>
        <v>0</v>
      </c>
      <c r="AA472" s="12">
        <f t="array" ref="AA472">VLOOKUP($U472,'종목주가시세'!$A$1:$J$472,MATCH(AA$6,'종목주가시세'!$B$1:$J$1,0)+1)*Q472</f>
        <v>0</v>
      </c>
      <c r="AB472" s="12">
        <f t="array" ref="AB472">VLOOKUP($U472,'종목주가시세'!$A$1:$J$472,MATCH(AB$6,'종목주가시세'!$B$1:$J$1,0)+1)*R472</f>
        <v>0</v>
      </c>
      <c r="AC472" s="12">
        <f t="array" ref="AC472">VLOOKUP($U472,'종목주가시세'!$A$1:$J$472,MATCH(AC$6,'종목주가시세'!$B$1:$J$1,0)+1)*S472</f>
        <v>0</v>
      </c>
      <c r="AD472" s="12">
        <f t="array" ref="AD472">VLOOKUP($U472,'종목주가시세'!$A$1:$J$472,MATCH(AD$6,'종목주가시세'!$B$1:$J$1,0)+1)*T472</f>
        <v>0</v>
      </c>
      <c r="AE472" s="12">
        <f t="shared" si="3"/>
        <v>0</v>
      </c>
      <c r="AF472" s="12">
        <f t="array" ref="AF472">100000000+SUM(IF(($C$7:$C$28="매도")*($B$7:$B$28&lt;=$U472),$I$7:$I$28))-SUM(IF(($C$7:$C$28="매수")*($B$7:$B$28&lt;=$U472),$I$7:$I$28))</f>
        <v>170486380</v>
      </c>
      <c r="AG472" s="12">
        <f t="shared" si="4"/>
        <v>170486380</v>
      </c>
    </row>
    <row r="473" ht="16.5" customHeight="1">
      <c r="L473" s="3">
        <f t="array" ref="L473">SUM(IF(($A$7:$A$28=L$6)*($C$7:$C$28="매수")*($B$7:$B$28&lt;=$U473),$H$7:$H$28))-SUM(IF(($A$7:$A$28=L$6)*($C$7:$C$28="매도")*($B$7:$B$28&lt;=$U473),$H$7:$H$28))</f>
        <v>0</v>
      </c>
      <c r="M473" s="3">
        <f t="array" ref="M473">SUM(IF(($A$7:$A$28=M$6)*($C$7:$C$28="매수")*($B$7:$B$28&lt;=$U473),$H$7:$H$28))-SUM(IF(($A$7:$A$28=M$6)*($C$7:$C$28="매도")*($B$7:$B$28&lt;=$U473),$H$7:$H$28))</f>
        <v>0</v>
      </c>
      <c r="N473" s="3">
        <f t="array" ref="N473">SUM(IF(($A$7:$A$28=N$6)*($C$7:$C$28="매수")*($B$7:$B$28&lt;=$U473),$H$7:$H$28))-SUM(IF(($A$7:$A$28=N$6)*($C$7:$C$28="매도")*($B$7:$B$28&lt;=$U473),$H$7:$H$28))</f>
        <v>0</v>
      </c>
      <c r="O473" s="3">
        <f t="array" ref="O473">SUM(IF(($A$7:$A$28=O$6)*($C$7:$C$28="매수")*($B$7:$B$28&lt;=$U473),$H$7:$H$28))-SUM(IF(($A$7:$A$28=O$6)*($C$7:$C$28="매도")*($B$7:$B$28&lt;=$U473),$H$7:$H$28))</f>
        <v>0</v>
      </c>
      <c r="P473" s="3">
        <f t="array" ref="P473">SUM(IF(($A$7:$A$28=P$6)*($C$7:$C$28="매수")*($B$7:$B$28&lt;=$U473),$H$7:$H$28))-SUM(IF(($A$7:$A$28=P$6)*($C$7:$C$28="매도")*($B$7:$B$28&lt;=$U473),$H$7:$H$28))</f>
        <v>0</v>
      </c>
      <c r="Q473" s="3">
        <f t="array" ref="Q473">SUM(IF(($A$7:$A$28=Q$6)*($C$7:$C$28="매수")*($B$7:$B$28&lt;=$U473),$H$7:$H$28))-SUM(IF(($A$7:$A$28=Q$6)*($C$7:$C$28="매도")*($B$7:$B$28&lt;=$U473),$H$7:$H$28))</f>
        <v>0</v>
      </c>
      <c r="R473" s="3">
        <f t="array" ref="R473">SUM(IF(($A$7:$A$28=R$6)*($C$7:$C$28="매수")*($B$7:$B$28&lt;=$U473),$H$7:$H$28))-SUM(IF(($A$7:$A$28=R$6)*($C$7:$C$28="매도")*($B$7:$B$28&lt;=$U473),$H$7:$H$28))</f>
        <v>0</v>
      </c>
      <c r="S473" s="3">
        <f t="array" ref="S473">SUM(IF(($A$7:$A$28=S$6)*($C$7:$C$28="매수")*($B$7:$B$28&lt;=$U473),$H$7:$H$28))-SUM(IF(($A$7:$A$28=S$6)*($C$7:$C$28="매도")*($B$7:$B$28&lt;=$U473),$H$7:$H$28))</f>
        <v>0</v>
      </c>
      <c r="T473" s="3">
        <f t="array" ref="T473">SUM(IF(($A$7:$A$28=T$6)*($C$7:$C$28="매수")*($B$7:$B$28&lt;=$U473),$H$7:$H$28))-SUM(IF(($A$7:$A$28=T$6)*($C$7:$C$28="매도")*($B$7:$B$28&lt;=$U473),$H$7:$H$28))</f>
        <v>0</v>
      </c>
      <c r="U473" s="11">
        <v>44188.0</v>
      </c>
      <c r="V473" s="12">
        <f t="array" ref="V473">VLOOKUP($U473,'종목주가시세'!$A$1:$J$472,MATCH(V$6,'종목주가시세'!$B$1:$J$1,0)+1)*L473</f>
        <v>0</v>
      </c>
      <c r="W473" s="12">
        <f t="array" ref="W473">VLOOKUP($U473,'종목주가시세'!$A$1:$J$472,MATCH(W$6,'종목주가시세'!$B$1:$J$1,0)+1)*M473</f>
        <v>0</v>
      </c>
      <c r="X473" s="12">
        <f t="array" ref="X473">VLOOKUP($U473,'종목주가시세'!$A$1:$J$472,MATCH(X$6,'종목주가시세'!$B$1:$J$1,0)+1)*N473</f>
        <v>0</v>
      </c>
      <c r="Y473" s="12">
        <f t="array" ref="Y473">VLOOKUP($U473,'종목주가시세'!$A$1:$J$472,MATCH(Y$6,'종목주가시세'!$B$1:$J$1,0)+1)*O473</f>
        <v>0</v>
      </c>
      <c r="Z473" s="12">
        <f t="array" ref="Z473">VLOOKUP($U473,'종목주가시세'!$A$1:$J$472,MATCH(Z$6,'종목주가시세'!$B$1:$J$1,0)+1)*P473</f>
        <v>0</v>
      </c>
      <c r="AA473" s="12">
        <f t="array" ref="AA473">VLOOKUP($U473,'종목주가시세'!$A$1:$J$472,MATCH(AA$6,'종목주가시세'!$B$1:$J$1,0)+1)*Q473</f>
        <v>0</v>
      </c>
      <c r="AB473" s="12">
        <f t="array" ref="AB473">VLOOKUP($U473,'종목주가시세'!$A$1:$J$472,MATCH(AB$6,'종목주가시세'!$B$1:$J$1,0)+1)*R473</f>
        <v>0</v>
      </c>
      <c r="AC473" s="12">
        <f t="array" ref="AC473">VLOOKUP($U473,'종목주가시세'!$A$1:$J$472,MATCH(AC$6,'종목주가시세'!$B$1:$J$1,0)+1)*S473</f>
        <v>0</v>
      </c>
      <c r="AD473" s="12">
        <f t="array" ref="AD473">VLOOKUP($U473,'종목주가시세'!$A$1:$J$472,MATCH(AD$6,'종목주가시세'!$B$1:$J$1,0)+1)*T473</f>
        <v>0</v>
      </c>
      <c r="AE473" s="12">
        <f t="shared" si="3"/>
        <v>0</v>
      </c>
      <c r="AF473" s="12">
        <f t="array" ref="AF473">100000000+SUM(IF(($C$7:$C$28="매도")*($B$7:$B$28&lt;=$U473),$I$7:$I$28))-SUM(IF(($C$7:$C$28="매수")*($B$7:$B$28&lt;=$U473),$I$7:$I$28))</f>
        <v>170486380</v>
      </c>
      <c r="AG473" s="12">
        <f t="shared" si="4"/>
        <v>170486380</v>
      </c>
    </row>
    <row r="474" ht="16.5" customHeight="1">
      <c r="L474" s="3">
        <f t="array" ref="L474">SUM(IF(($A$7:$A$28=L$6)*($C$7:$C$28="매수")*($B$7:$B$28&lt;=$U474),$H$7:$H$28))-SUM(IF(($A$7:$A$28=L$6)*($C$7:$C$28="매도")*($B$7:$B$28&lt;=$U474),$H$7:$H$28))</f>
        <v>0</v>
      </c>
      <c r="M474" s="3">
        <f t="array" ref="M474">SUM(IF(($A$7:$A$28=M$6)*($C$7:$C$28="매수")*($B$7:$B$28&lt;=$U474),$H$7:$H$28))-SUM(IF(($A$7:$A$28=M$6)*($C$7:$C$28="매도")*($B$7:$B$28&lt;=$U474),$H$7:$H$28))</f>
        <v>0</v>
      </c>
      <c r="N474" s="3">
        <f t="array" ref="N474">SUM(IF(($A$7:$A$28=N$6)*($C$7:$C$28="매수")*($B$7:$B$28&lt;=$U474),$H$7:$H$28))-SUM(IF(($A$7:$A$28=N$6)*($C$7:$C$28="매도")*($B$7:$B$28&lt;=$U474),$H$7:$H$28))</f>
        <v>0</v>
      </c>
      <c r="O474" s="3">
        <f t="array" ref="O474">SUM(IF(($A$7:$A$28=O$6)*($C$7:$C$28="매수")*($B$7:$B$28&lt;=$U474),$H$7:$H$28))-SUM(IF(($A$7:$A$28=O$6)*($C$7:$C$28="매도")*($B$7:$B$28&lt;=$U474),$H$7:$H$28))</f>
        <v>0</v>
      </c>
      <c r="P474" s="3">
        <f t="array" ref="P474">SUM(IF(($A$7:$A$28=P$6)*($C$7:$C$28="매수")*($B$7:$B$28&lt;=$U474),$H$7:$H$28))-SUM(IF(($A$7:$A$28=P$6)*($C$7:$C$28="매도")*($B$7:$B$28&lt;=$U474),$H$7:$H$28))</f>
        <v>0</v>
      </c>
      <c r="Q474" s="3">
        <f t="array" ref="Q474">SUM(IF(($A$7:$A$28=Q$6)*($C$7:$C$28="매수")*($B$7:$B$28&lt;=$U474),$H$7:$H$28))-SUM(IF(($A$7:$A$28=Q$6)*($C$7:$C$28="매도")*($B$7:$B$28&lt;=$U474),$H$7:$H$28))</f>
        <v>0</v>
      </c>
      <c r="R474" s="3">
        <f t="array" ref="R474">SUM(IF(($A$7:$A$28=R$6)*($C$7:$C$28="매수")*($B$7:$B$28&lt;=$U474),$H$7:$H$28))-SUM(IF(($A$7:$A$28=R$6)*($C$7:$C$28="매도")*($B$7:$B$28&lt;=$U474),$H$7:$H$28))</f>
        <v>0</v>
      </c>
      <c r="S474" s="3">
        <f t="array" ref="S474">SUM(IF(($A$7:$A$28=S$6)*($C$7:$C$28="매수")*($B$7:$B$28&lt;=$U474),$H$7:$H$28))-SUM(IF(($A$7:$A$28=S$6)*($C$7:$C$28="매도")*($B$7:$B$28&lt;=$U474),$H$7:$H$28))</f>
        <v>0</v>
      </c>
      <c r="T474" s="3">
        <f t="array" ref="T474">SUM(IF(($A$7:$A$28=T$6)*($C$7:$C$28="매수")*($B$7:$B$28&lt;=$U474),$H$7:$H$28))-SUM(IF(($A$7:$A$28=T$6)*($C$7:$C$28="매도")*($B$7:$B$28&lt;=$U474),$H$7:$H$28))</f>
        <v>0</v>
      </c>
      <c r="U474" s="11">
        <v>44189.0</v>
      </c>
      <c r="V474" s="12">
        <f t="array" ref="V474">VLOOKUP($U474,'종목주가시세'!$A$1:$J$472,MATCH(V$6,'종목주가시세'!$B$1:$J$1,0)+1)*L474</f>
        <v>0</v>
      </c>
      <c r="W474" s="12">
        <f t="array" ref="W474">VLOOKUP($U474,'종목주가시세'!$A$1:$J$472,MATCH(W$6,'종목주가시세'!$B$1:$J$1,0)+1)*M474</f>
        <v>0</v>
      </c>
      <c r="X474" s="12">
        <f t="array" ref="X474">VLOOKUP($U474,'종목주가시세'!$A$1:$J$472,MATCH(X$6,'종목주가시세'!$B$1:$J$1,0)+1)*N474</f>
        <v>0</v>
      </c>
      <c r="Y474" s="12">
        <f t="array" ref="Y474">VLOOKUP($U474,'종목주가시세'!$A$1:$J$472,MATCH(Y$6,'종목주가시세'!$B$1:$J$1,0)+1)*O474</f>
        <v>0</v>
      </c>
      <c r="Z474" s="12">
        <f t="array" ref="Z474">VLOOKUP($U474,'종목주가시세'!$A$1:$J$472,MATCH(Z$6,'종목주가시세'!$B$1:$J$1,0)+1)*P474</f>
        <v>0</v>
      </c>
      <c r="AA474" s="12">
        <f t="array" ref="AA474">VLOOKUP($U474,'종목주가시세'!$A$1:$J$472,MATCH(AA$6,'종목주가시세'!$B$1:$J$1,0)+1)*Q474</f>
        <v>0</v>
      </c>
      <c r="AB474" s="12">
        <f t="array" ref="AB474">VLOOKUP($U474,'종목주가시세'!$A$1:$J$472,MATCH(AB$6,'종목주가시세'!$B$1:$J$1,0)+1)*R474</f>
        <v>0</v>
      </c>
      <c r="AC474" s="12">
        <f t="array" ref="AC474">VLOOKUP($U474,'종목주가시세'!$A$1:$J$472,MATCH(AC$6,'종목주가시세'!$B$1:$J$1,0)+1)*S474</f>
        <v>0</v>
      </c>
      <c r="AD474" s="12">
        <f t="array" ref="AD474">VLOOKUP($U474,'종목주가시세'!$A$1:$J$472,MATCH(AD$6,'종목주가시세'!$B$1:$J$1,0)+1)*T474</f>
        <v>0</v>
      </c>
      <c r="AE474" s="12">
        <f t="shared" si="3"/>
        <v>0</v>
      </c>
      <c r="AF474" s="12">
        <f t="array" ref="AF474">100000000+SUM(IF(($C$7:$C$28="매도")*($B$7:$B$28&lt;=$U474),$I$7:$I$28))-SUM(IF(($C$7:$C$28="매수")*($B$7:$B$28&lt;=$U474),$I$7:$I$28))</f>
        <v>170486380</v>
      </c>
      <c r="AG474" s="12">
        <f t="shared" si="4"/>
        <v>170486380</v>
      </c>
    </row>
    <row r="475" ht="16.5" customHeight="1">
      <c r="L475" s="3">
        <f t="array" ref="L475">SUM(IF(($A$7:$A$28=L$6)*($C$7:$C$28="매수")*($B$7:$B$28&lt;=$U475),$H$7:$H$28))-SUM(IF(($A$7:$A$28=L$6)*($C$7:$C$28="매도")*($B$7:$B$28&lt;=$U475),$H$7:$H$28))</f>
        <v>0</v>
      </c>
      <c r="M475" s="3">
        <f t="array" ref="M475">SUM(IF(($A$7:$A$28=M$6)*($C$7:$C$28="매수")*($B$7:$B$28&lt;=$U475),$H$7:$H$28))-SUM(IF(($A$7:$A$28=M$6)*($C$7:$C$28="매도")*($B$7:$B$28&lt;=$U475),$H$7:$H$28))</f>
        <v>0</v>
      </c>
      <c r="N475" s="3">
        <f t="array" ref="N475">SUM(IF(($A$7:$A$28=N$6)*($C$7:$C$28="매수")*($B$7:$B$28&lt;=$U475),$H$7:$H$28))-SUM(IF(($A$7:$A$28=N$6)*($C$7:$C$28="매도")*($B$7:$B$28&lt;=$U475),$H$7:$H$28))</f>
        <v>0</v>
      </c>
      <c r="O475" s="3">
        <f t="array" ref="O475">SUM(IF(($A$7:$A$28=O$6)*($C$7:$C$28="매수")*($B$7:$B$28&lt;=$U475),$H$7:$H$28))-SUM(IF(($A$7:$A$28=O$6)*($C$7:$C$28="매도")*($B$7:$B$28&lt;=$U475),$H$7:$H$28))</f>
        <v>0</v>
      </c>
      <c r="P475" s="3">
        <f t="array" ref="P475">SUM(IF(($A$7:$A$28=P$6)*($C$7:$C$28="매수")*($B$7:$B$28&lt;=$U475),$H$7:$H$28))-SUM(IF(($A$7:$A$28=P$6)*($C$7:$C$28="매도")*($B$7:$B$28&lt;=$U475),$H$7:$H$28))</f>
        <v>0</v>
      </c>
      <c r="Q475" s="3">
        <f t="array" ref="Q475">SUM(IF(($A$7:$A$28=Q$6)*($C$7:$C$28="매수")*($B$7:$B$28&lt;=$U475),$H$7:$H$28))-SUM(IF(($A$7:$A$28=Q$6)*($C$7:$C$28="매도")*($B$7:$B$28&lt;=$U475),$H$7:$H$28))</f>
        <v>0</v>
      </c>
      <c r="R475" s="3">
        <f t="array" ref="R475">SUM(IF(($A$7:$A$28=R$6)*($C$7:$C$28="매수")*($B$7:$B$28&lt;=$U475),$H$7:$H$28))-SUM(IF(($A$7:$A$28=R$6)*($C$7:$C$28="매도")*($B$7:$B$28&lt;=$U475),$H$7:$H$28))</f>
        <v>0</v>
      </c>
      <c r="S475" s="3">
        <f t="array" ref="S475">SUM(IF(($A$7:$A$28=S$6)*($C$7:$C$28="매수")*($B$7:$B$28&lt;=$U475),$H$7:$H$28))-SUM(IF(($A$7:$A$28=S$6)*($C$7:$C$28="매도")*($B$7:$B$28&lt;=$U475),$H$7:$H$28))</f>
        <v>0</v>
      </c>
      <c r="T475" s="3">
        <f t="array" ref="T475">SUM(IF(($A$7:$A$28=T$6)*($C$7:$C$28="매수")*($B$7:$B$28&lt;=$U475),$H$7:$H$28))-SUM(IF(($A$7:$A$28=T$6)*($C$7:$C$28="매도")*($B$7:$B$28&lt;=$U475),$H$7:$H$28))</f>
        <v>0</v>
      </c>
      <c r="U475" s="11">
        <v>44193.0</v>
      </c>
      <c r="V475" s="12">
        <f t="array" ref="V475">VLOOKUP($U475,'종목주가시세'!$A$1:$J$472,MATCH(V$6,'종목주가시세'!$B$1:$J$1,0)+1)*L475</f>
        <v>0</v>
      </c>
      <c r="W475" s="12">
        <f t="array" ref="W475">VLOOKUP($U475,'종목주가시세'!$A$1:$J$472,MATCH(W$6,'종목주가시세'!$B$1:$J$1,0)+1)*M475</f>
        <v>0</v>
      </c>
      <c r="X475" s="12">
        <f t="array" ref="X475">VLOOKUP($U475,'종목주가시세'!$A$1:$J$472,MATCH(X$6,'종목주가시세'!$B$1:$J$1,0)+1)*N475</f>
        <v>0</v>
      </c>
      <c r="Y475" s="12">
        <f t="array" ref="Y475">VLOOKUP($U475,'종목주가시세'!$A$1:$J$472,MATCH(Y$6,'종목주가시세'!$B$1:$J$1,0)+1)*O475</f>
        <v>0</v>
      </c>
      <c r="Z475" s="12">
        <f t="array" ref="Z475">VLOOKUP($U475,'종목주가시세'!$A$1:$J$472,MATCH(Z$6,'종목주가시세'!$B$1:$J$1,0)+1)*P475</f>
        <v>0</v>
      </c>
      <c r="AA475" s="12">
        <f t="array" ref="AA475">VLOOKUP($U475,'종목주가시세'!$A$1:$J$472,MATCH(AA$6,'종목주가시세'!$B$1:$J$1,0)+1)*Q475</f>
        <v>0</v>
      </c>
      <c r="AB475" s="12">
        <f t="array" ref="AB475">VLOOKUP($U475,'종목주가시세'!$A$1:$J$472,MATCH(AB$6,'종목주가시세'!$B$1:$J$1,0)+1)*R475</f>
        <v>0</v>
      </c>
      <c r="AC475" s="12">
        <f t="array" ref="AC475">VLOOKUP($U475,'종목주가시세'!$A$1:$J$472,MATCH(AC$6,'종목주가시세'!$B$1:$J$1,0)+1)*S475</f>
        <v>0</v>
      </c>
      <c r="AD475" s="12">
        <f t="array" ref="AD475">VLOOKUP($U475,'종목주가시세'!$A$1:$J$472,MATCH(AD$6,'종목주가시세'!$B$1:$J$1,0)+1)*T475</f>
        <v>0</v>
      </c>
      <c r="AE475" s="12">
        <f t="shared" si="3"/>
        <v>0</v>
      </c>
      <c r="AF475" s="12">
        <f t="array" ref="AF475">100000000+SUM(IF(($C$7:$C$28="매도")*($B$7:$B$28&lt;=$U475),$I$7:$I$28))-SUM(IF(($C$7:$C$28="매수")*($B$7:$B$28&lt;=$U475),$I$7:$I$28))</f>
        <v>170486380</v>
      </c>
      <c r="AG475" s="12">
        <f t="shared" si="4"/>
        <v>170486380</v>
      </c>
    </row>
    <row r="476" ht="16.5" customHeight="1">
      <c r="L476" s="3">
        <f t="array" ref="L476">SUM(IF(($A$7:$A$28=L$6)*($C$7:$C$28="매수")*($B$7:$B$28&lt;=$U476),$H$7:$H$28))-SUM(IF(($A$7:$A$28=L$6)*($C$7:$C$28="매도")*($B$7:$B$28&lt;=$U476),$H$7:$H$28))</f>
        <v>0</v>
      </c>
      <c r="M476" s="3">
        <f t="array" ref="M476">SUM(IF(($A$7:$A$28=M$6)*($C$7:$C$28="매수")*($B$7:$B$28&lt;=$U476),$H$7:$H$28))-SUM(IF(($A$7:$A$28=M$6)*($C$7:$C$28="매도")*($B$7:$B$28&lt;=$U476),$H$7:$H$28))</f>
        <v>0</v>
      </c>
      <c r="N476" s="3">
        <f t="array" ref="N476">SUM(IF(($A$7:$A$28=N$6)*($C$7:$C$28="매수")*($B$7:$B$28&lt;=$U476),$H$7:$H$28))-SUM(IF(($A$7:$A$28=N$6)*($C$7:$C$28="매도")*($B$7:$B$28&lt;=$U476),$H$7:$H$28))</f>
        <v>0</v>
      </c>
      <c r="O476" s="3">
        <f t="array" ref="O476">SUM(IF(($A$7:$A$28=O$6)*($C$7:$C$28="매수")*($B$7:$B$28&lt;=$U476),$H$7:$H$28))-SUM(IF(($A$7:$A$28=O$6)*($C$7:$C$28="매도")*($B$7:$B$28&lt;=$U476),$H$7:$H$28))</f>
        <v>0</v>
      </c>
      <c r="P476" s="3">
        <f t="array" ref="P476">SUM(IF(($A$7:$A$28=P$6)*($C$7:$C$28="매수")*($B$7:$B$28&lt;=$U476),$H$7:$H$28))-SUM(IF(($A$7:$A$28=P$6)*($C$7:$C$28="매도")*($B$7:$B$28&lt;=$U476),$H$7:$H$28))</f>
        <v>0</v>
      </c>
      <c r="Q476" s="3">
        <f t="array" ref="Q476">SUM(IF(($A$7:$A$28=Q$6)*($C$7:$C$28="매수")*($B$7:$B$28&lt;=$U476),$H$7:$H$28))-SUM(IF(($A$7:$A$28=Q$6)*($C$7:$C$28="매도")*($B$7:$B$28&lt;=$U476),$H$7:$H$28))</f>
        <v>0</v>
      </c>
      <c r="R476" s="3">
        <f t="array" ref="R476">SUM(IF(($A$7:$A$28=R$6)*($C$7:$C$28="매수")*($B$7:$B$28&lt;=$U476),$H$7:$H$28))-SUM(IF(($A$7:$A$28=R$6)*($C$7:$C$28="매도")*($B$7:$B$28&lt;=$U476),$H$7:$H$28))</f>
        <v>0</v>
      </c>
      <c r="S476" s="3">
        <f t="array" ref="S476">SUM(IF(($A$7:$A$28=S$6)*($C$7:$C$28="매수")*($B$7:$B$28&lt;=$U476),$H$7:$H$28))-SUM(IF(($A$7:$A$28=S$6)*($C$7:$C$28="매도")*($B$7:$B$28&lt;=$U476),$H$7:$H$28))</f>
        <v>0</v>
      </c>
      <c r="T476" s="3">
        <f t="array" ref="T476">SUM(IF(($A$7:$A$28=T$6)*($C$7:$C$28="매수")*($B$7:$B$28&lt;=$U476),$H$7:$H$28))-SUM(IF(($A$7:$A$28=T$6)*($C$7:$C$28="매도")*($B$7:$B$28&lt;=$U476),$H$7:$H$28))</f>
        <v>0</v>
      </c>
      <c r="U476" s="11">
        <v>44194.0</v>
      </c>
      <c r="V476" s="12">
        <f t="array" ref="V476">VLOOKUP($U476,'종목주가시세'!$A$1:$J$472,MATCH(V$6,'종목주가시세'!$B$1:$J$1,0)+1)*L476</f>
        <v>0</v>
      </c>
      <c r="W476" s="12">
        <f t="array" ref="W476">VLOOKUP($U476,'종목주가시세'!$A$1:$J$472,MATCH(W$6,'종목주가시세'!$B$1:$J$1,0)+1)*M476</f>
        <v>0</v>
      </c>
      <c r="X476" s="12">
        <f t="array" ref="X476">VLOOKUP($U476,'종목주가시세'!$A$1:$J$472,MATCH(X$6,'종목주가시세'!$B$1:$J$1,0)+1)*N476</f>
        <v>0</v>
      </c>
      <c r="Y476" s="12">
        <f t="array" ref="Y476">VLOOKUP($U476,'종목주가시세'!$A$1:$J$472,MATCH(Y$6,'종목주가시세'!$B$1:$J$1,0)+1)*O476</f>
        <v>0</v>
      </c>
      <c r="Z476" s="12">
        <f t="array" ref="Z476">VLOOKUP($U476,'종목주가시세'!$A$1:$J$472,MATCH(Z$6,'종목주가시세'!$B$1:$J$1,0)+1)*P476</f>
        <v>0</v>
      </c>
      <c r="AA476" s="12">
        <f t="array" ref="AA476">VLOOKUP($U476,'종목주가시세'!$A$1:$J$472,MATCH(AA$6,'종목주가시세'!$B$1:$J$1,0)+1)*Q476</f>
        <v>0</v>
      </c>
      <c r="AB476" s="12">
        <f t="array" ref="AB476">VLOOKUP($U476,'종목주가시세'!$A$1:$J$472,MATCH(AB$6,'종목주가시세'!$B$1:$J$1,0)+1)*R476</f>
        <v>0</v>
      </c>
      <c r="AC476" s="12">
        <f t="array" ref="AC476">VLOOKUP($U476,'종목주가시세'!$A$1:$J$472,MATCH(AC$6,'종목주가시세'!$B$1:$J$1,0)+1)*S476</f>
        <v>0</v>
      </c>
      <c r="AD476" s="12">
        <f t="array" ref="AD476">VLOOKUP($U476,'종목주가시세'!$A$1:$J$472,MATCH(AD$6,'종목주가시세'!$B$1:$J$1,0)+1)*T476</f>
        <v>0</v>
      </c>
      <c r="AE476" s="12">
        <f t="shared" si="3"/>
        <v>0</v>
      </c>
      <c r="AF476" s="12">
        <f t="array" ref="AF476">100000000+SUM(IF(($C$7:$C$28="매도")*($B$7:$B$28&lt;=$U476),$I$7:$I$28))-SUM(IF(($C$7:$C$28="매수")*($B$7:$B$28&lt;=$U476),$I$7:$I$28))</f>
        <v>170486380</v>
      </c>
      <c r="AG476" s="12">
        <f t="shared" si="4"/>
        <v>170486380</v>
      </c>
    </row>
    <row r="477" ht="16.5" customHeight="1">
      <c r="L477" s="3">
        <f t="array" ref="L477">SUM(IF(($A$7:$A$28=L$6)*($C$7:$C$28="매수")*($B$7:$B$28&lt;=$U477),$H$7:$H$28))-SUM(IF(($A$7:$A$28=L$6)*($C$7:$C$28="매도")*($B$7:$B$28&lt;=$U477),$H$7:$H$28))</f>
        <v>0</v>
      </c>
      <c r="M477" s="3">
        <f t="array" ref="M477">SUM(IF(($A$7:$A$28=M$6)*($C$7:$C$28="매수")*($B$7:$B$28&lt;=$U477),$H$7:$H$28))-SUM(IF(($A$7:$A$28=M$6)*($C$7:$C$28="매도")*($B$7:$B$28&lt;=$U477),$H$7:$H$28))</f>
        <v>0</v>
      </c>
      <c r="N477" s="3">
        <f t="array" ref="N477">SUM(IF(($A$7:$A$28=N$6)*($C$7:$C$28="매수")*($B$7:$B$28&lt;=$U477),$H$7:$H$28))-SUM(IF(($A$7:$A$28=N$6)*($C$7:$C$28="매도")*($B$7:$B$28&lt;=$U477),$H$7:$H$28))</f>
        <v>0</v>
      </c>
      <c r="O477" s="3">
        <f t="array" ref="O477">SUM(IF(($A$7:$A$28=O$6)*($C$7:$C$28="매수")*($B$7:$B$28&lt;=$U477),$H$7:$H$28))-SUM(IF(($A$7:$A$28=O$6)*($C$7:$C$28="매도")*($B$7:$B$28&lt;=$U477),$H$7:$H$28))</f>
        <v>0</v>
      </c>
      <c r="P477" s="3">
        <f t="array" ref="P477">SUM(IF(($A$7:$A$28=P$6)*($C$7:$C$28="매수")*($B$7:$B$28&lt;=$U477),$H$7:$H$28))-SUM(IF(($A$7:$A$28=P$6)*($C$7:$C$28="매도")*($B$7:$B$28&lt;=$U477),$H$7:$H$28))</f>
        <v>0</v>
      </c>
      <c r="Q477" s="3">
        <f t="array" ref="Q477">SUM(IF(($A$7:$A$28=Q$6)*($C$7:$C$28="매수")*($B$7:$B$28&lt;=$U477),$H$7:$H$28))-SUM(IF(($A$7:$A$28=Q$6)*($C$7:$C$28="매도")*($B$7:$B$28&lt;=$U477),$H$7:$H$28))</f>
        <v>0</v>
      </c>
      <c r="R477" s="3">
        <f t="array" ref="R477">SUM(IF(($A$7:$A$28=R$6)*($C$7:$C$28="매수")*($B$7:$B$28&lt;=$U477),$H$7:$H$28))-SUM(IF(($A$7:$A$28=R$6)*($C$7:$C$28="매도")*($B$7:$B$28&lt;=$U477),$H$7:$H$28))</f>
        <v>0</v>
      </c>
      <c r="S477" s="3">
        <f t="array" ref="S477">SUM(IF(($A$7:$A$28=S$6)*($C$7:$C$28="매수")*($B$7:$B$28&lt;=$U477),$H$7:$H$28))-SUM(IF(($A$7:$A$28=S$6)*($C$7:$C$28="매도")*($B$7:$B$28&lt;=$U477),$H$7:$H$28))</f>
        <v>0</v>
      </c>
      <c r="T477" s="3">
        <f t="array" ref="T477">SUM(IF(($A$7:$A$28=T$6)*($C$7:$C$28="매수")*($B$7:$B$28&lt;=$U477),$H$7:$H$28))-SUM(IF(($A$7:$A$28=T$6)*($C$7:$C$28="매도")*($B$7:$B$28&lt;=$U477),$H$7:$H$28))</f>
        <v>0</v>
      </c>
      <c r="U477" s="11">
        <v>44195.0</v>
      </c>
      <c r="V477" s="12">
        <f t="array" ref="V477">VLOOKUP($U477,'종목주가시세'!$A$1:$J$472,MATCH(V$6,'종목주가시세'!$B$1:$J$1,0)+1)*L477</f>
        <v>0</v>
      </c>
      <c r="W477" s="12">
        <f t="array" ref="W477">VLOOKUP($U477,'종목주가시세'!$A$1:$J$472,MATCH(W$6,'종목주가시세'!$B$1:$J$1,0)+1)*M477</f>
        <v>0</v>
      </c>
      <c r="X477" s="12">
        <f t="array" ref="X477">VLOOKUP($U477,'종목주가시세'!$A$1:$J$472,MATCH(X$6,'종목주가시세'!$B$1:$J$1,0)+1)*N477</f>
        <v>0</v>
      </c>
      <c r="Y477" s="12">
        <f t="array" ref="Y477">VLOOKUP($U477,'종목주가시세'!$A$1:$J$472,MATCH(Y$6,'종목주가시세'!$B$1:$J$1,0)+1)*O477</f>
        <v>0</v>
      </c>
      <c r="Z477" s="12">
        <f t="array" ref="Z477">VLOOKUP($U477,'종목주가시세'!$A$1:$J$472,MATCH(Z$6,'종목주가시세'!$B$1:$J$1,0)+1)*P477</f>
        <v>0</v>
      </c>
      <c r="AA477" s="12">
        <f t="array" ref="AA477">VLOOKUP($U477,'종목주가시세'!$A$1:$J$472,MATCH(AA$6,'종목주가시세'!$B$1:$J$1,0)+1)*Q477</f>
        <v>0</v>
      </c>
      <c r="AB477" s="12">
        <f t="array" ref="AB477">VLOOKUP($U477,'종목주가시세'!$A$1:$J$472,MATCH(AB$6,'종목주가시세'!$B$1:$J$1,0)+1)*R477</f>
        <v>0</v>
      </c>
      <c r="AC477" s="12">
        <f t="array" ref="AC477">VLOOKUP($U477,'종목주가시세'!$A$1:$J$472,MATCH(AC$6,'종목주가시세'!$B$1:$J$1,0)+1)*S477</f>
        <v>0</v>
      </c>
      <c r="AD477" s="12">
        <f t="array" ref="AD477">VLOOKUP($U477,'종목주가시세'!$A$1:$J$472,MATCH(AD$6,'종목주가시세'!$B$1:$J$1,0)+1)*T477</f>
        <v>0</v>
      </c>
      <c r="AE477" s="12">
        <f t="shared" si="3"/>
        <v>0</v>
      </c>
      <c r="AF477" s="12">
        <f t="array" ref="AF477">100000000+SUM(IF(($C$7:$C$28="매도")*($B$7:$B$28&lt;=$U477),$I$7:$I$28))-SUM(IF(($C$7:$C$28="매수")*($B$7:$B$28&lt;=$U477),$I$7:$I$28))</f>
        <v>170486380</v>
      </c>
      <c r="AG477" s="12">
        <f t="shared" si="4"/>
        <v>170486380</v>
      </c>
    </row>
    <row r="478" ht="16.5" customHeight="1">
      <c r="L478" s="3"/>
      <c r="M478" s="3"/>
      <c r="N478" s="3"/>
      <c r="O478" s="3"/>
      <c r="P478" s="3"/>
      <c r="Q478" s="3"/>
      <c r="R478" s="3"/>
      <c r="S478" s="3"/>
      <c r="T478" s="3"/>
      <c r="U478" s="13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3"/>
      <c r="AG478" s="2"/>
    </row>
    <row r="479" ht="16.5" customHeight="1">
      <c r="L479" s="3"/>
      <c r="M479" s="3"/>
      <c r="N479" s="3"/>
      <c r="O479" s="3"/>
      <c r="P479" s="3"/>
      <c r="Q479" s="3"/>
      <c r="R479" s="3"/>
      <c r="S479" s="3"/>
      <c r="T479" s="3"/>
      <c r="U479" s="13"/>
      <c r="AB479" s="3"/>
      <c r="AC479" s="3"/>
      <c r="AD479" s="3"/>
      <c r="AE479" s="2"/>
    </row>
    <row r="480" ht="16.5" customHeight="1">
      <c r="L480" s="3"/>
      <c r="M480" s="3"/>
      <c r="N480" s="3"/>
      <c r="O480" s="3"/>
      <c r="P480" s="3"/>
      <c r="Q480" s="3"/>
      <c r="R480" s="3"/>
      <c r="S480" s="3"/>
      <c r="T480" s="3"/>
      <c r="U480" s="13"/>
      <c r="AB480" s="3"/>
      <c r="AC480" s="3"/>
      <c r="AD480" s="3"/>
      <c r="AE480" s="2"/>
    </row>
    <row r="481" ht="16.5" customHeight="1">
      <c r="L481" s="3"/>
      <c r="M481" s="3"/>
      <c r="N481" s="3"/>
      <c r="O481" s="3"/>
      <c r="P481" s="3"/>
      <c r="Q481" s="3"/>
      <c r="R481" s="3"/>
      <c r="S481" s="3"/>
      <c r="T481" s="3"/>
      <c r="U481" s="13"/>
      <c r="AB481" s="3"/>
      <c r="AC481" s="3"/>
      <c r="AD481" s="3"/>
      <c r="AE481" s="2"/>
    </row>
    <row r="482" ht="16.5" customHeight="1">
      <c r="L482" s="3"/>
      <c r="M482" s="3"/>
      <c r="N482" s="3"/>
      <c r="O482" s="3"/>
      <c r="P482" s="3"/>
      <c r="Q482" s="3"/>
      <c r="R482" s="3"/>
      <c r="S482" s="3"/>
      <c r="T482" s="3"/>
      <c r="U482" s="13"/>
      <c r="AB482" s="3"/>
      <c r="AC482" s="3"/>
      <c r="AD482" s="3"/>
      <c r="AE482" s="2"/>
    </row>
    <row r="483" ht="16.5" customHeight="1">
      <c r="L483" s="3"/>
      <c r="M483" s="3"/>
      <c r="N483" s="3"/>
      <c r="O483" s="3"/>
      <c r="P483" s="3"/>
      <c r="Q483" s="3"/>
      <c r="R483" s="3"/>
      <c r="S483" s="3"/>
      <c r="T483" s="3"/>
      <c r="U483" s="13"/>
      <c r="AB483" s="3"/>
      <c r="AC483" s="3"/>
      <c r="AD483" s="3"/>
      <c r="AE483" s="2"/>
    </row>
    <row r="484" ht="16.5" customHeight="1">
      <c r="L484" s="3"/>
      <c r="M484" s="3"/>
      <c r="N484" s="3"/>
      <c r="O484" s="3"/>
      <c r="P484" s="3"/>
      <c r="Q484" s="3"/>
      <c r="R484" s="3"/>
      <c r="S484" s="3"/>
      <c r="T484" s="3"/>
      <c r="U484" s="13"/>
      <c r="AB484" s="3"/>
      <c r="AC484" s="3"/>
      <c r="AD484" s="3"/>
      <c r="AE484" s="2"/>
    </row>
    <row r="485" ht="16.5" customHeight="1">
      <c r="L485" s="3"/>
      <c r="M485" s="3"/>
      <c r="N485" s="3"/>
      <c r="O485" s="3"/>
      <c r="P485" s="3"/>
      <c r="Q485" s="3"/>
      <c r="R485" s="3"/>
      <c r="S485" s="3"/>
      <c r="T485" s="3"/>
      <c r="U485" s="13"/>
      <c r="AB485" s="3"/>
      <c r="AC485" s="3"/>
      <c r="AD485" s="3"/>
      <c r="AE485" s="2"/>
    </row>
    <row r="486" ht="16.5" customHeight="1">
      <c r="L486" s="3"/>
      <c r="M486" s="3"/>
      <c r="N486" s="3"/>
      <c r="O486" s="3"/>
      <c r="P486" s="3"/>
      <c r="Q486" s="3"/>
      <c r="R486" s="3"/>
      <c r="S486" s="3"/>
      <c r="T486" s="3"/>
      <c r="U486" s="13"/>
      <c r="AB486" s="3"/>
      <c r="AC486" s="3"/>
      <c r="AD486" s="3"/>
      <c r="AE486" s="2"/>
    </row>
    <row r="487" ht="16.5" customHeight="1">
      <c r="L487" s="3"/>
      <c r="M487" s="3"/>
      <c r="N487" s="3"/>
      <c r="O487" s="3"/>
      <c r="P487" s="3"/>
      <c r="Q487" s="3"/>
      <c r="R487" s="3"/>
      <c r="S487" s="3"/>
      <c r="T487" s="3"/>
      <c r="U487" s="13"/>
      <c r="AB487" s="3"/>
      <c r="AC487" s="3"/>
      <c r="AD487" s="3"/>
      <c r="AE487" s="2"/>
    </row>
    <row r="488" ht="16.5" customHeight="1">
      <c r="L488" s="3"/>
      <c r="M488" s="3"/>
      <c r="N488" s="3"/>
      <c r="O488" s="3"/>
      <c r="P488" s="3"/>
      <c r="Q488" s="3"/>
      <c r="R488" s="3"/>
      <c r="S488" s="3"/>
      <c r="T488" s="3"/>
      <c r="U488" s="13"/>
      <c r="AB488" s="3"/>
      <c r="AC488" s="3"/>
      <c r="AD488" s="3"/>
      <c r="AE488" s="2"/>
    </row>
    <row r="489" ht="16.5" customHeight="1">
      <c r="L489" s="3"/>
      <c r="M489" s="3"/>
      <c r="N489" s="3"/>
      <c r="O489" s="3"/>
      <c r="P489" s="3"/>
      <c r="Q489" s="3"/>
      <c r="R489" s="3"/>
      <c r="S489" s="3"/>
      <c r="T489" s="3"/>
      <c r="U489" s="13"/>
      <c r="AB489" s="3"/>
      <c r="AC489" s="3"/>
      <c r="AD489" s="3"/>
      <c r="AE489" s="2"/>
    </row>
    <row r="490" ht="16.5" customHeight="1">
      <c r="L490" s="3"/>
      <c r="M490" s="3"/>
      <c r="N490" s="3"/>
      <c r="O490" s="3"/>
      <c r="P490" s="3"/>
      <c r="Q490" s="3"/>
      <c r="R490" s="3"/>
      <c r="S490" s="3"/>
      <c r="T490" s="3"/>
      <c r="U490" s="13"/>
      <c r="AB490" s="3"/>
      <c r="AC490" s="3"/>
      <c r="AD490" s="3"/>
      <c r="AE490" s="2"/>
    </row>
    <row r="491" ht="16.5" customHeight="1">
      <c r="L491" s="3"/>
      <c r="M491" s="3"/>
      <c r="N491" s="3"/>
      <c r="O491" s="3"/>
      <c r="P491" s="3"/>
      <c r="Q491" s="3"/>
      <c r="R491" s="3"/>
      <c r="S491" s="3"/>
      <c r="T491" s="3"/>
      <c r="U491" s="13"/>
      <c r="AB491" s="3"/>
      <c r="AC491" s="3"/>
      <c r="AD491" s="3"/>
      <c r="AE491" s="2"/>
    </row>
    <row r="492" ht="16.5" customHeight="1">
      <c r="L492" s="3"/>
      <c r="M492" s="3"/>
      <c r="N492" s="3"/>
      <c r="O492" s="3"/>
      <c r="P492" s="3"/>
      <c r="Q492" s="3"/>
      <c r="R492" s="3"/>
      <c r="S492" s="3"/>
      <c r="T492" s="3"/>
      <c r="U492" s="13"/>
      <c r="AB492" s="3"/>
      <c r="AC492" s="3"/>
      <c r="AD492" s="3"/>
      <c r="AE492" s="2"/>
    </row>
    <row r="493" ht="16.5" customHeight="1">
      <c r="L493" s="3"/>
      <c r="M493" s="3"/>
      <c r="N493" s="3"/>
      <c r="O493" s="3"/>
      <c r="P493" s="3"/>
      <c r="Q493" s="3"/>
      <c r="R493" s="3"/>
      <c r="S493" s="3"/>
      <c r="T493" s="3"/>
      <c r="U493" s="13"/>
      <c r="AB493" s="3"/>
      <c r="AC493" s="3"/>
      <c r="AD493" s="3"/>
      <c r="AE493" s="2"/>
    </row>
    <row r="494" ht="16.5" customHeight="1">
      <c r="L494" s="3"/>
      <c r="M494" s="3"/>
      <c r="N494" s="3"/>
      <c r="O494" s="3"/>
      <c r="P494" s="3"/>
      <c r="Q494" s="3"/>
      <c r="R494" s="3"/>
      <c r="S494" s="3"/>
      <c r="T494" s="3"/>
      <c r="U494" s="13"/>
      <c r="AB494" s="3"/>
      <c r="AC494" s="3"/>
      <c r="AD494" s="3"/>
      <c r="AE494" s="2"/>
    </row>
    <row r="495" ht="16.5" customHeight="1">
      <c r="L495" s="3"/>
      <c r="M495" s="3"/>
      <c r="N495" s="3"/>
      <c r="O495" s="3"/>
      <c r="P495" s="3"/>
      <c r="Q495" s="3"/>
      <c r="R495" s="3"/>
      <c r="S495" s="3"/>
      <c r="T495" s="3"/>
      <c r="U495" s="13"/>
      <c r="AB495" s="3"/>
      <c r="AC495" s="3"/>
      <c r="AD495" s="3"/>
      <c r="AE495" s="2"/>
    </row>
    <row r="496" ht="16.5" customHeight="1">
      <c r="L496" s="3"/>
      <c r="M496" s="3"/>
      <c r="N496" s="3"/>
      <c r="O496" s="3"/>
      <c r="P496" s="3"/>
      <c r="Q496" s="3"/>
      <c r="R496" s="3"/>
      <c r="S496" s="3"/>
      <c r="T496" s="3"/>
      <c r="U496" s="13"/>
      <c r="AB496" s="3"/>
      <c r="AC496" s="3"/>
      <c r="AD496" s="3"/>
      <c r="AE496" s="2"/>
    </row>
    <row r="497" ht="16.5" customHeight="1">
      <c r="L497" s="3"/>
      <c r="M497" s="3"/>
      <c r="N497" s="3"/>
      <c r="O497" s="3"/>
      <c r="P497" s="3"/>
      <c r="Q497" s="3"/>
      <c r="R497" s="3"/>
      <c r="S497" s="3"/>
      <c r="T497" s="3"/>
      <c r="U497" s="13"/>
      <c r="AB497" s="3"/>
      <c r="AC497" s="3"/>
      <c r="AD497" s="3"/>
      <c r="AE497" s="2"/>
    </row>
    <row r="498" ht="16.5" customHeight="1">
      <c r="L498" s="3"/>
      <c r="M498" s="3"/>
      <c r="N498" s="3"/>
      <c r="O498" s="3"/>
      <c r="P498" s="3"/>
      <c r="Q498" s="3"/>
      <c r="R498" s="3"/>
      <c r="S498" s="3"/>
      <c r="T498" s="3"/>
      <c r="U498" s="13"/>
      <c r="AB498" s="3"/>
      <c r="AC498" s="3"/>
      <c r="AD498" s="3"/>
      <c r="AE498" s="2"/>
    </row>
    <row r="499" ht="16.5" customHeight="1">
      <c r="L499" s="3"/>
      <c r="M499" s="3"/>
      <c r="N499" s="3"/>
      <c r="O499" s="3"/>
      <c r="P499" s="3"/>
      <c r="Q499" s="3"/>
      <c r="R499" s="3"/>
      <c r="S499" s="3"/>
      <c r="T499" s="3"/>
      <c r="U499" s="13"/>
      <c r="AB499" s="3"/>
      <c r="AC499" s="3"/>
      <c r="AD499" s="3"/>
      <c r="AE499" s="2"/>
    </row>
    <row r="500" ht="16.5" customHeight="1">
      <c r="L500" s="3"/>
      <c r="M500" s="3"/>
      <c r="N500" s="3"/>
      <c r="O500" s="3"/>
      <c r="P500" s="3"/>
      <c r="Q500" s="3"/>
      <c r="R500" s="3"/>
      <c r="S500" s="3"/>
      <c r="T500" s="3"/>
      <c r="U500" s="13"/>
      <c r="AB500" s="3"/>
      <c r="AC500" s="3"/>
      <c r="AD500" s="3"/>
      <c r="AE500" s="2"/>
    </row>
    <row r="501" ht="16.5" customHeight="1">
      <c r="L501" s="3"/>
      <c r="M501" s="3"/>
      <c r="N501" s="3"/>
      <c r="O501" s="3"/>
      <c r="P501" s="3"/>
      <c r="Q501" s="3"/>
      <c r="R501" s="3"/>
      <c r="S501" s="3"/>
      <c r="T501" s="3"/>
      <c r="U501" s="13"/>
      <c r="AB501" s="3"/>
      <c r="AC501" s="3"/>
      <c r="AD501" s="3"/>
      <c r="AE501" s="2"/>
    </row>
    <row r="502" ht="16.5" customHeight="1">
      <c r="L502" s="3"/>
      <c r="M502" s="3"/>
      <c r="N502" s="3"/>
      <c r="O502" s="3"/>
      <c r="P502" s="3"/>
      <c r="Q502" s="3"/>
      <c r="R502" s="3"/>
      <c r="S502" s="3"/>
      <c r="T502" s="3"/>
      <c r="U502" s="13"/>
      <c r="AB502" s="3"/>
      <c r="AC502" s="3"/>
      <c r="AD502" s="3"/>
      <c r="AE502" s="2"/>
    </row>
    <row r="503" ht="16.5" customHeight="1">
      <c r="L503" s="3"/>
      <c r="M503" s="3"/>
      <c r="N503" s="3"/>
      <c r="O503" s="3"/>
      <c r="P503" s="3"/>
      <c r="Q503" s="3"/>
      <c r="R503" s="3"/>
      <c r="S503" s="3"/>
      <c r="T503" s="3"/>
      <c r="U503" s="13"/>
      <c r="AB503" s="3"/>
      <c r="AC503" s="3"/>
      <c r="AD503" s="3"/>
      <c r="AE503" s="2"/>
    </row>
    <row r="504" ht="16.5" customHeight="1">
      <c r="L504" s="3"/>
      <c r="M504" s="3"/>
      <c r="N504" s="3"/>
      <c r="O504" s="3"/>
      <c r="P504" s="3"/>
      <c r="Q504" s="3"/>
      <c r="R504" s="3"/>
      <c r="S504" s="3"/>
      <c r="T504" s="3"/>
      <c r="U504" s="13"/>
      <c r="AB504" s="3"/>
      <c r="AC504" s="3"/>
      <c r="AD504" s="3"/>
      <c r="AE504" s="2"/>
    </row>
    <row r="505" ht="16.5" customHeight="1">
      <c r="L505" s="3"/>
      <c r="M505" s="3"/>
      <c r="N505" s="3"/>
      <c r="O505" s="3"/>
      <c r="P505" s="3"/>
      <c r="Q505" s="3"/>
      <c r="R505" s="3"/>
      <c r="S505" s="3"/>
      <c r="T505" s="3"/>
      <c r="U505" s="13"/>
      <c r="AB505" s="3"/>
      <c r="AC505" s="3"/>
      <c r="AD505" s="3"/>
      <c r="AE505" s="2"/>
    </row>
    <row r="506" ht="16.5" customHeight="1">
      <c r="L506" s="3"/>
      <c r="M506" s="3"/>
      <c r="N506" s="3"/>
      <c r="O506" s="3"/>
      <c r="P506" s="3"/>
      <c r="Q506" s="3"/>
      <c r="R506" s="3"/>
      <c r="S506" s="3"/>
      <c r="T506" s="3"/>
      <c r="U506" s="13"/>
      <c r="AB506" s="3"/>
      <c r="AC506" s="3"/>
      <c r="AD506" s="3"/>
      <c r="AE506" s="2"/>
    </row>
    <row r="507" ht="16.5" customHeight="1">
      <c r="L507" s="3"/>
      <c r="M507" s="3"/>
      <c r="N507" s="3"/>
      <c r="O507" s="3"/>
      <c r="P507" s="3"/>
      <c r="Q507" s="3"/>
      <c r="R507" s="3"/>
      <c r="S507" s="3"/>
      <c r="T507" s="3"/>
      <c r="U507" s="13"/>
      <c r="AB507" s="3"/>
      <c r="AC507" s="3"/>
      <c r="AD507" s="3"/>
      <c r="AE507" s="2"/>
    </row>
    <row r="508" ht="16.5" customHeight="1">
      <c r="L508" s="3"/>
      <c r="M508" s="3"/>
      <c r="N508" s="3"/>
      <c r="O508" s="3"/>
      <c r="P508" s="3"/>
      <c r="Q508" s="3"/>
      <c r="R508" s="3"/>
      <c r="S508" s="3"/>
      <c r="T508" s="3"/>
      <c r="U508" s="13"/>
      <c r="AB508" s="3"/>
      <c r="AC508" s="3"/>
      <c r="AD508" s="3"/>
      <c r="AE508" s="2"/>
    </row>
    <row r="509" ht="16.5" customHeight="1">
      <c r="L509" s="3"/>
      <c r="M509" s="3"/>
      <c r="N509" s="3"/>
      <c r="O509" s="3"/>
      <c r="P509" s="3"/>
      <c r="Q509" s="3"/>
      <c r="R509" s="3"/>
      <c r="S509" s="3"/>
      <c r="T509" s="3"/>
      <c r="U509" s="13"/>
      <c r="AB509" s="3"/>
      <c r="AC509" s="3"/>
      <c r="AD509" s="3"/>
      <c r="AE509" s="2"/>
    </row>
    <row r="510" ht="16.5" customHeight="1">
      <c r="L510" s="3"/>
      <c r="M510" s="3"/>
      <c r="N510" s="3"/>
      <c r="O510" s="3"/>
      <c r="P510" s="3"/>
      <c r="Q510" s="3"/>
      <c r="R510" s="3"/>
      <c r="S510" s="3"/>
      <c r="T510" s="3"/>
      <c r="U510" s="13"/>
      <c r="AB510" s="3"/>
      <c r="AC510" s="3"/>
      <c r="AD510" s="3"/>
      <c r="AE510" s="2"/>
    </row>
    <row r="511" ht="16.5" customHeight="1">
      <c r="L511" s="3"/>
      <c r="M511" s="3"/>
      <c r="N511" s="3"/>
      <c r="O511" s="3"/>
      <c r="P511" s="3"/>
      <c r="Q511" s="3"/>
      <c r="R511" s="3"/>
      <c r="S511" s="3"/>
      <c r="T511" s="3"/>
      <c r="U511" s="13"/>
      <c r="AB511" s="3"/>
      <c r="AC511" s="3"/>
      <c r="AD511" s="3"/>
      <c r="AE511" s="2"/>
    </row>
    <row r="512" ht="16.5" customHeight="1">
      <c r="L512" s="3"/>
      <c r="M512" s="3"/>
      <c r="N512" s="3"/>
      <c r="O512" s="3"/>
      <c r="P512" s="3"/>
      <c r="Q512" s="3"/>
      <c r="R512" s="3"/>
      <c r="S512" s="3"/>
      <c r="T512" s="3"/>
      <c r="U512" s="13"/>
      <c r="AB512" s="3"/>
      <c r="AC512" s="3"/>
      <c r="AD512" s="3"/>
      <c r="AE512" s="2"/>
    </row>
    <row r="513" ht="16.5" customHeight="1">
      <c r="L513" s="3"/>
      <c r="M513" s="3"/>
      <c r="N513" s="3"/>
      <c r="O513" s="3"/>
      <c r="P513" s="3"/>
      <c r="Q513" s="3"/>
      <c r="R513" s="3"/>
      <c r="S513" s="3"/>
      <c r="T513" s="3"/>
      <c r="U513" s="13"/>
      <c r="AB513" s="3"/>
      <c r="AC513" s="3"/>
      <c r="AD513" s="3"/>
      <c r="AE513" s="2"/>
    </row>
    <row r="514" ht="16.5" customHeight="1">
      <c r="L514" s="3"/>
      <c r="M514" s="3"/>
      <c r="N514" s="3"/>
      <c r="O514" s="3"/>
      <c r="P514" s="3"/>
      <c r="Q514" s="3"/>
      <c r="R514" s="3"/>
      <c r="S514" s="3"/>
      <c r="T514" s="3"/>
      <c r="U514" s="13"/>
      <c r="AB514" s="3"/>
      <c r="AC514" s="3"/>
      <c r="AD514" s="3"/>
      <c r="AE514" s="2"/>
    </row>
    <row r="515" ht="16.5" customHeight="1">
      <c r="L515" s="3"/>
      <c r="M515" s="3"/>
      <c r="N515" s="3"/>
      <c r="O515" s="3"/>
      <c r="P515" s="3"/>
      <c r="Q515" s="3"/>
      <c r="R515" s="3"/>
      <c r="S515" s="3"/>
      <c r="T515" s="3"/>
      <c r="U515" s="13"/>
      <c r="AB515" s="3"/>
      <c r="AC515" s="3"/>
      <c r="AD515" s="3"/>
      <c r="AE515" s="2"/>
    </row>
    <row r="516" ht="16.5" customHeight="1">
      <c r="L516" s="3"/>
      <c r="M516" s="3"/>
      <c r="N516" s="3"/>
      <c r="O516" s="3"/>
      <c r="P516" s="3"/>
      <c r="Q516" s="3"/>
      <c r="R516" s="3"/>
      <c r="S516" s="3"/>
      <c r="T516" s="3"/>
      <c r="U516" s="13"/>
      <c r="AB516" s="3"/>
      <c r="AC516" s="3"/>
      <c r="AD516" s="3"/>
      <c r="AE516" s="2"/>
    </row>
    <row r="517" ht="16.5" customHeight="1">
      <c r="L517" s="3"/>
      <c r="M517" s="3"/>
      <c r="N517" s="3"/>
      <c r="O517" s="3"/>
      <c r="P517" s="3"/>
      <c r="Q517" s="3"/>
      <c r="R517" s="3"/>
      <c r="S517" s="3"/>
      <c r="T517" s="3"/>
      <c r="U517" s="13"/>
      <c r="AB517" s="3"/>
      <c r="AC517" s="3"/>
      <c r="AD517" s="3"/>
      <c r="AE517" s="2"/>
    </row>
    <row r="518" ht="16.5" customHeight="1">
      <c r="L518" s="3"/>
      <c r="M518" s="3"/>
      <c r="N518" s="3"/>
      <c r="O518" s="3"/>
      <c r="P518" s="3"/>
      <c r="Q518" s="3"/>
      <c r="R518" s="3"/>
      <c r="S518" s="3"/>
      <c r="T518" s="3"/>
      <c r="U518" s="13"/>
      <c r="AB518" s="3"/>
      <c r="AC518" s="3"/>
      <c r="AD518" s="3"/>
      <c r="AE518" s="2"/>
    </row>
    <row r="519" ht="16.5" customHeight="1">
      <c r="L519" s="3"/>
      <c r="M519" s="3"/>
      <c r="N519" s="3"/>
      <c r="O519" s="3"/>
      <c r="P519" s="3"/>
      <c r="Q519" s="3"/>
      <c r="R519" s="3"/>
      <c r="S519" s="3"/>
      <c r="T519" s="3"/>
      <c r="U519" s="13"/>
      <c r="AB519" s="3"/>
      <c r="AC519" s="3"/>
      <c r="AD519" s="3"/>
      <c r="AE519" s="2"/>
    </row>
    <row r="520" ht="16.5" customHeight="1">
      <c r="L520" s="3"/>
      <c r="M520" s="3"/>
      <c r="N520" s="3"/>
      <c r="O520" s="3"/>
      <c r="P520" s="3"/>
      <c r="Q520" s="3"/>
      <c r="R520" s="3"/>
      <c r="S520" s="3"/>
      <c r="T520" s="3"/>
      <c r="U520" s="13"/>
      <c r="AB520" s="3"/>
      <c r="AC520" s="3"/>
      <c r="AD520" s="3"/>
      <c r="AE520" s="2"/>
    </row>
    <row r="521" ht="16.5" customHeight="1">
      <c r="L521" s="3"/>
      <c r="M521" s="3"/>
      <c r="N521" s="3"/>
      <c r="O521" s="3"/>
      <c r="P521" s="3"/>
      <c r="Q521" s="3"/>
      <c r="R521" s="3"/>
      <c r="S521" s="3"/>
      <c r="T521" s="3"/>
      <c r="U521" s="13"/>
      <c r="AB521" s="3"/>
      <c r="AC521" s="3"/>
      <c r="AD521" s="3"/>
      <c r="AE521" s="2"/>
    </row>
    <row r="522" ht="16.5" customHeight="1">
      <c r="L522" s="3"/>
      <c r="M522" s="3"/>
      <c r="N522" s="3"/>
      <c r="O522" s="3"/>
      <c r="P522" s="3"/>
      <c r="Q522" s="3"/>
      <c r="R522" s="3"/>
      <c r="S522" s="3"/>
      <c r="T522" s="3"/>
      <c r="U522" s="13"/>
      <c r="AB522" s="3"/>
      <c r="AC522" s="3"/>
      <c r="AD522" s="3"/>
      <c r="AE522" s="2"/>
    </row>
    <row r="523" ht="16.5" customHeight="1">
      <c r="L523" s="3"/>
      <c r="M523" s="3"/>
      <c r="N523" s="3"/>
      <c r="O523" s="3"/>
      <c r="P523" s="3"/>
      <c r="Q523" s="3"/>
      <c r="R523" s="3"/>
      <c r="S523" s="3"/>
      <c r="T523" s="3"/>
      <c r="U523" s="13"/>
      <c r="AB523" s="3"/>
      <c r="AC523" s="3"/>
      <c r="AD523" s="3"/>
      <c r="AE523" s="2"/>
    </row>
    <row r="524" ht="16.5" customHeight="1">
      <c r="L524" s="3"/>
      <c r="M524" s="3"/>
      <c r="N524" s="3"/>
      <c r="O524" s="3"/>
      <c r="P524" s="3"/>
      <c r="Q524" s="3"/>
      <c r="R524" s="3"/>
      <c r="S524" s="3"/>
      <c r="T524" s="3"/>
      <c r="U524" s="13"/>
      <c r="AB524" s="3"/>
      <c r="AC524" s="3"/>
      <c r="AD524" s="3"/>
      <c r="AE524" s="2"/>
    </row>
    <row r="525" ht="16.5" customHeight="1">
      <c r="L525" s="3"/>
      <c r="M525" s="3"/>
      <c r="N525" s="3"/>
      <c r="O525" s="3"/>
      <c r="P525" s="3"/>
      <c r="Q525" s="3"/>
      <c r="R525" s="3"/>
      <c r="S525" s="3"/>
      <c r="T525" s="3"/>
      <c r="U525" s="13"/>
      <c r="AB525" s="3"/>
      <c r="AC525" s="3"/>
      <c r="AD525" s="3"/>
      <c r="AE525" s="2"/>
    </row>
    <row r="526" ht="16.5" customHeight="1">
      <c r="L526" s="3"/>
      <c r="M526" s="3"/>
      <c r="N526" s="3"/>
      <c r="O526" s="3"/>
      <c r="P526" s="3"/>
      <c r="Q526" s="3"/>
      <c r="R526" s="3"/>
      <c r="S526" s="3"/>
      <c r="T526" s="3"/>
      <c r="U526" s="13"/>
      <c r="AB526" s="3"/>
      <c r="AC526" s="3"/>
      <c r="AD526" s="3"/>
      <c r="AE526" s="2"/>
    </row>
    <row r="527" ht="16.5" customHeight="1">
      <c r="L527" s="3"/>
      <c r="M527" s="3"/>
      <c r="N527" s="3"/>
      <c r="O527" s="3"/>
      <c r="P527" s="3"/>
      <c r="Q527" s="3"/>
      <c r="R527" s="3"/>
      <c r="S527" s="3"/>
      <c r="T527" s="3"/>
      <c r="U527" s="13"/>
      <c r="AB527" s="3"/>
      <c r="AC527" s="3"/>
      <c r="AD527" s="3"/>
      <c r="AE527" s="2"/>
    </row>
    <row r="528" ht="16.5" customHeight="1">
      <c r="L528" s="3"/>
      <c r="M528" s="3"/>
      <c r="N528" s="3"/>
      <c r="O528" s="3"/>
      <c r="P528" s="3"/>
      <c r="Q528" s="3"/>
      <c r="R528" s="3"/>
      <c r="S528" s="3"/>
      <c r="T528" s="3"/>
      <c r="U528" s="13"/>
      <c r="AB528" s="3"/>
      <c r="AC528" s="3"/>
      <c r="AD528" s="3"/>
      <c r="AE528" s="2"/>
    </row>
    <row r="529" ht="16.5" customHeight="1">
      <c r="L529" s="3"/>
      <c r="M529" s="3"/>
      <c r="N529" s="3"/>
      <c r="O529" s="3"/>
      <c r="P529" s="3"/>
      <c r="Q529" s="3"/>
      <c r="R529" s="3"/>
      <c r="S529" s="3"/>
      <c r="T529" s="3"/>
      <c r="U529" s="13"/>
      <c r="AB529" s="3"/>
      <c r="AC529" s="3"/>
      <c r="AD529" s="3"/>
      <c r="AE529" s="2"/>
    </row>
    <row r="530" ht="16.5" customHeight="1">
      <c r="L530" s="3"/>
      <c r="M530" s="3"/>
      <c r="N530" s="3"/>
      <c r="O530" s="3"/>
      <c r="P530" s="3"/>
      <c r="Q530" s="3"/>
      <c r="R530" s="3"/>
      <c r="S530" s="3"/>
      <c r="T530" s="3"/>
      <c r="U530" s="13"/>
      <c r="AB530" s="3"/>
      <c r="AC530" s="3"/>
      <c r="AD530" s="3"/>
      <c r="AE530" s="2"/>
    </row>
    <row r="531" ht="16.5" customHeight="1">
      <c r="L531" s="3"/>
      <c r="M531" s="3"/>
      <c r="N531" s="3"/>
      <c r="O531" s="3"/>
      <c r="P531" s="3"/>
      <c r="Q531" s="3"/>
      <c r="R531" s="3"/>
      <c r="S531" s="3"/>
      <c r="T531" s="3"/>
      <c r="U531" s="13"/>
      <c r="AB531" s="3"/>
      <c r="AC531" s="3"/>
      <c r="AD531" s="3"/>
      <c r="AE531" s="2"/>
    </row>
    <row r="532" ht="16.5" customHeight="1">
      <c r="L532" s="3"/>
      <c r="M532" s="3"/>
      <c r="N532" s="3"/>
      <c r="O532" s="3"/>
      <c r="P532" s="3"/>
      <c r="Q532" s="3"/>
      <c r="R532" s="3"/>
      <c r="S532" s="3"/>
      <c r="T532" s="3"/>
      <c r="U532" s="13"/>
      <c r="AB532" s="3"/>
      <c r="AC532" s="3"/>
      <c r="AD532" s="3"/>
      <c r="AE532" s="2"/>
    </row>
    <row r="533" ht="16.5" customHeight="1">
      <c r="L533" s="3"/>
      <c r="M533" s="3"/>
      <c r="N533" s="3"/>
      <c r="O533" s="3"/>
      <c r="P533" s="3"/>
      <c r="Q533" s="3"/>
      <c r="R533" s="3"/>
      <c r="S533" s="3"/>
      <c r="T533" s="3"/>
      <c r="U533" s="13"/>
      <c r="AB533" s="3"/>
      <c r="AC533" s="3"/>
      <c r="AD533" s="3"/>
      <c r="AE533" s="2"/>
    </row>
    <row r="534" ht="16.5" customHeight="1">
      <c r="L534" s="3"/>
      <c r="M534" s="3"/>
      <c r="N534" s="3"/>
      <c r="O534" s="3"/>
      <c r="P534" s="3"/>
      <c r="Q534" s="3"/>
      <c r="R534" s="3"/>
      <c r="S534" s="3"/>
      <c r="T534" s="3"/>
      <c r="U534" s="13"/>
      <c r="AB534" s="3"/>
      <c r="AC534" s="3"/>
      <c r="AD534" s="3"/>
      <c r="AE534" s="2"/>
    </row>
    <row r="535" ht="16.5" customHeight="1">
      <c r="L535" s="3"/>
      <c r="M535" s="3"/>
      <c r="N535" s="3"/>
      <c r="O535" s="3"/>
      <c r="P535" s="3"/>
      <c r="Q535" s="3"/>
      <c r="R535" s="3"/>
      <c r="S535" s="3"/>
      <c r="T535" s="3"/>
      <c r="U535" s="13"/>
      <c r="AB535" s="3"/>
      <c r="AC535" s="3"/>
      <c r="AD535" s="3"/>
      <c r="AE535" s="2"/>
    </row>
    <row r="536" ht="16.5" customHeight="1">
      <c r="L536" s="3"/>
      <c r="M536" s="3"/>
      <c r="N536" s="3"/>
      <c r="O536" s="3"/>
      <c r="P536" s="3"/>
      <c r="Q536" s="3"/>
      <c r="R536" s="3"/>
      <c r="S536" s="3"/>
      <c r="T536" s="3"/>
      <c r="U536" s="13"/>
      <c r="AB536" s="3"/>
      <c r="AC536" s="3"/>
      <c r="AD536" s="3"/>
      <c r="AE536" s="2"/>
    </row>
    <row r="537" ht="16.5" customHeight="1">
      <c r="L537" s="3"/>
      <c r="M537" s="3"/>
      <c r="N537" s="3"/>
      <c r="O537" s="3"/>
      <c r="P537" s="3"/>
      <c r="Q537" s="3"/>
      <c r="R537" s="3"/>
      <c r="S537" s="3"/>
      <c r="T537" s="3"/>
      <c r="U537" s="13"/>
      <c r="AB537" s="3"/>
      <c r="AC537" s="3"/>
      <c r="AD537" s="3"/>
      <c r="AE537" s="2"/>
    </row>
    <row r="538" ht="16.5" customHeight="1">
      <c r="L538" s="3"/>
      <c r="M538" s="3"/>
      <c r="N538" s="3"/>
      <c r="O538" s="3"/>
      <c r="P538" s="3"/>
      <c r="Q538" s="3"/>
      <c r="R538" s="3"/>
      <c r="S538" s="3"/>
      <c r="T538" s="3"/>
      <c r="U538" s="13"/>
      <c r="AB538" s="3"/>
      <c r="AC538" s="3"/>
      <c r="AD538" s="3"/>
      <c r="AE538" s="2"/>
    </row>
    <row r="539" ht="16.5" customHeight="1">
      <c r="L539" s="3"/>
      <c r="M539" s="3"/>
      <c r="N539" s="3"/>
      <c r="O539" s="3"/>
      <c r="P539" s="3"/>
      <c r="Q539" s="3"/>
      <c r="R539" s="3"/>
      <c r="S539" s="3"/>
      <c r="T539" s="3"/>
      <c r="U539" s="13"/>
      <c r="AB539" s="3"/>
      <c r="AC539" s="3"/>
      <c r="AD539" s="3"/>
      <c r="AE539" s="2"/>
    </row>
    <row r="540" ht="16.5" customHeight="1">
      <c r="L540" s="3"/>
      <c r="M540" s="3"/>
      <c r="N540" s="3"/>
      <c r="O540" s="3"/>
      <c r="P540" s="3"/>
      <c r="Q540" s="3"/>
      <c r="R540" s="3"/>
      <c r="S540" s="3"/>
      <c r="T540" s="3"/>
      <c r="U540" s="13"/>
      <c r="AB540" s="3"/>
      <c r="AC540" s="3"/>
      <c r="AD540" s="3"/>
      <c r="AE540" s="2"/>
    </row>
    <row r="541" ht="16.5" customHeight="1">
      <c r="L541" s="3"/>
      <c r="M541" s="3"/>
      <c r="N541" s="3"/>
      <c r="O541" s="3"/>
      <c r="P541" s="3"/>
      <c r="Q541" s="3"/>
      <c r="R541" s="3"/>
      <c r="S541" s="3"/>
      <c r="T541" s="3"/>
      <c r="U541" s="13"/>
      <c r="AB541" s="3"/>
      <c r="AC541" s="3"/>
      <c r="AD541" s="3"/>
      <c r="AE541" s="2"/>
    </row>
    <row r="542" ht="16.5" customHeight="1">
      <c r="L542" s="3"/>
      <c r="M542" s="3"/>
      <c r="N542" s="3"/>
      <c r="O542" s="3"/>
      <c r="P542" s="3"/>
      <c r="Q542" s="3"/>
      <c r="R542" s="3"/>
      <c r="S542" s="3"/>
      <c r="T542" s="3"/>
      <c r="U542" s="13"/>
      <c r="AB542" s="3"/>
      <c r="AC542" s="3"/>
      <c r="AD542" s="3"/>
      <c r="AE542" s="2"/>
    </row>
    <row r="543" ht="16.5" customHeight="1">
      <c r="L543" s="3"/>
      <c r="M543" s="3"/>
      <c r="N543" s="3"/>
      <c r="O543" s="3"/>
      <c r="P543" s="3"/>
      <c r="Q543" s="3"/>
      <c r="R543" s="3"/>
      <c r="S543" s="3"/>
      <c r="T543" s="3"/>
      <c r="U543" s="13"/>
      <c r="AB543" s="3"/>
      <c r="AC543" s="3"/>
      <c r="AD543" s="3"/>
      <c r="AE543" s="2"/>
    </row>
    <row r="544" ht="16.5" customHeight="1">
      <c r="L544" s="3"/>
      <c r="M544" s="3"/>
      <c r="N544" s="3"/>
      <c r="O544" s="3"/>
      <c r="P544" s="3"/>
      <c r="Q544" s="3"/>
      <c r="R544" s="3"/>
      <c r="S544" s="3"/>
      <c r="T544" s="3"/>
      <c r="U544" s="13"/>
      <c r="AB544" s="3"/>
      <c r="AC544" s="3"/>
      <c r="AD544" s="3"/>
      <c r="AE544" s="2"/>
    </row>
    <row r="545" ht="16.5" customHeight="1">
      <c r="L545" s="3"/>
      <c r="M545" s="3"/>
      <c r="N545" s="3"/>
      <c r="O545" s="3"/>
      <c r="P545" s="3"/>
      <c r="Q545" s="3"/>
      <c r="R545" s="3"/>
      <c r="S545" s="3"/>
      <c r="T545" s="3"/>
      <c r="U545" s="13"/>
      <c r="AB545" s="3"/>
      <c r="AC545" s="3"/>
      <c r="AD545" s="3"/>
      <c r="AE545" s="2"/>
    </row>
    <row r="546" ht="16.5" customHeight="1">
      <c r="L546" s="3"/>
      <c r="M546" s="3"/>
      <c r="N546" s="3"/>
      <c r="O546" s="3"/>
      <c r="P546" s="3"/>
      <c r="Q546" s="3"/>
      <c r="R546" s="3"/>
      <c r="S546" s="3"/>
      <c r="T546" s="3"/>
      <c r="U546" s="13"/>
      <c r="AB546" s="3"/>
      <c r="AC546" s="3"/>
      <c r="AD546" s="3"/>
      <c r="AE546" s="2"/>
    </row>
    <row r="547" ht="16.5" customHeight="1">
      <c r="L547" s="3"/>
      <c r="M547" s="3"/>
      <c r="N547" s="3"/>
      <c r="O547" s="3"/>
      <c r="P547" s="3"/>
      <c r="Q547" s="3"/>
      <c r="R547" s="3"/>
      <c r="S547" s="3"/>
      <c r="T547" s="3"/>
      <c r="U547" s="13"/>
      <c r="AB547" s="3"/>
      <c r="AC547" s="3"/>
      <c r="AD547" s="3"/>
      <c r="AE547" s="2"/>
    </row>
    <row r="548" ht="16.5" customHeight="1">
      <c r="L548" s="3"/>
      <c r="M548" s="3"/>
      <c r="N548" s="3"/>
      <c r="O548" s="3"/>
      <c r="P548" s="3"/>
      <c r="Q548" s="3"/>
      <c r="R548" s="3"/>
      <c r="S548" s="3"/>
      <c r="T548" s="3"/>
      <c r="U548" s="13"/>
      <c r="AB548" s="3"/>
      <c r="AC548" s="3"/>
      <c r="AD548" s="3"/>
      <c r="AE548" s="2"/>
    </row>
    <row r="549" ht="16.5" customHeight="1">
      <c r="L549" s="3"/>
      <c r="M549" s="3"/>
      <c r="N549" s="3"/>
      <c r="O549" s="3"/>
      <c r="P549" s="3"/>
      <c r="Q549" s="3"/>
      <c r="R549" s="3"/>
      <c r="S549" s="3"/>
      <c r="T549" s="3"/>
      <c r="U549" s="13"/>
      <c r="AB549" s="3"/>
      <c r="AC549" s="3"/>
      <c r="AD549" s="3"/>
      <c r="AE549" s="2"/>
    </row>
    <row r="550" ht="16.5" customHeight="1">
      <c r="L550" s="3"/>
      <c r="M550" s="3"/>
      <c r="N550" s="3"/>
      <c r="O550" s="3"/>
      <c r="P550" s="3"/>
      <c r="Q550" s="3"/>
      <c r="R550" s="3"/>
      <c r="S550" s="3"/>
      <c r="T550" s="3"/>
      <c r="U550" s="13"/>
      <c r="AB550" s="3"/>
      <c r="AC550" s="3"/>
      <c r="AD550" s="3"/>
      <c r="AE550" s="2"/>
    </row>
    <row r="551" ht="16.5" customHeight="1">
      <c r="L551" s="3"/>
      <c r="M551" s="3"/>
      <c r="N551" s="3"/>
      <c r="O551" s="3"/>
      <c r="P551" s="3"/>
      <c r="Q551" s="3"/>
      <c r="R551" s="3"/>
      <c r="S551" s="3"/>
      <c r="T551" s="3"/>
      <c r="U551" s="13"/>
      <c r="AB551" s="3"/>
      <c r="AC551" s="3"/>
      <c r="AD551" s="3"/>
      <c r="AE551" s="2"/>
    </row>
    <row r="552" ht="16.5" customHeight="1">
      <c r="L552" s="3"/>
      <c r="M552" s="3"/>
      <c r="N552" s="3"/>
      <c r="O552" s="3"/>
      <c r="P552" s="3"/>
      <c r="Q552" s="3"/>
      <c r="R552" s="3"/>
      <c r="S552" s="3"/>
      <c r="T552" s="3"/>
      <c r="U552" s="13"/>
      <c r="AB552" s="3"/>
      <c r="AC552" s="3"/>
      <c r="AD552" s="3"/>
      <c r="AE552" s="2"/>
    </row>
    <row r="553" ht="16.5" customHeight="1">
      <c r="L553" s="3"/>
      <c r="M553" s="3"/>
      <c r="N553" s="3"/>
      <c r="O553" s="3"/>
      <c r="P553" s="3"/>
      <c r="Q553" s="3"/>
      <c r="R553" s="3"/>
      <c r="S553" s="3"/>
      <c r="T553" s="3"/>
      <c r="U553" s="13"/>
      <c r="AB553" s="3"/>
      <c r="AC553" s="3"/>
      <c r="AD553" s="3"/>
      <c r="AE553" s="2"/>
    </row>
    <row r="554" ht="16.5" customHeight="1">
      <c r="L554" s="3"/>
      <c r="M554" s="3"/>
      <c r="N554" s="3"/>
      <c r="O554" s="3"/>
      <c r="P554" s="3"/>
      <c r="Q554" s="3"/>
      <c r="R554" s="3"/>
      <c r="S554" s="3"/>
      <c r="T554" s="3"/>
      <c r="U554" s="13"/>
      <c r="AB554" s="3"/>
      <c r="AC554" s="3"/>
      <c r="AD554" s="3"/>
      <c r="AE554" s="2"/>
    </row>
    <row r="555" ht="16.5" customHeight="1">
      <c r="L555" s="3"/>
      <c r="M555" s="3"/>
      <c r="N555" s="3"/>
      <c r="O555" s="3"/>
      <c r="P555" s="3"/>
      <c r="Q555" s="3"/>
      <c r="R555" s="3"/>
      <c r="S555" s="3"/>
      <c r="T555" s="3"/>
      <c r="U555" s="13"/>
      <c r="AB555" s="3"/>
      <c r="AC555" s="3"/>
      <c r="AD555" s="3"/>
      <c r="AE555" s="2"/>
    </row>
    <row r="556" ht="16.5" customHeight="1">
      <c r="L556" s="3"/>
      <c r="M556" s="3"/>
      <c r="N556" s="3"/>
      <c r="O556" s="3"/>
      <c r="P556" s="3"/>
      <c r="Q556" s="3"/>
      <c r="R556" s="3"/>
      <c r="S556" s="3"/>
      <c r="T556" s="3"/>
      <c r="U556" s="13"/>
      <c r="AB556" s="3"/>
      <c r="AC556" s="3"/>
      <c r="AD556" s="3"/>
      <c r="AE556" s="2"/>
    </row>
    <row r="557" ht="16.5" customHeight="1">
      <c r="L557" s="3"/>
      <c r="M557" s="3"/>
      <c r="N557" s="3"/>
      <c r="O557" s="3"/>
      <c r="P557" s="3"/>
      <c r="Q557" s="3"/>
      <c r="R557" s="3"/>
      <c r="S557" s="3"/>
      <c r="T557" s="3"/>
      <c r="U557" s="13"/>
      <c r="AB557" s="3"/>
      <c r="AC557" s="3"/>
      <c r="AD557" s="3"/>
      <c r="AE557" s="2"/>
    </row>
    <row r="558" ht="16.5" customHeight="1">
      <c r="L558" s="3"/>
      <c r="M558" s="3"/>
      <c r="N558" s="3"/>
      <c r="O558" s="3"/>
      <c r="P558" s="3"/>
      <c r="Q558" s="3"/>
      <c r="R558" s="3"/>
      <c r="S558" s="3"/>
      <c r="T558" s="3"/>
      <c r="U558" s="13"/>
      <c r="AB558" s="3"/>
      <c r="AC558" s="3"/>
      <c r="AD558" s="3"/>
      <c r="AE558" s="2"/>
    </row>
    <row r="559" ht="16.5" customHeight="1">
      <c r="L559" s="3"/>
      <c r="M559" s="3"/>
      <c r="N559" s="3"/>
      <c r="O559" s="3"/>
      <c r="P559" s="3"/>
      <c r="Q559" s="3"/>
      <c r="R559" s="3"/>
      <c r="S559" s="3"/>
      <c r="T559" s="3"/>
      <c r="U559" s="13"/>
      <c r="AB559" s="3"/>
      <c r="AC559" s="3"/>
      <c r="AD559" s="3"/>
      <c r="AE559" s="2"/>
    </row>
    <row r="560" ht="16.5" customHeight="1">
      <c r="L560" s="3"/>
      <c r="M560" s="3"/>
      <c r="N560" s="3"/>
      <c r="O560" s="3"/>
      <c r="P560" s="3"/>
      <c r="Q560" s="3"/>
      <c r="R560" s="3"/>
      <c r="S560" s="3"/>
      <c r="T560" s="3"/>
      <c r="U560" s="13"/>
      <c r="AB560" s="3"/>
      <c r="AC560" s="3"/>
      <c r="AD560" s="3"/>
      <c r="AE560" s="2"/>
    </row>
    <row r="561" ht="16.5" customHeight="1">
      <c r="L561" s="3"/>
      <c r="M561" s="3"/>
      <c r="N561" s="3"/>
      <c r="O561" s="3"/>
      <c r="P561" s="3"/>
      <c r="Q561" s="3"/>
      <c r="R561" s="3"/>
      <c r="S561" s="3"/>
      <c r="T561" s="3"/>
      <c r="U561" s="13"/>
      <c r="AB561" s="3"/>
      <c r="AC561" s="3"/>
      <c r="AD561" s="3"/>
      <c r="AE561" s="2"/>
    </row>
    <row r="562" ht="16.5" customHeight="1">
      <c r="L562" s="3"/>
      <c r="M562" s="3"/>
      <c r="N562" s="3"/>
      <c r="O562" s="3"/>
      <c r="P562" s="3"/>
      <c r="Q562" s="3"/>
      <c r="R562" s="3"/>
      <c r="S562" s="3"/>
      <c r="T562" s="3"/>
      <c r="U562" s="13"/>
      <c r="AB562" s="3"/>
      <c r="AC562" s="3"/>
      <c r="AD562" s="3"/>
      <c r="AE562" s="2"/>
    </row>
    <row r="563" ht="16.5" customHeight="1">
      <c r="L563" s="3"/>
      <c r="M563" s="3"/>
      <c r="N563" s="3"/>
      <c r="O563" s="3"/>
      <c r="P563" s="3"/>
      <c r="Q563" s="3"/>
      <c r="R563" s="3"/>
      <c r="S563" s="3"/>
      <c r="T563" s="3"/>
      <c r="U563" s="13"/>
      <c r="AB563" s="3"/>
      <c r="AC563" s="3"/>
      <c r="AD563" s="3"/>
      <c r="AE563" s="2"/>
    </row>
    <row r="564" ht="16.5" customHeight="1">
      <c r="L564" s="3"/>
      <c r="M564" s="3"/>
      <c r="N564" s="3"/>
      <c r="O564" s="3"/>
      <c r="P564" s="3"/>
      <c r="Q564" s="3"/>
      <c r="R564" s="3"/>
      <c r="S564" s="3"/>
      <c r="T564" s="3"/>
      <c r="U564" s="13"/>
      <c r="AB564" s="3"/>
      <c r="AC564" s="3"/>
      <c r="AD564" s="3"/>
      <c r="AE564" s="2"/>
    </row>
    <row r="565" ht="16.5" customHeight="1">
      <c r="L565" s="3"/>
      <c r="M565" s="3"/>
      <c r="N565" s="3"/>
      <c r="O565" s="3"/>
      <c r="P565" s="3"/>
      <c r="Q565" s="3"/>
      <c r="R565" s="3"/>
      <c r="S565" s="3"/>
      <c r="T565" s="3"/>
      <c r="U565" s="13"/>
      <c r="AB565" s="3"/>
      <c r="AC565" s="3"/>
      <c r="AD565" s="3"/>
      <c r="AE565" s="2"/>
    </row>
    <row r="566" ht="16.5" customHeight="1">
      <c r="L566" s="3"/>
      <c r="M566" s="3"/>
      <c r="N566" s="3"/>
      <c r="O566" s="3"/>
      <c r="P566" s="3"/>
      <c r="Q566" s="3"/>
      <c r="R566" s="3"/>
      <c r="S566" s="3"/>
      <c r="T566" s="3"/>
      <c r="U566" s="13"/>
      <c r="AB566" s="3"/>
      <c r="AC566" s="3"/>
      <c r="AD566" s="3"/>
      <c r="AE566" s="2"/>
    </row>
    <row r="567" ht="16.5" customHeight="1">
      <c r="L567" s="3"/>
      <c r="M567" s="3"/>
      <c r="N567" s="3"/>
      <c r="O567" s="3"/>
      <c r="P567" s="3"/>
      <c r="Q567" s="3"/>
      <c r="R567" s="3"/>
      <c r="S567" s="3"/>
      <c r="T567" s="3"/>
      <c r="U567" s="13"/>
      <c r="AB567" s="3"/>
      <c r="AC567" s="3"/>
      <c r="AD567" s="3"/>
      <c r="AE567" s="2"/>
    </row>
    <row r="568" ht="16.5" customHeight="1">
      <c r="L568" s="3"/>
      <c r="M568" s="3"/>
      <c r="N568" s="3"/>
      <c r="O568" s="3"/>
      <c r="P568" s="3"/>
      <c r="Q568" s="3"/>
      <c r="R568" s="3"/>
      <c r="S568" s="3"/>
      <c r="T568" s="3"/>
      <c r="U568" s="13"/>
      <c r="AB568" s="3"/>
      <c r="AC568" s="3"/>
      <c r="AD568" s="3"/>
      <c r="AE568" s="2"/>
    </row>
    <row r="569" ht="16.5" customHeight="1">
      <c r="L569" s="3"/>
      <c r="M569" s="3"/>
      <c r="N569" s="3"/>
      <c r="O569" s="3"/>
      <c r="P569" s="3"/>
      <c r="Q569" s="3"/>
      <c r="R569" s="3"/>
      <c r="S569" s="3"/>
      <c r="T569" s="3"/>
      <c r="U569" s="13"/>
      <c r="AB569" s="3"/>
      <c r="AC569" s="3"/>
      <c r="AD569" s="3"/>
      <c r="AE569" s="2"/>
    </row>
    <row r="570" ht="16.5" customHeight="1">
      <c r="L570" s="3"/>
      <c r="M570" s="3"/>
      <c r="N570" s="3"/>
      <c r="O570" s="3"/>
      <c r="P570" s="3"/>
      <c r="Q570" s="3"/>
      <c r="R570" s="3"/>
      <c r="S570" s="3"/>
      <c r="T570" s="3"/>
      <c r="U570" s="13"/>
      <c r="AB570" s="3"/>
      <c r="AC570" s="3"/>
      <c r="AD570" s="3"/>
      <c r="AE570" s="2"/>
    </row>
    <row r="571" ht="16.5" customHeight="1">
      <c r="L571" s="3"/>
      <c r="M571" s="3"/>
      <c r="N571" s="3"/>
      <c r="O571" s="3"/>
      <c r="P571" s="3"/>
      <c r="Q571" s="3"/>
      <c r="R571" s="3"/>
      <c r="S571" s="3"/>
      <c r="T571" s="3"/>
      <c r="U571" s="13"/>
      <c r="AB571" s="3"/>
      <c r="AC571" s="3"/>
      <c r="AD571" s="3"/>
      <c r="AE571" s="2"/>
    </row>
    <row r="572" ht="16.5" customHeight="1">
      <c r="L572" s="3"/>
      <c r="M572" s="3"/>
      <c r="N572" s="3"/>
      <c r="O572" s="3"/>
      <c r="P572" s="3"/>
      <c r="Q572" s="3"/>
      <c r="R572" s="3"/>
      <c r="S572" s="3"/>
      <c r="T572" s="3"/>
      <c r="U572" s="13"/>
      <c r="AB572" s="3"/>
      <c r="AC572" s="3"/>
      <c r="AD572" s="3"/>
      <c r="AE572" s="2"/>
    </row>
    <row r="573" ht="16.5" customHeight="1">
      <c r="L573" s="3"/>
      <c r="M573" s="3"/>
      <c r="N573" s="3"/>
      <c r="O573" s="3"/>
      <c r="P573" s="3"/>
      <c r="Q573" s="3"/>
      <c r="R573" s="3"/>
      <c r="S573" s="3"/>
      <c r="T573" s="3"/>
      <c r="U573" s="13"/>
      <c r="AB573" s="3"/>
      <c r="AC573" s="3"/>
      <c r="AD573" s="3"/>
      <c r="AE573" s="2"/>
    </row>
    <row r="574" ht="16.5" customHeight="1">
      <c r="L574" s="3"/>
      <c r="M574" s="3"/>
      <c r="N574" s="3"/>
      <c r="O574" s="3"/>
      <c r="P574" s="3"/>
      <c r="Q574" s="3"/>
      <c r="R574" s="3"/>
      <c r="S574" s="3"/>
      <c r="T574" s="3"/>
      <c r="U574" s="13"/>
      <c r="AB574" s="3"/>
      <c r="AC574" s="3"/>
      <c r="AD574" s="3"/>
      <c r="AE574" s="2"/>
    </row>
    <row r="575" ht="16.5" customHeight="1">
      <c r="L575" s="3"/>
      <c r="M575" s="3"/>
      <c r="N575" s="3"/>
      <c r="O575" s="3"/>
      <c r="P575" s="3"/>
      <c r="Q575" s="3"/>
      <c r="R575" s="3"/>
      <c r="S575" s="3"/>
      <c r="T575" s="3"/>
      <c r="U575" s="13"/>
      <c r="AB575" s="3"/>
      <c r="AC575" s="3"/>
      <c r="AD575" s="3"/>
      <c r="AE575" s="2"/>
    </row>
    <row r="576" ht="16.5" customHeight="1">
      <c r="L576" s="3"/>
      <c r="M576" s="3"/>
      <c r="N576" s="3"/>
      <c r="O576" s="3"/>
      <c r="P576" s="3"/>
      <c r="Q576" s="3"/>
      <c r="R576" s="3"/>
      <c r="S576" s="3"/>
      <c r="T576" s="3"/>
      <c r="U576" s="13"/>
      <c r="AB576" s="3"/>
      <c r="AC576" s="3"/>
      <c r="AD576" s="3"/>
      <c r="AE576" s="2"/>
    </row>
    <row r="577" ht="16.5" customHeight="1">
      <c r="L577" s="3"/>
      <c r="M577" s="3"/>
      <c r="N577" s="3"/>
      <c r="O577" s="3"/>
      <c r="P577" s="3"/>
      <c r="Q577" s="3"/>
      <c r="R577" s="3"/>
      <c r="S577" s="3"/>
      <c r="T577" s="3"/>
      <c r="U577" s="13"/>
      <c r="AB577" s="3"/>
      <c r="AC577" s="3"/>
      <c r="AD577" s="3"/>
      <c r="AE577" s="2"/>
    </row>
    <row r="578" ht="16.5" customHeight="1">
      <c r="L578" s="3"/>
      <c r="M578" s="3"/>
      <c r="N578" s="3"/>
      <c r="O578" s="3"/>
      <c r="P578" s="3"/>
      <c r="Q578" s="3"/>
      <c r="R578" s="3"/>
      <c r="S578" s="3"/>
      <c r="T578" s="3"/>
      <c r="U578" s="13"/>
      <c r="AB578" s="3"/>
      <c r="AC578" s="3"/>
      <c r="AD578" s="3"/>
      <c r="AE578" s="2"/>
    </row>
    <row r="579" ht="16.5" customHeight="1">
      <c r="L579" s="3"/>
      <c r="M579" s="3"/>
      <c r="N579" s="3"/>
      <c r="O579" s="3"/>
      <c r="P579" s="3"/>
      <c r="Q579" s="3"/>
      <c r="R579" s="3"/>
      <c r="S579" s="3"/>
      <c r="T579" s="3"/>
      <c r="U579" s="13"/>
      <c r="AB579" s="3"/>
      <c r="AC579" s="3"/>
      <c r="AD579" s="3"/>
      <c r="AE579" s="2"/>
    </row>
    <row r="580" ht="16.5" customHeight="1">
      <c r="L580" s="3"/>
      <c r="M580" s="3"/>
      <c r="N580" s="3"/>
      <c r="O580" s="3"/>
      <c r="P580" s="3"/>
      <c r="Q580" s="3"/>
      <c r="R580" s="3"/>
      <c r="S580" s="3"/>
      <c r="T580" s="3"/>
      <c r="U580" s="13"/>
      <c r="AB580" s="3"/>
      <c r="AC580" s="3"/>
      <c r="AD580" s="3"/>
      <c r="AE580" s="2"/>
    </row>
    <row r="581" ht="16.5" customHeight="1">
      <c r="L581" s="3"/>
      <c r="M581" s="3"/>
      <c r="N581" s="3"/>
      <c r="O581" s="3"/>
      <c r="P581" s="3"/>
      <c r="Q581" s="3"/>
      <c r="R581" s="3"/>
      <c r="S581" s="3"/>
      <c r="T581" s="3"/>
      <c r="U581" s="13"/>
      <c r="AB581" s="3"/>
      <c r="AC581" s="3"/>
      <c r="AD581" s="3"/>
      <c r="AE581" s="2"/>
    </row>
    <row r="582" ht="16.5" customHeight="1">
      <c r="L582" s="3"/>
      <c r="M582" s="3"/>
      <c r="N582" s="3"/>
      <c r="O582" s="3"/>
      <c r="P582" s="3"/>
      <c r="Q582" s="3"/>
      <c r="R582" s="3"/>
      <c r="S582" s="3"/>
      <c r="T582" s="3"/>
      <c r="U582" s="13"/>
      <c r="AB582" s="3"/>
      <c r="AC582" s="3"/>
      <c r="AD582" s="3"/>
      <c r="AE582" s="2"/>
    </row>
    <row r="583" ht="16.5" customHeight="1">
      <c r="L583" s="3"/>
      <c r="M583" s="3"/>
      <c r="N583" s="3"/>
      <c r="O583" s="3"/>
      <c r="P583" s="3"/>
      <c r="Q583" s="3"/>
      <c r="R583" s="3"/>
      <c r="S583" s="3"/>
      <c r="T583" s="3"/>
      <c r="U583" s="13"/>
      <c r="AB583" s="3"/>
      <c r="AC583" s="3"/>
      <c r="AD583" s="3"/>
      <c r="AE583" s="2"/>
    </row>
    <row r="584" ht="16.5" customHeight="1">
      <c r="L584" s="3"/>
      <c r="M584" s="3"/>
      <c r="N584" s="3"/>
      <c r="O584" s="3"/>
      <c r="P584" s="3"/>
      <c r="Q584" s="3"/>
      <c r="R584" s="3"/>
      <c r="S584" s="3"/>
      <c r="T584" s="3"/>
      <c r="U584" s="13"/>
      <c r="AB584" s="3"/>
      <c r="AC584" s="3"/>
      <c r="AD584" s="3"/>
      <c r="AE584" s="2"/>
    </row>
    <row r="585" ht="16.5" customHeight="1">
      <c r="L585" s="3"/>
      <c r="M585" s="3"/>
      <c r="N585" s="3"/>
      <c r="O585" s="3"/>
      <c r="P585" s="3"/>
      <c r="Q585" s="3"/>
      <c r="R585" s="3"/>
      <c r="S585" s="3"/>
      <c r="T585" s="3"/>
      <c r="U585" s="13"/>
      <c r="AB585" s="3"/>
      <c r="AC585" s="3"/>
      <c r="AD585" s="3"/>
      <c r="AE585" s="2"/>
    </row>
    <row r="586" ht="16.5" customHeight="1">
      <c r="L586" s="3"/>
      <c r="M586" s="3"/>
      <c r="N586" s="3"/>
      <c r="O586" s="3"/>
      <c r="P586" s="3"/>
      <c r="Q586" s="3"/>
      <c r="R586" s="3"/>
      <c r="S586" s="3"/>
      <c r="T586" s="3"/>
      <c r="U586" s="13"/>
      <c r="AB586" s="3"/>
      <c r="AC586" s="3"/>
      <c r="AD586" s="3"/>
      <c r="AE586" s="2"/>
    </row>
    <row r="587" ht="16.5" customHeight="1">
      <c r="L587" s="3"/>
      <c r="M587" s="3"/>
      <c r="N587" s="3"/>
      <c r="O587" s="3"/>
      <c r="P587" s="3"/>
      <c r="Q587" s="3"/>
      <c r="R587" s="3"/>
      <c r="S587" s="3"/>
      <c r="T587" s="3"/>
      <c r="U587" s="13"/>
      <c r="AB587" s="3"/>
      <c r="AC587" s="3"/>
      <c r="AD587" s="3"/>
      <c r="AE587" s="2"/>
    </row>
    <row r="588" ht="16.5" customHeight="1">
      <c r="L588" s="3"/>
      <c r="M588" s="3"/>
      <c r="N588" s="3"/>
      <c r="O588" s="3"/>
      <c r="P588" s="3"/>
      <c r="Q588" s="3"/>
      <c r="R588" s="3"/>
      <c r="S588" s="3"/>
      <c r="T588" s="3"/>
      <c r="U588" s="13"/>
      <c r="AB588" s="3"/>
      <c r="AC588" s="3"/>
      <c r="AD588" s="3"/>
      <c r="AE588" s="2"/>
    </row>
    <row r="589" ht="16.5" customHeight="1">
      <c r="L589" s="3"/>
      <c r="M589" s="3"/>
      <c r="N589" s="3"/>
      <c r="O589" s="3"/>
      <c r="P589" s="3"/>
      <c r="Q589" s="3"/>
      <c r="R589" s="3"/>
      <c r="S589" s="3"/>
      <c r="T589" s="3"/>
      <c r="U589" s="13"/>
      <c r="AB589" s="3"/>
      <c r="AC589" s="3"/>
      <c r="AD589" s="3"/>
      <c r="AE589" s="2"/>
    </row>
    <row r="590" ht="16.5" customHeight="1">
      <c r="L590" s="3"/>
      <c r="M590" s="3"/>
      <c r="N590" s="3"/>
      <c r="O590" s="3"/>
      <c r="P590" s="3"/>
      <c r="Q590" s="3"/>
      <c r="R590" s="3"/>
      <c r="S590" s="3"/>
      <c r="T590" s="3"/>
      <c r="U590" s="13"/>
      <c r="AB590" s="3"/>
      <c r="AC590" s="3"/>
      <c r="AD590" s="3"/>
      <c r="AE590" s="2"/>
    </row>
    <row r="591" ht="16.5" customHeight="1">
      <c r="L591" s="3"/>
      <c r="M591" s="3"/>
      <c r="N591" s="3"/>
      <c r="O591" s="3"/>
      <c r="P591" s="3"/>
      <c r="Q591" s="3"/>
      <c r="R591" s="3"/>
      <c r="S591" s="3"/>
      <c r="T591" s="3"/>
      <c r="U591" s="13"/>
      <c r="AB591" s="3"/>
      <c r="AC591" s="3"/>
      <c r="AD591" s="3"/>
      <c r="AE591" s="2"/>
    </row>
    <row r="592" ht="16.5" customHeight="1">
      <c r="L592" s="3"/>
      <c r="M592" s="3"/>
      <c r="N592" s="3"/>
      <c r="O592" s="3"/>
      <c r="P592" s="3"/>
      <c r="Q592" s="3"/>
      <c r="R592" s="3"/>
      <c r="S592" s="3"/>
      <c r="T592" s="3"/>
      <c r="U592" s="13"/>
      <c r="AB592" s="3"/>
      <c r="AC592" s="3"/>
      <c r="AD592" s="3"/>
      <c r="AE592" s="2"/>
    </row>
    <row r="593" ht="16.5" customHeight="1">
      <c r="L593" s="3"/>
      <c r="M593" s="3"/>
      <c r="N593" s="3"/>
      <c r="O593" s="3"/>
      <c r="P593" s="3"/>
      <c r="Q593" s="3"/>
      <c r="R593" s="3"/>
      <c r="S593" s="3"/>
      <c r="T593" s="3"/>
      <c r="U593" s="13"/>
      <c r="AB593" s="3"/>
      <c r="AC593" s="3"/>
      <c r="AD593" s="3"/>
      <c r="AE593" s="2"/>
    </row>
    <row r="594" ht="16.5" customHeight="1">
      <c r="L594" s="3"/>
      <c r="M594" s="3"/>
      <c r="N594" s="3"/>
      <c r="O594" s="3"/>
      <c r="P594" s="3"/>
      <c r="Q594" s="3"/>
      <c r="R594" s="3"/>
      <c r="S594" s="3"/>
      <c r="T594" s="3"/>
      <c r="U594" s="13"/>
      <c r="AB594" s="3"/>
      <c r="AC594" s="3"/>
      <c r="AD594" s="3"/>
      <c r="AE594" s="2"/>
    </row>
    <row r="595" ht="16.5" customHeight="1">
      <c r="L595" s="3"/>
      <c r="M595" s="3"/>
      <c r="N595" s="3"/>
      <c r="O595" s="3"/>
      <c r="P595" s="3"/>
      <c r="Q595" s="3"/>
      <c r="R595" s="3"/>
      <c r="S595" s="3"/>
      <c r="T595" s="3"/>
      <c r="U595" s="13"/>
      <c r="AB595" s="3"/>
      <c r="AC595" s="3"/>
      <c r="AD595" s="3"/>
      <c r="AE595" s="2"/>
    </row>
    <row r="596" ht="16.5" customHeight="1">
      <c r="L596" s="3"/>
      <c r="M596" s="3"/>
      <c r="N596" s="3"/>
      <c r="O596" s="3"/>
      <c r="P596" s="3"/>
      <c r="Q596" s="3"/>
      <c r="R596" s="3"/>
      <c r="S596" s="3"/>
      <c r="T596" s="3"/>
      <c r="U596" s="13"/>
      <c r="AB596" s="3"/>
      <c r="AC596" s="3"/>
      <c r="AD596" s="3"/>
      <c r="AE596" s="2"/>
    </row>
    <row r="597" ht="16.5" customHeight="1">
      <c r="L597" s="3"/>
      <c r="M597" s="3"/>
      <c r="N597" s="3"/>
      <c r="O597" s="3"/>
      <c r="P597" s="3"/>
      <c r="Q597" s="3"/>
      <c r="R597" s="3"/>
      <c r="S597" s="3"/>
      <c r="T597" s="3"/>
      <c r="U597" s="13"/>
      <c r="AB597" s="3"/>
      <c r="AC597" s="3"/>
      <c r="AD597" s="3"/>
      <c r="AE597" s="2"/>
    </row>
    <row r="598" ht="16.5" customHeight="1">
      <c r="L598" s="3"/>
      <c r="M598" s="3"/>
      <c r="N598" s="3"/>
      <c r="O598" s="3"/>
      <c r="P598" s="3"/>
      <c r="Q598" s="3"/>
      <c r="R598" s="3"/>
      <c r="S598" s="3"/>
      <c r="T598" s="3"/>
      <c r="U598" s="13"/>
      <c r="AB598" s="3"/>
      <c r="AC598" s="3"/>
      <c r="AD598" s="3"/>
      <c r="AE598" s="2"/>
    </row>
    <row r="599" ht="16.5" customHeight="1">
      <c r="L599" s="3"/>
      <c r="M599" s="3"/>
      <c r="N599" s="3"/>
      <c r="O599" s="3"/>
      <c r="P599" s="3"/>
      <c r="Q599" s="3"/>
      <c r="R599" s="3"/>
      <c r="S599" s="3"/>
      <c r="T599" s="3"/>
      <c r="U599" s="13"/>
      <c r="AB599" s="3"/>
      <c r="AC599" s="3"/>
      <c r="AD599" s="3"/>
      <c r="AE599" s="2"/>
    </row>
    <row r="600" ht="16.5" customHeight="1">
      <c r="L600" s="3"/>
      <c r="M600" s="3"/>
      <c r="N600" s="3"/>
      <c r="O600" s="3"/>
      <c r="P600" s="3"/>
      <c r="Q600" s="3"/>
      <c r="R600" s="3"/>
      <c r="S600" s="3"/>
      <c r="T600" s="3"/>
      <c r="U600" s="13"/>
      <c r="AB600" s="3"/>
      <c r="AC600" s="3"/>
      <c r="AD600" s="3"/>
      <c r="AE600" s="2"/>
    </row>
    <row r="601" ht="16.5" customHeight="1">
      <c r="L601" s="3"/>
      <c r="M601" s="3"/>
      <c r="N601" s="3"/>
      <c r="O601" s="3"/>
      <c r="P601" s="3"/>
      <c r="Q601" s="3"/>
      <c r="R601" s="3"/>
      <c r="S601" s="3"/>
      <c r="T601" s="3"/>
      <c r="U601" s="13"/>
      <c r="AB601" s="3"/>
      <c r="AC601" s="3"/>
      <c r="AD601" s="3"/>
      <c r="AE601" s="2"/>
    </row>
    <row r="602" ht="16.5" customHeight="1">
      <c r="L602" s="3"/>
      <c r="M602" s="3"/>
      <c r="N602" s="3"/>
      <c r="O602" s="3"/>
      <c r="P602" s="3"/>
      <c r="Q602" s="3"/>
      <c r="R602" s="3"/>
      <c r="S602" s="3"/>
      <c r="T602" s="3"/>
      <c r="U602" s="13"/>
      <c r="AB602" s="3"/>
      <c r="AC602" s="3"/>
      <c r="AD602" s="3"/>
      <c r="AE602" s="2"/>
    </row>
    <row r="603" ht="16.5" customHeight="1">
      <c r="L603" s="3"/>
      <c r="M603" s="3"/>
      <c r="N603" s="3"/>
      <c r="O603" s="3"/>
      <c r="P603" s="3"/>
      <c r="Q603" s="3"/>
      <c r="R603" s="3"/>
      <c r="S603" s="3"/>
      <c r="T603" s="3"/>
      <c r="U603" s="13"/>
      <c r="AB603" s="3"/>
      <c r="AC603" s="3"/>
      <c r="AD603" s="3"/>
      <c r="AE603" s="2"/>
    </row>
    <row r="604" ht="16.5" customHeight="1">
      <c r="L604" s="3"/>
      <c r="M604" s="3"/>
      <c r="N604" s="3"/>
      <c r="O604" s="3"/>
      <c r="P604" s="3"/>
      <c r="Q604" s="3"/>
      <c r="R604" s="3"/>
      <c r="S604" s="3"/>
      <c r="T604" s="3"/>
      <c r="U604" s="13"/>
      <c r="AB604" s="3"/>
      <c r="AC604" s="3"/>
      <c r="AD604" s="3"/>
      <c r="AE604" s="2"/>
    </row>
    <row r="605" ht="16.5" customHeight="1">
      <c r="L605" s="3"/>
      <c r="M605" s="3"/>
      <c r="N605" s="3"/>
      <c r="O605" s="3"/>
      <c r="P605" s="3"/>
      <c r="Q605" s="3"/>
      <c r="R605" s="3"/>
      <c r="S605" s="3"/>
      <c r="T605" s="3"/>
      <c r="U605" s="13"/>
      <c r="AB605" s="3"/>
      <c r="AC605" s="3"/>
      <c r="AD605" s="3"/>
      <c r="AE605" s="2"/>
    </row>
    <row r="606" ht="16.5" customHeight="1">
      <c r="L606" s="3"/>
      <c r="M606" s="3"/>
      <c r="N606" s="3"/>
      <c r="O606" s="3"/>
      <c r="P606" s="3"/>
      <c r="Q606" s="3"/>
      <c r="R606" s="3"/>
      <c r="S606" s="3"/>
      <c r="T606" s="3"/>
      <c r="U606" s="13"/>
      <c r="AB606" s="3"/>
      <c r="AC606" s="3"/>
      <c r="AD606" s="3"/>
      <c r="AE606" s="2"/>
    </row>
    <row r="607" ht="16.5" customHeight="1">
      <c r="L607" s="3"/>
      <c r="M607" s="3"/>
      <c r="N607" s="3"/>
      <c r="O607" s="3"/>
      <c r="P607" s="3"/>
      <c r="Q607" s="3"/>
      <c r="R607" s="3"/>
      <c r="S607" s="3"/>
      <c r="T607" s="3"/>
      <c r="U607" s="13"/>
      <c r="AB607" s="3"/>
      <c r="AC607" s="3"/>
      <c r="AD607" s="3"/>
      <c r="AE607" s="2"/>
    </row>
    <row r="608" ht="16.5" customHeight="1">
      <c r="L608" s="3"/>
      <c r="M608" s="3"/>
      <c r="N608" s="3"/>
      <c r="O608" s="3"/>
      <c r="P608" s="3"/>
      <c r="Q608" s="3"/>
      <c r="R608" s="3"/>
      <c r="S608" s="3"/>
      <c r="T608" s="3"/>
      <c r="U608" s="13"/>
      <c r="AB608" s="3"/>
      <c r="AC608" s="3"/>
      <c r="AD608" s="3"/>
      <c r="AE608" s="2"/>
    </row>
    <row r="609" ht="16.5" customHeight="1">
      <c r="L609" s="3"/>
      <c r="M609" s="3"/>
      <c r="N609" s="3"/>
      <c r="O609" s="3"/>
      <c r="P609" s="3"/>
      <c r="Q609" s="3"/>
      <c r="R609" s="3"/>
      <c r="S609" s="3"/>
      <c r="T609" s="3"/>
      <c r="U609" s="13"/>
      <c r="AB609" s="3"/>
      <c r="AC609" s="3"/>
      <c r="AD609" s="3"/>
      <c r="AE609" s="2"/>
    </row>
    <row r="610" ht="16.5" customHeight="1">
      <c r="L610" s="3"/>
      <c r="M610" s="3"/>
      <c r="N610" s="3"/>
      <c r="O610" s="3"/>
      <c r="P610" s="3"/>
      <c r="Q610" s="3"/>
      <c r="R610" s="3"/>
      <c r="S610" s="3"/>
      <c r="T610" s="3"/>
      <c r="U610" s="13"/>
      <c r="AB610" s="3"/>
      <c r="AC610" s="3"/>
      <c r="AD610" s="3"/>
      <c r="AE610" s="2"/>
    </row>
    <row r="611" ht="16.5" customHeight="1">
      <c r="L611" s="3"/>
      <c r="M611" s="3"/>
      <c r="N611" s="3"/>
      <c r="O611" s="3"/>
      <c r="P611" s="3"/>
      <c r="Q611" s="3"/>
      <c r="R611" s="3"/>
      <c r="S611" s="3"/>
      <c r="T611" s="3"/>
      <c r="U611" s="13"/>
      <c r="AB611" s="3"/>
      <c r="AC611" s="3"/>
      <c r="AD611" s="3"/>
      <c r="AE611" s="2"/>
    </row>
    <row r="612" ht="16.5" customHeight="1">
      <c r="L612" s="3"/>
      <c r="M612" s="3"/>
      <c r="N612" s="3"/>
      <c r="O612" s="3"/>
      <c r="P612" s="3"/>
      <c r="Q612" s="3"/>
      <c r="R612" s="3"/>
      <c r="S612" s="3"/>
      <c r="T612" s="3"/>
      <c r="U612" s="13"/>
      <c r="AB612" s="3"/>
      <c r="AC612" s="3"/>
      <c r="AD612" s="3"/>
      <c r="AE612" s="2"/>
    </row>
    <row r="613" ht="16.5" customHeight="1">
      <c r="L613" s="3"/>
      <c r="M613" s="3"/>
      <c r="N613" s="3"/>
      <c r="O613" s="3"/>
      <c r="P613" s="3"/>
      <c r="Q613" s="3"/>
      <c r="R613" s="3"/>
      <c r="S613" s="3"/>
      <c r="T613" s="3"/>
      <c r="U613" s="13"/>
      <c r="AB613" s="3"/>
      <c r="AC613" s="3"/>
      <c r="AD613" s="3"/>
      <c r="AE613" s="2"/>
    </row>
    <row r="614" ht="16.5" customHeight="1">
      <c r="L614" s="3"/>
      <c r="M614" s="3"/>
      <c r="N614" s="3"/>
      <c r="O614" s="3"/>
      <c r="P614" s="3"/>
      <c r="Q614" s="3"/>
      <c r="R614" s="3"/>
      <c r="S614" s="3"/>
      <c r="T614" s="3"/>
      <c r="U614" s="13"/>
      <c r="AB614" s="3"/>
      <c r="AC614" s="3"/>
      <c r="AD614" s="3"/>
      <c r="AE614" s="2"/>
    </row>
    <row r="615" ht="16.5" customHeight="1">
      <c r="L615" s="3"/>
      <c r="M615" s="3"/>
      <c r="N615" s="3"/>
      <c r="O615" s="3"/>
      <c r="P615" s="3"/>
      <c r="Q615" s="3"/>
      <c r="R615" s="3"/>
      <c r="S615" s="3"/>
      <c r="T615" s="3"/>
      <c r="U615" s="13"/>
      <c r="AB615" s="3"/>
      <c r="AC615" s="3"/>
      <c r="AD615" s="3"/>
      <c r="AE615" s="2"/>
    </row>
    <row r="616" ht="16.5" customHeight="1">
      <c r="L616" s="3"/>
      <c r="M616" s="3"/>
      <c r="N616" s="3"/>
      <c r="O616" s="3"/>
      <c r="P616" s="3"/>
      <c r="Q616" s="3"/>
      <c r="R616" s="3"/>
      <c r="S616" s="3"/>
      <c r="T616" s="3"/>
      <c r="U616" s="13"/>
      <c r="AB616" s="3"/>
      <c r="AC616" s="3"/>
      <c r="AD616" s="3"/>
      <c r="AE616" s="2"/>
    </row>
    <row r="617" ht="16.5" customHeight="1">
      <c r="L617" s="3"/>
      <c r="M617" s="3"/>
      <c r="N617" s="3"/>
      <c r="O617" s="3"/>
      <c r="P617" s="3"/>
      <c r="Q617" s="3"/>
      <c r="R617" s="3"/>
      <c r="S617" s="3"/>
      <c r="T617" s="3"/>
      <c r="U617" s="13"/>
      <c r="AB617" s="3"/>
      <c r="AC617" s="3"/>
      <c r="AD617" s="3"/>
      <c r="AE617" s="2"/>
    </row>
    <row r="618" ht="16.5" customHeight="1">
      <c r="L618" s="3"/>
      <c r="M618" s="3"/>
      <c r="N618" s="3"/>
      <c r="O618" s="3"/>
      <c r="P618" s="3"/>
      <c r="Q618" s="3"/>
      <c r="R618" s="3"/>
      <c r="S618" s="3"/>
      <c r="T618" s="3"/>
      <c r="U618" s="13"/>
      <c r="AB618" s="3"/>
      <c r="AC618" s="3"/>
      <c r="AD618" s="3"/>
      <c r="AE618" s="2"/>
    </row>
    <row r="619" ht="16.5" customHeight="1">
      <c r="L619" s="3"/>
      <c r="M619" s="3"/>
      <c r="N619" s="3"/>
      <c r="O619" s="3"/>
      <c r="P619" s="3"/>
      <c r="Q619" s="3"/>
      <c r="R619" s="3"/>
      <c r="S619" s="3"/>
      <c r="T619" s="3"/>
      <c r="U619" s="13"/>
      <c r="AB619" s="3"/>
      <c r="AC619" s="3"/>
      <c r="AD619" s="3"/>
      <c r="AE619" s="2"/>
    </row>
    <row r="620" ht="16.5" customHeight="1">
      <c r="L620" s="3"/>
      <c r="M620" s="3"/>
      <c r="N620" s="3"/>
      <c r="O620" s="3"/>
      <c r="P620" s="3"/>
      <c r="Q620" s="3"/>
      <c r="R620" s="3"/>
      <c r="S620" s="3"/>
      <c r="T620" s="3"/>
      <c r="U620" s="13"/>
      <c r="AB620" s="3"/>
      <c r="AC620" s="3"/>
      <c r="AD620" s="3"/>
      <c r="AE620" s="2"/>
    </row>
    <row r="621" ht="16.5" customHeight="1">
      <c r="L621" s="3"/>
      <c r="M621" s="3"/>
      <c r="N621" s="3"/>
      <c r="O621" s="3"/>
      <c r="P621" s="3"/>
      <c r="Q621" s="3"/>
      <c r="R621" s="3"/>
      <c r="S621" s="3"/>
      <c r="T621" s="3"/>
      <c r="U621" s="13"/>
      <c r="AB621" s="3"/>
      <c r="AC621" s="3"/>
      <c r="AD621" s="3"/>
      <c r="AE621" s="2"/>
    </row>
    <row r="622" ht="16.5" customHeight="1">
      <c r="L622" s="3"/>
      <c r="M622" s="3"/>
      <c r="N622" s="3"/>
      <c r="O622" s="3"/>
      <c r="P622" s="3"/>
      <c r="Q622" s="3"/>
      <c r="R622" s="3"/>
      <c r="S622" s="3"/>
      <c r="T622" s="3"/>
      <c r="U622" s="13"/>
      <c r="AB622" s="3"/>
      <c r="AC622" s="3"/>
      <c r="AD622" s="3"/>
      <c r="AE622" s="2"/>
    </row>
    <row r="623" ht="16.5" customHeight="1">
      <c r="L623" s="3"/>
      <c r="M623" s="3"/>
      <c r="N623" s="3"/>
      <c r="O623" s="3"/>
      <c r="P623" s="3"/>
      <c r="Q623" s="3"/>
      <c r="R623" s="3"/>
      <c r="S623" s="3"/>
      <c r="T623" s="3"/>
      <c r="U623" s="13"/>
      <c r="AB623" s="3"/>
      <c r="AC623" s="3"/>
      <c r="AD623" s="3"/>
      <c r="AE623" s="2"/>
    </row>
    <row r="624" ht="16.5" customHeight="1">
      <c r="L624" s="3"/>
      <c r="M624" s="3"/>
      <c r="N624" s="3"/>
      <c r="O624" s="3"/>
      <c r="P624" s="3"/>
      <c r="Q624" s="3"/>
      <c r="R624" s="3"/>
      <c r="S624" s="3"/>
      <c r="T624" s="3"/>
      <c r="U624" s="13"/>
      <c r="AB624" s="3"/>
      <c r="AC624" s="3"/>
      <c r="AD624" s="3"/>
      <c r="AE624" s="2"/>
    </row>
    <row r="625" ht="16.5" customHeight="1">
      <c r="L625" s="3"/>
      <c r="M625" s="3"/>
      <c r="N625" s="3"/>
      <c r="O625" s="3"/>
      <c r="P625" s="3"/>
      <c r="Q625" s="3"/>
      <c r="R625" s="3"/>
      <c r="S625" s="3"/>
      <c r="T625" s="3"/>
      <c r="U625" s="13"/>
      <c r="AB625" s="3"/>
      <c r="AC625" s="3"/>
      <c r="AD625" s="3"/>
      <c r="AE625" s="2"/>
    </row>
    <row r="626" ht="16.5" customHeight="1">
      <c r="L626" s="3"/>
      <c r="M626" s="3"/>
      <c r="N626" s="3"/>
      <c r="O626" s="3"/>
      <c r="P626" s="3"/>
      <c r="Q626" s="3"/>
      <c r="R626" s="3"/>
      <c r="S626" s="3"/>
      <c r="T626" s="3"/>
      <c r="U626" s="13"/>
      <c r="AB626" s="3"/>
      <c r="AC626" s="3"/>
      <c r="AD626" s="3"/>
      <c r="AE626" s="2"/>
    </row>
    <row r="627" ht="16.5" customHeight="1">
      <c r="L627" s="3"/>
      <c r="M627" s="3"/>
      <c r="N627" s="3"/>
      <c r="O627" s="3"/>
      <c r="P627" s="3"/>
      <c r="Q627" s="3"/>
      <c r="R627" s="3"/>
      <c r="S627" s="3"/>
      <c r="T627" s="3"/>
      <c r="U627" s="13"/>
      <c r="AB627" s="3"/>
      <c r="AC627" s="3"/>
      <c r="AD627" s="3"/>
      <c r="AE627" s="2"/>
    </row>
    <row r="628" ht="16.5" customHeight="1">
      <c r="L628" s="3"/>
      <c r="M628" s="3"/>
      <c r="N628" s="3"/>
      <c r="O628" s="3"/>
      <c r="P628" s="3"/>
      <c r="Q628" s="3"/>
      <c r="R628" s="3"/>
      <c r="S628" s="3"/>
      <c r="T628" s="3"/>
      <c r="U628" s="13"/>
      <c r="AB628" s="3"/>
      <c r="AC628" s="3"/>
      <c r="AD628" s="3"/>
      <c r="AE628" s="2"/>
    </row>
    <row r="629" ht="16.5" customHeight="1">
      <c r="L629" s="3"/>
      <c r="M629" s="3"/>
      <c r="N629" s="3"/>
      <c r="O629" s="3"/>
      <c r="P629" s="3"/>
      <c r="Q629" s="3"/>
      <c r="R629" s="3"/>
      <c r="S629" s="3"/>
      <c r="T629" s="3"/>
      <c r="U629" s="13"/>
      <c r="AB629" s="3"/>
      <c r="AC629" s="3"/>
      <c r="AD629" s="3"/>
      <c r="AE629" s="2"/>
    </row>
    <row r="630" ht="16.5" customHeight="1">
      <c r="L630" s="3"/>
      <c r="M630" s="3"/>
      <c r="N630" s="3"/>
      <c r="O630" s="3"/>
      <c r="P630" s="3"/>
      <c r="Q630" s="3"/>
      <c r="R630" s="3"/>
      <c r="S630" s="3"/>
      <c r="T630" s="3"/>
      <c r="U630" s="13"/>
      <c r="AB630" s="3"/>
      <c r="AC630" s="3"/>
      <c r="AD630" s="3"/>
      <c r="AE630" s="2"/>
    </row>
    <row r="631" ht="16.5" customHeight="1">
      <c r="L631" s="3"/>
      <c r="M631" s="3"/>
      <c r="N631" s="3"/>
      <c r="O631" s="3"/>
      <c r="P631" s="3"/>
      <c r="Q631" s="3"/>
      <c r="R631" s="3"/>
      <c r="S631" s="3"/>
      <c r="T631" s="3"/>
      <c r="U631" s="13"/>
      <c r="AB631" s="3"/>
      <c r="AC631" s="3"/>
      <c r="AD631" s="3"/>
      <c r="AE631" s="2"/>
    </row>
    <row r="632" ht="16.5" customHeight="1">
      <c r="L632" s="3"/>
      <c r="M632" s="3"/>
      <c r="N632" s="3"/>
      <c r="O632" s="3"/>
      <c r="P632" s="3"/>
      <c r="Q632" s="3"/>
      <c r="R632" s="3"/>
      <c r="S632" s="3"/>
      <c r="T632" s="3"/>
      <c r="U632" s="13"/>
      <c r="AB632" s="3"/>
      <c r="AC632" s="3"/>
      <c r="AD632" s="3"/>
      <c r="AE632" s="2"/>
    </row>
    <row r="633" ht="16.5" customHeight="1">
      <c r="L633" s="3"/>
      <c r="M633" s="3"/>
      <c r="N633" s="3"/>
      <c r="O633" s="3"/>
      <c r="P633" s="3"/>
      <c r="Q633" s="3"/>
      <c r="R633" s="3"/>
      <c r="S633" s="3"/>
      <c r="T633" s="3"/>
      <c r="U633" s="13"/>
      <c r="AB633" s="3"/>
      <c r="AC633" s="3"/>
      <c r="AD633" s="3"/>
      <c r="AE633" s="2"/>
    </row>
    <row r="634" ht="16.5" customHeight="1">
      <c r="L634" s="3"/>
      <c r="M634" s="3"/>
      <c r="N634" s="3"/>
      <c r="O634" s="3"/>
      <c r="P634" s="3"/>
      <c r="Q634" s="3"/>
      <c r="R634" s="3"/>
      <c r="S634" s="3"/>
      <c r="T634" s="3"/>
      <c r="U634" s="13"/>
      <c r="AB634" s="3"/>
      <c r="AC634" s="3"/>
      <c r="AD634" s="3"/>
      <c r="AE634" s="2"/>
    </row>
    <row r="635" ht="16.5" customHeight="1">
      <c r="L635" s="3"/>
      <c r="M635" s="3"/>
      <c r="N635" s="3"/>
      <c r="O635" s="3"/>
      <c r="P635" s="3"/>
      <c r="Q635" s="3"/>
      <c r="R635" s="3"/>
      <c r="S635" s="3"/>
      <c r="T635" s="3"/>
      <c r="U635" s="13"/>
      <c r="AB635" s="3"/>
      <c r="AC635" s="3"/>
      <c r="AD635" s="3"/>
      <c r="AE635" s="2"/>
    </row>
    <row r="636" ht="16.5" customHeight="1">
      <c r="L636" s="3"/>
      <c r="M636" s="3"/>
      <c r="N636" s="3"/>
      <c r="O636" s="3"/>
      <c r="P636" s="3"/>
      <c r="Q636" s="3"/>
      <c r="R636" s="3"/>
      <c r="S636" s="3"/>
      <c r="T636" s="3"/>
      <c r="U636" s="13"/>
      <c r="AB636" s="3"/>
      <c r="AC636" s="3"/>
      <c r="AD636" s="3"/>
      <c r="AE636" s="2"/>
    </row>
    <row r="637" ht="16.5" customHeight="1">
      <c r="L637" s="3"/>
      <c r="M637" s="3"/>
      <c r="N637" s="3"/>
      <c r="O637" s="3"/>
      <c r="P637" s="3"/>
      <c r="Q637" s="3"/>
      <c r="R637" s="3"/>
      <c r="S637" s="3"/>
      <c r="T637" s="3"/>
      <c r="U637" s="13"/>
      <c r="AB637" s="3"/>
      <c r="AC637" s="3"/>
      <c r="AD637" s="3"/>
      <c r="AE637" s="2"/>
    </row>
    <row r="638" ht="16.5" customHeight="1">
      <c r="L638" s="3"/>
      <c r="M638" s="3"/>
      <c r="N638" s="3"/>
      <c r="O638" s="3"/>
      <c r="P638" s="3"/>
      <c r="Q638" s="3"/>
      <c r="R638" s="3"/>
      <c r="S638" s="3"/>
      <c r="T638" s="3"/>
      <c r="U638" s="13"/>
      <c r="AB638" s="3"/>
      <c r="AC638" s="3"/>
      <c r="AD638" s="3"/>
      <c r="AE638" s="2"/>
    </row>
    <row r="639" ht="16.5" customHeight="1">
      <c r="L639" s="3"/>
      <c r="M639" s="3"/>
      <c r="N639" s="3"/>
      <c r="O639" s="3"/>
      <c r="P639" s="3"/>
      <c r="Q639" s="3"/>
      <c r="R639" s="3"/>
      <c r="S639" s="3"/>
      <c r="T639" s="3"/>
      <c r="U639" s="13"/>
      <c r="AB639" s="3"/>
      <c r="AC639" s="3"/>
      <c r="AD639" s="3"/>
      <c r="AE639" s="2"/>
    </row>
    <row r="640" ht="16.5" customHeight="1">
      <c r="L640" s="3"/>
      <c r="M640" s="3"/>
      <c r="N640" s="3"/>
      <c r="O640" s="3"/>
      <c r="P640" s="3"/>
      <c r="Q640" s="3"/>
      <c r="R640" s="3"/>
      <c r="S640" s="3"/>
      <c r="T640" s="3"/>
      <c r="U640" s="13"/>
      <c r="AB640" s="3"/>
      <c r="AC640" s="3"/>
      <c r="AD640" s="3"/>
      <c r="AE640" s="2"/>
    </row>
    <row r="641" ht="16.5" customHeight="1">
      <c r="L641" s="3"/>
      <c r="M641" s="3"/>
      <c r="N641" s="3"/>
      <c r="O641" s="3"/>
      <c r="P641" s="3"/>
      <c r="Q641" s="3"/>
      <c r="R641" s="3"/>
      <c r="S641" s="3"/>
      <c r="T641" s="3"/>
      <c r="U641" s="13"/>
      <c r="AB641" s="3"/>
      <c r="AC641" s="3"/>
      <c r="AD641" s="3"/>
      <c r="AE641" s="2"/>
    </row>
    <row r="642" ht="16.5" customHeight="1">
      <c r="L642" s="3"/>
      <c r="M642" s="3"/>
      <c r="N642" s="3"/>
      <c r="O642" s="3"/>
      <c r="P642" s="3"/>
      <c r="Q642" s="3"/>
      <c r="R642" s="3"/>
      <c r="S642" s="3"/>
      <c r="T642" s="3"/>
      <c r="U642" s="13"/>
      <c r="AB642" s="3"/>
      <c r="AC642" s="3"/>
      <c r="AD642" s="3"/>
      <c r="AE642" s="2"/>
    </row>
    <row r="643" ht="16.5" customHeight="1">
      <c r="L643" s="3"/>
      <c r="M643" s="3"/>
      <c r="N643" s="3"/>
      <c r="O643" s="3"/>
      <c r="P643" s="3"/>
      <c r="Q643" s="3"/>
      <c r="R643" s="3"/>
      <c r="S643" s="3"/>
      <c r="T643" s="3"/>
      <c r="U643" s="13"/>
      <c r="AB643" s="3"/>
      <c r="AC643" s="3"/>
      <c r="AD643" s="3"/>
      <c r="AE643" s="2"/>
    </row>
    <row r="644" ht="16.5" customHeight="1">
      <c r="L644" s="3"/>
      <c r="M644" s="3"/>
      <c r="N644" s="3"/>
      <c r="O644" s="3"/>
      <c r="P644" s="3"/>
      <c r="Q644" s="3"/>
      <c r="R644" s="3"/>
      <c r="S644" s="3"/>
      <c r="T644" s="3"/>
      <c r="U644" s="13"/>
      <c r="AB644" s="3"/>
      <c r="AC644" s="3"/>
      <c r="AD644" s="3"/>
      <c r="AE644" s="2"/>
    </row>
    <row r="645" ht="16.5" customHeight="1">
      <c r="L645" s="3"/>
      <c r="M645" s="3"/>
      <c r="N645" s="3"/>
      <c r="O645" s="3"/>
      <c r="P645" s="3"/>
      <c r="Q645" s="3"/>
      <c r="R645" s="3"/>
      <c r="S645" s="3"/>
      <c r="T645" s="3"/>
      <c r="U645" s="13"/>
      <c r="AB645" s="3"/>
      <c r="AC645" s="3"/>
      <c r="AD645" s="3"/>
      <c r="AE645" s="2"/>
    </row>
    <row r="646" ht="16.5" customHeight="1">
      <c r="L646" s="3"/>
      <c r="M646" s="3"/>
      <c r="N646" s="3"/>
      <c r="O646" s="3"/>
      <c r="P646" s="3"/>
      <c r="Q646" s="3"/>
      <c r="R646" s="3"/>
      <c r="S646" s="3"/>
      <c r="T646" s="3"/>
      <c r="U646" s="13"/>
      <c r="AB646" s="3"/>
      <c r="AC646" s="3"/>
      <c r="AD646" s="3"/>
      <c r="AE646" s="2"/>
    </row>
    <row r="647" ht="16.5" customHeight="1">
      <c r="L647" s="3"/>
      <c r="M647" s="3"/>
      <c r="N647" s="3"/>
      <c r="O647" s="3"/>
      <c r="P647" s="3"/>
      <c r="Q647" s="3"/>
      <c r="R647" s="3"/>
      <c r="S647" s="3"/>
      <c r="T647" s="3"/>
      <c r="U647" s="13"/>
      <c r="AB647" s="3"/>
      <c r="AC647" s="3"/>
      <c r="AD647" s="3"/>
      <c r="AE647" s="2"/>
    </row>
    <row r="648" ht="16.5" customHeight="1">
      <c r="L648" s="3"/>
      <c r="M648" s="3"/>
      <c r="N648" s="3"/>
      <c r="O648" s="3"/>
      <c r="P648" s="3"/>
      <c r="Q648" s="3"/>
      <c r="R648" s="3"/>
      <c r="S648" s="3"/>
      <c r="T648" s="3"/>
      <c r="U648" s="13"/>
      <c r="AB648" s="3"/>
      <c r="AC648" s="3"/>
      <c r="AD648" s="3"/>
      <c r="AE648" s="2"/>
    </row>
    <row r="649" ht="16.5" customHeight="1">
      <c r="L649" s="3"/>
      <c r="M649" s="3"/>
      <c r="N649" s="3"/>
      <c r="O649" s="3"/>
      <c r="P649" s="3"/>
      <c r="Q649" s="3"/>
      <c r="R649" s="3"/>
      <c r="S649" s="3"/>
      <c r="T649" s="3"/>
      <c r="U649" s="13"/>
      <c r="AB649" s="3"/>
      <c r="AC649" s="3"/>
      <c r="AD649" s="3"/>
      <c r="AE649" s="2"/>
    </row>
    <row r="650" ht="16.5" customHeight="1">
      <c r="L650" s="3"/>
      <c r="M650" s="3"/>
      <c r="N650" s="3"/>
      <c r="O650" s="3"/>
      <c r="P650" s="3"/>
      <c r="Q650" s="3"/>
      <c r="R650" s="3"/>
      <c r="S650" s="3"/>
      <c r="T650" s="3"/>
      <c r="U650" s="13"/>
      <c r="AB650" s="3"/>
      <c r="AC650" s="3"/>
      <c r="AD650" s="3"/>
      <c r="AE650" s="2"/>
    </row>
    <row r="651" ht="16.5" customHeight="1">
      <c r="L651" s="3"/>
      <c r="M651" s="3"/>
      <c r="N651" s="3"/>
      <c r="O651" s="3"/>
      <c r="P651" s="3"/>
      <c r="Q651" s="3"/>
      <c r="R651" s="3"/>
      <c r="S651" s="3"/>
      <c r="T651" s="3"/>
      <c r="U651" s="13"/>
      <c r="AB651" s="3"/>
      <c r="AC651" s="3"/>
      <c r="AD651" s="3"/>
      <c r="AE651" s="2"/>
    </row>
    <row r="652" ht="16.5" customHeight="1">
      <c r="L652" s="3"/>
      <c r="M652" s="3"/>
      <c r="N652" s="3"/>
      <c r="O652" s="3"/>
      <c r="P652" s="3"/>
      <c r="Q652" s="3"/>
      <c r="R652" s="3"/>
      <c r="S652" s="3"/>
      <c r="T652" s="3"/>
      <c r="U652" s="13"/>
      <c r="AB652" s="3"/>
      <c r="AC652" s="3"/>
      <c r="AD652" s="3"/>
      <c r="AE652" s="2"/>
    </row>
    <row r="653" ht="16.5" customHeight="1">
      <c r="L653" s="3"/>
      <c r="M653" s="3"/>
      <c r="N653" s="3"/>
      <c r="O653" s="3"/>
      <c r="P653" s="3"/>
      <c r="Q653" s="3"/>
      <c r="R653" s="3"/>
      <c r="S653" s="3"/>
      <c r="T653" s="3"/>
      <c r="U653" s="13"/>
      <c r="AB653" s="3"/>
      <c r="AC653" s="3"/>
      <c r="AD653" s="3"/>
      <c r="AE653" s="2"/>
    </row>
    <row r="654" ht="16.5" customHeight="1">
      <c r="L654" s="3"/>
      <c r="M654" s="3"/>
      <c r="N654" s="3"/>
      <c r="O654" s="3"/>
      <c r="P654" s="3"/>
      <c r="Q654" s="3"/>
      <c r="R654" s="3"/>
      <c r="S654" s="3"/>
      <c r="T654" s="3"/>
      <c r="U654" s="13"/>
      <c r="AB654" s="3"/>
      <c r="AC654" s="3"/>
      <c r="AD654" s="3"/>
      <c r="AE654" s="2"/>
    </row>
    <row r="655" ht="16.5" customHeight="1">
      <c r="L655" s="3"/>
      <c r="M655" s="3"/>
      <c r="N655" s="3"/>
      <c r="O655" s="3"/>
      <c r="P655" s="3"/>
      <c r="Q655" s="3"/>
      <c r="R655" s="3"/>
      <c r="S655" s="3"/>
      <c r="T655" s="3"/>
      <c r="U655" s="13"/>
      <c r="AB655" s="3"/>
      <c r="AC655" s="3"/>
      <c r="AD655" s="3"/>
      <c r="AE655" s="2"/>
    </row>
    <row r="656" ht="16.5" customHeight="1">
      <c r="L656" s="3"/>
      <c r="M656" s="3"/>
      <c r="N656" s="3"/>
      <c r="O656" s="3"/>
      <c r="P656" s="3"/>
      <c r="Q656" s="3"/>
      <c r="R656" s="3"/>
      <c r="S656" s="3"/>
      <c r="T656" s="3"/>
      <c r="U656" s="13"/>
      <c r="AB656" s="3"/>
      <c r="AC656" s="3"/>
      <c r="AD656" s="3"/>
      <c r="AE656" s="2"/>
    </row>
    <row r="657" ht="16.5" customHeight="1">
      <c r="L657" s="3"/>
      <c r="M657" s="3"/>
      <c r="N657" s="3"/>
      <c r="O657" s="3"/>
      <c r="P657" s="3"/>
      <c r="Q657" s="3"/>
      <c r="R657" s="3"/>
      <c r="S657" s="3"/>
      <c r="T657" s="3"/>
      <c r="U657" s="13"/>
      <c r="AB657" s="3"/>
      <c r="AC657" s="3"/>
      <c r="AD657" s="3"/>
      <c r="AE657" s="2"/>
    </row>
    <row r="658" ht="16.5" customHeight="1">
      <c r="L658" s="3"/>
      <c r="M658" s="3"/>
      <c r="N658" s="3"/>
      <c r="O658" s="3"/>
      <c r="P658" s="3"/>
      <c r="Q658" s="3"/>
      <c r="R658" s="3"/>
      <c r="S658" s="3"/>
      <c r="T658" s="3"/>
      <c r="U658" s="13"/>
      <c r="AB658" s="3"/>
      <c r="AC658" s="3"/>
      <c r="AD658" s="3"/>
      <c r="AE658" s="2"/>
    </row>
    <row r="659" ht="16.5" customHeight="1">
      <c r="L659" s="3"/>
      <c r="M659" s="3"/>
      <c r="N659" s="3"/>
      <c r="O659" s="3"/>
      <c r="P659" s="3"/>
      <c r="Q659" s="3"/>
      <c r="R659" s="3"/>
      <c r="S659" s="3"/>
      <c r="T659" s="3"/>
      <c r="U659" s="13"/>
      <c r="AB659" s="3"/>
      <c r="AC659" s="3"/>
      <c r="AD659" s="3"/>
      <c r="AE659" s="2"/>
    </row>
    <row r="660" ht="16.5" customHeight="1">
      <c r="L660" s="3"/>
      <c r="M660" s="3"/>
      <c r="N660" s="3"/>
      <c r="O660" s="3"/>
      <c r="P660" s="3"/>
      <c r="Q660" s="3"/>
      <c r="R660" s="3"/>
      <c r="S660" s="3"/>
      <c r="T660" s="3"/>
      <c r="U660" s="13"/>
      <c r="AB660" s="3"/>
      <c r="AC660" s="3"/>
      <c r="AD660" s="3"/>
      <c r="AE660" s="2"/>
    </row>
    <row r="661" ht="16.5" customHeight="1">
      <c r="L661" s="3"/>
      <c r="M661" s="3"/>
      <c r="N661" s="3"/>
      <c r="O661" s="3"/>
      <c r="P661" s="3"/>
      <c r="Q661" s="3"/>
      <c r="R661" s="3"/>
      <c r="S661" s="3"/>
      <c r="T661" s="3"/>
      <c r="U661" s="13"/>
      <c r="AB661" s="3"/>
      <c r="AC661" s="3"/>
      <c r="AD661" s="3"/>
      <c r="AE661" s="2"/>
    </row>
    <row r="662" ht="16.5" customHeight="1">
      <c r="L662" s="3"/>
      <c r="M662" s="3"/>
      <c r="N662" s="3"/>
      <c r="O662" s="3"/>
      <c r="P662" s="3"/>
      <c r="Q662" s="3"/>
      <c r="R662" s="3"/>
      <c r="S662" s="3"/>
      <c r="T662" s="3"/>
      <c r="U662" s="13"/>
      <c r="AB662" s="3"/>
      <c r="AC662" s="3"/>
      <c r="AD662" s="3"/>
      <c r="AE662" s="2"/>
    </row>
    <row r="663" ht="16.5" customHeight="1">
      <c r="L663" s="3"/>
      <c r="M663" s="3"/>
      <c r="N663" s="3"/>
      <c r="O663" s="3"/>
      <c r="P663" s="3"/>
      <c r="Q663" s="3"/>
      <c r="R663" s="3"/>
      <c r="S663" s="3"/>
      <c r="T663" s="3"/>
      <c r="U663" s="13"/>
      <c r="AB663" s="3"/>
      <c r="AC663" s="3"/>
      <c r="AD663" s="3"/>
      <c r="AE663" s="2"/>
    </row>
    <row r="664" ht="16.5" customHeight="1">
      <c r="L664" s="3"/>
      <c r="M664" s="3"/>
      <c r="N664" s="3"/>
      <c r="O664" s="3"/>
      <c r="P664" s="3"/>
      <c r="Q664" s="3"/>
      <c r="R664" s="3"/>
      <c r="S664" s="3"/>
      <c r="T664" s="3"/>
      <c r="U664" s="13"/>
      <c r="AB664" s="3"/>
      <c r="AC664" s="3"/>
      <c r="AD664" s="3"/>
      <c r="AE664" s="2"/>
    </row>
    <row r="665" ht="16.5" customHeight="1">
      <c r="L665" s="3"/>
      <c r="M665" s="3"/>
      <c r="N665" s="3"/>
      <c r="O665" s="3"/>
      <c r="P665" s="3"/>
      <c r="Q665" s="3"/>
      <c r="R665" s="3"/>
      <c r="S665" s="3"/>
      <c r="T665" s="3"/>
      <c r="U665" s="13"/>
      <c r="AB665" s="3"/>
      <c r="AC665" s="3"/>
      <c r="AD665" s="3"/>
      <c r="AE665" s="2"/>
    </row>
    <row r="666" ht="16.5" customHeight="1">
      <c r="L666" s="3"/>
      <c r="M666" s="3"/>
      <c r="N666" s="3"/>
      <c r="O666" s="3"/>
      <c r="P666" s="3"/>
      <c r="Q666" s="3"/>
      <c r="R666" s="3"/>
      <c r="S666" s="3"/>
      <c r="T666" s="3"/>
      <c r="U666" s="13"/>
      <c r="AB666" s="3"/>
      <c r="AC666" s="3"/>
      <c r="AD666" s="3"/>
      <c r="AE666" s="2"/>
    </row>
    <row r="667" ht="16.5" customHeight="1">
      <c r="L667" s="3"/>
      <c r="M667" s="3"/>
      <c r="N667" s="3"/>
      <c r="O667" s="3"/>
      <c r="P667" s="3"/>
      <c r="Q667" s="3"/>
      <c r="R667" s="3"/>
      <c r="S667" s="3"/>
      <c r="T667" s="3"/>
      <c r="U667" s="13"/>
      <c r="AB667" s="3"/>
      <c r="AC667" s="3"/>
      <c r="AD667" s="3"/>
      <c r="AE667" s="2"/>
    </row>
    <row r="668" ht="16.5" customHeight="1">
      <c r="L668" s="3"/>
      <c r="M668" s="3"/>
      <c r="N668" s="3"/>
      <c r="O668" s="3"/>
      <c r="P668" s="3"/>
      <c r="Q668" s="3"/>
      <c r="R668" s="3"/>
      <c r="S668" s="3"/>
      <c r="T668" s="3"/>
      <c r="U668" s="13"/>
      <c r="AB668" s="3"/>
      <c r="AC668" s="3"/>
      <c r="AD668" s="3"/>
      <c r="AE668" s="2"/>
    </row>
    <row r="669" ht="16.5" customHeight="1">
      <c r="L669" s="3"/>
      <c r="M669" s="3"/>
      <c r="N669" s="3"/>
      <c r="O669" s="3"/>
      <c r="P669" s="3"/>
      <c r="Q669" s="3"/>
      <c r="R669" s="3"/>
      <c r="S669" s="3"/>
      <c r="T669" s="3"/>
      <c r="U669" s="13"/>
      <c r="AB669" s="3"/>
      <c r="AC669" s="3"/>
      <c r="AD669" s="3"/>
      <c r="AE669" s="2"/>
    </row>
    <row r="670" ht="16.5" customHeight="1">
      <c r="L670" s="3"/>
      <c r="M670" s="3"/>
      <c r="N670" s="3"/>
      <c r="O670" s="3"/>
      <c r="P670" s="3"/>
      <c r="Q670" s="3"/>
      <c r="R670" s="3"/>
      <c r="S670" s="3"/>
      <c r="T670" s="3"/>
      <c r="U670" s="13"/>
      <c r="AB670" s="3"/>
      <c r="AC670" s="3"/>
      <c r="AD670" s="3"/>
      <c r="AE670" s="2"/>
    </row>
    <row r="671" ht="16.5" customHeight="1">
      <c r="L671" s="3"/>
      <c r="M671" s="3"/>
      <c r="N671" s="3"/>
      <c r="O671" s="3"/>
      <c r="P671" s="3"/>
      <c r="Q671" s="3"/>
      <c r="R671" s="3"/>
      <c r="S671" s="3"/>
      <c r="T671" s="3"/>
      <c r="U671" s="13"/>
      <c r="AB671" s="3"/>
      <c r="AC671" s="3"/>
      <c r="AD671" s="3"/>
      <c r="AE671" s="2"/>
    </row>
    <row r="672" ht="16.5" customHeight="1">
      <c r="L672" s="3"/>
      <c r="M672" s="3"/>
      <c r="N672" s="3"/>
      <c r="O672" s="3"/>
      <c r="P672" s="3"/>
      <c r="Q672" s="3"/>
      <c r="R672" s="3"/>
      <c r="S672" s="3"/>
      <c r="T672" s="3"/>
      <c r="U672" s="13"/>
      <c r="AB672" s="3"/>
      <c r="AC672" s="3"/>
      <c r="AD672" s="3"/>
      <c r="AE672" s="2"/>
    </row>
    <row r="673" ht="16.5" customHeight="1">
      <c r="L673" s="3"/>
      <c r="M673" s="3"/>
      <c r="N673" s="3"/>
      <c r="O673" s="3"/>
      <c r="P673" s="3"/>
      <c r="Q673" s="3"/>
      <c r="R673" s="3"/>
      <c r="S673" s="3"/>
      <c r="T673" s="3"/>
      <c r="U673" s="13"/>
      <c r="AB673" s="3"/>
      <c r="AC673" s="3"/>
      <c r="AD673" s="3"/>
      <c r="AE673" s="2"/>
    </row>
    <row r="674" ht="16.5" customHeight="1">
      <c r="L674" s="3"/>
      <c r="M674" s="3"/>
      <c r="N674" s="3"/>
      <c r="O674" s="3"/>
      <c r="P674" s="3"/>
      <c r="Q674" s="3"/>
      <c r="R674" s="3"/>
      <c r="S674" s="3"/>
      <c r="T674" s="3"/>
      <c r="U674" s="13"/>
      <c r="AB674" s="3"/>
      <c r="AC674" s="3"/>
      <c r="AD674" s="3"/>
      <c r="AE674" s="2"/>
    </row>
    <row r="675" ht="16.5" customHeight="1">
      <c r="L675" s="3"/>
      <c r="M675" s="3"/>
      <c r="N675" s="3"/>
      <c r="O675" s="3"/>
      <c r="P675" s="3"/>
      <c r="Q675" s="3"/>
      <c r="R675" s="3"/>
      <c r="S675" s="3"/>
      <c r="T675" s="3"/>
      <c r="U675" s="13"/>
      <c r="AB675" s="3"/>
      <c r="AC675" s="3"/>
      <c r="AD675" s="3"/>
      <c r="AE675" s="2"/>
    </row>
    <row r="676" ht="16.5" customHeight="1">
      <c r="L676" s="3"/>
      <c r="M676" s="3"/>
      <c r="N676" s="3"/>
      <c r="O676" s="3"/>
      <c r="P676" s="3"/>
      <c r="Q676" s="3"/>
      <c r="R676" s="3"/>
      <c r="S676" s="3"/>
      <c r="T676" s="3"/>
      <c r="AB676" s="3"/>
      <c r="AC676" s="3"/>
      <c r="AD676" s="3"/>
      <c r="AE676" s="2"/>
    </row>
    <row r="677" ht="16.5" customHeight="1">
      <c r="L677" s="3"/>
      <c r="M677" s="3"/>
      <c r="N677" s="3"/>
      <c r="O677" s="3"/>
      <c r="P677" s="3"/>
      <c r="Q677" s="3"/>
      <c r="R677" s="3"/>
      <c r="S677" s="3"/>
      <c r="T677" s="3"/>
      <c r="AB677" s="3"/>
      <c r="AC677" s="3"/>
      <c r="AD677" s="3"/>
      <c r="AE677" s="2"/>
    </row>
    <row r="678" ht="16.5" customHeight="1">
      <c r="L678" s="3"/>
      <c r="M678" s="3"/>
      <c r="N678" s="3"/>
      <c r="O678" s="3"/>
      <c r="P678" s="3"/>
      <c r="Q678" s="3"/>
      <c r="R678" s="3"/>
      <c r="S678" s="3"/>
      <c r="T678" s="3"/>
      <c r="AB678" s="3"/>
      <c r="AC678" s="3"/>
      <c r="AD678" s="3"/>
      <c r="AE678" s="2"/>
    </row>
    <row r="679" ht="16.5" customHeight="1">
      <c r="L679" s="3"/>
      <c r="M679" s="3"/>
      <c r="N679" s="3"/>
      <c r="O679" s="3"/>
      <c r="P679" s="3"/>
      <c r="Q679" s="3"/>
      <c r="R679" s="3"/>
      <c r="S679" s="3"/>
      <c r="T679" s="3"/>
      <c r="AB679" s="3"/>
      <c r="AC679" s="3"/>
      <c r="AD679" s="3"/>
      <c r="AE679" s="2"/>
    </row>
    <row r="680" ht="16.5" customHeight="1">
      <c r="L680" s="3"/>
      <c r="M680" s="3"/>
      <c r="N680" s="3"/>
      <c r="O680" s="3"/>
      <c r="P680" s="3"/>
      <c r="Q680" s="3"/>
      <c r="R680" s="3"/>
      <c r="S680" s="3"/>
      <c r="T680" s="3"/>
      <c r="AB680" s="3"/>
      <c r="AC680" s="3"/>
      <c r="AD680" s="3"/>
      <c r="AE680" s="2"/>
    </row>
    <row r="681" ht="16.5" customHeight="1">
      <c r="L681" s="3"/>
      <c r="M681" s="3"/>
      <c r="N681" s="3"/>
      <c r="O681" s="3"/>
      <c r="P681" s="3"/>
      <c r="Q681" s="3"/>
      <c r="R681" s="3"/>
      <c r="S681" s="3"/>
      <c r="T681" s="3"/>
      <c r="AB681" s="3"/>
      <c r="AC681" s="3"/>
      <c r="AD681" s="3"/>
      <c r="AE681" s="2"/>
    </row>
    <row r="682" ht="16.5" customHeight="1">
      <c r="L682" s="3"/>
      <c r="M682" s="3"/>
      <c r="N682" s="3"/>
      <c r="O682" s="3"/>
      <c r="P682" s="3"/>
      <c r="Q682" s="3"/>
      <c r="R682" s="3"/>
      <c r="S682" s="3"/>
      <c r="T682" s="3"/>
      <c r="AB682" s="3"/>
      <c r="AC682" s="3"/>
      <c r="AD682" s="3"/>
      <c r="AE682" s="2"/>
    </row>
    <row r="683" ht="16.5" customHeight="1">
      <c r="L683" s="3"/>
      <c r="M683" s="3"/>
      <c r="N683" s="3"/>
      <c r="O683" s="3"/>
      <c r="P683" s="3"/>
      <c r="Q683" s="3"/>
      <c r="R683" s="3"/>
      <c r="S683" s="3"/>
      <c r="T683" s="3"/>
      <c r="AB683" s="3"/>
      <c r="AC683" s="3"/>
      <c r="AD683" s="3"/>
      <c r="AE683" s="2"/>
    </row>
    <row r="684" ht="16.5" customHeight="1">
      <c r="L684" s="3"/>
      <c r="M684" s="3"/>
      <c r="N684" s="3"/>
      <c r="O684" s="3"/>
      <c r="P684" s="3"/>
      <c r="Q684" s="3"/>
      <c r="R684" s="3"/>
      <c r="S684" s="3"/>
      <c r="T684" s="3"/>
      <c r="AB684" s="3"/>
      <c r="AC684" s="3"/>
      <c r="AD684" s="3"/>
      <c r="AE684" s="2"/>
    </row>
    <row r="685" ht="16.5" customHeight="1">
      <c r="L685" s="3"/>
      <c r="M685" s="3"/>
      <c r="N685" s="3"/>
      <c r="O685" s="3"/>
      <c r="P685" s="3"/>
      <c r="Q685" s="3"/>
      <c r="R685" s="3"/>
      <c r="S685" s="3"/>
      <c r="T685" s="3"/>
      <c r="AB685" s="3"/>
      <c r="AC685" s="3"/>
      <c r="AD685" s="3"/>
      <c r="AE685" s="2"/>
    </row>
    <row r="686" ht="16.5" customHeight="1">
      <c r="L686" s="3"/>
      <c r="M686" s="3"/>
      <c r="N686" s="3"/>
      <c r="O686" s="3"/>
      <c r="P686" s="3"/>
      <c r="Q686" s="3"/>
      <c r="R686" s="3"/>
      <c r="S686" s="3"/>
      <c r="T686" s="3"/>
      <c r="AB686" s="3"/>
      <c r="AC686" s="3"/>
      <c r="AD686" s="3"/>
      <c r="AE686" s="2"/>
    </row>
    <row r="687" ht="16.5" customHeight="1">
      <c r="L687" s="3"/>
      <c r="M687" s="3"/>
      <c r="N687" s="3"/>
      <c r="O687" s="3"/>
      <c r="P687" s="3"/>
      <c r="Q687" s="3"/>
      <c r="R687" s="3"/>
      <c r="S687" s="3"/>
      <c r="T687" s="3"/>
      <c r="AB687" s="3"/>
      <c r="AC687" s="3"/>
      <c r="AD687" s="3"/>
      <c r="AE687" s="2"/>
    </row>
    <row r="688" ht="16.5" customHeight="1">
      <c r="L688" s="3"/>
      <c r="M688" s="3"/>
      <c r="N688" s="3"/>
      <c r="O688" s="3"/>
      <c r="P688" s="3"/>
      <c r="Q688" s="3"/>
      <c r="R688" s="3"/>
      <c r="S688" s="3"/>
      <c r="T688" s="3"/>
      <c r="AB688" s="3"/>
      <c r="AC688" s="3"/>
      <c r="AD688" s="3"/>
      <c r="AE688" s="2"/>
    </row>
    <row r="689" ht="16.5" customHeight="1">
      <c r="L689" s="3"/>
      <c r="M689" s="3"/>
      <c r="N689" s="3"/>
      <c r="O689" s="3"/>
      <c r="P689" s="3"/>
      <c r="Q689" s="3"/>
      <c r="R689" s="3"/>
      <c r="S689" s="3"/>
      <c r="T689" s="3"/>
      <c r="AB689" s="3"/>
      <c r="AC689" s="3"/>
      <c r="AD689" s="3"/>
      <c r="AE689" s="2"/>
    </row>
    <row r="690" ht="16.5" customHeight="1">
      <c r="L690" s="3"/>
      <c r="M690" s="3"/>
      <c r="N690" s="3"/>
      <c r="O690" s="3"/>
      <c r="P690" s="3"/>
      <c r="Q690" s="3"/>
      <c r="R690" s="3"/>
      <c r="S690" s="3"/>
      <c r="T690" s="3"/>
      <c r="AB690" s="3"/>
      <c r="AC690" s="3"/>
      <c r="AD690" s="3"/>
      <c r="AE690" s="2"/>
    </row>
    <row r="691" ht="16.5" customHeight="1">
      <c r="L691" s="3"/>
      <c r="M691" s="3"/>
      <c r="N691" s="3"/>
      <c r="O691" s="3"/>
      <c r="P691" s="3"/>
      <c r="Q691" s="3"/>
      <c r="R691" s="3"/>
      <c r="S691" s="3"/>
      <c r="T691" s="3"/>
      <c r="AB691" s="3"/>
      <c r="AC691" s="3"/>
      <c r="AD691" s="3"/>
      <c r="AE691" s="2"/>
    </row>
    <row r="692" ht="16.5" customHeight="1">
      <c r="L692" s="3"/>
      <c r="M692" s="3"/>
      <c r="N692" s="3"/>
      <c r="O692" s="3"/>
      <c r="P692" s="3"/>
      <c r="Q692" s="3"/>
      <c r="R692" s="3"/>
      <c r="S692" s="3"/>
      <c r="T692" s="3"/>
      <c r="AB692" s="3"/>
      <c r="AC692" s="3"/>
      <c r="AD692" s="3"/>
      <c r="AE692" s="2"/>
    </row>
    <row r="693" ht="16.5" customHeight="1">
      <c r="L693" s="3"/>
      <c r="M693" s="3"/>
      <c r="N693" s="3"/>
      <c r="O693" s="3"/>
      <c r="P693" s="3"/>
      <c r="Q693" s="3"/>
      <c r="R693" s="3"/>
      <c r="S693" s="3"/>
      <c r="T693" s="3"/>
      <c r="AB693" s="3"/>
      <c r="AC693" s="3"/>
      <c r="AD693" s="3"/>
      <c r="AE693" s="2"/>
    </row>
    <row r="694" ht="16.5" customHeight="1">
      <c r="L694" s="3"/>
      <c r="M694" s="3"/>
      <c r="N694" s="3"/>
      <c r="O694" s="3"/>
      <c r="P694" s="3"/>
      <c r="Q694" s="3"/>
      <c r="R694" s="3"/>
      <c r="S694" s="3"/>
      <c r="T694" s="3"/>
      <c r="AB694" s="3"/>
      <c r="AC694" s="3"/>
      <c r="AD694" s="3"/>
      <c r="AE694" s="2"/>
    </row>
    <row r="695" ht="16.5" customHeight="1">
      <c r="L695" s="3"/>
      <c r="M695" s="3"/>
      <c r="N695" s="3"/>
      <c r="O695" s="3"/>
      <c r="P695" s="3"/>
      <c r="Q695" s="3"/>
      <c r="R695" s="3"/>
      <c r="S695" s="3"/>
      <c r="T695" s="3"/>
      <c r="AB695" s="3"/>
      <c r="AC695" s="3"/>
      <c r="AD695" s="3"/>
      <c r="AE695" s="2"/>
    </row>
    <row r="696" ht="16.5" customHeight="1">
      <c r="L696" s="3"/>
      <c r="M696" s="3"/>
      <c r="N696" s="3"/>
      <c r="O696" s="3"/>
      <c r="P696" s="3"/>
      <c r="Q696" s="3"/>
      <c r="R696" s="3"/>
      <c r="S696" s="3"/>
      <c r="T696" s="3"/>
      <c r="AB696" s="3"/>
      <c r="AC696" s="3"/>
      <c r="AD696" s="3"/>
      <c r="AE696" s="2"/>
    </row>
    <row r="697" ht="16.5" customHeight="1">
      <c r="L697" s="3"/>
      <c r="M697" s="3"/>
      <c r="N697" s="3"/>
      <c r="O697" s="3"/>
      <c r="P697" s="3"/>
      <c r="Q697" s="3"/>
      <c r="R697" s="3"/>
      <c r="S697" s="3"/>
      <c r="T697" s="3"/>
      <c r="AB697" s="3"/>
      <c r="AC697" s="3"/>
      <c r="AD697" s="3"/>
      <c r="AE697" s="2"/>
    </row>
    <row r="698" ht="16.5" customHeight="1">
      <c r="L698" s="3"/>
      <c r="M698" s="3"/>
      <c r="N698" s="3"/>
      <c r="O698" s="3"/>
      <c r="P698" s="3"/>
      <c r="Q698" s="3"/>
      <c r="R698" s="3"/>
      <c r="S698" s="3"/>
      <c r="T698" s="3"/>
      <c r="AB698" s="3"/>
      <c r="AC698" s="3"/>
      <c r="AD698" s="3"/>
      <c r="AE698" s="2"/>
    </row>
    <row r="699" ht="16.5" customHeight="1">
      <c r="L699" s="3"/>
      <c r="M699" s="3"/>
      <c r="N699" s="3"/>
      <c r="O699" s="3"/>
      <c r="P699" s="3"/>
      <c r="Q699" s="3"/>
      <c r="R699" s="3"/>
      <c r="S699" s="3"/>
      <c r="T699" s="3"/>
      <c r="AB699" s="3"/>
      <c r="AC699" s="3"/>
      <c r="AD699" s="3"/>
      <c r="AE699" s="2"/>
    </row>
    <row r="700" ht="16.5" customHeight="1">
      <c r="L700" s="3"/>
      <c r="M700" s="3"/>
      <c r="N700" s="3"/>
      <c r="O700" s="3"/>
      <c r="P700" s="3"/>
      <c r="Q700" s="3"/>
      <c r="R700" s="3"/>
      <c r="S700" s="3"/>
      <c r="T700" s="3"/>
      <c r="AB700" s="3"/>
      <c r="AC700" s="3"/>
      <c r="AD700" s="3"/>
      <c r="AE700" s="2"/>
    </row>
    <row r="701" ht="16.5" customHeight="1">
      <c r="L701" s="3"/>
      <c r="M701" s="3"/>
      <c r="N701" s="3"/>
      <c r="O701" s="3"/>
      <c r="P701" s="3"/>
      <c r="Q701" s="3"/>
      <c r="R701" s="3"/>
      <c r="S701" s="3"/>
      <c r="T701" s="3"/>
      <c r="AB701" s="3"/>
      <c r="AC701" s="3"/>
      <c r="AD701" s="3"/>
      <c r="AE701" s="2"/>
    </row>
    <row r="702" ht="16.5" customHeight="1">
      <c r="L702" s="3"/>
      <c r="M702" s="3"/>
      <c r="N702" s="3"/>
      <c r="O702" s="3"/>
      <c r="P702" s="3"/>
      <c r="Q702" s="3"/>
      <c r="R702" s="3"/>
      <c r="S702" s="3"/>
      <c r="T702" s="3"/>
      <c r="AB702" s="3"/>
      <c r="AC702" s="3"/>
      <c r="AD702" s="3"/>
      <c r="AE702" s="2"/>
    </row>
    <row r="703" ht="16.5" customHeight="1">
      <c r="L703" s="3"/>
      <c r="M703" s="3"/>
      <c r="N703" s="3"/>
      <c r="O703" s="3"/>
      <c r="P703" s="3"/>
      <c r="Q703" s="3"/>
      <c r="R703" s="3"/>
      <c r="S703" s="3"/>
      <c r="T703" s="3"/>
      <c r="AB703" s="3"/>
      <c r="AC703" s="3"/>
      <c r="AD703" s="3"/>
      <c r="AE703" s="2"/>
    </row>
    <row r="704" ht="16.5" customHeight="1">
      <c r="L704" s="3"/>
      <c r="M704" s="3"/>
      <c r="N704" s="3"/>
      <c r="O704" s="3"/>
      <c r="P704" s="3"/>
      <c r="Q704" s="3"/>
      <c r="R704" s="3"/>
      <c r="S704" s="3"/>
      <c r="T704" s="3"/>
      <c r="AB704" s="3"/>
      <c r="AC704" s="3"/>
      <c r="AD704" s="3"/>
      <c r="AE704" s="2"/>
    </row>
    <row r="705" ht="16.5" customHeight="1">
      <c r="L705" s="3"/>
      <c r="M705" s="3"/>
      <c r="N705" s="3"/>
      <c r="O705" s="3"/>
      <c r="P705" s="3"/>
      <c r="Q705" s="3"/>
      <c r="R705" s="3"/>
      <c r="S705" s="3"/>
      <c r="T705" s="3"/>
      <c r="AB705" s="3"/>
      <c r="AC705" s="3"/>
      <c r="AD705" s="3"/>
      <c r="AE705" s="2"/>
    </row>
    <row r="706" ht="16.5" customHeight="1">
      <c r="L706" s="3"/>
      <c r="M706" s="3"/>
      <c r="N706" s="3"/>
      <c r="O706" s="3"/>
      <c r="P706" s="3"/>
      <c r="Q706" s="3"/>
      <c r="R706" s="3"/>
      <c r="S706" s="3"/>
      <c r="T706" s="3"/>
      <c r="AB706" s="3"/>
      <c r="AC706" s="3"/>
      <c r="AD706" s="3"/>
      <c r="AE706" s="2"/>
    </row>
    <row r="707" ht="16.5" customHeight="1">
      <c r="L707" s="3"/>
      <c r="M707" s="3"/>
      <c r="N707" s="3"/>
      <c r="O707" s="3"/>
      <c r="P707" s="3"/>
      <c r="Q707" s="3"/>
      <c r="R707" s="3"/>
      <c r="S707" s="3"/>
      <c r="T707" s="3"/>
      <c r="AB707" s="3"/>
      <c r="AC707" s="3"/>
      <c r="AD707" s="3"/>
      <c r="AE707" s="2"/>
    </row>
    <row r="708" ht="16.5" customHeight="1">
      <c r="L708" s="3"/>
      <c r="M708" s="3"/>
      <c r="N708" s="3"/>
      <c r="O708" s="3"/>
      <c r="P708" s="3"/>
      <c r="Q708" s="3"/>
      <c r="R708" s="3"/>
      <c r="S708" s="3"/>
      <c r="T708" s="3"/>
      <c r="AB708" s="3"/>
      <c r="AC708" s="3"/>
      <c r="AD708" s="3"/>
      <c r="AE708" s="2"/>
    </row>
    <row r="709" ht="16.5" customHeight="1">
      <c r="L709" s="3"/>
      <c r="M709" s="3"/>
      <c r="N709" s="3"/>
      <c r="O709" s="3"/>
      <c r="P709" s="3"/>
      <c r="Q709" s="3"/>
      <c r="R709" s="3"/>
      <c r="S709" s="3"/>
      <c r="T709" s="3"/>
      <c r="AB709" s="3"/>
      <c r="AC709" s="3"/>
      <c r="AD709" s="3"/>
      <c r="AE709" s="2"/>
    </row>
    <row r="710" ht="16.5" customHeight="1">
      <c r="L710" s="3"/>
      <c r="M710" s="3"/>
      <c r="N710" s="3"/>
      <c r="O710" s="3"/>
      <c r="P710" s="3"/>
      <c r="Q710" s="3"/>
      <c r="R710" s="3"/>
      <c r="S710" s="3"/>
      <c r="T710" s="3"/>
      <c r="AB710" s="3"/>
      <c r="AC710" s="3"/>
      <c r="AD710" s="3"/>
      <c r="AE710" s="2"/>
    </row>
    <row r="711" ht="16.5" customHeight="1">
      <c r="L711" s="3"/>
      <c r="M711" s="3"/>
      <c r="N711" s="3"/>
      <c r="O711" s="3"/>
      <c r="P711" s="3"/>
      <c r="Q711" s="3"/>
      <c r="R711" s="3"/>
      <c r="S711" s="3"/>
      <c r="T711" s="3"/>
      <c r="AB711" s="3"/>
      <c r="AC711" s="3"/>
      <c r="AD711" s="3"/>
      <c r="AE711" s="2"/>
    </row>
    <row r="712" ht="16.5" customHeight="1">
      <c r="L712" s="3"/>
      <c r="M712" s="3"/>
      <c r="N712" s="3"/>
      <c r="O712" s="3"/>
      <c r="P712" s="3"/>
      <c r="Q712" s="3"/>
      <c r="R712" s="3"/>
      <c r="S712" s="3"/>
      <c r="T712" s="3"/>
      <c r="AB712" s="3"/>
      <c r="AC712" s="3"/>
      <c r="AD712" s="3"/>
      <c r="AE712" s="2"/>
    </row>
    <row r="713" ht="16.5" customHeight="1">
      <c r="L713" s="3"/>
      <c r="M713" s="3"/>
      <c r="N713" s="3"/>
      <c r="O713" s="3"/>
      <c r="P713" s="3"/>
      <c r="Q713" s="3"/>
      <c r="R713" s="3"/>
      <c r="S713" s="3"/>
      <c r="T713" s="3"/>
      <c r="AB713" s="3"/>
      <c r="AC713" s="3"/>
      <c r="AD713" s="3"/>
      <c r="AE713" s="2"/>
    </row>
    <row r="714" ht="16.5" customHeight="1">
      <c r="L714" s="3"/>
      <c r="M714" s="3"/>
      <c r="N714" s="3"/>
      <c r="O714" s="3"/>
      <c r="P714" s="3"/>
      <c r="Q714" s="3"/>
      <c r="R714" s="3"/>
      <c r="S714" s="3"/>
      <c r="T714" s="3"/>
      <c r="AB714" s="3"/>
      <c r="AC714" s="3"/>
      <c r="AD714" s="3"/>
      <c r="AE714" s="2"/>
    </row>
    <row r="715" ht="16.5" customHeight="1">
      <c r="L715" s="3"/>
      <c r="M715" s="3"/>
      <c r="N715" s="3"/>
      <c r="O715" s="3"/>
      <c r="P715" s="3"/>
      <c r="Q715" s="3"/>
      <c r="R715" s="3"/>
      <c r="S715" s="3"/>
      <c r="T715" s="3"/>
      <c r="AB715" s="3"/>
      <c r="AC715" s="3"/>
      <c r="AD715" s="3"/>
      <c r="AE715" s="2"/>
    </row>
    <row r="716" ht="16.5" customHeight="1">
      <c r="L716" s="3"/>
      <c r="M716" s="3"/>
      <c r="N716" s="3"/>
      <c r="O716" s="3"/>
      <c r="P716" s="3"/>
      <c r="Q716" s="3"/>
      <c r="R716" s="3"/>
      <c r="S716" s="3"/>
      <c r="T716" s="3"/>
      <c r="AB716" s="3"/>
      <c r="AC716" s="3"/>
      <c r="AD716" s="3"/>
      <c r="AE716" s="2"/>
    </row>
    <row r="717" ht="16.5" customHeight="1">
      <c r="L717" s="3"/>
      <c r="M717" s="3"/>
      <c r="N717" s="3"/>
      <c r="O717" s="3"/>
      <c r="P717" s="3"/>
      <c r="Q717" s="3"/>
      <c r="R717" s="3"/>
      <c r="S717" s="3"/>
      <c r="T717" s="3"/>
      <c r="AB717" s="3"/>
      <c r="AC717" s="3"/>
      <c r="AD717" s="3"/>
      <c r="AE717" s="2"/>
    </row>
    <row r="718" ht="16.5" customHeight="1">
      <c r="L718" s="3"/>
      <c r="M718" s="3"/>
      <c r="N718" s="3"/>
      <c r="O718" s="3"/>
      <c r="P718" s="3"/>
      <c r="Q718" s="3"/>
      <c r="R718" s="3"/>
      <c r="S718" s="3"/>
      <c r="T718" s="3"/>
      <c r="AB718" s="3"/>
      <c r="AC718" s="3"/>
      <c r="AD718" s="3"/>
      <c r="AE718" s="2"/>
    </row>
    <row r="719" ht="16.5" customHeight="1">
      <c r="L719" s="3"/>
      <c r="M719" s="3"/>
      <c r="N719" s="3"/>
      <c r="O719" s="3"/>
      <c r="P719" s="3"/>
      <c r="Q719" s="3"/>
      <c r="R719" s="3"/>
      <c r="S719" s="3"/>
      <c r="T719" s="3"/>
      <c r="AB719" s="3"/>
      <c r="AC719" s="3"/>
      <c r="AD719" s="3"/>
      <c r="AE719" s="2"/>
    </row>
    <row r="720" ht="16.5" customHeight="1">
      <c r="L720" s="3"/>
      <c r="M720" s="3"/>
      <c r="N720" s="3"/>
      <c r="O720" s="3"/>
      <c r="P720" s="3"/>
      <c r="Q720" s="3"/>
      <c r="R720" s="3"/>
      <c r="S720" s="3"/>
      <c r="T720" s="3"/>
      <c r="AB720" s="3"/>
      <c r="AC720" s="3"/>
      <c r="AD720" s="3"/>
      <c r="AE720" s="2"/>
    </row>
    <row r="721" ht="16.5" customHeight="1">
      <c r="L721" s="3"/>
      <c r="M721" s="3"/>
      <c r="N721" s="3"/>
      <c r="O721" s="3"/>
      <c r="P721" s="3"/>
      <c r="Q721" s="3"/>
      <c r="R721" s="3"/>
      <c r="S721" s="3"/>
      <c r="T721" s="3"/>
      <c r="AB721" s="3"/>
      <c r="AC721" s="3"/>
      <c r="AD721" s="3"/>
      <c r="AE721" s="2"/>
    </row>
    <row r="722" ht="16.5" customHeight="1">
      <c r="L722" s="3"/>
      <c r="M722" s="3"/>
      <c r="N722" s="3"/>
      <c r="O722" s="3"/>
      <c r="P722" s="3"/>
      <c r="Q722" s="3"/>
      <c r="R722" s="3"/>
      <c r="S722" s="3"/>
      <c r="T722" s="3"/>
      <c r="AB722" s="3"/>
      <c r="AC722" s="3"/>
      <c r="AD722" s="3"/>
      <c r="AE722" s="2"/>
    </row>
    <row r="723" ht="16.5" customHeight="1">
      <c r="L723" s="3"/>
      <c r="M723" s="3"/>
      <c r="N723" s="3"/>
      <c r="O723" s="3"/>
      <c r="P723" s="3"/>
      <c r="Q723" s="3"/>
      <c r="R723" s="3"/>
      <c r="S723" s="3"/>
      <c r="T723" s="3"/>
      <c r="AB723" s="3"/>
      <c r="AC723" s="3"/>
      <c r="AD723" s="3"/>
      <c r="AE723" s="2"/>
    </row>
    <row r="724" ht="16.5" customHeight="1">
      <c r="L724" s="3"/>
      <c r="M724" s="3"/>
      <c r="N724" s="3"/>
      <c r="O724" s="3"/>
      <c r="P724" s="3"/>
      <c r="Q724" s="3"/>
      <c r="R724" s="3"/>
      <c r="S724" s="3"/>
      <c r="T724" s="3"/>
      <c r="AB724" s="3"/>
      <c r="AC724" s="3"/>
      <c r="AD724" s="3"/>
      <c r="AE724" s="2"/>
    </row>
    <row r="725" ht="16.5" customHeight="1">
      <c r="L725" s="3"/>
      <c r="M725" s="3"/>
      <c r="N725" s="3"/>
      <c r="O725" s="3"/>
      <c r="P725" s="3"/>
      <c r="Q725" s="3"/>
      <c r="R725" s="3"/>
      <c r="S725" s="3"/>
      <c r="T725" s="3"/>
      <c r="AB725" s="3"/>
      <c r="AC725" s="3"/>
      <c r="AD725" s="3"/>
      <c r="AE725" s="2"/>
    </row>
    <row r="726" ht="16.5" customHeight="1">
      <c r="L726" s="3"/>
      <c r="M726" s="3"/>
      <c r="N726" s="3"/>
      <c r="O726" s="3"/>
      <c r="P726" s="3"/>
      <c r="Q726" s="3"/>
      <c r="R726" s="3"/>
      <c r="S726" s="3"/>
      <c r="T726" s="3"/>
      <c r="AB726" s="3"/>
      <c r="AC726" s="3"/>
      <c r="AD726" s="3"/>
      <c r="AE726" s="2"/>
    </row>
    <row r="727" ht="16.5" customHeight="1">
      <c r="L727" s="3"/>
      <c r="M727" s="3"/>
      <c r="N727" s="3"/>
      <c r="O727" s="3"/>
      <c r="P727" s="3"/>
      <c r="Q727" s="3"/>
      <c r="R727" s="3"/>
      <c r="S727" s="3"/>
      <c r="T727" s="3"/>
      <c r="AB727" s="3"/>
      <c r="AC727" s="3"/>
      <c r="AD727" s="3"/>
      <c r="AE727" s="2"/>
    </row>
    <row r="728" ht="16.5" customHeight="1">
      <c r="L728" s="3"/>
      <c r="M728" s="3"/>
      <c r="N728" s="3"/>
      <c r="O728" s="3"/>
      <c r="P728" s="3"/>
      <c r="Q728" s="3"/>
      <c r="R728" s="3"/>
      <c r="S728" s="3"/>
      <c r="T728" s="3"/>
      <c r="AB728" s="3"/>
      <c r="AC728" s="3"/>
      <c r="AD728" s="3"/>
      <c r="AE728" s="2"/>
    </row>
    <row r="729" ht="16.5" customHeight="1">
      <c r="L729" s="3"/>
      <c r="M729" s="3"/>
      <c r="N729" s="3"/>
      <c r="O729" s="3"/>
      <c r="P729" s="3"/>
      <c r="Q729" s="3"/>
      <c r="R729" s="3"/>
      <c r="S729" s="3"/>
      <c r="T729" s="3"/>
      <c r="AB729" s="3"/>
      <c r="AC729" s="3"/>
      <c r="AD729" s="3"/>
      <c r="AE729" s="2"/>
    </row>
    <row r="730" ht="16.5" customHeight="1">
      <c r="L730" s="3"/>
      <c r="M730" s="3"/>
      <c r="N730" s="3"/>
      <c r="O730" s="3"/>
      <c r="P730" s="3"/>
      <c r="Q730" s="3"/>
      <c r="R730" s="3"/>
      <c r="S730" s="3"/>
      <c r="T730" s="3"/>
      <c r="AB730" s="3"/>
      <c r="AC730" s="3"/>
      <c r="AD730" s="3"/>
      <c r="AE730" s="2"/>
    </row>
    <row r="731" ht="16.5" customHeight="1">
      <c r="L731" s="3"/>
      <c r="M731" s="3"/>
      <c r="N731" s="3"/>
      <c r="O731" s="3"/>
      <c r="P731" s="3"/>
      <c r="Q731" s="3"/>
      <c r="R731" s="3"/>
      <c r="S731" s="3"/>
      <c r="T731" s="3"/>
      <c r="AB731" s="3"/>
      <c r="AC731" s="3"/>
      <c r="AD731" s="3"/>
      <c r="AE731" s="2"/>
    </row>
    <row r="732" ht="16.5" customHeight="1">
      <c r="L732" s="3"/>
      <c r="M732" s="3"/>
      <c r="N732" s="3"/>
      <c r="O732" s="3"/>
      <c r="P732" s="3"/>
      <c r="Q732" s="3"/>
      <c r="R732" s="3"/>
      <c r="S732" s="3"/>
      <c r="T732" s="3"/>
      <c r="AB732" s="3"/>
      <c r="AC732" s="3"/>
      <c r="AD732" s="3"/>
      <c r="AE732" s="2"/>
    </row>
    <row r="733" ht="16.5" customHeight="1">
      <c r="L733" s="3"/>
      <c r="M733" s="3"/>
      <c r="N733" s="3"/>
      <c r="O733" s="3"/>
      <c r="P733" s="3"/>
      <c r="Q733" s="3"/>
      <c r="R733" s="3"/>
      <c r="S733" s="3"/>
      <c r="T733" s="3"/>
      <c r="AB733" s="3"/>
      <c r="AC733" s="3"/>
      <c r="AD733" s="3"/>
      <c r="AE733" s="2"/>
    </row>
    <row r="734" ht="16.5" customHeight="1">
      <c r="L734" s="3"/>
      <c r="M734" s="3"/>
      <c r="N734" s="3"/>
      <c r="O734" s="3"/>
      <c r="P734" s="3"/>
      <c r="Q734" s="3"/>
      <c r="R734" s="3"/>
      <c r="S734" s="3"/>
      <c r="T734" s="3"/>
      <c r="AB734" s="3"/>
      <c r="AC734" s="3"/>
      <c r="AD734" s="3"/>
      <c r="AE734" s="2"/>
    </row>
    <row r="735" ht="16.5" customHeight="1">
      <c r="L735" s="3"/>
      <c r="M735" s="3"/>
      <c r="N735" s="3"/>
      <c r="O735" s="3"/>
      <c r="P735" s="3"/>
      <c r="Q735" s="3"/>
      <c r="R735" s="3"/>
      <c r="S735" s="3"/>
      <c r="T735" s="3"/>
      <c r="AB735" s="3"/>
      <c r="AC735" s="3"/>
      <c r="AD735" s="3"/>
      <c r="AE735" s="2"/>
    </row>
    <row r="736" ht="16.5" customHeight="1">
      <c r="L736" s="3"/>
      <c r="M736" s="3"/>
      <c r="N736" s="3"/>
      <c r="O736" s="3"/>
      <c r="P736" s="3"/>
      <c r="Q736" s="3"/>
      <c r="R736" s="3"/>
      <c r="S736" s="3"/>
      <c r="T736" s="3"/>
      <c r="AB736" s="3"/>
      <c r="AC736" s="3"/>
      <c r="AD736" s="3"/>
      <c r="AE736" s="2"/>
    </row>
    <row r="737" ht="16.5" customHeight="1">
      <c r="L737" s="3"/>
      <c r="M737" s="3"/>
      <c r="N737" s="3"/>
      <c r="O737" s="3"/>
      <c r="P737" s="3"/>
      <c r="Q737" s="3"/>
      <c r="R737" s="3"/>
      <c r="S737" s="3"/>
      <c r="T737" s="3"/>
      <c r="AB737" s="3"/>
      <c r="AC737" s="3"/>
      <c r="AD737" s="3"/>
      <c r="AE737" s="2"/>
    </row>
    <row r="738" ht="16.5" customHeight="1">
      <c r="L738" s="3"/>
      <c r="M738" s="3"/>
      <c r="N738" s="3"/>
      <c r="O738" s="3"/>
      <c r="P738" s="3"/>
      <c r="Q738" s="3"/>
      <c r="R738" s="3"/>
      <c r="S738" s="3"/>
      <c r="T738" s="3"/>
      <c r="AB738" s="3"/>
      <c r="AC738" s="3"/>
      <c r="AD738" s="3"/>
      <c r="AE738" s="2"/>
    </row>
    <row r="739" ht="16.5" customHeight="1">
      <c r="L739" s="3"/>
      <c r="M739" s="3"/>
      <c r="N739" s="3"/>
      <c r="O739" s="3"/>
      <c r="P739" s="3"/>
      <c r="Q739" s="3"/>
      <c r="R739" s="3"/>
      <c r="S739" s="3"/>
      <c r="T739" s="3"/>
      <c r="AB739" s="3"/>
      <c r="AC739" s="3"/>
      <c r="AD739" s="3"/>
      <c r="AE739" s="2"/>
    </row>
    <row r="740" ht="16.5" customHeight="1">
      <c r="L740" s="3"/>
      <c r="M740" s="3"/>
      <c r="N740" s="3"/>
      <c r="O740" s="3"/>
      <c r="P740" s="3"/>
      <c r="Q740" s="3"/>
      <c r="R740" s="3"/>
      <c r="S740" s="3"/>
      <c r="T740" s="3"/>
      <c r="AB740" s="3"/>
      <c r="AC740" s="3"/>
      <c r="AD740" s="3"/>
      <c r="AE740" s="2"/>
    </row>
    <row r="741" ht="16.5" customHeight="1">
      <c r="L741" s="3"/>
      <c r="M741" s="3"/>
      <c r="N741" s="3"/>
      <c r="O741" s="3"/>
      <c r="P741" s="3"/>
      <c r="Q741" s="3"/>
      <c r="R741" s="3"/>
      <c r="S741" s="3"/>
      <c r="T741" s="3"/>
      <c r="AB741" s="3"/>
      <c r="AC741" s="3"/>
      <c r="AD741" s="3"/>
      <c r="AE741" s="2"/>
    </row>
    <row r="742" ht="16.5" customHeight="1">
      <c r="L742" s="3"/>
      <c r="M742" s="3"/>
      <c r="N742" s="3"/>
      <c r="O742" s="3"/>
      <c r="P742" s="3"/>
      <c r="Q742" s="3"/>
      <c r="R742" s="3"/>
      <c r="S742" s="3"/>
      <c r="T742" s="3"/>
      <c r="AB742" s="3"/>
      <c r="AC742" s="3"/>
      <c r="AD742" s="3"/>
      <c r="AE742" s="2"/>
    </row>
    <row r="743" ht="16.5" customHeight="1">
      <c r="L743" s="3"/>
      <c r="M743" s="3"/>
      <c r="N743" s="3"/>
      <c r="O743" s="3"/>
      <c r="P743" s="3"/>
      <c r="Q743" s="3"/>
      <c r="R743" s="3"/>
      <c r="S743" s="3"/>
      <c r="T743" s="3"/>
      <c r="AB743" s="3"/>
      <c r="AC743" s="3"/>
      <c r="AD743" s="3"/>
      <c r="AE743" s="2"/>
    </row>
    <row r="744" ht="16.5" customHeight="1">
      <c r="L744" s="3"/>
      <c r="M744" s="3"/>
      <c r="N744" s="3"/>
      <c r="O744" s="3"/>
      <c r="P744" s="3"/>
      <c r="Q744" s="3"/>
      <c r="R744" s="3"/>
      <c r="S744" s="3"/>
      <c r="T744" s="3"/>
      <c r="AB744" s="3"/>
      <c r="AC744" s="3"/>
      <c r="AD744" s="3"/>
      <c r="AE744" s="2"/>
    </row>
    <row r="745" ht="16.5" customHeight="1">
      <c r="L745" s="3"/>
      <c r="M745" s="3"/>
      <c r="N745" s="3"/>
      <c r="O745" s="3"/>
      <c r="P745" s="3"/>
      <c r="Q745" s="3"/>
      <c r="R745" s="3"/>
      <c r="S745" s="3"/>
      <c r="T745" s="3"/>
      <c r="AB745" s="3"/>
      <c r="AC745" s="3"/>
      <c r="AD745" s="3"/>
      <c r="AE745" s="2"/>
    </row>
    <row r="746" ht="16.5" customHeight="1">
      <c r="L746" s="3"/>
      <c r="M746" s="3"/>
      <c r="N746" s="3"/>
      <c r="O746" s="3"/>
      <c r="P746" s="3"/>
      <c r="Q746" s="3"/>
      <c r="R746" s="3"/>
      <c r="S746" s="3"/>
      <c r="T746" s="3"/>
      <c r="AB746" s="3"/>
      <c r="AC746" s="3"/>
      <c r="AD746" s="3"/>
      <c r="AE746" s="2"/>
    </row>
    <row r="747" ht="16.5" customHeight="1">
      <c r="L747" s="3"/>
      <c r="M747" s="3"/>
      <c r="N747" s="3"/>
      <c r="O747" s="3"/>
      <c r="P747" s="3"/>
      <c r="Q747" s="3"/>
      <c r="R747" s="3"/>
      <c r="S747" s="3"/>
      <c r="T747" s="3"/>
      <c r="AB747" s="3"/>
      <c r="AC747" s="3"/>
      <c r="AD747" s="3"/>
      <c r="AE747" s="2"/>
    </row>
    <row r="748" ht="16.5" customHeight="1">
      <c r="L748" s="3"/>
      <c r="M748" s="3"/>
      <c r="N748" s="3"/>
      <c r="O748" s="3"/>
      <c r="P748" s="3"/>
      <c r="Q748" s="3"/>
      <c r="R748" s="3"/>
      <c r="S748" s="3"/>
      <c r="T748" s="3"/>
      <c r="AB748" s="3"/>
      <c r="AC748" s="3"/>
      <c r="AD748" s="3"/>
      <c r="AE748" s="2"/>
    </row>
    <row r="749" ht="16.5" customHeight="1">
      <c r="L749" s="3"/>
      <c r="M749" s="3"/>
      <c r="N749" s="3"/>
      <c r="O749" s="3"/>
      <c r="P749" s="3"/>
      <c r="Q749" s="3"/>
      <c r="R749" s="3"/>
      <c r="S749" s="3"/>
      <c r="T749" s="3"/>
      <c r="AB749" s="3"/>
      <c r="AC749" s="3"/>
      <c r="AD749" s="3"/>
      <c r="AE749" s="2"/>
    </row>
    <row r="750" ht="16.5" customHeight="1">
      <c r="L750" s="3"/>
      <c r="M750" s="3"/>
      <c r="N750" s="3"/>
      <c r="O750" s="3"/>
      <c r="P750" s="3"/>
      <c r="Q750" s="3"/>
      <c r="R750" s="3"/>
      <c r="S750" s="3"/>
      <c r="T750" s="3"/>
      <c r="AB750" s="3"/>
      <c r="AC750" s="3"/>
      <c r="AD750" s="3"/>
      <c r="AE750" s="2"/>
    </row>
    <row r="751" ht="16.5" customHeight="1">
      <c r="L751" s="3"/>
      <c r="M751" s="3"/>
      <c r="N751" s="3"/>
      <c r="O751" s="3"/>
      <c r="P751" s="3"/>
      <c r="Q751" s="3"/>
      <c r="R751" s="3"/>
      <c r="S751" s="3"/>
      <c r="T751" s="3"/>
      <c r="AB751" s="3"/>
      <c r="AC751" s="3"/>
      <c r="AD751" s="3"/>
      <c r="AE751" s="2"/>
    </row>
    <row r="752" ht="16.5" customHeight="1">
      <c r="L752" s="3"/>
      <c r="M752" s="3"/>
      <c r="N752" s="3"/>
      <c r="O752" s="3"/>
      <c r="P752" s="3"/>
      <c r="Q752" s="3"/>
      <c r="R752" s="3"/>
      <c r="S752" s="3"/>
      <c r="T752" s="3"/>
      <c r="AB752" s="3"/>
      <c r="AC752" s="3"/>
      <c r="AD752" s="3"/>
      <c r="AE752" s="2"/>
    </row>
    <row r="753" ht="16.5" customHeight="1">
      <c r="L753" s="3"/>
      <c r="M753" s="3"/>
      <c r="N753" s="3"/>
      <c r="O753" s="3"/>
      <c r="P753" s="3"/>
      <c r="Q753" s="3"/>
      <c r="R753" s="3"/>
      <c r="S753" s="3"/>
      <c r="T753" s="3"/>
      <c r="AB753" s="3"/>
      <c r="AC753" s="3"/>
      <c r="AD753" s="3"/>
      <c r="AE753" s="2"/>
    </row>
    <row r="754" ht="16.5" customHeight="1">
      <c r="L754" s="3"/>
      <c r="M754" s="3"/>
      <c r="N754" s="3"/>
      <c r="O754" s="3"/>
      <c r="P754" s="3"/>
      <c r="Q754" s="3"/>
      <c r="R754" s="3"/>
      <c r="S754" s="3"/>
      <c r="T754" s="3"/>
      <c r="AB754" s="3"/>
      <c r="AC754" s="3"/>
      <c r="AD754" s="3"/>
      <c r="AE754" s="2"/>
    </row>
    <row r="755" ht="16.5" customHeight="1">
      <c r="L755" s="3"/>
      <c r="M755" s="3"/>
      <c r="N755" s="3"/>
      <c r="O755" s="3"/>
      <c r="P755" s="3"/>
      <c r="Q755" s="3"/>
      <c r="R755" s="3"/>
      <c r="S755" s="3"/>
      <c r="T755" s="3"/>
      <c r="AB755" s="3"/>
      <c r="AC755" s="3"/>
      <c r="AD755" s="3"/>
      <c r="AE755" s="2"/>
    </row>
    <row r="756" ht="16.5" customHeight="1">
      <c r="L756" s="3"/>
      <c r="M756" s="3"/>
      <c r="N756" s="3"/>
      <c r="O756" s="3"/>
      <c r="P756" s="3"/>
      <c r="Q756" s="3"/>
      <c r="R756" s="3"/>
      <c r="S756" s="3"/>
      <c r="T756" s="3"/>
      <c r="AB756" s="3"/>
      <c r="AC756" s="3"/>
      <c r="AD756" s="3"/>
      <c r="AE756" s="2"/>
    </row>
    <row r="757" ht="16.5" customHeight="1">
      <c r="L757" s="3"/>
      <c r="M757" s="3"/>
      <c r="N757" s="3"/>
      <c r="O757" s="3"/>
      <c r="P757" s="3"/>
      <c r="Q757" s="3"/>
      <c r="R757" s="3"/>
      <c r="S757" s="3"/>
      <c r="T757" s="3"/>
      <c r="AB757" s="3"/>
      <c r="AC757" s="3"/>
      <c r="AD757" s="3"/>
      <c r="AE757" s="2"/>
    </row>
    <row r="758" ht="16.5" customHeight="1">
      <c r="L758" s="3"/>
      <c r="M758" s="3"/>
      <c r="N758" s="3"/>
      <c r="O758" s="3"/>
      <c r="P758" s="3"/>
      <c r="Q758" s="3"/>
      <c r="R758" s="3"/>
      <c r="S758" s="3"/>
      <c r="T758" s="3"/>
      <c r="AB758" s="3"/>
      <c r="AC758" s="3"/>
      <c r="AD758" s="3"/>
      <c r="AE758" s="2"/>
    </row>
    <row r="759" ht="16.5" customHeight="1">
      <c r="L759" s="3"/>
      <c r="M759" s="3"/>
      <c r="N759" s="3"/>
      <c r="O759" s="3"/>
      <c r="P759" s="3"/>
      <c r="Q759" s="3"/>
      <c r="R759" s="3"/>
      <c r="S759" s="3"/>
      <c r="T759" s="3"/>
      <c r="AB759" s="3"/>
      <c r="AC759" s="3"/>
      <c r="AD759" s="3"/>
      <c r="AE759" s="2"/>
    </row>
    <row r="760" ht="16.5" customHeight="1">
      <c r="L760" s="3"/>
      <c r="M760" s="3"/>
      <c r="N760" s="3"/>
      <c r="O760" s="3"/>
      <c r="P760" s="3"/>
      <c r="Q760" s="3"/>
      <c r="R760" s="3"/>
      <c r="S760" s="3"/>
      <c r="T760" s="3"/>
      <c r="AB760" s="3"/>
      <c r="AC760" s="3"/>
      <c r="AD760" s="3"/>
      <c r="AE760" s="2"/>
    </row>
    <row r="761" ht="16.5" customHeight="1">
      <c r="L761" s="3"/>
      <c r="M761" s="3"/>
      <c r="N761" s="3"/>
      <c r="O761" s="3"/>
      <c r="P761" s="3"/>
      <c r="Q761" s="3"/>
      <c r="R761" s="3"/>
      <c r="S761" s="3"/>
      <c r="T761" s="3"/>
      <c r="AB761" s="3"/>
      <c r="AC761" s="3"/>
      <c r="AD761" s="3"/>
      <c r="AE761" s="2"/>
    </row>
    <row r="762" ht="16.5" customHeight="1">
      <c r="L762" s="3"/>
      <c r="M762" s="3"/>
      <c r="N762" s="3"/>
      <c r="O762" s="3"/>
      <c r="P762" s="3"/>
      <c r="Q762" s="3"/>
      <c r="R762" s="3"/>
      <c r="S762" s="3"/>
      <c r="T762" s="3"/>
      <c r="AB762" s="3"/>
      <c r="AC762" s="3"/>
      <c r="AD762" s="3"/>
      <c r="AE762" s="2"/>
    </row>
    <row r="763" ht="16.5" customHeight="1">
      <c r="L763" s="3"/>
      <c r="M763" s="3"/>
      <c r="N763" s="3"/>
      <c r="O763" s="3"/>
      <c r="P763" s="3"/>
      <c r="Q763" s="3"/>
      <c r="R763" s="3"/>
      <c r="S763" s="3"/>
      <c r="T763" s="3"/>
      <c r="AB763" s="3"/>
      <c r="AC763" s="3"/>
      <c r="AD763" s="3"/>
      <c r="AE763" s="2"/>
    </row>
    <row r="764" ht="16.5" customHeight="1">
      <c r="L764" s="3"/>
      <c r="M764" s="3"/>
      <c r="N764" s="3"/>
      <c r="O764" s="3"/>
      <c r="P764" s="3"/>
      <c r="Q764" s="3"/>
      <c r="R764" s="3"/>
      <c r="S764" s="3"/>
      <c r="T764" s="3"/>
      <c r="AB764" s="3"/>
      <c r="AC764" s="3"/>
      <c r="AD764" s="3"/>
      <c r="AE764" s="2"/>
    </row>
    <row r="765" ht="16.5" customHeight="1">
      <c r="L765" s="3"/>
      <c r="M765" s="3"/>
      <c r="N765" s="3"/>
      <c r="O765" s="3"/>
      <c r="P765" s="3"/>
      <c r="Q765" s="3"/>
      <c r="R765" s="3"/>
      <c r="S765" s="3"/>
      <c r="T765" s="3"/>
      <c r="AB765" s="3"/>
      <c r="AC765" s="3"/>
      <c r="AD765" s="3"/>
      <c r="AE765" s="2"/>
    </row>
    <row r="766" ht="16.5" customHeight="1">
      <c r="L766" s="3"/>
      <c r="M766" s="3"/>
      <c r="N766" s="3"/>
      <c r="O766" s="3"/>
      <c r="P766" s="3"/>
      <c r="Q766" s="3"/>
      <c r="R766" s="3"/>
      <c r="S766" s="3"/>
      <c r="T766" s="3"/>
      <c r="AB766" s="3"/>
      <c r="AC766" s="3"/>
      <c r="AD766" s="3"/>
      <c r="AE766" s="2"/>
    </row>
    <row r="767" ht="16.5" customHeight="1">
      <c r="L767" s="3"/>
      <c r="M767" s="3"/>
      <c r="N767" s="3"/>
      <c r="O767" s="3"/>
      <c r="P767" s="3"/>
      <c r="Q767" s="3"/>
      <c r="R767" s="3"/>
      <c r="S767" s="3"/>
      <c r="T767" s="3"/>
      <c r="AB767" s="3"/>
      <c r="AC767" s="3"/>
      <c r="AD767" s="3"/>
      <c r="AE767" s="2"/>
    </row>
    <row r="768" ht="16.5" customHeight="1">
      <c r="L768" s="3"/>
      <c r="M768" s="3"/>
      <c r="N768" s="3"/>
      <c r="O768" s="3"/>
      <c r="P768" s="3"/>
      <c r="Q768" s="3"/>
      <c r="R768" s="3"/>
      <c r="S768" s="3"/>
      <c r="T768" s="3"/>
      <c r="AB768" s="3"/>
      <c r="AC768" s="3"/>
      <c r="AD768" s="3"/>
      <c r="AE768" s="2"/>
    </row>
    <row r="769" ht="16.5" customHeight="1">
      <c r="L769" s="3"/>
      <c r="M769" s="3"/>
      <c r="N769" s="3"/>
      <c r="O769" s="3"/>
      <c r="P769" s="3"/>
      <c r="Q769" s="3"/>
      <c r="R769" s="3"/>
      <c r="S769" s="3"/>
      <c r="T769" s="3"/>
      <c r="AB769" s="3"/>
      <c r="AC769" s="3"/>
      <c r="AD769" s="3"/>
      <c r="AE769" s="2"/>
    </row>
    <row r="770" ht="16.5" customHeight="1">
      <c r="L770" s="3"/>
      <c r="M770" s="3"/>
      <c r="N770" s="3"/>
      <c r="O770" s="3"/>
      <c r="P770" s="3"/>
      <c r="Q770" s="3"/>
      <c r="R770" s="3"/>
      <c r="S770" s="3"/>
      <c r="T770" s="3"/>
      <c r="AB770" s="3"/>
      <c r="AC770" s="3"/>
      <c r="AD770" s="3"/>
      <c r="AE770" s="2"/>
    </row>
    <row r="771" ht="16.5" customHeight="1">
      <c r="L771" s="3"/>
      <c r="M771" s="3"/>
      <c r="N771" s="3"/>
      <c r="O771" s="3"/>
      <c r="P771" s="3"/>
      <c r="Q771" s="3"/>
      <c r="R771" s="3"/>
      <c r="S771" s="3"/>
      <c r="T771" s="3"/>
      <c r="AB771" s="3"/>
      <c r="AC771" s="3"/>
      <c r="AD771" s="3"/>
      <c r="AE771" s="2"/>
    </row>
    <row r="772" ht="16.5" customHeight="1">
      <c r="L772" s="3"/>
      <c r="M772" s="3"/>
      <c r="N772" s="3"/>
      <c r="O772" s="3"/>
      <c r="P772" s="3"/>
      <c r="Q772" s="3"/>
      <c r="R772" s="3"/>
      <c r="S772" s="3"/>
      <c r="T772" s="3"/>
      <c r="AB772" s="3"/>
      <c r="AC772" s="3"/>
      <c r="AD772" s="3"/>
      <c r="AE772" s="2"/>
    </row>
    <row r="773" ht="16.5" customHeight="1">
      <c r="L773" s="3"/>
      <c r="M773" s="3"/>
      <c r="N773" s="3"/>
      <c r="O773" s="3"/>
      <c r="P773" s="3"/>
      <c r="Q773" s="3"/>
      <c r="R773" s="3"/>
      <c r="S773" s="3"/>
      <c r="T773" s="3"/>
      <c r="AB773" s="3"/>
      <c r="AC773" s="3"/>
      <c r="AD773" s="3"/>
      <c r="AE773" s="2"/>
    </row>
    <row r="774" ht="16.5" customHeight="1">
      <c r="L774" s="3"/>
      <c r="M774" s="3"/>
      <c r="N774" s="3"/>
      <c r="O774" s="3"/>
      <c r="P774" s="3"/>
      <c r="Q774" s="3"/>
      <c r="R774" s="3"/>
      <c r="S774" s="3"/>
      <c r="T774" s="3"/>
      <c r="AB774" s="3"/>
      <c r="AC774" s="3"/>
      <c r="AD774" s="3"/>
      <c r="AE774" s="2"/>
    </row>
    <row r="775" ht="16.5" customHeight="1">
      <c r="L775" s="3"/>
      <c r="M775" s="3"/>
      <c r="N775" s="3"/>
      <c r="O775" s="3"/>
      <c r="P775" s="3"/>
      <c r="Q775" s="3"/>
      <c r="R775" s="3"/>
      <c r="S775" s="3"/>
      <c r="T775" s="3"/>
      <c r="AB775" s="3"/>
      <c r="AC775" s="3"/>
      <c r="AD775" s="3"/>
      <c r="AE775" s="2"/>
    </row>
    <row r="776" ht="16.5" customHeight="1">
      <c r="L776" s="3"/>
      <c r="M776" s="3"/>
      <c r="N776" s="3"/>
      <c r="O776" s="3"/>
      <c r="P776" s="3"/>
      <c r="Q776" s="3"/>
      <c r="R776" s="3"/>
      <c r="S776" s="3"/>
      <c r="T776" s="3"/>
      <c r="AB776" s="3"/>
      <c r="AC776" s="3"/>
      <c r="AD776" s="3"/>
      <c r="AE776" s="2"/>
    </row>
    <row r="777" ht="16.5" customHeight="1">
      <c r="L777" s="3"/>
      <c r="M777" s="3"/>
      <c r="N777" s="3"/>
      <c r="O777" s="3"/>
      <c r="P777" s="3"/>
      <c r="Q777" s="3"/>
      <c r="R777" s="3"/>
      <c r="S777" s="3"/>
      <c r="T777" s="3"/>
      <c r="AB777" s="3"/>
      <c r="AC777" s="3"/>
      <c r="AD777" s="3"/>
      <c r="AE777" s="2"/>
    </row>
    <row r="778" ht="16.5" customHeight="1">
      <c r="L778" s="3"/>
      <c r="M778" s="3"/>
      <c r="N778" s="3"/>
      <c r="O778" s="3"/>
      <c r="P778" s="3"/>
      <c r="Q778" s="3"/>
      <c r="R778" s="3"/>
      <c r="S778" s="3"/>
      <c r="T778" s="3"/>
      <c r="AB778" s="3"/>
      <c r="AC778" s="3"/>
      <c r="AD778" s="3"/>
      <c r="AE778" s="2"/>
    </row>
    <row r="779" ht="16.5" customHeight="1">
      <c r="L779" s="3"/>
      <c r="M779" s="3"/>
      <c r="N779" s="3"/>
      <c r="O779" s="3"/>
      <c r="P779" s="3"/>
      <c r="Q779" s="3"/>
      <c r="R779" s="3"/>
      <c r="S779" s="3"/>
      <c r="T779" s="3"/>
      <c r="AB779" s="3"/>
      <c r="AC779" s="3"/>
      <c r="AD779" s="3"/>
      <c r="AE779" s="2"/>
    </row>
    <row r="780" ht="16.5" customHeight="1">
      <c r="L780" s="3"/>
      <c r="M780" s="3"/>
      <c r="N780" s="3"/>
      <c r="O780" s="3"/>
      <c r="P780" s="3"/>
      <c r="Q780" s="3"/>
      <c r="R780" s="3"/>
      <c r="S780" s="3"/>
      <c r="T780" s="3"/>
      <c r="AB780" s="3"/>
      <c r="AC780" s="3"/>
      <c r="AD780" s="3"/>
      <c r="AE780" s="2"/>
    </row>
    <row r="781" ht="16.5" customHeight="1">
      <c r="L781" s="3"/>
      <c r="M781" s="3"/>
      <c r="N781" s="3"/>
      <c r="O781" s="3"/>
      <c r="P781" s="3"/>
      <c r="Q781" s="3"/>
      <c r="R781" s="3"/>
      <c r="S781" s="3"/>
      <c r="T781" s="3"/>
      <c r="AB781" s="3"/>
      <c r="AC781" s="3"/>
      <c r="AD781" s="3"/>
      <c r="AE781" s="2"/>
    </row>
    <row r="782" ht="16.5" customHeight="1">
      <c r="L782" s="3"/>
      <c r="M782" s="3"/>
      <c r="N782" s="3"/>
      <c r="O782" s="3"/>
      <c r="P782" s="3"/>
      <c r="Q782" s="3"/>
      <c r="R782" s="3"/>
      <c r="S782" s="3"/>
      <c r="T782" s="3"/>
      <c r="AB782" s="3"/>
      <c r="AC782" s="3"/>
      <c r="AD782" s="3"/>
      <c r="AE782" s="2"/>
    </row>
    <row r="783" ht="16.5" customHeight="1">
      <c r="L783" s="3"/>
      <c r="M783" s="3"/>
      <c r="N783" s="3"/>
      <c r="O783" s="3"/>
      <c r="P783" s="3"/>
      <c r="Q783" s="3"/>
      <c r="R783" s="3"/>
      <c r="S783" s="3"/>
      <c r="T783" s="3"/>
      <c r="AB783" s="3"/>
      <c r="AC783" s="3"/>
      <c r="AD783" s="3"/>
      <c r="AE783" s="2"/>
    </row>
    <row r="784" ht="16.5" customHeight="1">
      <c r="L784" s="3"/>
      <c r="M784" s="3"/>
      <c r="N784" s="3"/>
      <c r="O784" s="3"/>
      <c r="P784" s="3"/>
      <c r="Q784" s="3"/>
      <c r="R784" s="3"/>
      <c r="S784" s="3"/>
      <c r="T784" s="3"/>
      <c r="AB784" s="3"/>
      <c r="AC784" s="3"/>
      <c r="AD784" s="3"/>
      <c r="AE784" s="2"/>
    </row>
    <row r="785" ht="16.5" customHeight="1">
      <c r="L785" s="3"/>
      <c r="M785" s="3"/>
      <c r="N785" s="3"/>
      <c r="O785" s="3"/>
      <c r="P785" s="3"/>
      <c r="Q785" s="3"/>
      <c r="R785" s="3"/>
      <c r="S785" s="3"/>
      <c r="T785" s="3"/>
      <c r="AB785" s="3"/>
      <c r="AC785" s="3"/>
      <c r="AD785" s="3"/>
      <c r="AE785" s="2"/>
    </row>
    <row r="786" ht="16.5" customHeight="1">
      <c r="L786" s="3"/>
      <c r="M786" s="3"/>
      <c r="N786" s="3"/>
      <c r="O786" s="3"/>
      <c r="P786" s="3"/>
      <c r="Q786" s="3"/>
      <c r="R786" s="3"/>
      <c r="S786" s="3"/>
      <c r="T786" s="3"/>
      <c r="AB786" s="3"/>
      <c r="AC786" s="3"/>
      <c r="AD786" s="3"/>
      <c r="AE786" s="2"/>
    </row>
    <row r="787" ht="16.5" customHeight="1">
      <c r="L787" s="3"/>
      <c r="M787" s="3"/>
      <c r="N787" s="3"/>
      <c r="O787" s="3"/>
      <c r="P787" s="3"/>
      <c r="Q787" s="3"/>
      <c r="R787" s="3"/>
      <c r="S787" s="3"/>
      <c r="T787" s="3"/>
      <c r="AB787" s="3"/>
      <c r="AC787" s="3"/>
      <c r="AD787" s="3"/>
      <c r="AE787" s="2"/>
    </row>
    <row r="788" ht="16.5" customHeight="1">
      <c r="L788" s="3"/>
      <c r="M788" s="3"/>
      <c r="N788" s="3"/>
      <c r="O788" s="3"/>
      <c r="P788" s="3"/>
      <c r="Q788" s="3"/>
      <c r="R788" s="3"/>
      <c r="S788" s="3"/>
      <c r="T788" s="3"/>
      <c r="AB788" s="3"/>
      <c r="AC788" s="3"/>
      <c r="AD788" s="3"/>
      <c r="AE788" s="2"/>
    </row>
    <row r="789" ht="16.5" customHeight="1">
      <c r="L789" s="3"/>
      <c r="M789" s="3"/>
      <c r="N789" s="3"/>
      <c r="O789" s="3"/>
      <c r="P789" s="3"/>
      <c r="Q789" s="3"/>
      <c r="R789" s="3"/>
      <c r="S789" s="3"/>
      <c r="T789" s="3"/>
      <c r="AB789" s="3"/>
      <c r="AC789" s="3"/>
      <c r="AD789" s="3"/>
      <c r="AE789" s="2"/>
    </row>
    <row r="790" ht="16.5" customHeight="1">
      <c r="L790" s="3"/>
      <c r="M790" s="3"/>
      <c r="N790" s="3"/>
      <c r="O790" s="3"/>
      <c r="P790" s="3"/>
      <c r="Q790" s="3"/>
      <c r="R790" s="3"/>
      <c r="S790" s="3"/>
      <c r="T790" s="3"/>
      <c r="AB790" s="3"/>
      <c r="AC790" s="3"/>
      <c r="AD790" s="3"/>
      <c r="AE790" s="2"/>
    </row>
    <row r="791" ht="16.5" customHeight="1">
      <c r="L791" s="3"/>
      <c r="M791" s="3"/>
      <c r="N791" s="3"/>
      <c r="O791" s="3"/>
      <c r="P791" s="3"/>
      <c r="Q791" s="3"/>
      <c r="R791" s="3"/>
      <c r="S791" s="3"/>
      <c r="T791" s="3"/>
      <c r="AB791" s="3"/>
      <c r="AC791" s="3"/>
      <c r="AD791" s="3"/>
      <c r="AE791" s="2"/>
    </row>
    <row r="792" ht="16.5" customHeight="1">
      <c r="L792" s="3"/>
      <c r="M792" s="3"/>
      <c r="N792" s="3"/>
      <c r="O792" s="3"/>
      <c r="P792" s="3"/>
      <c r="Q792" s="3"/>
      <c r="R792" s="3"/>
      <c r="S792" s="3"/>
      <c r="T792" s="3"/>
      <c r="AB792" s="3"/>
      <c r="AC792" s="3"/>
      <c r="AD792" s="3"/>
      <c r="AE792" s="2"/>
    </row>
    <row r="793" ht="16.5" customHeight="1">
      <c r="L793" s="3"/>
      <c r="M793" s="3"/>
      <c r="N793" s="3"/>
      <c r="O793" s="3"/>
      <c r="P793" s="3"/>
      <c r="Q793" s="3"/>
      <c r="R793" s="3"/>
      <c r="S793" s="3"/>
      <c r="T793" s="3"/>
      <c r="AB793" s="3"/>
      <c r="AC793" s="3"/>
      <c r="AD793" s="3"/>
      <c r="AE793" s="2"/>
    </row>
    <row r="794" ht="16.5" customHeight="1">
      <c r="L794" s="3"/>
      <c r="M794" s="3"/>
      <c r="N794" s="3"/>
      <c r="O794" s="3"/>
      <c r="P794" s="3"/>
      <c r="Q794" s="3"/>
      <c r="R794" s="3"/>
      <c r="S794" s="3"/>
      <c r="T794" s="3"/>
      <c r="AB794" s="3"/>
      <c r="AC794" s="3"/>
      <c r="AD794" s="3"/>
      <c r="AE794" s="2"/>
    </row>
    <row r="795" ht="16.5" customHeight="1">
      <c r="L795" s="3"/>
      <c r="M795" s="3"/>
      <c r="N795" s="3"/>
      <c r="O795" s="3"/>
      <c r="P795" s="3"/>
      <c r="Q795" s="3"/>
      <c r="R795" s="3"/>
      <c r="S795" s="3"/>
      <c r="T795" s="3"/>
      <c r="AB795" s="3"/>
      <c r="AC795" s="3"/>
      <c r="AD795" s="3"/>
      <c r="AE795" s="2"/>
    </row>
    <row r="796" ht="16.5" customHeight="1">
      <c r="L796" s="3"/>
      <c r="M796" s="3"/>
      <c r="N796" s="3"/>
      <c r="O796" s="3"/>
      <c r="P796" s="3"/>
      <c r="Q796" s="3"/>
      <c r="R796" s="3"/>
      <c r="S796" s="3"/>
      <c r="T796" s="3"/>
      <c r="AB796" s="3"/>
      <c r="AC796" s="3"/>
      <c r="AD796" s="3"/>
      <c r="AE796" s="2"/>
    </row>
    <row r="797" ht="16.5" customHeight="1">
      <c r="L797" s="3"/>
      <c r="M797" s="3"/>
      <c r="N797" s="3"/>
      <c r="O797" s="3"/>
      <c r="P797" s="3"/>
      <c r="Q797" s="3"/>
      <c r="R797" s="3"/>
      <c r="S797" s="3"/>
      <c r="T797" s="3"/>
      <c r="AB797" s="3"/>
      <c r="AC797" s="3"/>
      <c r="AD797" s="3"/>
      <c r="AE797" s="2"/>
    </row>
    <row r="798" ht="16.5" customHeight="1">
      <c r="L798" s="3"/>
      <c r="M798" s="3"/>
      <c r="N798" s="3"/>
      <c r="O798" s="3"/>
      <c r="P798" s="3"/>
      <c r="Q798" s="3"/>
      <c r="R798" s="3"/>
      <c r="S798" s="3"/>
      <c r="T798" s="3"/>
      <c r="AB798" s="3"/>
      <c r="AC798" s="3"/>
      <c r="AD798" s="3"/>
      <c r="AE798" s="2"/>
    </row>
    <row r="799" ht="16.5" customHeight="1">
      <c r="L799" s="3"/>
      <c r="M799" s="3"/>
      <c r="N799" s="3"/>
      <c r="O799" s="3"/>
      <c r="P799" s="3"/>
      <c r="Q799" s="3"/>
      <c r="R799" s="3"/>
      <c r="S799" s="3"/>
      <c r="T799" s="3"/>
      <c r="AB799" s="3"/>
      <c r="AC799" s="3"/>
      <c r="AD799" s="3"/>
      <c r="AE799" s="2"/>
    </row>
    <row r="800" ht="16.5" customHeight="1">
      <c r="L800" s="3"/>
      <c r="M800" s="3"/>
      <c r="N800" s="3"/>
      <c r="O800" s="3"/>
      <c r="P800" s="3"/>
      <c r="Q800" s="3"/>
      <c r="R800" s="3"/>
      <c r="S800" s="3"/>
      <c r="T800" s="3"/>
      <c r="AB800" s="3"/>
      <c r="AC800" s="3"/>
      <c r="AD800" s="3"/>
      <c r="AE800" s="2"/>
    </row>
    <row r="801" ht="16.5" customHeight="1">
      <c r="L801" s="3"/>
      <c r="M801" s="3"/>
      <c r="N801" s="3"/>
      <c r="O801" s="3"/>
      <c r="P801" s="3"/>
      <c r="Q801" s="3"/>
      <c r="R801" s="3"/>
      <c r="S801" s="3"/>
      <c r="T801" s="3"/>
      <c r="AB801" s="3"/>
      <c r="AC801" s="3"/>
      <c r="AD801" s="3"/>
      <c r="AE801" s="2"/>
    </row>
    <row r="802" ht="16.5" customHeight="1">
      <c r="L802" s="3"/>
      <c r="M802" s="3"/>
      <c r="N802" s="3"/>
      <c r="O802" s="3"/>
      <c r="P802" s="3"/>
      <c r="Q802" s="3"/>
      <c r="R802" s="3"/>
      <c r="S802" s="3"/>
      <c r="T802" s="3"/>
      <c r="AB802" s="3"/>
      <c r="AC802" s="3"/>
      <c r="AD802" s="3"/>
      <c r="AE802" s="2"/>
    </row>
    <row r="803" ht="16.5" customHeight="1">
      <c r="L803" s="3"/>
      <c r="M803" s="3"/>
      <c r="N803" s="3"/>
      <c r="O803" s="3"/>
      <c r="P803" s="3"/>
      <c r="Q803" s="3"/>
      <c r="R803" s="3"/>
      <c r="S803" s="3"/>
      <c r="T803" s="3"/>
      <c r="AB803" s="3"/>
      <c r="AC803" s="3"/>
      <c r="AD803" s="3"/>
      <c r="AE803" s="2"/>
    </row>
    <row r="804" ht="16.5" customHeight="1">
      <c r="L804" s="3"/>
      <c r="M804" s="3"/>
      <c r="N804" s="3"/>
      <c r="O804" s="3"/>
      <c r="P804" s="3"/>
      <c r="Q804" s="3"/>
      <c r="R804" s="3"/>
      <c r="S804" s="3"/>
      <c r="T804" s="3"/>
      <c r="AB804" s="3"/>
      <c r="AC804" s="3"/>
      <c r="AD804" s="3"/>
      <c r="AE804" s="2"/>
    </row>
    <row r="805" ht="16.5" customHeight="1">
      <c r="L805" s="3"/>
      <c r="M805" s="3"/>
      <c r="N805" s="3"/>
      <c r="O805" s="3"/>
      <c r="P805" s="3"/>
      <c r="Q805" s="3"/>
      <c r="R805" s="3"/>
      <c r="S805" s="3"/>
      <c r="T805" s="3"/>
      <c r="AB805" s="3"/>
      <c r="AC805" s="3"/>
      <c r="AD805" s="3"/>
      <c r="AE805" s="2"/>
    </row>
    <row r="806" ht="16.5" customHeight="1">
      <c r="L806" s="3"/>
      <c r="M806" s="3"/>
      <c r="N806" s="3"/>
      <c r="O806" s="3"/>
      <c r="P806" s="3"/>
      <c r="Q806" s="3"/>
      <c r="R806" s="3"/>
      <c r="S806" s="3"/>
      <c r="T806" s="3"/>
      <c r="AB806" s="3"/>
      <c r="AC806" s="3"/>
      <c r="AD806" s="3"/>
      <c r="AE806" s="2"/>
    </row>
    <row r="807" ht="16.5" customHeight="1">
      <c r="L807" s="3"/>
      <c r="M807" s="3"/>
      <c r="N807" s="3"/>
      <c r="O807" s="3"/>
      <c r="P807" s="3"/>
      <c r="Q807" s="3"/>
      <c r="R807" s="3"/>
      <c r="S807" s="3"/>
      <c r="T807" s="3"/>
      <c r="AB807" s="3"/>
      <c r="AC807" s="3"/>
      <c r="AD807" s="3"/>
      <c r="AE807" s="2"/>
    </row>
    <row r="808" ht="16.5" customHeight="1">
      <c r="L808" s="3"/>
      <c r="M808" s="3"/>
      <c r="N808" s="3"/>
      <c r="O808" s="3"/>
      <c r="P808" s="3"/>
      <c r="Q808" s="3"/>
      <c r="R808" s="3"/>
      <c r="S808" s="3"/>
      <c r="T808" s="3"/>
      <c r="AB808" s="3"/>
      <c r="AC808" s="3"/>
      <c r="AD808" s="3"/>
      <c r="AE808" s="2"/>
    </row>
    <row r="809" ht="16.5" customHeight="1">
      <c r="L809" s="3"/>
      <c r="M809" s="3"/>
      <c r="N809" s="3"/>
      <c r="O809" s="3"/>
      <c r="P809" s="3"/>
      <c r="Q809" s="3"/>
      <c r="R809" s="3"/>
      <c r="S809" s="3"/>
      <c r="T809" s="3"/>
      <c r="AB809" s="3"/>
      <c r="AC809" s="3"/>
      <c r="AD809" s="3"/>
      <c r="AE809" s="2"/>
    </row>
    <row r="810" ht="16.5" customHeight="1">
      <c r="L810" s="3"/>
      <c r="M810" s="3"/>
      <c r="N810" s="3"/>
      <c r="O810" s="3"/>
      <c r="P810" s="3"/>
      <c r="Q810" s="3"/>
      <c r="R810" s="3"/>
      <c r="S810" s="3"/>
      <c r="T810" s="3"/>
      <c r="AB810" s="3"/>
      <c r="AC810" s="3"/>
      <c r="AD810" s="3"/>
      <c r="AE810" s="2"/>
    </row>
    <row r="811" ht="16.5" customHeight="1">
      <c r="L811" s="3"/>
      <c r="M811" s="3"/>
      <c r="N811" s="3"/>
      <c r="O811" s="3"/>
      <c r="P811" s="3"/>
      <c r="Q811" s="3"/>
      <c r="R811" s="3"/>
      <c r="S811" s="3"/>
      <c r="T811" s="3"/>
      <c r="AB811" s="3"/>
      <c r="AC811" s="3"/>
      <c r="AD811" s="3"/>
      <c r="AE811" s="2"/>
    </row>
    <row r="812" ht="16.5" customHeight="1">
      <c r="L812" s="3"/>
      <c r="M812" s="3"/>
      <c r="N812" s="3"/>
      <c r="O812" s="3"/>
      <c r="P812" s="3"/>
      <c r="Q812" s="3"/>
      <c r="R812" s="3"/>
      <c r="S812" s="3"/>
      <c r="T812" s="3"/>
      <c r="AB812" s="3"/>
      <c r="AC812" s="3"/>
      <c r="AD812" s="3"/>
      <c r="AE812" s="2"/>
    </row>
    <row r="813" ht="16.5" customHeight="1">
      <c r="L813" s="3"/>
      <c r="M813" s="3"/>
      <c r="N813" s="3"/>
      <c r="O813" s="3"/>
      <c r="P813" s="3"/>
      <c r="Q813" s="3"/>
      <c r="R813" s="3"/>
      <c r="S813" s="3"/>
      <c r="T813" s="3"/>
      <c r="AB813" s="3"/>
      <c r="AC813" s="3"/>
      <c r="AD813" s="3"/>
      <c r="AE813" s="2"/>
    </row>
    <row r="814" ht="16.5" customHeight="1">
      <c r="L814" s="3"/>
      <c r="M814" s="3"/>
      <c r="N814" s="3"/>
      <c r="O814" s="3"/>
      <c r="P814" s="3"/>
      <c r="Q814" s="3"/>
      <c r="R814" s="3"/>
      <c r="S814" s="3"/>
      <c r="T814" s="3"/>
      <c r="AB814" s="3"/>
      <c r="AC814" s="3"/>
      <c r="AD814" s="3"/>
      <c r="AE814" s="2"/>
    </row>
    <row r="815" ht="16.5" customHeight="1">
      <c r="L815" s="3"/>
      <c r="M815" s="3"/>
      <c r="N815" s="3"/>
      <c r="O815" s="3"/>
      <c r="P815" s="3"/>
      <c r="Q815" s="3"/>
      <c r="R815" s="3"/>
      <c r="S815" s="3"/>
      <c r="T815" s="3"/>
      <c r="AB815" s="3"/>
      <c r="AC815" s="3"/>
      <c r="AD815" s="3"/>
      <c r="AE815" s="2"/>
    </row>
    <row r="816" ht="16.5" customHeight="1">
      <c r="L816" s="3"/>
      <c r="M816" s="3"/>
      <c r="N816" s="3"/>
      <c r="O816" s="3"/>
      <c r="P816" s="3"/>
      <c r="Q816" s="3"/>
      <c r="R816" s="3"/>
      <c r="S816" s="3"/>
      <c r="T816" s="3"/>
      <c r="AB816" s="3"/>
      <c r="AC816" s="3"/>
      <c r="AD816" s="3"/>
      <c r="AE816" s="2"/>
    </row>
    <row r="817" ht="16.5" customHeight="1">
      <c r="L817" s="3"/>
      <c r="M817" s="3"/>
      <c r="N817" s="3"/>
      <c r="O817" s="3"/>
      <c r="P817" s="3"/>
      <c r="Q817" s="3"/>
      <c r="R817" s="3"/>
      <c r="S817" s="3"/>
      <c r="T817" s="3"/>
      <c r="AB817" s="3"/>
      <c r="AC817" s="3"/>
      <c r="AD817" s="3"/>
      <c r="AE817" s="2"/>
    </row>
    <row r="818" ht="16.5" customHeight="1">
      <c r="L818" s="3"/>
      <c r="M818" s="3"/>
      <c r="N818" s="3"/>
      <c r="O818" s="3"/>
      <c r="P818" s="3"/>
      <c r="Q818" s="3"/>
      <c r="R818" s="3"/>
      <c r="S818" s="3"/>
      <c r="T818" s="3"/>
      <c r="AB818" s="3"/>
      <c r="AC818" s="3"/>
      <c r="AD818" s="3"/>
      <c r="AE818" s="2"/>
    </row>
    <row r="819" ht="16.5" customHeight="1">
      <c r="L819" s="3"/>
      <c r="M819" s="3"/>
      <c r="N819" s="3"/>
      <c r="O819" s="3"/>
      <c r="P819" s="3"/>
      <c r="Q819" s="3"/>
      <c r="R819" s="3"/>
      <c r="S819" s="3"/>
      <c r="T819" s="3"/>
      <c r="AB819" s="3"/>
      <c r="AC819" s="3"/>
      <c r="AD819" s="3"/>
      <c r="AE819" s="2"/>
    </row>
    <row r="820" ht="16.5" customHeight="1">
      <c r="L820" s="3"/>
      <c r="M820" s="3"/>
      <c r="N820" s="3"/>
      <c r="O820" s="3"/>
      <c r="P820" s="3"/>
      <c r="Q820" s="3"/>
      <c r="R820" s="3"/>
      <c r="S820" s="3"/>
      <c r="T820" s="3"/>
      <c r="AB820" s="3"/>
      <c r="AC820" s="3"/>
      <c r="AD820" s="3"/>
      <c r="AE820" s="2"/>
    </row>
    <row r="821" ht="16.5" customHeight="1">
      <c r="L821" s="3"/>
      <c r="M821" s="3"/>
      <c r="N821" s="3"/>
      <c r="O821" s="3"/>
      <c r="P821" s="3"/>
      <c r="Q821" s="3"/>
      <c r="R821" s="3"/>
      <c r="S821" s="3"/>
      <c r="T821" s="3"/>
      <c r="AB821" s="3"/>
      <c r="AC821" s="3"/>
      <c r="AD821" s="3"/>
      <c r="AE821" s="2"/>
    </row>
    <row r="822" ht="16.5" customHeight="1">
      <c r="L822" s="3"/>
      <c r="M822" s="3"/>
      <c r="N822" s="3"/>
      <c r="O822" s="3"/>
      <c r="P822" s="3"/>
      <c r="Q822" s="3"/>
      <c r="R822" s="3"/>
      <c r="S822" s="3"/>
      <c r="T822" s="3"/>
      <c r="AB822" s="3"/>
      <c r="AC822" s="3"/>
      <c r="AD822" s="3"/>
      <c r="AE822" s="2"/>
    </row>
    <row r="823" ht="16.5" customHeight="1">
      <c r="L823" s="3"/>
      <c r="M823" s="3"/>
      <c r="N823" s="3"/>
      <c r="O823" s="3"/>
      <c r="P823" s="3"/>
      <c r="Q823" s="3"/>
      <c r="R823" s="3"/>
      <c r="S823" s="3"/>
      <c r="T823" s="3"/>
      <c r="AB823" s="3"/>
      <c r="AC823" s="3"/>
      <c r="AD823" s="3"/>
      <c r="AE823" s="2"/>
    </row>
    <row r="824" ht="16.5" customHeight="1">
      <c r="L824" s="3"/>
      <c r="M824" s="3"/>
      <c r="N824" s="3"/>
      <c r="O824" s="3"/>
      <c r="P824" s="3"/>
      <c r="Q824" s="3"/>
      <c r="R824" s="3"/>
      <c r="S824" s="3"/>
      <c r="T824" s="3"/>
      <c r="AB824" s="3"/>
      <c r="AC824" s="3"/>
      <c r="AD824" s="3"/>
      <c r="AE824" s="2"/>
    </row>
    <row r="825" ht="16.5" customHeight="1">
      <c r="L825" s="3"/>
      <c r="M825" s="3"/>
      <c r="N825" s="3"/>
      <c r="O825" s="3"/>
      <c r="P825" s="3"/>
      <c r="Q825" s="3"/>
      <c r="R825" s="3"/>
      <c r="S825" s="3"/>
      <c r="T825" s="3"/>
      <c r="AB825" s="3"/>
      <c r="AC825" s="3"/>
      <c r="AD825" s="3"/>
      <c r="AE825" s="2"/>
    </row>
    <row r="826" ht="16.5" customHeight="1">
      <c r="L826" s="3"/>
      <c r="M826" s="3"/>
      <c r="N826" s="3"/>
      <c r="O826" s="3"/>
      <c r="P826" s="3"/>
      <c r="Q826" s="3"/>
      <c r="R826" s="3"/>
      <c r="S826" s="3"/>
      <c r="T826" s="3"/>
      <c r="AB826" s="3"/>
      <c r="AC826" s="3"/>
      <c r="AD826" s="3"/>
      <c r="AE826" s="2"/>
    </row>
    <row r="827" ht="16.5" customHeight="1">
      <c r="L827" s="3"/>
      <c r="M827" s="3"/>
      <c r="N827" s="3"/>
      <c r="O827" s="3"/>
      <c r="P827" s="3"/>
      <c r="Q827" s="3"/>
      <c r="R827" s="3"/>
      <c r="S827" s="3"/>
      <c r="T827" s="3"/>
      <c r="AB827" s="3"/>
      <c r="AC827" s="3"/>
      <c r="AD827" s="3"/>
      <c r="AE827" s="2"/>
    </row>
    <row r="828" ht="16.5" customHeight="1">
      <c r="L828" s="3"/>
      <c r="M828" s="3"/>
      <c r="N828" s="3"/>
      <c r="O828" s="3"/>
      <c r="P828" s="3"/>
      <c r="Q828" s="3"/>
      <c r="R828" s="3"/>
      <c r="S828" s="3"/>
      <c r="T828" s="3"/>
      <c r="AB828" s="3"/>
      <c r="AC828" s="3"/>
      <c r="AD828" s="3"/>
      <c r="AE828" s="2"/>
    </row>
    <row r="829" ht="16.5" customHeight="1">
      <c r="L829" s="3"/>
      <c r="M829" s="3"/>
      <c r="N829" s="3"/>
      <c r="O829" s="3"/>
      <c r="P829" s="3"/>
      <c r="Q829" s="3"/>
      <c r="R829" s="3"/>
      <c r="S829" s="3"/>
      <c r="T829" s="3"/>
      <c r="AB829" s="3"/>
      <c r="AC829" s="3"/>
      <c r="AD829" s="3"/>
      <c r="AE829" s="2"/>
    </row>
    <row r="830" ht="16.5" customHeight="1">
      <c r="L830" s="3"/>
      <c r="M830" s="3"/>
      <c r="N830" s="3"/>
      <c r="O830" s="3"/>
      <c r="P830" s="3"/>
      <c r="Q830" s="3"/>
      <c r="R830" s="3"/>
      <c r="S830" s="3"/>
      <c r="T830" s="3"/>
      <c r="AB830" s="3"/>
      <c r="AC830" s="3"/>
      <c r="AD830" s="3"/>
      <c r="AE830" s="2"/>
    </row>
    <row r="831" ht="16.5" customHeight="1">
      <c r="L831" s="3"/>
      <c r="M831" s="3"/>
      <c r="N831" s="3"/>
      <c r="O831" s="3"/>
      <c r="P831" s="3"/>
      <c r="Q831" s="3"/>
      <c r="R831" s="3"/>
      <c r="S831" s="3"/>
      <c r="T831" s="3"/>
      <c r="AB831" s="3"/>
      <c r="AC831" s="3"/>
      <c r="AD831" s="3"/>
      <c r="AE831" s="2"/>
    </row>
    <row r="832" ht="16.5" customHeight="1">
      <c r="L832" s="3"/>
      <c r="M832" s="3"/>
      <c r="N832" s="3"/>
      <c r="O832" s="3"/>
      <c r="P832" s="3"/>
      <c r="Q832" s="3"/>
      <c r="R832" s="3"/>
      <c r="S832" s="3"/>
      <c r="T832" s="3"/>
      <c r="AB832" s="3"/>
      <c r="AC832" s="3"/>
      <c r="AD832" s="3"/>
      <c r="AE832" s="2"/>
    </row>
    <row r="833" ht="16.5" customHeight="1">
      <c r="L833" s="3"/>
      <c r="M833" s="3"/>
      <c r="N833" s="3"/>
      <c r="O833" s="3"/>
      <c r="P833" s="3"/>
      <c r="Q833" s="3"/>
      <c r="R833" s="3"/>
      <c r="S833" s="3"/>
      <c r="T833" s="3"/>
      <c r="AB833" s="3"/>
      <c r="AC833" s="3"/>
      <c r="AD833" s="3"/>
      <c r="AE833" s="2"/>
    </row>
    <row r="834" ht="16.5" customHeight="1">
      <c r="L834" s="3"/>
      <c r="M834" s="3"/>
      <c r="N834" s="3"/>
      <c r="O834" s="3"/>
      <c r="P834" s="3"/>
      <c r="Q834" s="3"/>
      <c r="R834" s="3"/>
      <c r="S834" s="3"/>
      <c r="T834" s="3"/>
      <c r="AB834" s="3"/>
      <c r="AC834" s="3"/>
      <c r="AD834" s="3"/>
      <c r="AE834" s="2"/>
    </row>
    <row r="835" ht="16.5" customHeight="1">
      <c r="L835" s="3"/>
      <c r="M835" s="3"/>
      <c r="N835" s="3"/>
      <c r="O835" s="3"/>
      <c r="P835" s="3"/>
      <c r="Q835" s="3"/>
      <c r="R835" s="3"/>
      <c r="S835" s="3"/>
      <c r="T835" s="3"/>
      <c r="AB835" s="3"/>
      <c r="AC835" s="3"/>
      <c r="AD835" s="3"/>
      <c r="AE835" s="2"/>
    </row>
    <row r="836" ht="16.5" customHeight="1">
      <c r="L836" s="3"/>
      <c r="M836" s="3"/>
      <c r="N836" s="3"/>
      <c r="O836" s="3"/>
      <c r="P836" s="3"/>
      <c r="Q836" s="3"/>
      <c r="R836" s="3"/>
      <c r="S836" s="3"/>
      <c r="T836" s="3"/>
      <c r="AB836" s="3"/>
      <c r="AC836" s="3"/>
      <c r="AD836" s="3"/>
      <c r="AE836" s="2"/>
    </row>
    <row r="837" ht="16.5" customHeight="1">
      <c r="L837" s="3"/>
      <c r="M837" s="3"/>
      <c r="N837" s="3"/>
      <c r="O837" s="3"/>
      <c r="P837" s="3"/>
      <c r="Q837" s="3"/>
      <c r="R837" s="3"/>
      <c r="S837" s="3"/>
      <c r="T837" s="3"/>
      <c r="AB837" s="3"/>
      <c r="AC837" s="3"/>
      <c r="AD837" s="3"/>
      <c r="AE837" s="2"/>
    </row>
    <row r="838" ht="16.5" customHeight="1">
      <c r="L838" s="3"/>
      <c r="M838" s="3"/>
      <c r="N838" s="3"/>
      <c r="O838" s="3"/>
      <c r="P838" s="3"/>
      <c r="Q838" s="3"/>
      <c r="R838" s="3"/>
      <c r="S838" s="3"/>
      <c r="T838" s="3"/>
      <c r="AB838" s="3"/>
      <c r="AC838" s="3"/>
      <c r="AD838" s="3"/>
      <c r="AE838" s="2"/>
    </row>
    <row r="839" ht="16.5" customHeight="1">
      <c r="L839" s="3"/>
      <c r="M839" s="3"/>
      <c r="N839" s="3"/>
      <c r="O839" s="3"/>
      <c r="P839" s="3"/>
      <c r="Q839" s="3"/>
      <c r="R839" s="3"/>
      <c r="S839" s="3"/>
      <c r="T839" s="3"/>
      <c r="AB839" s="3"/>
      <c r="AC839" s="3"/>
      <c r="AD839" s="3"/>
      <c r="AE839" s="2"/>
    </row>
    <row r="840" ht="16.5" customHeight="1">
      <c r="L840" s="3"/>
      <c r="M840" s="3"/>
      <c r="N840" s="3"/>
      <c r="O840" s="3"/>
      <c r="P840" s="3"/>
      <c r="Q840" s="3"/>
      <c r="R840" s="3"/>
      <c r="S840" s="3"/>
      <c r="T840" s="3"/>
      <c r="AB840" s="3"/>
      <c r="AC840" s="3"/>
      <c r="AD840" s="3"/>
      <c r="AE840" s="2"/>
    </row>
    <row r="841" ht="16.5" customHeight="1">
      <c r="L841" s="3"/>
      <c r="M841" s="3"/>
      <c r="N841" s="3"/>
      <c r="O841" s="3"/>
      <c r="P841" s="3"/>
      <c r="Q841" s="3"/>
      <c r="R841" s="3"/>
      <c r="S841" s="3"/>
      <c r="T841" s="3"/>
      <c r="AB841" s="3"/>
      <c r="AC841" s="3"/>
      <c r="AD841" s="3"/>
      <c r="AE841" s="2"/>
    </row>
    <row r="842" ht="16.5" customHeight="1">
      <c r="L842" s="3"/>
      <c r="M842" s="3"/>
      <c r="N842" s="3"/>
      <c r="O842" s="3"/>
      <c r="P842" s="3"/>
      <c r="Q842" s="3"/>
      <c r="R842" s="3"/>
      <c r="S842" s="3"/>
      <c r="T842" s="3"/>
      <c r="AB842" s="3"/>
      <c r="AC842" s="3"/>
      <c r="AD842" s="3"/>
      <c r="AE842" s="2"/>
    </row>
    <row r="843" ht="16.5" customHeight="1">
      <c r="L843" s="3"/>
      <c r="M843" s="3"/>
      <c r="N843" s="3"/>
      <c r="O843" s="3"/>
      <c r="P843" s="3"/>
      <c r="Q843" s="3"/>
      <c r="R843" s="3"/>
      <c r="S843" s="3"/>
      <c r="T843" s="3"/>
      <c r="AB843" s="3"/>
      <c r="AC843" s="3"/>
      <c r="AD843" s="3"/>
      <c r="AE843" s="2"/>
    </row>
    <row r="844" ht="16.5" customHeight="1">
      <c r="L844" s="3"/>
      <c r="M844" s="3"/>
      <c r="N844" s="3"/>
      <c r="O844" s="3"/>
      <c r="P844" s="3"/>
      <c r="Q844" s="3"/>
      <c r="R844" s="3"/>
      <c r="S844" s="3"/>
      <c r="T844" s="3"/>
      <c r="AB844" s="3"/>
      <c r="AC844" s="3"/>
      <c r="AD844" s="3"/>
      <c r="AE844" s="2"/>
    </row>
    <row r="845" ht="16.5" customHeight="1">
      <c r="L845" s="3"/>
      <c r="M845" s="3"/>
      <c r="N845" s="3"/>
      <c r="O845" s="3"/>
      <c r="P845" s="3"/>
      <c r="Q845" s="3"/>
      <c r="R845" s="3"/>
      <c r="S845" s="3"/>
      <c r="T845" s="3"/>
      <c r="AB845" s="3"/>
      <c r="AC845" s="3"/>
      <c r="AD845" s="3"/>
      <c r="AE845" s="2"/>
    </row>
    <row r="846" ht="16.5" customHeight="1">
      <c r="L846" s="3"/>
      <c r="M846" s="3"/>
      <c r="N846" s="3"/>
      <c r="O846" s="3"/>
      <c r="P846" s="3"/>
      <c r="Q846" s="3"/>
      <c r="R846" s="3"/>
      <c r="S846" s="3"/>
      <c r="T846" s="3"/>
      <c r="AB846" s="3"/>
      <c r="AC846" s="3"/>
      <c r="AD846" s="3"/>
      <c r="AE846" s="2"/>
    </row>
    <row r="847" ht="16.5" customHeight="1">
      <c r="L847" s="3"/>
      <c r="M847" s="3"/>
      <c r="N847" s="3"/>
      <c r="O847" s="3"/>
      <c r="P847" s="3"/>
      <c r="Q847" s="3"/>
      <c r="R847" s="3"/>
      <c r="S847" s="3"/>
      <c r="T847" s="3"/>
      <c r="AB847" s="3"/>
      <c r="AC847" s="3"/>
      <c r="AD847" s="3"/>
      <c r="AE847" s="2"/>
    </row>
    <row r="848" ht="16.5" customHeight="1">
      <c r="L848" s="3"/>
      <c r="M848" s="3"/>
      <c r="N848" s="3"/>
      <c r="O848" s="3"/>
      <c r="P848" s="3"/>
      <c r="Q848" s="3"/>
      <c r="R848" s="3"/>
      <c r="S848" s="3"/>
      <c r="T848" s="3"/>
      <c r="AB848" s="3"/>
      <c r="AC848" s="3"/>
      <c r="AD848" s="3"/>
      <c r="AE848" s="2"/>
    </row>
    <row r="849" ht="16.5" customHeight="1">
      <c r="L849" s="3"/>
      <c r="M849" s="3"/>
      <c r="N849" s="3"/>
      <c r="O849" s="3"/>
      <c r="P849" s="3"/>
      <c r="Q849" s="3"/>
      <c r="R849" s="3"/>
      <c r="S849" s="3"/>
      <c r="T849" s="3"/>
      <c r="AB849" s="3"/>
      <c r="AC849" s="3"/>
      <c r="AD849" s="3"/>
      <c r="AE849" s="2"/>
    </row>
    <row r="850" ht="16.5" customHeight="1">
      <c r="L850" s="3"/>
      <c r="M850" s="3"/>
      <c r="N850" s="3"/>
      <c r="O850" s="3"/>
      <c r="P850" s="3"/>
      <c r="Q850" s="3"/>
      <c r="R850" s="3"/>
      <c r="S850" s="3"/>
      <c r="T850" s="3"/>
      <c r="AB850" s="3"/>
      <c r="AC850" s="3"/>
      <c r="AD850" s="3"/>
      <c r="AE850" s="2"/>
    </row>
    <row r="851" ht="16.5" customHeight="1">
      <c r="L851" s="3"/>
      <c r="M851" s="3"/>
      <c r="N851" s="3"/>
      <c r="O851" s="3"/>
      <c r="P851" s="3"/>
      <c r="Q851" s="3"/>
      <c r="R851" s="3"/>
      <c r="S851" s="3"/>
      <c r="T851" s="3"/>
      <c r="AB851" s="3"/>
      <c r="AC851" s="3"/>
      <c r="AD851" s="3"/>
      <c r="AE851" s="2"/>
    </row>
    <row r="852" ht="16.5" customHeight="1">
      <c r="L852" s="3"/>
      <c r="M852" s="3"/>
      <c r="N852" s="3"/>
      <c r="O852" s="3"/>
      <c r="P852" s="3"/>
      <c r="Q852" s="3"/>
      <c r="R852" s="3"/>
      <c r="S852" s="3"/>
      <c r="T852" s="3"/>
      <c r="AB852" s="3"/>
      <c r="AC852" s="3"/>
      <c r="AD852" s="3"/>
      <c r="AE852" s="2"/>
    </row>
    <row r="853" ht="16.5" customHeight="1">
      <c r="L853" s="3"/>
      <c r="M853" s="3"/>
      <c r="N853" s="3"/>
      <c r="O853" s="3"/>
      <c r="P853" s="3"/>
      <c r="Q853" s="3"/>
      <c r="R853" s="3"/>
      <c r="S853" s="3"/>
      <c r="T853" s="3"/>
      <c r="AB853" s="3"/>
      <c r="AC853" s="3"/>
      <c r="AD853" s="3"/>
      <c r="AE853" s="2"/>
    </row>
    <row r="854" ht="16.5" customHeight="1">
      <c r="L854" s="3"/>
      <c r="M854" s="3"/>
      <c r="N854" s="3"/>
      <c r="O854" s="3"/>
      <c r="P854" s="3"/>
      <c r="Q854" s="3"/>
      <c r="R854" s="3"/>
      <c r="S854" s="3"/>
      <c r="T854" s="3"/>
      <c r="AB854" s="3"/>
      <c r="AC854" s="3"/>
      <c r="AD854" s="3"/>
      <c r="AE854" s="2"/>
    </row>
    <row r="855" ht="16.5" customHeight="1">
      <c r="L855" s="3"/>
      <c r="M855" s="3"/>
      <c r="N855" s="3"/>
      <c r="O855" s="3"/>
      <c r="P855" s="3"/>
      <c r="Q855" s="3"/>
      <c r="R855" s="3"/>
      <c r="S855" s="3"/>
      <c r="T855" s="3"/>
      <c r="AB855" s="3"/>
      <c r="AC855" s="3"/>
      <c r="AD855" s="3"/>
      <c r="AE855" s="2"/>
    </row>
    <row r="856" ht="16.5" customHeight="1">
      <c r="L856" s="3"/>
      <c r="M856" s="3"/>
      <c r="N856" s="3"/>
      <c r="O856" s="3"/>
      <c r="P856" s="3"/>
      <c r="Q856" s="3"/>
      <c r="R856" s="3"/>
      <c r="S856" s="3"/>
      <c r="T856" s="3"/>
      <c r="AB856" s="3"/>
      <c r="AC856" s="3"/>
      <c r="AD856" s="3"/>
      <c r="AE856" s="2"/>
    </row>
    <row r="857" ht="16.5" customHeight="1">
      <c r="L857" s="3"/>
      <c r="M857" s="3"/>
      <c r="N857" s="3"/>
      <c r="O857" s="3"/>
      <c r="P857" s="3"/>
      <c r="Q857" s="3"/>
      <c r="R857" s="3"/>
      <c r="S857" s="3"/>
      <c r="T857" s="3"/>
      <c r="AB857" s="3"/>
      <c r="AC857" s="3"/>
      <c r="AD857" s="3"/>
      <c r="AE857" s="2"/>
    </row>
    <row r="858" ht="16.5" customHeight="1">
      <c r="L858" s="3"/>
      <c r="M858" s="3"/>
      <c r="N858" s="3"/>
      <c r="O858" s="3"/>
      <c r="P858" s="3"/>
      <c r="Q858" s="3"/>
      <c r="R858" s="3"/>
      <c r="S858" s="3"/>
      <c r="T858" s="3"/>
      <c r="AB858" s="3"/>
      <c r="AC858" s="3"/>
      <c r="AD858" s="3"/>
      <c r="AE858" s="2"/>
    </row>
    <row r="859" ht="16.5" customHeight="1">
      <c r="L859" s="3"/>
      <c r="M859" s="3"/>
      <c r="N859" s="3"/>
      <c r="O859" s="3"/>
      <c r="P859" s="3"/>
      <c r="Q859" s="3"/>
      <c r="R859" s="3"/>
      <c r="S859" s="3"/>
      <c r="T859" s="3"/>
      <c r="AB859" s="3"/>
      <c r="AC859" s="3"/>
      <c r="AD859" s="3"/>
      <c r="AE859" s="2"/>
    </row>
    <row r="860" ht="16.5" customHeight="1">
      <c r="L860" s="3"/>
      <c r="M860" s="3"/>
      <c r="N860" s="3"/>
      <c r="O860" s="3"/>
      <c r="P860" s="3"/>
      <c r="Q860" s="3"/>
      <c r="R860" s="3"/>
      <c r="S860" s="3"/>
      <c r="T860" s="3"/>
      <c r="AB860" s="3"/>
      <c r="AC860" s="3"/>
      <c r="AD860" s="3"/>
      <c r="AE860" s="2"/>
    </row>
    <row r="861" ht="16.5" customHeight="1">
      <c r="L861" s="3"/>
      <c r="M861" s="3"/>
      <c r="N861" s="3"/>
      <c r="O861" s="3"/>
      <c r="P861" s="3"/>
      <c r="Q861" s="3"/>
      <c r="R861" s="3"/>
      <c r="S861" s="3"/>
      <c r="T861" s="3"/>
      <c r="AB861" s="3"/>
      <c r="AC861" s="3"/>
      <c r="AD861" s="3"/>
      <c r="AE861" s="2"/>
    </row>
    <row r="862" ht="16.5" customHeight="1">
      <c r="L862" s="3"/>
      <c r="M862" s="3"/>
      <c r="N862" s="3"/>
      <c r="O862" s="3"/>
      <c r="P862" s="3"/>
      <c r="Q862" s="3"/>
      <c r="R862" s="3"/>
      <c r="S862" s="3"/>
      <c r="T862" s="3"/>
      <c r="AB862" s="3"/>
      <c r="AC862" s="3"/>
      <c r="AD862" s="3"/>
      <c r="AE862" s="2"/>
    </row>
    <row r="863" ht="16.5" customHeight="1">
      <c r="L863" s="3"/>
      <c r="M863" s="3"/>
      <c r="N863" s="3"/>
      <c r="O863" s="3"/>
      <c r="P863" s="3"/>
      <c r="Q863" s="3"/>
      <c r="R863" s="3"/>
      <c r="S863" s="3"/>
      <c r="T863" s="3"/>
      <c r="AB863" s="3"/>
      <c r="AC863" s="3"/>
      <c r="AD863" s="3"/>
      <c r="AE863" s="2"/>
    </row>
    <row r="864" ht="16.5" customHeight="1">
      <c r="L864" s="3"/>
      <c r="M864" s="3"/>
      <c r="N864" s="3"/>
      <c r="O864" s="3"/>
      <c r="P864" s="3"/>
      <c r="Q864" s="3"/>
      <c r="R864" s="3"/>
      <c r="S864" s="3"/>
      <c r="T864" s="3"/>
      <c r="AB864" s="3"/>
      <c r="AC864" s="3"/>
      <c r="AD864" s="3"/>
      <c r="AE864" s="2"/>
    </row>
    <row r="865" ht="16.5" customHeight="1">
      <c r="L865" s="3"/>
      <c r="M865" s="3"/>
      <c r="N865" s="3"/>
      <c r="O865" s="3"/>
      <c r="P865" s="3"/>
      <c r="Q865" s="3"/>
      <c r="R865" s="3"/>
      <c r="S865" s="3"/>
      <c r="T865" s="3"/>
      <c r="AB865" s="3"/>
      <c r="AC865" s="3"/>
      <c r="AD865" s="3"/>
      <c r="AE865" s="2"/>
    </row>
    <row r="866" ht="16.5" customHeight="1">
      <c r="L866" s="3"/>
      <c r="M866" s="3"/>
      <c r="N866" s="3"/>
      <c r="O866" s="3"/>
      <c r="P866" s="3"/>
      <c r="Q866" s="3"/>
      <c r="R866" s="3"/>
      <c r="S866" s="3"/>
      <c r="T866" s="3"/>
      <c r="AB866" s="3"/>
      <c r="AC866" s="3"/>
      <c r="AD866" s="3"/>
      <c r="AE866" s="2"/>
    </row>
    <row r="867" ht="16.5" customHeight="1">
      <c r="L867" s="3"/>
      <c r="M867" s="3"/>
      <c r="N867" s="3"/>
      <c r="O867" s="3"/>
      <c r="P867" s="3"/>
      <c r="Q867" s="3"/>
      <c r="R867" s="3"/>
      <c r="S867" s="3"/>
      <c r="T867" s="3"/>
      <c r="AB867" s="3"/>
      <c r="AC867" s="3"/>
      <c r="AD867" s="3"/>
      <c r="AE867" s="2"/>
    </row>
    <row r="868" ht="16.5" customHeight="1">
      <c r="L868" s="3"/>
      <c r="M868" s="3"/>
      <c r="N868" s="3"/>
      <c r="O868" s="3"/>
      <c r="P868" s="3"/>
      <c r="Q868" s="3"/>
      <c r="R868" s="3"/>
      <c r="S868" s="3"/>
      <c r="T868" s="3"/>
      <c r="AB868" s="3"/>
      <c r="AC868" s="3"/>
      <c r="AD868" s="3"/>
      <c r="AE868" s="2"/>
    </row>
    <row r="869" ht="16.5" customHeight="1">
      <c r="L869" s="3"/>
      <c r="M869" s="3"/>
      <c r="N869" s="3"/>
      <c r="O869" s="3"/>
      <c r="P869" s="3"/>
      <c r="Q869" s="3"/>
      <c r="R869" s="3"/>
      <c r="S869" s="3"/>
      <c r="T869" s="3"/>
      <c r="AB869" s="3"/>
      <c r="AC869" s="3"/>
      <c r="AD869" s="3"/>
      <c r="AE869" s="2"/>
    </row>
    <row r="870" ht="16.5" customHeight="1">
      <c r="L870" s="3"/>
      <c r="M870" s="3"/>
      <c r="N870" s="3"/>
      <c r="O870" s="3"/>
      <c r="P870" s="3"/>
      <c r="Q870" s="3"/>
      <c r="R870" s="3"/>
      <c r="S870" s="3"/>
      <c r="T870" s="3"/>
      <c r="AB870" s="3"/>
      <c r="AC870" s="3"/>
      <c r="AD870" s="3"/>
      <c r="AE870" s="2"/>
    </row>
    <row r="871" ht="16.5" customHeight="1">
      <c r="L871" s="3"/>
      <c r="M871" s="3"/>
      <c r="N871" s="3"/>
      <c r="O871" s="3"/>
      <c r="P871" s="3"/>
      <c r="Q871" s="3"/>
      <c r="R871" s="3"/>
      <c r="S871" s="3"/>
      <c r="T871" s="3"/>
      <c r="AB871" s="3"/>
      <c r="AC871" s="3"/>
      <c r="AD871" s="3"/>
      <c r="AE871" s="2"/>
    </row>
    <row r="872" ht="16.5" customHeight="1">
      <c r="L872" s="3"/>
      <c r="M872" s="3"/>
      <c r="N872" s="3"/>
      <c r="O872" s="3"/>
      <c r="P872" s="3"/>
      <c r="Q872" s="3"/>
      <c r="R872" s="3"/>
      <c r="S872" s="3"/>
      <c r="T872" s="3"/>
      <c r="AB872" s="3"/>
      <c r="AC872" s="3"/>
      <c r="AD872" s="3"/>
      <c r="AE872" s="2"/>
    </row>
    <row r="873" ht="16.5" customHeight="1">
      <c r="L873" s="3"/>
      <c r="M873" s="3"/>
      <c r="N873" s="3"/>
      <c r="O873" s="3"/>
      <c r="P873" s="3"/>
      <c r="Q873" s="3"/>
      <c r="R873" s="3"/>
      <c r="S873" s="3"/>
      <c r="T873" s="3"/>
      <c r="AB873" s="3"/>
      <c r="AC873" s="3"/>
      <c r="AD873" s="3"/>
      <c r="AE873" s="2"/>
    </row>
    <row r="874" ht="16.5" customHeight="1">
      <c r="L874" s="3"/>
      <c r="M874" s="3"/>
      <c r="N874" s="3"/>
      <c r="O874" s="3"/>
      <c r="P874" s="3"/>
      <c r="Q874" s="3"/>
      <c r="R874" s="3"/>
      <c r="S874" s="3"/>
      <c r="T874" s="3"/>
      <c r="AB874" s="3"/>
      <c r="AC874" s="3"/>
      <c r="AD874" s="3"/>
      <c r="AE874" s="2"/>
    </row>
    <row r="875" ht="16.5" customHeight="1">
      <c r="L875" s="3"/>
      <c r="M875" s="3"/>
      <c r="N875" s="3"/>
      <c r="O875" s="3"/>
      <c r="P875" s="3"/>
      <c r="Q875" s="3"/>
      <c r="R875" s="3"/>
      <c r="S875" s="3"/>
      <c r="T875" s="3"/>
      <c r="AB875" s="3"/>
      <c r="AC875" s="3"/>
      <c r="AD875" s="3"/>
      <c r="AE875" s="2"/>
    </row>
    <row r="876" ht="16.5" customHeight="1">
      <c r="L876" s="3"/>
      <c r="M876" s="3"/>
      <c r="N876" s="3"/>
      <c r="O876" s="3"/>
      <c r="P876" s="3"/>
      <c r="Q876" s="3"/>
      <c r="R876" s="3"/>
      <c r="S876" s="3"/>
      <c r="T876" s="3"/>
      <c r="AB876" s="3"/>
      <c r="AC876" s="3"/>
      <c r="AD876" s="3"/>
      <c r="AE876" s="2"/>
    </row>
    <row r="877" ht="16.5" customHeight="1">
      <c r="L877" s="3"/>
      <c r="M877" s="3"/>
      <c r="N877" s="3"/>
      <c r="O877" s="3"/>
      <c r="P877" s="3"/>
      <c r="Q877" s="3"/>
      <c r="R877" s="3"/>
      <c r="S877" s="3"/>
      <c r="T877" s="3"/>
      <c r="AB877" s="3"/>
      <c r="AC877" s="3"/>
      <c r="AD877" s="3"/>
      <c r="AE877" s="2"/>
    </row>
    <row r="878" ht="16.5" customHeight="1">
      <c r="L878" s="3"/>
      <c r="M878" s="3"/>
      <c r="N878" s="3"/>
      <c r="O878" s="3"/>
      <c r="P878" s="3"/>
      <c r="Q878" s="3"/>
      <c r="R878" s="3"/>
      <c r="S878" s="3"/>
      <c r="T878" s="3"/>
      <c r="AB878" s="3"/>
      <c r="AC878" s="3"/>
      <c r="AD878" s="3"/>
      <c r="AE878" s="2"/>
    </row>
    <row r="879" ht="16.5" customHeight="1">
      <c r="L879" s="3"/>
      <c r="M879" s="3"/>
      <c r="N879" s="3"/>
      <c r="O879" s="3"/>
      <c r="P879" s="3"/>
      <c r="Q879" s="3"/>
      <c r="R879" s="3"/>
      <c r="S879" s="3"/>
      <c r="T879" s="3"/>
      <c r="AB879" s="3"/>
      <c r="AC879" s="3"/>
      <c r="AD879" s="3"/>
      <c r="AE879" s="2"/>
    </row>
    <row r="880" ht="16.5" customHeight="1">
      <c r="L880" s="3"/>
      <c r="M880" s="3"/>
      <c r="N880" s="3"/>
      <c r="O880" s="3"/>
      <c r="P880" s="3"/>
      <c r="Q880" s="3"/>
      <c r="R880" s="3"/>
      <c r="S880" s="3"/>
      <c r="T880" s="3"/>
      <c r="AB880" s="3"/>
      <c r="AC880" s="3"/>
      <c r="AD880" s="3"/>
      <c r="AE880" s="2"/>
    </row>
    <row r="881" ht="16.5" customHeight="1">
      <c r="L881" s="3"/>
      <c r="M881" s="3"/>
      <c r="N881" s="3"/>
      <c r="O881" s="3"/>
      <c r="P881" s="3"/>
      <c r="Q881" s="3"/>
      <c r="R881" s="3"/>
      <c r="S881" s="3"/>
      <c r="T881" s="3"/>
      <c r="AB881" s="3"/>
      <c r="AC881" s="3"/>
      <c r="AD881" s="3"/>
      <c r="AE881" s="2"/>
    </row>
    <row r="882" ht="16.5" customHeight="1">
      <c r="L882" s="3"/>
      <c r="M882" s="3"/>
      <c r="N882" s="3"/>
      <c r="O882" s="3"/>
      <c r="P882" s="3"/>
      <c r="Q882" s="3"/>
      <c r="R882" s="3"/>
      <c r="S882" s="3"/>
      <c r="T882" s="3"/>
      <c r="AB882" s="3"/>
      <c r="AC882" s="3"/>
      <c r="AD882" s="3"/>
      <c r="AE882" s="2"/>
    </row>
    <row r="883" ht="16.5" customHeight="1">
      <c r="L883" s="3"/>
      <c r="M883" s="3"/>
      <c r="N883" s="3"/>
      <c r="O883" s="3"/>
      <c r="P883" s="3"/>
      <c r="Q883" s="3"/>
      <c r="R883" s="3"/>
      <c r="S883" s="3"/>
      <c r="T883" s="3"/>
      <c r="AB883" s="3"/>
      <c r="AC883" s="3"/>
      <c r="AD883" s="3"/>
      <c r="AE883" s="2"/>
    </row>
    <row r="884" ht="16.5" customHeight="1">
      <c r="L884" s="3"/>
      <c r="M884" s="3"/>
      <c r="N884" s="3"/>
      <c r="O884" s="3"/>
      <c r="P884" s="3"/>
      <c r="Q884" s="3"/>
      <c r="R884" s="3"/>
      <c r="S884" s="3"/>
      <c r="T884" s="3"/>
      <c r="AB884" s="3"/>
      <c r="AC884" s="3"/>
      <c r="AD884" s="3"/>
      <c r="AE884" s="2"/>
    </row>
    <row r="885" ht="16.5" customHeight="1">
      <c r="L885" s="3"/>
      <c r="M885" s="3"/>
      <c r="N885" s="3"/>
      <c r="O885" s="3"/>
      <c r="P885" s="3"/>
      <c r="Q885" s="3"/>
      <c r="R885" s="3"/>
      <c r="S885" s="3"/>
      <c r="T885" s="3"/>
      <c r="AB885" s="3"/>
      <c r="AC885" s="3"/>
      <c r="AD885" s="3"/>
      <c r="AE885" s="2"/>
    </row>
    <row r="886" ht="16.5" customHeight="1">
      <c r="L886" s="3"/>
      <c r="M886" s="3"/>
      <c r="N886" s="3"/>
      <c r="O886" s="3"/>
      <c r="P886" s="3"/>
      <c r="Q886" s="3"/>
      <c r="R886" s="3"/>
      <c r="S886" s="3"/>
      <c r="T886" s="3"/>
      <c r="AB886" s="3"/>
      <c r="AC886" s="3"/>
      <c r="AD886" s="3"/>
      <c r="AE886" s="2"/>
    </row>
    <row r="887" ht="16.5" customHeight="1">
      <c r="L887" s="3"/>
      <c r="M887" s="3"/>
      <c r="N887" s="3"/>
      <c r="O887" s="3"/>
      <c r="P887" s="3"/>
      <c r="Q887" s="3"/>
      <c r="R887" s="3"/>
      <c r="S887" s="3"/>
      <c r="T887" s="3"/>
      <c r="AB887" s="3"/>
      <c r="AC887" s="3"/>
      <c r="AD887" s="3"/>
      <c r="AE887" s="2"/>
    </row>
    <row r="888" ht="16.5" customHeight="1">
      <c r="L888" s="3"/>
      <c r="M888" s="3"/>
      <c r="N888" s="3"/>
      <c r="O888" s="3"/>
      <c r="P888" s="3"/>
      <c r="Q888" s="3"/>
      <c r="R888" s="3"/>
      <c r="S888" s="3"/>
      <c r="T888" s="3"/>
      <c r="AB888" s="3"/>
      <c r="AC888" s="3"/>
      <c r="AD888" s="3"/>
      <c r="AE888" s="2"/>
    </row>
    <row r="889" ht="16.5" customHeight="1">
      <c r="L889" s="3"/>
      <c r="M889" s="3"/>
      <c r="N889" s="3"/>
      <c r="O889" s="3"/>
      <c r="P889" s="3"/>
      <c r="Q889" s="3"/>
      <c r="R889" s="3"/>
      <c r="S889" s="3"/>
      <c r="T889" s="3"/>
      <c r="AB889" s="3"/>
      <c r="AC889" s="3"/>
      <c r="AD889" s="3"/>
      <c r="AE889" s="2"/>
    </row>
    <row r="890" ht="16.5" customHeight="1">
      <c r="L890" s="3"/>
      <c r="M890" s="3"/>
      <c r="N890" s="3"/>
      <c r="O890" s="3"/>
      <c r="P890" s="3"/>
      <c r="Q890" s="3"/>
      <c r="R890" s="3"/>
      <c r="S890" s="3"/>
      <c r="T890" s="3"/>
      <c r="AB890" s="3"/>
      <c r="AC890" s="3"/>
      <c r="AD890" s="3"/>
      <c r="AE890" s="2"/>
    </row>
    <row r="891" ht="16.5" customHeight="1">
      <c r="L891" s="3"/>
      <c r="M891" s="3"/>
      <c r="N891" s="3"/>
      <c r="O891" s="3"/>
      <c r="P891" s="3"/>
      <c r="Q891" s="3"/>
      <c r="R891" s="3"/>
      <c r="S891" s="3"/>
      <c r="T891" s="3"/>
      <c r="AB891" s="3"/>
      <c r="AC891" s="3"/>
      <c r="AD891" s="3"/>
      <c r="AE891" s="2"/>
    </row>
    <row r="892" ht="16.5" customHeight="1">
      <c r="L892" s="3"/>
      <c r="M892" s="3"/>
      <c r="N892" s="3"/>
      <c r="O892" s="3"/>
      <c r="P892" s="3"/>
      <c r="Q892" s="3"/>
      <c r="R892" s="3"/>
      <c r="S892" s="3"/>
      <c r="T892" s="3"/>
      <c r="AB892" s="3"/>
      <c r="AC892" s="3"/>
      <c r="AD892" s="3"/>
      <c r="AE892" s="2"/>
    </row>
    <row r="893" ht="16.5" customHeight="1">
      <c r="L893" s="3"/>
      <c r="M893" s="3"/>
      <c r="N893" s="3"/>
      <c r="O893" s="3"/>
      <c r="P893" s="3"/>
      <c r="Q893" s="3"/>
      <c r="R893" s="3"/>
      <c r="S893" s="3"/>
      <c r="T893" s="3"/>
      <c r="AB893" s="3"/>
      <c r="AC893" s="3"/>
      <c r="AD893" s="3"/>
      <c r="AE893" s="2"/>
    </row>
    <row r="894" ht="16.5" customHeight="1">
      <c r="L894" s="3"/>
      <c r="M894" s="3"/>
      <c r="N894" s="3"/>
      <c r="O894" s="3"/>
      <c r="P894" s="3"/>
      <c r="Q894" s="3"/>
      <c r="R894" s="3"/>
      <c r="S894" s="3"/>
      <c r="T894" s="3"/>
      <c r="AB894" s="3"/>
      <c r="AC894" s="3"/>
      <c r="AD894" s="3"/>
      <c r="AE894" s="2"/>
    </row>
    <row r="895" ht="16.5" customHeight="1">
      <c r="L895" s="3"/>
      <c r="M895" s="3"/>
      <c r="N895" s="3"/>
      <c r="O895" s="3"/>
      <c r="P895" s="3"/>
      <c r="Q895" s="3"/>
      <c r="R895" s="3"/>
      <c r="S895" s="3"/>
      <c r="T895" s="3"/>
      <c r="AB895" s="3"/>
      <c r="AC895" s="3"/>
      <c r="AD895" s="3"/>
      <c r="AE895" s="2"/>
    </row>
    <row r="896" ht="16.5" customHeight="1">
      <c r="L896" s="3"/>
      <c r="M896" s="3"/>
      <c r="N896" s="3"/>
      <c r="O896" s="3"/>
      <c r="P896" s="3"/>
      <c r="Q896" s="3"/>
      <c r="R896" s="3"/>
      <c r="S896" s="3"/>
      <c r="T896" s="3"/>
      <c r="AB896" s="3"/>
      <c r="AC896" s="3"/>
      <c r="AD896" s="3"/>
      <c r="AE896" s="2"/>
    </row>
    <row r="897" ht="16.5" customHeight="1">
      <c r="L897" s="3"/>
      <c r="M897" s="3"/>
      <c r="N897" s="3"/>
      <c r="O897" s="3"/>
      <c r="P897" s="3"/>
      <c r="Q897" s="3"/>
      <c r="R897" s="3"/>
      <c r="S897" s="3"/>
      <c r="T897" s="3"/>
      <c r="AB897" s="3"/>
      <c r="AC897" s="3"/>
      <c r="AD897" s="3"/>
      <c r="AE897" s="2"/>
    </row>
    <row r="898" ht="16.5" customHeight="1">
      <c r="L898" s="3"/>
      <c r="M898" s="3"/>
      <c r="N898" s="3"/>
      <c r="O898" s="3"/>
      <c r="P898" s="3"/>
      <c r="Q898" s="3"/>
      <c r="R898" s="3"/>
      <c r="S898" s="3"/>
      <c r="T898" s="3"/>
      <c r="AB898" s="3"/>
      <c r="AC898" s="3"/>
      <c r="AD898" s="3"/>
      <c r="AE898" s="2"/>
    </row>
    <row r="899" ht="16.5" customHeight="1">
      <c r="L899" s="3"/>
      <c r="M899" s="3"/>
      <c r="N899" s="3"/>
      <c r="O899" s="3"/>
      <c r="P899" s="3"/>
      <c r="Q899" s="3"/>
      <c r="R899" s="3"/>
      <c r="S899" s="3"/>
      <c r="T899" s="3"/>
      <c r="AB899" s="3"/>
      <c r="AC899" s="3"/>
      <c r="AD899" s="3"/>
      <c r="AE899" s="2"/>
    </row>
    <row r="900" ht="16.5" customHeight="1">
      <c r="L900" s="3"/>
      <c r="M900" s="3"/>
      <c r="N900" s="3"/>
      <c r="O900" s="3"/>
      <c r="P900" s="3"/>
      <c r="Q900" s="3"/>
      <c r="R900" s="3"/>
      <c r="S900" s="3"/>
      <c r="T900" s="3"/>
      <c r="AB900" s="3"/>
      <c r="AC900" s="3"/>
      <c r="AD900" s="3"/>
      <c r="AE900" s="2"/>
    </row>
    <row r="901" ht="16.5" customHeight="1">
      <c r="L901" s="3"/>
      <c r="M901" s="3"/>
      <c r="N901" s="3"/>
      <c r="O901" s="3"/>
      <c r="P901" s="3"/>
      <c r="Q901" s="3"/>
      <c r="R901" s="3"/>
      <c r="S901" s="3"/>
      <c r="T901" s="3"/>
      <c r="AB901" s="3"/>
      <c r="AC901" s="3"/>
      <c r="AD901" s="3"/>
      <c r="AE901" s="2"/>
    </row>
    <row r="902" ht="16.5" customHeight="1">
      <c r="L902" s="3"/>
      <c r="M902" s="3"/>
      <c r="N902" s="3"/>
      <c r="O902" s="3"/>
      <c r="P902" s="3"/>
      <c r="Q902" s="3"/>
      <c r="R902" s="3"/>
      <c r="S902" s="3"/>
      <c r="T902" s="3"/>
      <c r="AB902" s="3"/>
      <c r="AC902" s="3"/>
      <c r="AD902" s="3"/>
      <c r="AE902" s="2"/>
    </row>
    <row r="903" ht="16.5" customHeight="1">
      <c r="L903" s="3"/>
      <c r="M903" s="3"/>
      <c r="N903" s="3"/>
      <c r="O903" s="3"/>
      <c r="P903" s="3"/>
      <c r="Q903" s="3"/>
      <c r="R903" s="3"/>
      <c r="S903" s="3"/>
      <c r="T903" s="3"/>
      <c r="AB903" s="3"/>
      <c r="AC903" s="3"/>
      <c r="AD903" s="3"/>
      <c r="AE903" s="2"/>
    </row>
    <row r="904" ht="16.5" customHeight="1">
      <c r="L904" s="3"/>
      <c r="M904" s="3"/>
      <c r="N904" s="3"/>
      <c r="O904" s="3"/>
      <c r="P904" s="3"/>
      <c r="Q904" s="3"/>
      <c r="R904" s="3"/>
      <c r="S904" s="3"/>
      <c r="T904" s="3"/>
      <c r="AB904" s="3"/>
      <c r="AC904" s="3"/>
      <c r="AD904" s="3"/>
      <c r="AE904" s="2"/>
    </row>
    <row r="905" ht="16.5" customHeight="1">
      <c r="L905" s="3"/>
      <c r="M905" s="3"/>
      <c r="N905" s="3"/>
      <c r="O905" s="3"/>
      <c r="P905" s="3"/>
      <c r="Q905" s="3"/>
      <c r="R905" s="3"/>
      <c r="S905" s="3"/>
      <c r="T905" s="3"/>
      <c r="AB905" s="3"/>
      <c r="AC905" s="3"/>
      <c r="AD905" s="3"/>
      <c r="AE905" s="2"/>
    </row>
    <row r="906" ht="16.5" customHeight="1">
      <c r="L906" s="3"/>
      <c r="M906" s="3"/>
      <c r="N906" s="3"/>
      <c r="O906" s="3"/>
      <c r="P906" s="3"/>
      <c r="Q906" s="3"/>
      <c r="R906" s="3"/>
      <c r="S906" s="3"/>
      <c r="T906" s="3"/>
      <c r="AB906" s="3"/>
      <c r="AC906" s="3"/>
      <c r="AD906" s="3"/>
      <c r="AE906" s="2"/>
    </row>
    <row r="907" ht="16.5" customHeight="1">
      <c r="L907" s="3"/>
      <c r="M907" s="3"/>
      <c r="N907" s="3"/>
      <c r="O907" s="3"/>
      <c r="P907" s="3"/>
      <c r="Q907" s="3"/>
      <c r="R907" s="3"/>
      <c r="S907" s="3"/>
      <c r="T907" s="3"/>
      <c r="AB907" s="3"/>
      <c r="AC907" s="3"/>
      <c r="AD907" s="3"/>
      <c r="AE907" s="2"/>
    </row>
    <row r="908" ht="16.5" customHeight="1">
      <c r="L908" s="3"/>
      <c r="M908" s="3"/>
      <c r="N908" s="3"/>
      <c r="O908" s="3"/>
      <c r="P908" s="3"/>
      <c r="Q908" s="3"/>
      <c r="R908" s="3"/>
      <c r="S908" s="3"/>
      <c r="T908" s="3"/>
      <c r="AB908" s="3"/>
      <c r="AC908" s="3"/>
      <c r="AD908" s="3"/>
      <c r="AE908" s="2"/>
    </row>
    <row r="909" ht="16.5" customHeight="1">
      <c r="L909" s="3"/>
      <c r="M909" s="3"/>
      <c r="N909" s="3"/>
      <c r="O909" s="3"/>
      <c r="P909" s="3"/>
      <c r="Q909" s="3"/>
      <c r="R909" s="3"/>
      <c r="S909" s="3"/>
      <c r="T909" s="3"/>
      <c r="AB909" s="3"/>
      <c r="AC909" s="3"/>
      <c r="AD909" s="3"/>
      <c r="AE909" s="2"/>
    </row>
    <row r="910" ht="16.5" customHeight="1">
      <c r="L910" s="3"/>
      <c r="M910" s="3"/>
      <c r="N910" s="3"/>
      <c r="O910" s="3"/>
      <c r="P910" s="3"/>
      <c r="Q910" s="3"/>
      <c r="R910" s="3"/>
      <c r="S910" s="3"/>
      <c r="T910" s="3"/>
      <c r="AB910" s="3"/>
      <c r="AC910" s="3"/>
      <c r="AD910" s="3"/>
      <c r="AE910" s="2"/>
    </row>
    <row r="911" ht="16.5" customHeight="1">
      <c r="L911" s="3"/>
      <c r="M911" s="3"/>
      <c r="N911" s="3"/>
      <c r="O911" s="3"/>
      <c r="P911" s="3"/>
      <c r="Q911" s="3"/>
      <c r="R911" s="3"/>
      <c r="S911" s="3"/>
      <c r="T911" s="3"/>
      <c r="AB911" s="3"/>
      <c r="AC911" s="3"/>
      <c r="AD911" s="3"/>
      <c r="AE911" s="2"/>
    </row>
    <row r="912" ht="16.5" customHeight="1">
      <c r="L912" s="3"/>
      <c r="M912" s="3"/>
      <c r="N912" s="3"/>
      <c r="O912" s="3"/>
      <c r="P912" s="3"/>
      <c r="Q912" s="3"/>
      <c r="R912" s="3"/>
      <c r="S912" s="3"/>
      <c r="T912" s="3"/>
      <c r="AB912" s="3"/>
      <c r="AC912" s="3"/>
      <c r="AD912" s="3"/>
      <c r="AE912" s="2"/>
    </row>
    <row r="913" ht="16.5" customHeight="1">
      <c r="L913" s="3"/>
      <c r="M913" s="3"/>
      <c r="N913" s="3"/>
      <c r="O913" s="3"/>
      <c r="P913" s="3"/>
      <c r="Q913" s="3"/>
      <c r="R913" s="3"/>
      <c r="S913" s="3"/>
      <c r="T913" s="3"/>
      <c r="AB913" s="3"/>
      <c r="AC913" s="3"/>
      <c r="AD913" s="3"/>
      <c r="AE913" s="2"/>
    </row>
    <row r="914" ht="16.5" customHeight="1">
      <c r="L914" s="3"/>
      <c r="M914" s="3"/>
      <c r="N914" s="3"/>
      <c r="O914" s="3"/>
      <c r="P914" s="3"/>
      <c r="Q914" s="3"/>
      <c r="R914" s="3"/>
      <c r="S914" s="3"/>
      <c r="T914" s="3"/>
      <c r="AB914" s="3"/>
      <c r="AC914" s="3"/>
      <c r="AD914" s="3"/>
      <c r="AE914" s="2"/>
    </row>
    <row r="915" ht="16.5" customHeight="1">
      <c r="L915" s="3"/>
      <c r="M915" s="3"/>
      <c r="N915" s="3"/>
      <c r="O915" s="3"/>
      <c r="P915" s="3"/>
      <c r="Q915" s="3"/>
      <c r="R915" s="3"/>
      <c r="S915" s="3"/>
      <c r="T915" s="3"/>
      <c r="AB915" s="3"/>
      <c r="AC915" s="3"/>
      <c r="AD915" s="3"/>
      <c r="AE915" s="2"/>
    </row>
    <row r="916" ht="16.5" customHeight="1">
      <c r="L916" s="3"/>
      <c r="M916" s="3"/>
      <c r="N916" s="3"/>
      <c r="O916" s="3"/>
      <c r="P916" s="3"/>
      <c r="Q916" s="3"/>
      <c r="R916" s="3"/>
      <c r="S916" s="3"/>
      <c r="T916" s="3"/>
      <c r="AB916" s="3"/>
      <c r="AC916" s="3"/>
      <c r="AD916" s="3"/>
      <c r="AE916" s="2"/>
    </row>
    <row r="917" ht="16.5" customHeight="1">
      <c r="L917" s="3"/>
      <c r="M917" s="3"/>
      <c r="N917" s="3"/>
      <c r="O917" s="3"/>
      <c r="P917" s="3"/>
      <c r="Q917" s="3"/>
      <c r="R917" s="3"/>
      <c r="S917" s="3"/>
      <c r="T917" s="3"/>
      <c r="AB917" s="3"/>
      <c r="AC917" s="3"/>
      <c r="AD917" s="3"/>
      <c r="AE917" s="2"/>
    </row>
    <row r="918" ht="16.5" customHeight="1">
      <c r="L918" s="3"/>
      <c r="M918" s="3"/>
      <c r="N918" s="3"/>
      <c r="O918" s="3"/>
      <c r="P918" s="3"/>
      <c r="Q918" s="3"/>
      <c r="R918" s="3"/>
      <c r="S918" s="3"/>
      <c r="T918" s="3"/>
      <c r="AB918" s="3"/>
      <c r="AC918" s="3"/>
      <c r="AD918" s="3"/>
      <c r="AE918" s="2"/>
    </row>
    <row r="919" ht="16.5" customHeight="1">
      <c r="L919" s="3"/>
      <c r="M919" s="3"/>
      <c r="N919" s="3"/>
      <c r="O919" s="3"/>
      <c r="P919" s="3"/>
      <c r="Q919" s="3"/>
      <c r="R919" s="3"/>
      <c r="S919" s="3"/>
      <c r="T919" s="3"/>
      <c r="AB919" s="3"/>
      <c r="AC919" s="3"/>
      <c r="AD919" s="3"/>
      <c r="AE919" s="2"/>
    </row>
    <row r="920" ht="16.5" customHeight="1">
      <c r="L920" s="3"/>
      <c r="M920" s="3"/>
      <c r="N920" s="3"/>
      <c r="O920" s="3"/>
      <c r="P920" s="3"/>
      <c r="Q920" s="3"/>
      <c r="R920" s="3"/>
      <c r="S920" s="3"/>
      <c r="T920" s="3"/>
      <c r="AB920" s="3"/>
      <c r="AC920" s="3"/>
      <c r="AD920" s="3"/>
      <c r="AE920" s="2"/>
    </row>
    <row r="921" ht="16.5" customHeight="1">
      <c r="L921" s="3"/>
      <c r="M921" s="3"/>
      <c r="N921" s="3"/>
      <c r="O921" s="3"/>
      <c r="P921" s="3"/>
      <c r="Q921" s="3"/>
      <c r="R921" s="3"/>
      <c r="S921" s="3"/>
      <c r="T921" s="3"/>
      <c r="AB921" s="3"/>
      <c r="AC921" s="3"/>
      <c r="AD921" s="3"/>
      <c r="AE921" s="2"/>
    </row>
    <row r="922" ht="16.5" customHeight="1">
      <c r="L922" s="3"/>
      <c r="M922" s="3"/>
      <c r="N922" s="3"/>
      <c r="O922" s="3"/>
      <c r="P922" s="3"/>
      <c r="Q922" s="3"/>
      <c r="R922" s="3"/>
      <c r="S922" s="3"/>
      <c r="T922" s="3"/>
      <c r="AB922" s="3"/>
      <c r="AC922" s="3"/>
      <c r="AD922" s="3"/>
      <c r="AE922" s="2"/>
    </row>
    <row r="923" ht="16.5" customHeight="1">
      <c r="L923" s="3"/>
      <c r="M923" s="3"/>
      <c r="N923" s="3"/>
      <c r="O923" s="3"/>
      <c r="P923" s="3"/>
      <c r="Q923" s="3"/>
      <c r="R923" s="3"/>
      <c r="S923" s="3"/>
      <c r="T923" s="3"/>
      <c r="AB923" s="3"/>
      <c r="AC923" s="3"/>
      <c r="AD923" s="3"/>
      <c r="AE923" s="2"/>
    </row>
    <row r="924" ht="16.5" customHeight="1">
      <c r="L924" s="3"/>
      <c r="M924" s="3"/>
      <c r="N924" s="3"/>
      <c r="O924" s="3"/>
      <c r="P924" s="3"/>
      <c r="Q924" s="3"/>
      <c r="R924" s="3"/>
      <c r="S924" s="3"/>
      <c r="T924" s="3"/>
      <c r="AB924" s="3"/>
      <c r="AC924" s="3"/>
      <c r="AD924" s="3"/>
      <c r="AE924" s="2"/>
    </row>
    <row r="925" ht="16.5" customHeight="1">
      <c r="L925" s="3"/>
      <c r="M925" s="3"/>
      <c r="N925" s="3"/>
      <c r="O925" s="3"/>
      <c r="P925" s="3"/>
      <c r="Q925" s="3"/>
      <c r="R925" s="3"/>
      <c r="S925" s="3"/>
      <c r="T925" s="3"/>
      <c r="AB925" s="3"/>
      <c r="AC925" s="3"/>
      <c r="AD925" s="3"/>
      <c r="AE925" s="2"/>
    </row>
    <row r="926" ht="16.5" customHeight="1">
      <c r="L926" s="3"/>
      <c r="M926" s="3"/>
      <c r="N926" s="3"/>
      <c r="O926" s="3"/>
      <c r="P926" s="3"/>
      <c r="Q926" s="3"/>
      <c r="R926" s="3"/>
      <c r="S926" s="3"/>
      <c r="T926" s="3"/>
      <c r="AB926" s="3"/>
      <c r="AC926" s="3"/>
      <c r="AD926" s="3"/>
      <c r="AE926" s="2"/>
    </row>
    <row r="927" ht="16.5" customHeight="1">
      <c r="L927" s="3"/>
      <c r="M927" s="3"/>
      <c r="N927" s="3"/>
      <c r="O927" s="3"/>
      <c r="P927" s="3"/>
      <c r="Q927" s="3"/>
      <c r="R927" s="3"/>
      <c r="S927" s="3"/>
      <c r="T927" s="3"/>
      <c r="AB927" s="3"/>
      <c r="AC927" s="3"/>
      <c r="AD927" s="3"/>
      <c r="AE927" s="2"/>
    </row>
    <row r="928" ht="16.5" customHeight="1">
      <c r="L928" s="3"/>
      <c r="M928" s="3"/>
      <c r="N928" s="3"/>
      <c r="O928" s="3"/>
      <c r="P928" s="3"/>
      <c r="Q928" s="3"/>
      <c r="R928" s="3"/>
      <c r="S928" s="3"/>
      <c r="T928" s="3"/>
      <c r="AB928" s="3"/>
      <c r="AC928" s="3"/>
      <c r="AD928" s="3"/>
      <c r="AE928" s="2"/>
    </row>
    <row r="929" ht="16.5" customHeight="1">
      <c r="L929" s="3"/>
      <c r="M929" s="3"/>
      <c r="N929" s="3"/>
      <c r="O929" s="3"/>
      <c r="P929" s="3"/>
      <c r="Q929" s="3"/>
      <c r="R929" s="3"/>
      <c r="S929" s="3"/>
      <c r="T929" s="3"/>
      <c r="AB929" s="3"/>
      <c r="AC929" s="3"/>
      <c r="AD929" s="3"/>
      <c r="AE929" s="2"/>
    </row>
    <row r="930" ht="16.5" customHeight="1">
      <c r="L930" s="3"/>
      <c r="M930" s="3"/>
      <c r="N930" s="3"/>
      <c r="O930" s="3"/>
      <c r="P930" s="3"/>
      <c r="Q930" s="3"/>
      <c r="R930" s="3"/>
      <c r="S930" s="3"/>
      <c r="T930" s="3"/>
      <c r="AB930" s="3"/>
      <c r="AC930" s="3"/>
      <c r="AD930" s="3"/>
      <c r="AE930" s="2"/>
    </row>
    <row r="931" ht="16.5" customHeight="1">
      <c r="L931" s="3"/>
      <c r="M931" s="3"/>
      <c r="N931" s="3"/>
      <c r="O931" s="3"/>
      <c r="P931" s="3"/>
      <c r="Q931" s="3"/>
      <c r="R931" s="3"/>
      <c r="S931" s="3"/>
      <c r="T931" s="3"/>
      <c r="AB931" s="3"/>
      <c r="AC931" s="3"/>
      <c r="AD931" s="3"/>
      <c r="AE931" s="2"/>
    </row>
    <row r="932" ht="16.5" customHeight="1">
      <c r="L932" s="3"/>
      <c r="M932" s="3"/>
      <c r="N932" s="3"/>
      <c r="O932" s="3"/>
      <c r="P932" s="3"/>
      <c r="Q932" s="3"/>
      <c r="R932" s="3"/>
      <c r="S932" s="3"/>
      <c r="T932" s="3"/>
      <c r="AB932" s="3"/>
      <c r="AC932" s="3"/>
      <c r="AD932" s="3"/>
      <c r="AE932" s="2"/>
    </row>
    <row r="933" ht="16.5" customHeight="1">
      <c r="L933" s="3"/>
      <c r="M933" s="3"/>
      <c r="N933" s="3"/>
      <c r="O933" s="3"/>
      <c r="P933" s="3"/>
      <c r="Q933" s="3"/>
      <c r="R933" s="3"/>
      <c r="S933" s="3"/>
      <c r="T933" s="3"/>
      <c r="AB933" s="3"/>
      <c r="AC933" s="3"/>
      <c r="AD933" s="3"/>
      <c r="AE933" s="2"/>
    </row>
    <row r="934" ht="16.5" customHeight="1">
      <c r="L934" s="3"/>
      <c r="M934" s="3"/>
      <c r="N934" s="3"/>
      <c r="O934" s="3"/>
      <c r="P934" s="3"/>
      <c r="Q934" s="3"/>
      <c r="R934" s="3"/>
      <c r="S934" s="3"/>
      <c r="T934" s="3"/>
      <c r="AB934" s="3"/>
      <c r="AC934" s="3"/>
      <c r="AD934" s="3"/>
      <c r="AE934" s="2"/>
    </row>
    <row r="935" ht="16.5" customHeight="1">
      <c r="L935" s="3"/>
      <c r="M935" s="3"/>
      <c r="N935" s="3"/>
      <c r="O935" s="3"/>
      <c r="P935" s="3"/>
      <c r="Q935" s="3"/>
      <c r="R935" s="3"/>
      <c r="S935" s="3"/>
      <c r="T935" s="3"/>
      <c r="AB935" s="3"/>
      <c r="AC935" s="3"/>
      <c r="AD935" s="3"/>
      <c r="AE935" s="2"/>
    </row>
    <row r="936" ht="16.5" customHeight="1">
      <c r="L936" s="3"/>
      <c r="M936" s="3"/>
      <c r="N936" s="3"/>
      <c r="O936" s="3"/>
      <c r="P936" s="3"/>
      <c r="Q936" s="3"/>
      <c r="R936" s="3"/>
      <c r="S936" s="3"/>
      <c r="T936" s="3"/>
      <c r="AB936" s="3"/>
      <c r="AC936" s="3"/>
      <c r="AD936" s="3"/>
      <c r="AE936" s="2"/>
    </row>
    <row r="937" ht="16.5" customHeight="1">
      <c r="L937" s="3"/>
      <c r="M937" s="3"/>
      <c r="N937" s="3"/>
      <c r="O937" s="3"/>
      <c r="P937" s="3"/>
      <c r="Q937" s="3"/>
      <c r="R937" s="3"/>
      <c r="S937" s="3"/>
      <c r="T937" s="3"/>
      <c r="AB937" s="3"/>
      <c r="AC937" s="3"/>
      <c r="AD937" s="3"/>
      <c r="AE937" s="2"/>
    </row>
    <row r="938" ht="16.5" customHeight="1">
      <c r="L938" s="3"/>
      <c r="M938" s="3"/>
      <c r="N938" s="3"/>
      <c r="O938" s="3"/>
      <c r="P938" s="3"/>
      <c r="Q938" s="3"/>
      <c r="R938" s="3"/>
      <c r="S938" s="3"/>
      <c r="T938" s="3"/>
      <c r="AB938" s="3"/>
      <c r="AC938" s="3"/>
      <c r="AD938" s="3"/>
      <c r="AE938" s="2"/>
    </row>
    <row r="939" ht="16.5" customHeight="1">
      <c r="L939" s="3"/>
      <c r="M939" s="3"/>
      <c r="N939" s="3"/>
      <c r="O939" s="3"/>
      <c r="P939" s="3"/>
      <c r="Q939" s="3"/>
      <c r="R939" s="3"/>
      <c r="S939" s="3"/>
      <c r="T939" s="3"/>
      <c r="AB939" s="3"/>
      <c r="AC939" s="3"/>
      <c r="AD939" s="3"/>
      <c r="AE939" s="2"/>
    </row>
    <row r="940" ht="16.5" customHeight="1">
      <c r="L940" s="3"/>
      <c r="M940" s="3"/>
      <c r="N940" s="3"/>
      <c r="O940" s="3"/>
      <c r="P940" s="3"/>
      <c r="Q940" s="3"/>
      <c r="R940" s="3"/>
      <c r="S940" s="3"/>
      <c r="T940" s="3"/>
      <c r="AB940" s="3"/>
      <c r="AC940" s="3"/>
      <c r="AD940" s="3"/>
      <c r="AE940" s="2"/>
    </row>
    <row r="941" ht="16.5" customHeight="1">
      <c r="L941" s="3"/>
      <c r="M941" s="3"/>
      <c r="N941" s="3"/>
      <c r="O941" s="3"/>
      <c r="P941" s="3"/>
      <c r="Q941" s="3"/>
      <c r="R941" s="3"/>
      <c r="S941" s="3"/>
      <c r="T941" s="3"/>
      <c r="AB941" s="3"/>
      <c r="AC941" s="3"/>
      <c r="AD941" s="3"/>
      <c r="AE941" s="2"/>
    </row>
    <row r="942" ht="16.5" customHeight="1">
      <c r="L942" s="3"/>
      <c r="M942" s="3"/>
      <c r="N942" s="3"/>
      <c r="O942" s="3"/>
      <c r="P942" s="3"/>
      <c r="Q942" s="3"/>
      <c r="R942" s="3"/>
      <c r="S942" s="3"/>
      <c r="T942" s="3"/>
      <c r="AB942" s="3"/>
      <c r="AC942" s="3"/>
      <c r="AD942" s="3"/>
      <c r="AE942" s="2"/>
    </row>
    <row r="943" ht="16.5" customHeight="1">
      <c r="L943" s="3"/>
      <c r="M943" s="3"/>
      <c r="N943" s="3"/>
      <c r="O943" s="3"/>
      <c r="P943" s="3"/>
      <c r="Q943" s="3"/>
      <c r="R943" s="3"/>
      <c r="S943" s="3"/>
      <c r="T943" s="3"/>
      <c r="AB943" s="3"/>
      <c r="AC943" s="3"/>
      <c r="AD943" s="3"/>
      <c r="AE943" s="2"/>
    </row>
    <row r="944" ht="16.5" customHeight="1">
      <c r="L944" s="3"/>
      <c r="M944" s="3"/>
      <c r="N944" s="3"/>
      <c r="O944" s="3"/>
      <c r="P944" s="3"/>
      <c r="Q944" s="3"/>
      <c r="R944" s="3"/>
      <c r="S944" s="3"/>
      <c r="T944" s="3"/>
      <c r="AB944" s="3"/>
      <c r="AC944" s="3"/>
      <c r="AD944" s="3"/>
      <c r="AE944" s="2"/>
    </row>
    <row r="945" ht="16.5" customHeight="1">
      <c r="L945" s="3"/>
      <c r="M945" s="3"/>
      <c r="N945" s="3"/>
      <c r="O945" s="3"/>
      <c r="P945" s="3"/>
      <c r="Q945" s="3"/>
      <c r="R945" s="3"/>
      <c r="S945" s="3"/>
      <c r="T945" s="3"/>
      <c r="AB945" s="3"/>
      <c r="AC945" s="3"/>
      <c r="AD945" s="3"/>
      <c r="AE945" s="2"/>
    </row>
    <row r="946" ht="16.5" customHeight="1">
      <c r="L946" s="3"/>
      <c r="M946" s="3"/>
      <c r="N946" s="3"/>
      <c r="O946" s="3"/>
      <c r="P946" s="3"/>
      <c r="Q946" s="3"/>
      <c r="R946" s="3"/>
      <c r="S946" s="3"/>
      <c r="T946" s="3"/>
      <c r="AB946" s="3"/>
      <c r="AC946" s="3"/>
      <c r="AD946" s="3"/>
      <c r="AE946" s="2"/>
    </row>
    <row r="947" ht="16.5" customHeight="1">
      <c r="L947" s="3"/>
      <c r="M947" s="3"/>
      <c r="N947" s="3"/>
      <c r="O947" s="3"/>
      <c r="P947" s="3"/>
      <c r="Q947" s="3"/>
      <c r="R947" s="3"/>
      <c r="S947" s="3"/>
      <c r="T947" s="3"/>
      <c r="AB947" s="3"/>
      <c r="AC947" s="3"/>
      <c r="AD947" s="3"/>
      <c r="AE947" s="2"/>
    </row>
    <row r="948" ht="16.5" customHeight="1">
      <c r="L948" s="3"/>
      <c r="M948" s="3"/>
      <c r="N948" s="3"/>
      <c r="O948" s="3"/>
      <c r="P948" s="3"/>
      <c r="Q948" s="3"/>
      <c r="R948" s="3"/>
      <c r="S948" s="3"/>
      <c r="T948" s="3"/>
      <c r="AB948" s="3"/>
      <c r="AC948" s="3"/>
      <c r="AD948" s="3"/>
      <c r="AE948" s="2"/>
    </row>
    <row r="949" ht="16.5" customHeight="1">
      <c r="L949" s="3"/>
      <c r="M949" s="3"/>
      <c r="N949" s="3"/>
      <c r="O949" s="3"/>
      <c r="P949" s="3"/>
      <c r="Q949" s="3"/>
      <c r="R949" s="3"/>
      <c r="S949" s="3"/>
      <c r="T949" s="3"/>
      <c r="AB949" s="3"/>
      <c r="AC949" s="3"/>
      <c r="AD949" s="3"/>
      <c r="AE949" s="2"/>
    </row>
    <row r="950" ht="16.5" customHeight="1">
      <c r="L950" s="3"/>
      <c r="M950" s="3"/>
      <c r="N950" s="3"/>
      <c r="O950" s="3"/>
      <c r="P950" s="3"/>
      <c r="Q950" s="3"/>
      <c r="R950" s="3"/>
      <c r="S950" s="3"/>
      <c r="T950" s="3"/>
      <c r="AB950" s="3"/>
      <c r="AC950" s="3"/>
      <c r="AD950" s="3"/>
      <c r="AE950" s="2"/>
    </row>
    <row r="951" ht="16.5" customHeight="1">
      <c r="L951" s="3"/>
      <c r="M951" s="3"/>
      <c r="N951" s="3"/>
      <c r="O951" s="3"/>
      <c r="P951" s="3"/>
      <c r="Q951" s="3"/>
      <c r="R951" s="3"/>
      <c r="S951" s="3"/>
      <c r="T951" s="3"/>
      <c r="AB951" s="3"/>
      <c r="AC951" s="3"/>
      <c r="AD951" s="3"/>
      <c r="AE951" s="2"/>
    </row>
    <row r="952" ht="16.5" customHeight="1">
      <c r="L952" s="3"/>
      <c r="M952" s="3"/>
      <c r="N952" s="3"/>
      <c r="O952" s="3"/>
      <c r="P952" s="3"/>
      <c r="Q952" s="3"/>
      <c r="R952" s="3"/>
      <c r="S952" s="3"/>
      <c r="T952" s="3"/>
      <c r="AB952" s="3"/>
      <c r="AC952" s="3"/>
      <c r="AD952" s="3"/>
      <c r="AE952" s="2"/>
    </row>
    <row r="953" ht="16.5" customHeight="1">
      <c r="L953" s="3"/>
      <c r="M953" s="3"/>
      <c r="N953" s="3"/>
      <c r="O953" s="3"/>
      <c r="P953" s="3"/>
      <c r="Q953" s="3"/>
      <c r="R953" s="3"/>
      <c r="S953" s="3"/>
      <c r="T953" s="3"/>
      <c r="AB953" s="3"/>
      <c r="AC953" s="3"/>
      <c r="AD953" s="3"/>
      <c r="AE953" s="2"/>
    </row>
    <row r="954" ht="16.5" customHeight="1">
      <c r="L954" s="3"/>
      <c r="M954" s="3"/>
      <c r="N954" s="3"/>
      <c r="O954" s="3"/>
      <c r="P954" s="3"/>
      <c r="Q954" s="3"/>
      <c r="R954" s="3"/>
      <c r="S954" s="3"/>
      <c r="T954" s="3"/>
      <c r="AB954" s="3"/>
      <c r="AC954" s="3"/>
      <c r="AD954" s="3"/>
      <c r="AE954" s="2"/>
    </row>
    <row r="955" ht="16.5" customHeight="1">
      <c r="L955" s="3"/>
      <c r="M955" s="3"/>
      <c r="N955" s="3"/>
      <c r="O955" s="3"/>
      <c r="P955" s="3"/>
      <c r="Q955" s="3"/>
      <c r="R955" s="3"/>
      <c r="S955" s="3"/>
      <c r="T955" s="3"/>
      <c r="AB955" s="3"/>
      <c r="AC955" s="3"/>
      <c r="AD955" s="3"/>
      <c r="AE955" s="2"/>
    </row>
    <row r="956" ht="16.5" customHeight="1">
      <c r="L956" s="3"/>
      <c r="M956" s="3"/>
      <c r="N956" s="3"/>
      <c r="O956" s="3"/>
      <c r="P956" s="3"/>
      <c r="Q956" s="3"/>
      <c r="R956" s="3"/>
      <c r="S956" s="3"/>
      <c r="T956" s="3"/>
      <c r="AB956" s="3"/>
      <c r="AC956" s="3"/>
      <c r="AD956" s="3"/>
      <c r="AE956" s="2"/>
    </row>
    <row r="957" ht="16.5" customHeight="1">
      <c r="L957" s="3"/>
      <c r="M957" s="3"/>
      <c r="N957" s="3"/>
      <c r="O957" s="3"/>
      <c r="P957" s="3"/>
      <c r="Q957" s="3"/>
      <c r="R957" s="3"/>
      <c r="S957" s="3"/>
      <c r="T957" s="3"/>
      <c r="AB957" s="3"/>
      <c r="AC957" s="3"/>
      <c r="AD957" s="3"/>
      <c r="AE957" s="2"/>
    </row>
    <row r="958" ht="16.5" customHeight="1">
      <c r="L958" s="3"/>
      <c r="M958" s="3"/>
      <c r="N958" s="3"/>
      <c r="O958" s="3"/>
      <c r="P958" s="3"/>
      <c r="Q958" s="3"/>
      <c r="R958" s="3"/>
      <c r="S958" s="3"/>
      <c r="T958" s="3"/>
      <c r="AB958" s="3"/>
      <c r="AC958" s="3"/>
      <c r="AD958" s="3"/>
      <c r="AE958" s="2"/>
    </row>
    <row r="959" ht="16.5" customHeight="1">
      <c r="L959" s="3"/>
      <c r="M959" s="3"/>
      <c r="N959" s="3"/>
      <c r="O959" s="3"/>
      <c r="P959" s="3"/>
      <c r="Q959" s="3"/>
      <c r="R959" s="3"/>
      <c r="S959" s="3"/>
      <c r="T959" s="3"/>
      <c r="AB959" s="3"/>
      <c r="AC959" s="3"/>
      <c r="AD959" s="3"/>
      <c r="AE959" s="2"/>
    </row>
    <row r="960" ht="16.5" customHeight="1">
      <c r="L960" s="3"/>
      <c r="M960" s="3"/>
      <c r="N960" s="3"/>
      <c r="O960" s="3"/>
      <c r="P960" s="3"/>
      <c r="Q960" s="3"/>
      <c r="R960" s="3"/>
      <c r="S960" s="3"/>
      <c r="T960" s="3"/>
      <c r="AB960" s="3"/>
      <c r="AC960" s="3"/>
      <c r="AD960" s="3"/>
      <c r="AE960" s="2"/>
    </row>
    <row r="961" ht="16.5" customHeight="1">
      <c r="L961" s="3"/>
      <c r="M961" s="3"/>
      <c r="N961" s="3"/>
      <c r="O961" s="3"/>
      <c r="P961" s="3"/>
      <c r="Q961" s="3"/>
      <c r="R961" s="3"/>
      <c r="S961" s="3"/>
      <c r="T961" s="3"/>
      <c r="AB961" s="3"/>
      <c r="AC961" s="3"/>
      <c r="AD961" s="3"/>
      <c r="AE961" s="2"/>
    </row>
    <row r="962" ht="16.5" customHeight="1">
      <c r="L962" s="3"/>
      <c r="M962" s="3"/>
      <c r="N962" s="3"/>
      <c r="O962" s="3"/>
      <c r="P962" s="3"/>
      <c r="Q962" s="3"/>
      <c r="R962" s="3"/>
      <c r="S962" s="3"/>
      <c r="T962" s="3"/>
      <c r="AB962" s="3"/>
      <c r="AC962" s="3"/>
      <c r="AD962" s="3"/>
      <c r="AE962" s="2"/>
    </row>
    <row r="963" ht="16.5" customHeight="1">
      <c r="L963" s="3"/>
      <c r="M963" s="3"/>
      <c r="N963" s="3"/>
      <c r="O963" s="3"/>
      <c r="P963" s="3"/>
      <c r="Q963" s="3"/>
      <c r="R963" s="3"/>
      <c r="S963" s="3"/>
      <c r="T963" s="3"/>
      <c r="AB963" s="3"/>
      <c r="AC963" s="3"/>
      <c r="AD963" s="3"/>
      <c r="AE963" s="2"/>
    </row>
    <row r="964" ht="16.5" customHeight="1">
      <c r="L964" s="3"/>
      <c r="M964" s="3"/>
      <c r="N964" s="3"/>
      <c r="O964" s="3"/>
      <c r="P964" s="3"/>
      <c r="Q964" s="3"/>
      <c r="R964" s="3"/>
      <c r="S964" s="3"/>
      <c r="T964" s="3"/>
      <c r="AB964" s="3"/>
      <c r="AC964" s="3"/>
      <c r="AD964" s="3"/>
      <c r="AE964" s="2"/>
    </row>
    <row r="965" ht="16.5" customHeight="1">
      <c r="L965" s="3"/>
      <c r="M965" s="3"/>
      <c r="N965" s="3"/>
      <c r="O965" s="3"/>
      <c r="P965" s="3"/>
      <c r="Q965" s="3"/>
      <c r="R965" s="3"/>
      <c r="S965" s="3"/>
      <c r="T965" s="3"/>
      <c r="AB965" s="3"/>
      <c r="AC965" s="3"/>
      <c r="AD965" s="3"/>
      <c r="AE965" s="2"/>
    </row>
    <row r="966" ht="16.5" customHeight="1">
      <c r="L966" s="3"/>
      <c r="M966" s="3"/>
      <c r="N966" s="3"/>
      <c r="O966" s="3"/>
      <c r="P966" s="3"/>
      <c r="Q966" s="3"/>
      <c r="R966" s="3"/>
      <c r="S966" s="3"/>
      <c r="T966" s="3"/>
      <c r="AB966" s="3"/>
      <c r="AC966" s="3"/>
      <c r="AD966" s="3"/>
      <c r="AE966" s="2"/>
    </row>
    <row r="967" ht="16.5" customHeight="1">
      <c r="L967" s="3"/>
      <c r="M967" s="3"/>
      <c r="N967" s="3"/>
      <c r="O967" s="3"/>
      <c r="P967" s="3"/>
      <c r="Q967" s="3"/>
      <c r="R967" s="3"/>
      <c r="S967" s="3"/>
      <c r="T967" s="3"/>
      <c r="AB967" s="3"/>
      <c r="AC967" s="3"/>
      <c r="AD967" s="3"/>
      <c r="AE967" s="2"/>
    </row>
    <row r="968" ht="16.5" customHeight="1">
      <c r="L968" s="3"/>
      <c r="M968" s="3"/>
      <c r="N968" s="3"/>
      <c r="O968" s="3"/>
      <c r="P968" s="3"/>
      <c r="Q968" s="3"/>
      <c r="R968" s="3"/>
      <c r="S968" s="3"/>
      <c r="T968" s="3"/>
      <c r="AB968" s="3"/>
      <c r="AC968" s="3"/>
      <c r="AD968" s="3"/>
      <c r="AE968" s="2"/>
    </row>
    <row r="969" ht="16.5" customHeight="1">
      <c r="L969" s="3"/>
      <c r="M969" s="3"/>
      <c r="N969" s="3"/>
      <c r="O969" s="3"/>
      <c r="P969" s="3"/>
      <c r="Q969" s="3"/>
      <c r="R969" s="3"/>
      <c r="S969" s="3"/>
      <c r="T969" s="3"/>
      <c r="AB969" s="3"/>
      <c r="AC969" s="3"/>
      <c r="AD969" s="3"/>
      <c r="AE969" s="2"/>
    </row>
    <row r="970" ht="16.5" customHeight="1">
      <c r="L970" s="3"/>
      <c r="M970" s="3"/>
      <c r="N970" s="3"/>
      <c r="O970" s="3"/>
      <c r="P970" s="3"/>
      <c r="Q970" s="3"/>
      <c r="R970" s="3"/>
      <c r="S970" s="3"/>
      <c r="T970" s="3"/>
      <c r="AB970" s="3"/>
      <c r="AC970" s="3"/>
      <c r="AD970" s="3"/>
      <c r="AE970" s="2"/>
    </row>
    <row r="971" ht="16.5" customHeight="1">
      <c r="L971" s="3"/>
      <c r="M971" s="3"/>
      <c r="N971" s="3"/>
      <c r="O971" s="3"/>
      <c r="P971" s="3"/>
      <c r="Q971" s="3"/>
      <c r="R971" s="3"/>
      <c r="S971" s="3"/>
      <c r="T971" s="3"/>
      <c r="AB971" s="3"/>
      <c r="AC971" s="3"/>
      <c r="AD971" s="3"/>
      <c r="AE971" s="2"/>
    </row>
    <row r="972" ht="16.5" customHeight="1">
      <c r="L972" s="3"/>
      <c r="M972" s="3"/>
      <c r="N972" s="3"/>
      <c r="O972" s="3"/>
      <c r="P972" s="3"/>
      <c r="Q972" s="3"/>
      <c r="R972" s="3"/>
      <c r="S972" s="3"/>
      <c r="T972" s="3"/>
      <c r="AB972" s="3"/>
      <c r="AC972" s="3"/>
      <c r="AD972" s="3"/>
      <c r="AE972" s="2"/>
    </row>
    <row r="973" ht="16.5" customHeight="1">
      <c r="L973" s="3"/>
      <c r="M973" s="3"/>
      <c r="N973" s="3"/>
      <c r="O973" s="3"/>
      <c r="P973" s="3"/>
      <c r="Q973" s="3"/>
      <c r="R973" s="3"/>
      <c r="S973" s="3"/>
      <c r="T973" s="3"/>
      <c r="AB973" s="3"/>
      <c r="AC973" s="3"/>
      <c r="AD973" s="3"/>
      <c r="AE973" s="2"/>
    </row>
    <row r="974" ht="16.5" customHeight="1">
      <c r="L974" s="3"/>
      <c r="M974" s="3"/>
      <c r="N974" s="3"/>
      <c r="O974" s="3"/>
      <c r="P974" s="3"/>
      <c r="Q974" s="3"/>
      <c r="R974" s="3"/>
      <c r="S974" s="3"/>
      <c r="T974" s="3"/>
      <c r="AB974" s="3"/>
      <c r="AC974" s="3"/>
      <c r="AD974" s="3"/>
      <c r="AE974" s="2"/>
    </row>
    <row r="975" ht="16.5" customHeight="1">
      <c r="L975" s="3"/>
      <c r="M975" s="3"/>
      <c r="N975" s="3"/>
      <c r="O975" s="3"/>
      <c r="P975" s="3"/>
      <c r="Q975" s="3"/>
      <c r="R975" s="3"/>
      <c r="S975" s="3"/>
      <c r="T975" s="3"/>
      <c r="AB975" s="3"/>
      <c r="AC975" s="3"/>
      <c r="AD975" s="3"/>
      <c r="AE975" s="2"/>
    </row>
    <row r="976" ht="16.5" customHeight="1">
      <c r="L976" s="3"/>
      <c r="M976" s="3"/>
      <c r="N976" s="3"/>
      <c r="O976" s="3"/>
      <c r="P976" s="3"/>
      <c r="Q976" s="3"/>
      <c r="R976" s="3"/>
      <c r="S976" s="3"/>
      <c r="T976" s="3"/>
      <c r="AB976" s="3"/>
      <c r="AC976" s="3"/>
      <c r="AD976" s="3"/>
      <c r="AE976" s="2"/>
    </row>
    <row r="977" ht="16.5" customHeight="1">
      <c r="L977" s="3"/>
      <c r="M977" s="3"/>
      <c r="N977" s="3"/>
      <c r="O977" s="3"/>
      <c r="P977" s="3"/>
      <c r="Q977" s="3"/>
      <c r="R977" s="3"/>
      <c r="S977" s="3"/>
      <c r="T977" s="3"/>
      <c r="AB977" s="3"/>
      <c r="AC977" s="3"/>
      <c r="AD977" s="3"/>
      <c r="AE977" s="2"/>
    </row>
    <row r="978" ht="16.5" customHeight="1">
      <c r="L978" s="3"/>
      <c r="M978" s="3"/>
      <c r="N978" s="3"/>
      <c r="O978" s="3"/>
      <c r="P978" s="3"/>
      <c r="Q978" s="3"/>
      <c r="R978" s="3"/>
      <c r="S978" s="3"/>
      <c r="T978" s="3"/>
      <c r="AB978" s="3"/>
      <c r="AC978" s="3"/>
      <c r="AD978" s="3"/>
      <c r="AE978" s="2"/>
    </row>
    <row r="979" ht="16.5" customHeight="1">
      <c r="L979" s="3"/>
      <c r="M979" s="3"/>
      <c r="N979" s="3"/>
      <c r="O979" s="3"/>
      <c r="P979" s="3"/>
      <c r="Q979" s="3"/>
      <c r="R979" s="3"/>
      <c r="S979" s="3"/>
      <c r="T979" s="3"/>
      <c r="AB979" s="3"/>
      <c r="AC979" s="3"/>
      <c r="AD979" s="3"/>
      <c r="AE979" s="2"/>
    </row>
    <row r="980" ht="16.5" customHeight="1">
      <c r="L980" s="3"/>
      <c r="M980" s="3"/>
      <c r="N980" s="3"/>
      <c r="O980" s="3"/>
      <c r="P980" s="3"/>
      <c r="Q980" s="3"/>
      <c r="R980" s="3"/>
      <c r="S980" s="3"/>
      <c r="T980" s="3"/>
      <c r="AB980" s="3"/>
      <c r="AC980" s="3"/>
      <c r="AD980" s="3"/>
      <c r="AE980" s="2"/>
    </row>
    <row r="981" ht="16.5" customHeight="1">
      <c r="L981" s="3"/>
      <c r="M981" s="3"/>
      <c r="N981" s="3"/>
      <c r="O981" s="3"/>
      <c r="P981" s="3"/>
      <c r="Q981" s="3"/>
      <c r="R981" s="3"/>
      <c r="S981" s="3"/>
      <c r="T981" s="3"/>
      <c r="AB981" s="3"/>
      <c r="AC981" s="3"/>
      <c r="AD981" s="3"/>
      <c r="AE981" s="2"/>
    </row>
    <row r="982" ht="16.5" customHeight="1">
      <c r="L982" s="3"/>
      <c r="M982" s="3"/>
      <c r="N982" s="3"/>
      <c r="O982" s="3"/>
      <c r="P982" s="3"/>
      <c r="Q982" s="3"/>
      <c r="R982" s="3"/>
      <c r="S982" s="3"/>
      <c r="T982" s="3"/>
      <c r="AB982" s="3"/>
      <c r="AC982" s="3"/>
      <c r="AD982" s="3"/>
      <c r="AE982" s="2"/>
    </row>
    <row r="983" ht="16.5" customHeight="1">
      <c r="L983" s="3"/>
      <c r="M983" s="3"/>
      <c r="N983" s="3"/>
      <c r="O983" s="3"/>
      <c r="P983" s="3"/>
      <c r="Q983" s="3"/>
      <c r="R983" s="3"/>
      <c r="S983" s="3"/>
      <c r="T983" s="3"/>
      <c r="AB983" s="3"/>
      <c r="AC983" s="3"/>
      <c r="AD983" s="3"/>
      <c r="AE983" s="2"/>
    </row>
    <row r="984" ht="16.5" customHeight="1">
      <c r="L984" s="3"/>
      <c r="M984" s="3"/>
      <c r="N984" s="3"/>
      <c r="O984" s="3"/>
      <c r="P984" s="3"/>
      <c r="Q984" s="3"/>
      <c r="R984" s="3"/>
      <c r="S984" s="3"/>
      <c r="T984" s="3"/>
      <c r="AB984" s="3"/>
      <c r="AC984" s="3"/>
      <c r="AD984" s="3"/>
      <c r="AE984" s="2"/>
    </row>
    <row r="985" ht="16.5" customHeight="1">
      <c r="L985" s="3"/>
      <c r="M985" s="3"/>
      <c r="N985" s="3"/>
      <c r="O985" s="3"/>
      <c r="P985" s="3"/>
      <c r="Q985" s="3"/>
      <c r="R985" s="3"/>
      <c r="S985" s="3"/>
      <c r="T985" s="3"/>
      <c r="AB985" s="3"/>
      <c r="AC985" s="3"/>
      <c r="AD985" s="3"/>
      <c r="AE985" s="2"/>
    </row>
    <row r="986" ht="16.5" customHeight="1">
      <c r="L986" s="3"/>
      <c r="M986" s="3"/>
      <c r="N986" s="3"/>
      <c r="O986" s="3"/>
      <c r="P986" s="3"/>
      <c r="Q986" s="3"/>
      <c r="R986" s="3"/>
      <c r="S986" s="3"/>
      <c r="T986" s="3"/>
      <c r="AB986" s="3"/>
      <c r="AC986" s="3"/>
      <c r="AD986" s="3"/>
      <c r="AE986" s="2"/>
    </row>
    <row r="987" ht="16.5" customHeight="1">
      <c r="L987" s="3"/>
      <c r="M987" s="3"/>
      <c r="N987" s="3"/>
      <c r="O987" s="3"/>
      <c r="P987" s="3"/>
      <c r="Q987" s="3"/>
      <c r="R987" s="3"/>
      <c r="S987" s="3"/>
      <c r="T987" s="3"/>
      <c r="AB987" s="3"/>
      <c r="AC987" s="3"/>
      <c r="AD987" s="3"/>
      <c r="AE987" s="2"/>
    </row>
    <row r="988" ht="16.5" customHeight="1">
      <c r="L988" s="3"/>
      <c r="M988" s="3"/>
      <c r="N988" s="3"/>
      <c r="O988" s="3"/>
      <c r="P988" s="3"/>
      <c r="Q988" s="3"/>
      <c r="R988" s="3"/>
      <c r="S988" s="3"/>
      <c r="T988" s="3"/>
      <c r="AB988" s="3"/>
      <c r="AC988" s="3"/>
      <c r="AD988" s="3"/>
      <c r="AE988" s="2"/>
    </row>
    <row r="989" ht="16.5" customHeight="1">
      <c r="L989" s="3"/>
      <c r="M989" s="3"/>
      <c r="N989" s="3"/>
      <c r="O989" s="3"/>
      <c r="P989" s="3"/>
      <c r="Q989" s="3"/>
      <c r="R989" s="3"/>
      <c r="S989" s="3"/>
      <c r="T989" s="3"/>
      <c r="AB989" s="3"/>
      <c r="AC989" s="3"/>
      <c r="AD989" s="3"/>
      <c r="AE989" s="2"/>
    </row>
    <row r="990" ht="16.5" customHeight="1">
      <c r="L990" s="3"/>
      <c r="M990" s="3"/>
      <c r="N990" s="3"/>
      <c r="O990" s="3"/>
      <c r="P990" s="3"/>
      <c r="Q990" s="3"/>
      <c r="R990" s="3"/>
      <c r="S990" s="3"/>
      <c r="T990" s="3"/>
      <c r="AB990" s="3"/>
      <c r="AC990" s="3"/>
      <c r="AD990" s="3"/>
      <c r="AE990" s="2"/>
    </row>
    <row r="991" ht="16.5" customHeight="1">
      <c r="L991" s="3"/>
      <c r="M991" s="3"/>
      <c r="N991" s="3"/>
      <c r="O991" s="3"/>
      <c r="P991" s="3"/>
      <c r="Q991" s="3"/>
      <c r="R991" s="3"/>
      <c r="S991" s="3"/>
      <c r="T991" s="3"/>
      <c r="AB991" s="3"/>
      <c r="AC991" s="3"/>
      <c r="AD991" s="3"/>
      <c r="AE991" s="2"/>
    </row>
    <row r="992" ht="16.5" customHeight="1">
      <c r="L992" s="3"/>
      <c r="M992" s="3"/>
      <c r="N992" s="3"/>
      <c r="O992" s="3"/>
      <c r="P992" s="3"/>
      <c r="Q992" s="3"/>
      <c r="R992" s="3"/>
      <c r="S992" s="3"/>
      <c r="T992" s="3"/>
      <c r="AB992" s="3"/>
      <c r="AC992" s="3"/>
      <c r="AD992" s="3"/>
      <c r="AE992" s="2"/>
    </row>
    <row r="993" ht="16.5" customHeight="1">
      <c r="L993" s="3"/>
      <c r="M993" s="3"/>
      <c r="N993" s="3"/>
      <c r="O993" s="3"/>
      <c r="P993" s="3"/>
      <c r="Q993" s="3"/>
      <c r="R993" s="3"/>
      <c r="S993" s="3"/>
      <c r="T993" s="3"/>
      <c r="AB993" s="3"/>
      <c r="AC993" s="3"/>
      <c r="AD993" s="3"/>
      <c r="AE993" s="2"/>
    </row>
    <row r="994" ht="16.5" customHeight="1">
      <c r="L994" s="3"/>
      <c r="M994" s="3"/>
      <c r="N994" s="3"/>
      <c r="O994" s="3"/>
      <c r="P994" s="3"/>
      <c r="Q994" s="3"/>
      <c r="R994" s="3"/>
      <c r="S994" s="3"/>
      <c r="T994" s="3"/>
      <c r="AB994" s="3"/>
      <c r="AC994" s="3"/>
      <c r="AD994" s="3"/>
      <c r="AE994" s="2"/>
    </row>
    <row r="995" ht="16.5" customHeight="1">
      <c r="L995" s="3"/>
      <c r="M995" s="3"/>
      <c r="N995" s="3"/>
      <c r="O995" s="3"/>
      <c r="P995" s="3"/>
      <c r="Q995" s="3"/>
      <c r="R995" s="3"/>
      <c r="S995" s="3"/>
      <c r="T995" s="3"/>
      <c r="AB995" s="3"/>
      <c r="AC995" s="3"/>
      <c r="AD995" s="3"/>
      <c r="AE995" s="2"/>
    </row>
    <row r="996" ht="16.5" customHeight="1">
      <c r="L996" s="3"/>
      <c r="M996" s="3"/>
      <c r="N996" s="3"/>
      <c r="O996" s="3"/>
      <c r="P996" s="3"/>
      <c r="Q996" s="3"/>
      <c r="R996" s="3"/>
      <c r="S996" s="3"/>
      <c r="T996" s="3"/>
      <c r="AB996" s="3"/>
      <c r="AC996" s="3"/>
      <c r="AD996" s="3"/>
      <c r="AE996" s="2"/>
    </row>
    <row r="997" ht="16.5" customHeight="1">
      <c r="L997" s="3"/>
      <c r="M997" s="3"/>
      <c r="N997" s="3"/>
      <c r="O997" s="3"/>
      <c r="P997" s="3"/>
      <c r="Q997" s="3"/>
      <c r="R997" s="3"/>
      <c r="S997" s="3"/>
      <c r="T997" s="3"/>
      <c r="AB997" s="3"/>
      <c r="AC997" s="3"/>
      <c r="AD997" s="3"/>
      <c r="AE997" s="2"/>
    </row>
    <row r="998" ht="16.5" customHeight="1">
      <c r="L998" s="3"/>
      <c r="M998" s="3"/>
      <c r="N998" s="3"/>
      <c r="O998" s="3"/>
      <c r="P998" s="3"/>
      <c r="Q998" s="3"/>
      <c r="R998" s="3"/>
      <c r="S998" s="3"/>
      <c r="T998" s="3"/>
      <c r="AB998" s="3"/>
      <c r="AC998" s="3"/>
      <c r="AD998" s="3"/>
      <c r="AE998" s="2"/>
    </row>
    <row r="999" ht="16.5" customHeight="1">
      <c r="L999" s="3"/>
      <c r="M999" s="3"/>
      <c r="N999" s="3"/>
      <c r="O999" s="3"/>
      <c r="P999" s="3"/>
      <c r="Q999" s="3"/>
      <c r="R999" s="3"/>
      <c r="S999" s="3"/>
      <c r="T999" s="3"/>
      <c r="AB999" s="3"/>
      <c r="AC999" s="3"/>
      <c r="AD999" s="3"/>
      <c r="AE999" s="2"/>
    </row>
    <row r="1000" ht="16.5" customHeight="1">
      <c r="L1000" s="3"/>
      <c r="M1000" s="3"/>
      <c r="N1000" s="3"/>
      <c r="O1000" s="3"/>
      <c r="P1000" s="3"/>
      <c r="Q1000" s="3"/>
      <c r="R1000" s="3"/>
      <c r="S1000" s="3"/>
      <c r="T1000" s="3"/>
      <c r="AB1000" s="3"/>
      <c r="AC1000" s="3"/>
      <c r="AD1000" s="3"/>
      <c r="AE1000" s="2"/>
    </row>
  </sheetData>
  <conditionalFormatting sqref="H24:H80">
    <cfRule type="expression" dxfId="0" priority="1">
      <formula>$A23="대한방직"</formula>
    </cfRule>
  </conditionalFormatting>
  <conditionalFormatting sqref="H24:H80">
    <cfRule type="expression" dxfId="1" priority="2">
      <formula>$A23="한일홀딩스"</formula>
    </cfRule>
  </conditionalFormatting>
  <conditionalFormatting sqref="H24:H80">
    <cfRule type="expression" dxfId="2" priority="3">
      <formula>$A23="광동제약"</formula>
    </cfRule>
  </conditionalFormatting>
  <conditionalFormatting sqref="H24:H80">
    <cfRule type="expression" dxfId="3" priority="4">
      <formula>$A23="강남제비스코"</formula>
    </cfRule>
  </conditionalFormatting>
  <conditionalFormatting sqref="H24:H80">
    <cfRule type="expression" dxfId="4" priority="5">
      <formula>$A23="LF"</formula>
    </cfRule>
  </conditionalFormatting>
  <conditionalFormatting sqref="H24:H80">
    <cfRule type="expression" dxfId="5" priority="6">
      <formula>$A23="신도리코"</formula>
    </cfRule>
  </conditionalFormatting>
  <conditionalFormatting sqref="A6:I100">
    <cfRule type="expression" dxfId="6" priority="7">
      <formula>$A6="한국알콜"</formula>
    </cfRule>
  </conditionalFormatting>
  <conditionalFormatting sqref="A6:I100">
    <cfRule type="expression" dxfId="7" priority="8">
      <formula>$A6="제일바이오"</formula>
    </cfRule>
  </conditionalFormatting>
  <conditionalFormatting sqref="A6:I100">
    <cfRule type="expression" dxfId="8" priority="9">
      <formula>$A6="컴퍼니케이"</formula>
    </cfRule>
  </conditionalFormatting>
  <conditionalFormatting sqref="A6:I100">
    <cfRule type="expression" dxfId="9" priority="10">
      <formula>$A6="신도리코"</formula>
    </cfRule>
  </conditionalFormatting>
  <conditionalFormatting sqref="A6:I100">
    <cfRule type="expression" dxfId="10" priority="11">
      <formula>$A6="LF"</formula>
    </cfRule>
  </conditionalFormatting>
  <conditionalFormatting sqref="A6:I100">
    <cfRule type="expression" dxfId="11" priority="12">
      <formula>$A6="강남제비스코"</formula>
    </cfRule>
  </conditionalFormatting>
  <conditionalFormatting sqref="A6:I100">
    <cfRule type="expression" dxfId="12" priority="13">
      <formula>$A6="광동제약"</formula>
    </cfRule>
  </conditionalFormatting>
  <conditionalFormatting sqref="A6:I100">
    <cfRule type="expression" dxfId="13" priority="14">
      <formula>$A6="한일홀딩스"</formula>
    </cfRule>
  </conditionalFormatting>
  <conditionalFormatting sqref="A6:I100">
    <cfRule type="expression" dxfId="14" priority="15">
      <formula>$A6="대한방직"</formula>
    </cfRule>
  </conditionalFormatting>
  <conditionalFormatting sqref="A23:I23">
    <cfRule type="notContainsBlanks" dxfId="15" priority="16">
      <formula>LEN(TRIM(A23))&gt;0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5.88"/>
    <col customWidth="1" min="3" max="3" width="7.38"/>
    <col customWidth="1" min="4" max="4" width="5.88"/>
    <col customWidth="1" min="5" max="5" width="8.75"/>
    <col customWidth="1" min="6" max="7" width="5.88"/>
    <col customWidth="1" min="8" max="8" width="7.75"/>
    <col customWidth="1" min="9" max="9" width="6.5"/>
    <col customWidth="1" min="10" max="10" width="7.75"/>
    <col customWidth="1" min="11" max="26" width="5.75"/>
  </cols>
  <sheetData>
    <row r="1" ht="17.25" customHeight="1">
      <c r="A1" s="1" t="s">
        <v>26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23">
        <v>43503.0</v>
      </c>
      <c r="B2" s="1">
        <v>14200.0</v>
      </c>
      <c r="C2" s="1">
        <v>13300.0</v>
      </c>
      <c r="D2" s="1">
        <v>7280.0</v>
      </c>
      <c r="E2" s="1">
        <v>26350.0</v>
      </c>
      <c r="F2" s="1">
        <v>24200.0</v>
      </c>
      <c r="G2" s="1">
        <v>48450.0</v>
      </c>
      <c r="H2" s="1">
        <v>4255.0</v>
      </c>
      <c r="I2" s="1">
        <v>7610.0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23">
        <v>43504.0</v>
      </c>
      <c r="B3" s="1">
        <v>13900.0</v>
      </c>
      <c r="C3" s="1">
        <v>12760.0</v>
      </c>
      <c r="D3" s="1">
        <v>7320.0</v>
      </c>
      <c r="E3" s="1">
        <v>27150.0</v>
      </c>
      <c r="F3" s="1">
        <v>24350.0</v>
      </c>
      <c r="G3" s="1">
        <v>47800.0</v>
      </c>
      <c r="H3" s="1">
        <v>4265.0</v>
      </c>
      <c r="I3" s="1">
        <v>7610.0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23">
        <v>43507.0</v>
      </c>
      <c r="B4" s="1">
        <v>13450.0</v>
      </c>
      <c r="C4" s="1">
        <v>12980.0</v>
      </c>
      <c r="D4" s="1">
        <v>7260.0</v>
      </c>
      <c r="E4" s="1">
        <v>27000.0</v>
      </c>
      <c r="F4" s="1">
        <v>24200.0</v>
      </c>
      <c r="G4" s="1">
        <v>48850.0</v>
      </c>
      <c r="H4" s="1">
        <v>4115.0</v>
      </c>
      <c r="I4" s="1">
        <v>7520.0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23">
        <v>43508.0</v>
      </c>
      <c r="B5" s="1">
        <v>13350.0</v>
      </c>
      <c r="C5" s="1">
        <v>12300.0</v>
      </c>
      <c r="D5" s="1">
        <v>7260.0</v>
      </c>
      <c r="E5" s="1">
        <v>26750.0</v>
      </c>
      <c r="F5" s="1">
        <v>24400.0</v>
      </c>
      <c r="G5" s="1">
        <v>48650.0</v>
      </c>
      <c r="H5" s="1">
        <v>4065.0</v>
      </c>
      <c r="I5" s="1">
        <v>7600.0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23">
        <v>43509.0</v>
      </c>
      <c r="B6" s="1">
        <v>13400.0</v>
      </c>
      <c r="C6" s="1">
        <v>12300.0</v>
      </c>
      <c r="D6" s="1">
        <v>7300.0</v>
      </c>
      <c r="E6" s="1">
        <v>27050.0</v>
      </c>
      <c r="F6" s="1">
        <v>24950.0</v>
      </c>
      <c r="G6" s="1">
        <v>49000.0</v>
      </c>
      <c r="H6" s="1">
        <v>4180.0</v>
      </c>
      <c r="I6" s="1">
        <v>7820.0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23">
        <v>43510.0</v>
      </c>
      <c r="B7" s="1">
        <v>13750.0</v>
      </c>
      <c r="C7" s="1">
        <v>12780.0</v>
      </c>
      <c r="D7" s="1">
        <v>7380.0</v>
      </c>
      <c r="E7" s="1">
        <v>27800.0</v>
      </c>
      <c r="F7" s="1">
        <v>25100.0</v>
      </c>
      <c r="G7" s="1">
        <v>49650.0</v>
      </c>
      <c r="H7" s="1">
        <v>4090.0</v>
      </c>
      <c r="I7" s="1">
        <v>7800.0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23">
        <v>43511.0</v>
      </c>
      <c r="B8" s="1">
        <v>13700.0</v>
      </c>
      <c r="C8" s="1">
        <v>12360.0</v>
      </c>
      <c r="D8" s="1">
        <v>7380.0</v>
      </c>
      <c r="E8" s="1">
        <v>27550.0</v>
      </c>
      <c r="F8" s="1">
        <v>24700.0</v>
      </c>
      <c r="G8" s="1">
        <v>49700.0</v>
      </c>
      <c r="H8" s="1">
        <v>4150.0</v>
      </c>
      <c r="I8" s="1">
        <v>7700.0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23">
        <v>43514.0</v>
      </c>
      <c r="B9" s="1">
        <v>14200.0</v>
      </c>
      <c r="C9" s="1">
        <v>12500.0</v>
      </c>
      <c r="D9" s="1">
        <v>7370.0</v>
      </c>
      <c r="E9" s="1">
        <v>27300.0</v>
      </c>
      <c r="F9" s="1">
        <v>25850.0</v>
      </c>
      <c r="G9" s="1">
        <v>50000.0</v>
      </c>
      <c r="H9" s="1">
        <v>4095.0</v>
      </c>
      <c r="I9" s="1">
        <v>7740.0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23">
        <v>43515.0</v>
      </c>
      <c r="B10" s="1">
        <v>14600.0</v>
      </c>
      <c r="C10" s="1">
        <v>12700.0</v>
      </c>
      <c r="D10" s="1">
        <v>7360.0</v>
      </c>
      <c r="E10" s="1">
        <v>27350.0</v>
      </c>
      <c r="F10" s="1">
        <v>25850.0</v>
      </c>
      <c r="G10" s="1">
        <v>49250.0</v>
      </c>
      <c r="H10" s="1">
        <v>4085.0</v>
      </c>
      <c r="I10" s="1">
        <v>7700.0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23">
        <v>43516.0</v>
      </c>
      <c r="B11" s="1">
        <v>14400.0</v>
      </c>
      <c r="C11" s="1">
        <v>12540.0</v>
      </c>
      <c r="D11" s="1">
        <v>7330.0</v>
      </c>
      <c r="E11" s="1">
        <v>27450.0</v>
      </c>
      <c r="F11" s="1">
        <v>25550.0</v>
      </c>
      <c r="G11" s="1">
        <v>49900.0</v>
      </c>
      <c r="H11" s="1">
        <v>4075.0</v>
      </c>
      <c r="I11" s="1">
        <v>7800.0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23">
        <v>43517.0</v>
      </c>
      <c r="B12" s="1">
        <v>14200.0</v>
      </c>
      <c r="C12" s="1">
        <v>12420.0</v>
      </c>
      <c r="D12" s="1">
        <v>7340.0</v>
      </c>
      <c r="E12" s="1">
        <v>27450.0</v>
      </c>
      <c r="F12" s="1">
        <v>25500.0</v>
      </c>
      <c r="G12" s="1">
        <v>49300.0</v>
      </c>
      <c r="H12" s="1">
        <v>4050.0</v>
      </c>
      <c r="I12" s="1">
        <v>7840.0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23">
        <v>43518.0</v>
      </c>
      <c r="B13" s="1">
        <v>14100.0</v>
      </c>
      <c r="C13" s="1">
        <v>12280.0</v>
      </c>
      <c r="D13" s="1">
        <v>7250.0</v>
      </c>
      <c r="E13" s="1">
        <v>27300.0</v>
      </c>
      <c r="F13" s="1">
        <v>25900.0</v>
      </c>
      <c r="G13" s="1">
        <v>49350.0</v>
      </c>
      <c r="H13" s="1">
        <v>4000.0</v>
      </c>
      <c r="I13" s="1">
        <v>7810.0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23">
        <v>43521.0</v>
      </c>
      <c r="B14" s="1">
        <v>14100.0</v>
      </c>
      <c r="C14" s="1">
        <v>12400.0</v>
      </c>
      <c r="D14" s="1">
        <v>7300.0</v>
      </c>
      <c r="E14" s="1">
        <v>27600.0</v>
      </c>
      <c r="F14" s="1">
        <v>25500.0</v>
      </c>
      <c r="G14" s="1">
        <v>49050.0</v>
      </c>
      <c r="H14" s="1">
        <v>4055.0</v>
      </c>
      <c r="I14" s="1">
        <v>7880.0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23">
        <v>43522.0</v>
      </c>
      <c r="B15" s="1">
        <v>14000.0</v>
      </c>
      <c r="C15" s="1">
        <v>12340.0</v>
      </c>
      <c r="D15" s="1">
        <v>7260.0</v>
      </c>
      <c r="E15" s="1">
        <v>27250.0</v>
      </c>
      <c r="F15" s="1">
        <v>25600.0</v>
      </c>
      <c r="G15" s="1">
        <v>49200.0</v>
      </c>
      <c r="H15" s="1">
        <v>4050.0</v>
      </c>
      <c r="I15" s="1">
        <v>7710.0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23">
        <v>43523.0</v>
      </c>
      <c r="B16" s="1">
        <v>14150.0</v>
      </c>
      <c r="C16" s="1">
        <v>12320.0</v>
      </c>
      <c r="D16" s="1">
        <v>7420.0</v>
      </c>
      <c r="E16" s="1">
        <v>27350.0</v>
      </c>
      <c r="F16" s="1">
        <v>25450.0</v>
      </c>
      <c r="G16" s="1">
        <v>49250.0</v>
      </c>
      <c r="H16" s="1">
        <v>4115.0</v>
      </c>
      <c r="I16" s="1">
        <v>7580.0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23">
        <v>43524.0</v>
      </c>
      <c r="B17" s="1">
        <v>14100.0</v>
      </c>
      <c r="C17" s="1">
        <v>11940.0</v>
      </c>
      <c r="D17" s="1">
        <v>7250.0</v>
      </c>
      <c r="E17" s="1">
        <v>26950.0</v>
      </c>
      <c r="F17" s="1">
        <v>25400.0</v>
      </c>
      <c r="G17" s="1">
        <v>48900.0</v>
      </c>
      <c r="H17" s="1">
        <v>3915.0</v>
      </c>
      <c r="I17" s="1">
        <v>7330.0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23">
        <v>43528.0</v>
      </c>
      <c r="B18" s="1">
        <v>13900.0</v>
      </c>
      <c r="C18" s="1">
        <v>11840.0</v>
      </c>
      <c r="D18" s="1">
        <v>7500.0</v>
      </c>
      <c r="E18" s="1">
        <v>26950.0</v>
      </c>
      <c r="F18" s="1">
        <v>26000.0</v>
      </c>
      <c r="G18" s="1">
        <v>48850.0</v>
      </c>
      <c r="H18" s="1">
        <v>4080.0</v>
      </c>
      <c r="I18" s="1">
        <v>7380.0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23">
        <v>43529.0</v>
      </c>
      <c r="B19" s="1">
        <v>13950.0</v>
      </c>
      <c r="C19" s="1">
        <v>11580.0</v>
      </c>
      <c r="D19" s="1">
        <v>7540.0</v>
      </c>
      <c r="E19" s="1">
        <v>26400.0</v>
      </c>
      <c r="F19" s="1">
        <v>25400.0</v>
      </c>
      <c r="G19" s="1">
        <v>48400.0</v>
      </c>
      <c r="H19" s="1">
        <v>4025.0</v>
      </c>
      <c r="I19" s="1">
        <v>7230.0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23">
        <v>43530.0</v>
      </c>
      <c r="B20" s="1">
        <v>13950.0</v>
      </c>
      <c r="C20" s="1">
        <v>11340.0</v>
      </c>
      <c r="D20" s="1">
        <v>7500.0</v>
      </c>
      <c r="E20" s="1">
        <v>26400.0</v>
      </c>
      <c r="F20" s="1">
        <v>25350.0</v>
      </c>
      <c r="G20" s="1">
        <v>48800.0</v>
      </c>
      <c r="H20" s="1">
        <v>4070.0</v>
      </c>
      <c r="I20" s="1">
        <v>7280.0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23">
        <v>43531.0</v>
      </c>
      <c r="B21" s="1">
        <v>13950.0</v>
      </c>
      <c r="C21" s="1">
        <v>10700.0</v>
      </c>
      <c r="D21" s="1">
        <v>7490.0</v>
      </c>
      <c r="E21" s="1">
        <v>26400.0</v>
      </c>
      <c r="F21" s="1">
        <v>24850.0</v>
      </c>
      <c r="G21" s="1">
        <v>48150.0</v>
      </c>
      <c r="H21" s="1">
        <v>4015.0</v>
      </c>
      <c r="I21" s="1">
        <v>7160.0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7.25" customHeight="1">
      <c r="A22" s="23">
        <v>43532.0</v>
      </c>
      <c r="B22" s="1">
        <v>14000.0</v>
      </c>
      <c r="C22" s="1">
        <v>10800.0</v>
      </c>
      <c r="D22" s="1">
        <v>7380.0</v>
      </c>
      <c r="E22" s="1">
        <v>26800.0</v>
      </c>
      <c r="F22" s="1">
        <v>24650.0</v>
      </c>
      <c r="G22" s="1">
        <v>48350.0</v>
      </c>
      <c r="H22" s="1">
        <v>4115.0</v>
      </c>
      <c r="I22" s="1">
        <v>7190.0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23">
        <v>43535.0</v>
      </c>
      <c r="B23" s="1">
        <v>13950.0</v>
      </c>
      <c r="C23" s="1">
        <v>10720.0</v>
      </c>
      <c r="D23" s="1">
        <v>7370.0</v>
      </c>
      <c r="E23" s="1">
        <v>26700.0</v>
      </c>
      <c r="F23" s="1">
        <v>24450.0</v>
      </c>
      <c r="G23" s="1">
        <v>48600.0</v>
      </c>
      <c r="H23" s="1">
        <v>4040.0</v>
      </c>
      <c r="I23" s="1">
        <v>7260.0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23">
        <v>43536.0</v>
      </c>
      <c r="B24" s="1">
        <v>14050.0</v>
      </c>
      <c r="C24" s="1">
        <v>10740.0</v>
      </c>
      <c r="D24" s="1">
        <v>7470.0</v>
      </c>
      <c r="E24" s="1">
        <v>26700.0</v>
      </c>
      <c r="F24" s="1">
        <v>24650.0</v>
      </c>
      <c r="G24" s="1">
        <v>48700.0</v>
      </c>
      <c r="H24" s="1">
        <v>4180.0</v>
      </c>
      <c r="I24" s="1">
        <v>7440.0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23">
        <v>43537.0</v>
      </c>
      <c r="B25" s="1">
        <v>14000.0</v>
      </c>
      <c r="C25" s="1">
        <v>10600.0</v>
      </c>
      <c r="D25" s="1">
        <v>7430.0</v>
      </c>
      <c r="E25" s="1">
        <v>27250.0</v>
      </c>
      <c r="F25" s="1">
        <v>24650.0</v>
      </c>
      <c r="G25" s="1">
        <v>49200.0</v>
      </c>
      <c r="H25" s="1">
        <v>4135.0</v>
      </c>
      <c r="I25" s="1">
        <v>7360.0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23">
        <v>43538.0</v>
      </c>
      <c r="B26" s="1">
        <v>13950.0</v>
      </c>
      <c r="C26" s="1">
        <v>10740.0</v>
      </c>
      <c r="D26" s="1">
        <v>7490.0</v>
      </c>
      <c r="E26" s="1">
        <v>27300.0</v>
      </c>
      <c r="F26" s="1">
        <v>25200.0</v>
      </c>
      <c r="G26" s="1">
        <v>49200.0</v>
      </c>
      <c r="H26" s="1">
        <v>4135.0</v>
      </c>
      <c r="I26" s="1">
        <v>7500.0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23">
        <v>43539.0</v>
      </c>
      <c r="B27" s="1">
        <v>14000.0</v>
      </c>
      <c r="C27" s="1">
        <v>10640.0</v>
      </c>
      <c r="D27" s="1">
        <v>7520.0</v>
      </c>
      <c r="E27" s="1">
        <v>27650.0</v>
      </c>
      <c r="F27" s="1">
        <v>25850.0</v>
      </c>
      <c r="G27" s="1">
        <v>49100.0</v>
      </c>
      <c r="H27" s="1">
        <v>4155.0</v>
      </c>
      <c r="I27" s="1">
        <v>7480.0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23">
        <v>43542.0</v>
      </c>
      <c r="B28" s="1">
        <v>14000.0</v>
      </c>
      <c r="C28" s="1">
        <v>10640.0</v>
      </c>
      <c r="D28" s="1">
        <v>7550.0</v>
      </c>
      <c r="E28" s="1">
        <v>28400.0</v>
      </c>
      <c r="F28" s="1">
        <v>25050.0</v>
      </c>
      <c r="G28" s="1">
        <v>48900.0</v>
      </c>
      <c r="H28" s="1">
        <v>4085.0</v>
      </c>
      <c r="I28" s="1">
        <v>7560.0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23">
        <v>43543.0</v>
      </c>
      <c r="B29" s="1">
        <v>14100.0</v>
      </c>
      <c r="C29" s="1">
        <v>10660.0</v>
      </c>
      <c r="D29" s="1">
        <v>7470.0</v>
      </c>
      <c r="E29" s="1">
        <v>28750.0</v>
      </c>
      <c r="F29" s="1">
        <v>24700.0</v>
      </c>
      <c r="G29" s="1">
        <v>48500.0</v>
      </c>
      <c r="H29" s="1">
        <v>4160.0</v>
      </c>
      <c r="I29" s="1">
        <v>7550.0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23">
        <v>43544.0</v>
      </c>
      <c r="B30" s="1">
        <v>14050.0</v>
      </c>
      <c r="C30" s="1">
        <v>10960.0</v>
      </c>
      <c r="D30" s="1">
        <v>7450.0</v>
      </c>
      <c r="E30" s="1">
        <v>28750.0</v>
      </c>
      <c r="F30" s="1">
        <v>24950.0</v>
      </c>
      <c r="G30" s="1">
        <v>48450.0</v>
      </c>
      <c r="H30" s="1">
        <v>4245.0</v>
      </c>
      <c r="I30" s="1">
        <v>7470.0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23">
        <v>43545.0</v>
      </c>
      <c r="B31" s="1">
        <v>14100.0</v>
      </c>
      <c r="C31" s="1">
        <v>10980.0</v>
      </c>
      <c r="D31" s="1">
        <v>7360.0</v>
      </c>
      <c r="E31" s="1">
        <v>28100.0</v>
      </c>
      <c r="F31" s="1">
        <v>24400.0</v>
      </c>
      <c r="G31" s="1">
        <v>48450.0</v>
      </c>
      <c r="H31" s="1">
        <v>4135.0</v>
      </c>
      <c r="I31" s="1">
        <v>7540.0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23">
        <v>43546.0</v>
      </c>
      <c r="B32" s="1">
        <v>14150.0</v>
      </c>
      <c r="C32" s="1">
        <v>11020.0</v>
      </c>
      <c r="D32" s="1">
        <v>7330.0</v>
      </c>
      <c r="E32" s="1">
        <v>28500.0</v>
      </c>
      <c r="F32" s="1">
        <v>24250.0</v>
      </c>
      <c r="G32" s="1">
        <v>49000.0</v>
      </c>
      <c r="H32" s="1">
        <v>4145.0</v>
      </c>
      <c r="I32" s="1">
        <v>7640.0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23">
        <v>43549.0</v>
      </c>
      <c r="B33" s="1">
        <v>14000.0</v>
      </c>
      <c r="C33" s="1">
        <v>10600.0</v>
      </c>
      <c r="D33" s="1">
        <v>7130.0</v>
      </c>
      <c r="E33" s="1">
        <v>27350.0</v>
      </c>
      <c r="F33" s="1">
        <v>23750.0</v>
      </c>
      <c r="G33" s="1">
        <v>47500.0</v>
      </c>
      <c r="H33" s="1">
        <v>4025.0</v>
      </c>
      <c r="I33" s="1">
        <v>7440.0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23">
        <v>43550.0</v>
      </c>
      <c r="B34" s="1">
        <v>14000.0</v>
      </c>
      <c r="C34" s="1">
        <v>10640.0</v>
      </c>
      <c r="D34" s="1">
        <v>7130.0</v>
      </c>
      <c r="E34" s="1">
        <v>27150.0</v>
      </c>
      <c r="F34" s="1">
        <v>24200.0</v>
      </c>
      <c r="G34" s="1">
        <v>47500.0</v>
      </c>
      <c r="H34" s="1">
        <v>4015.0</v>
      </c>
      <c r="I34" s="1">
        <v>7510.0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23">
        <v>43551.0</v>
      </c>
      <c r="B35" s="1">
        <v>14000.0</v>
      </c>
      <c r="C35" s="1">
        <v>10600.0</v>
      </c>
      <c r="D35" s="1">
        <v>7040.0</v>
      </c>
      <c r="E35" s="1">
        <v>27200.0</v>
      </c>
      <c r="F35" s="1">
        <v>24300.0</v>
      </c>
      <c r="G35" s="1">
        <v>47750.0</v>
      </c>
      <c r="H35" s="1">
        <v>3960.0</v>
      </c>
      <c r="I35" s="1">
        <v>7480.0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23">
        <v>43552.0</v>
      </c>
      <c r="B36" s="1">
        <v>14000.0</v>
      </c>
      <c r="C36" s="1">
        <v>10520.0</v>
      </c>
      <c r="D36" s="1">
        <v>6900.0</v>
      </c>
      <c r="E36" s="1">
        <v>27050.0</v>
      </c>
      <c r="F36" s="1">
        <v>24250.0</v>
      </c>
      <c r="G36" s="1">
        <v>47050.0</v>
      </c>
      <c r="H36" s="1">
        <v>3780.0</v>
      </c>
      <c r="I36" s="1">
        <v>7210.0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23">
        <v>43553.0</v>
      </c>
      <c r="B37" s="1">
        <v>13950.0</v>
      </c>
      <c r="C37" s="1">
        <v>10940.0</v>
      </c>
      <c r="D37" s="1">
        <v>6960.0</v>
      </c>
      <c r="E37" s="1">
        <v>27150.0</v>
      </c>
      <c r="F37" s="1">
        <v>25000.0</v>
      </c>
      <c r="G37" s="1">
        <v>46700.0</v>
      </c>
      <c r="H37" s="1">
        <v>3850.0</v>
      </c>
      <c r="I37" s="1">
        <v>7250.0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23">
        <v>43556.0</v>
      </c>
      <c r="B38" s="1">
        <v>14000.0</v>
      </c>
      <c r="C38" s="1">
        <v>11320.0</v>
      </c>
      <c r="D38" s="1">
        <v>7020.0</v>
      </c>
      <c r="E38" s="1">
        <v>27200.0</v>
      </c>
      <c r="F38" s="1">
        <v>25350.0</v>
      </c>
      <c r="G38" s="1">
        <v>47600.0</v>
      </c>
      <c r="H38" s="1">
        <v>3865.0</v>
      </c>
      <c r="I38" s="1">
        <v>7380.0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23">
        <v>43557.0</v>
      </c>
      <c r="B39" s="1">
        <v>14000.0</v>
      </c>
      <c r="C39" s="1">
        <v>11320.0</v>
      </c>
      <c r="D39" s="1">
        <v>6980.0</v>
      </c>
      <c r="E39" s="1">
        <v>26900.0</v>
      </c>
      <c r="F39" s="1">
        <v>25900.0</v>
      </c>
      <c r="G39" s="1">
        <v>47400.0</v>
      </c>
      <c r="H39" s="1">
        <v>3840.0</v>
      </c>
      <c r="I39" s="1">
        <v>7380.0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23">
        <v>43558.0</v>
      </c>
      <c r="B40" s="1">
        <v>13900.0</v>
      </c>
      <c r="C40" s="1">
        <v>11480.0</v>
      </c>
      <c r="D40" s="1">
        <v>7030.0</v>
      </c>
      <c r="E40" s="1">
        <v>26850.0</v>
      </c>
      <c r="F40" s="1">
        <v>25650.0</v>
      </c>
      <c r="G40" s="1">
        <v>47600.0</v>
      </c>
      <c r="H40" s="1">
        <v>3905.0</v>
      </c>
      <c r="I40" s="1">
        <v>7370.0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23">
        <v>43559.0</v>
      </c>
      <c r="B41" s="1">
        <v>14000.0</v>
      </c>
      <c r="C41" s="1">
        <v>11460.0</v>
      </c>
      <c r="D41" s="1">
        <v>7000.0</v>
      </c>
      <c r="E41" s="1">
        <v>26850.0</v>
      </c>
      <c r="F41" s="1">
        <v>26800.0</v>
      </c>
      <c r="G41" s="1">
        <v>47650.0</v>
      </c>
      <c r="H41" s="1">
        <v>3925.0</v>
      </c>
      <c r="I41" s="1">
        <v>8010.0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23">
        <v>43560.0</v>
      </c>
      <c r="B42" s="1">
        <v>13950.0</v>
      </c>
      <c r="C42" s="1">
        <v>11540.0</v>
      </c>
      <c r="D42" s="1">
        <v>6970.0</v>
      </c>
      <c r="E42" s="1">
        <v>27000.0</v>
      </c>
      <c r="F42" s="1">
        <v>27250.0</v>
      </c>
      <c r="G42" s="1">
        <v>47350.0</v>
      </c>
      <c r="H42" s="1">
        <v>4010.0</v>
      </c>
      <c r="I42" s="1">
        <v>8050.0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23">
        <v>43563.0</v>
      </c>
      <c r="B43" s="1">
        <v>14000.0</v>
      </c>
      <c r="C43" s="1">
        <v>11600.0</v>
      </c>
      <c r="D43" s="1">
        <v>7020.0</v>
      </c>
      <c r="E43" s="1">
        <v>27100.0</v>
      </c>
      <c r="F43" s="1">
        <v>26800.0</v>
      </c>
      <c r="G43" s="1">
        <v>47950.0</v>
      </c>
      <c r="H43" s="1">
        <v>4065.0</v>
      </c>
      <c r="I43" s="1">
        <v>8110.0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23">
        <v>43564.0</v>
      </c>
      <c r="B44" s="1">
        <v>13900.0</v>
      </c>
      <c r="C44" s="1">
        <v>11460.0</v>
      </c>
      <c r="D44" s="1">
        <v>7060.0</v>
      </c>
      <c r="E44" s="1">
        <v>27200.0</v>
      </c>
      <c r="F44" s="1">
        <v>26500.0</v>
      </c>
      <c r="G44" s="1">
        <v>48400.0</v>
      </c>
      <c r="H44" s="1">
        <v>4130.0</v>
      </c>
      <c r="I44" s="1">
        <v>8150.0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23">
        <v>43565.0</v>
      </c>
      <c r="B45" s="1">
        <v>13900.0</v>
      </c>
      <c r="C45" s="1">
        <v>11540.0</v>
      </c>
      <c r="D45" s="1">
        <v>7190.0</v>
      </c>
      <c r="E45" s="1">
        <v>27350.0</v>
      </c>
      <c r="F45" s="1">
        <v>26550.0</v>
      </c>
      <c r="G45" s="1">
        <v>48650.0</v>
      </c>
      <c r="H45" s="1">
        <v>4220.0</v>
      </c>
      <c r="I45" s="1">
        <v>8230.0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23">
        <v>43566.0</v>
      </c>
      <c r="B46" s="1">
        <v>13800.0</v>
      </c>
      <c r="C46" s="1">
        <v>11620.0</v>
      </c>
      <c r="D46" s="1">
        <v>7260.0</v>
      </c>
      <c r="E46" s="1">
        <v>27250.0</v>
      </c>
      <c r="F46" s="1">
        <v>26450.0</v>
      </c>
      <c r="G46" s="1">
        <v>48750.0</v>
      </c>
      <c r="H46" s="1">
        <v>4295.0</v>
      </c>
      <c r="I46" s="1">
        <v>8230.0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23">
        <v>43567.0</v>
      </c>
      <c r="B47" s="1">
        <v>14100.0</v>
      </c>
      <c r="C47" s="1">
        <v>11500.0</v>
      </c>
      <c r="D47" s="1">
        <v>7250.0</v>
      </c>
      <c r="E47" s="1">
        <v>27800.0</v>
      </c>
      <c r="F47" s="1">
        <v>27150.0</v>
      </c>
      <c r="G47" s="1">
        <v>48250.0</v>
      </c>
      <c r="H47" s="1">
        <v>4405.0</v>
      </c>
      <c r="I47" s="1">
        <v>8220.0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23">
        <v>43570.0</v>
      </c>
      <c r="B48" s="1">
        <v>14250.0</v>
      </c>
      <c r="C48" s="1">
        <v>11540.0</v>
      </c>
      <c r="D48" s="1">
        <v>7250.0</v>
      </c>
      <c r="E48" s="1">
        <v>27500.0</v>
      </c>
      <c r="F48" s="1">
        <v>26950.0</v>
      </c>
      <c r="G48" s="1">
        <v>49000.0</v>
      </c>
      <c r="H48" s="1">
        <v>4450.0</v>
      </c>
      <c r="I48" s="1">
        <v>8310.0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23">
        <v>43571.0</v>
      </c>
      <c r="B49" s="1">
        <v>14350.0</v>
      </c>
      <c r="C49" s="1">
        <v>11600.0</v>
      </c>
      <c r="D49" s="1">
        <v>7170.0</v>
      </c>
      <c r="E49" s="1">
        <v>27150.0</v>
      </c>
      <c r="F49" s="1">
        <v>26450.0</v>
      </c>
      <c r="G49" s="1">
        <v>49500.0</v>
      </c>
      <c r="H49" s="1">
        <v>4385.0</v>
      </c>
      <c r="I49" s="1">
        <v>8310.0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23">
        <v>43572.0</v>
      </c>
      <c r="B50" s="1">
        <v>15000.0</v>
      </c>
      <c r="C50" s="1">
        <v>12300.0</v>
      </c>
      <c r="D50" s="1">
        <v>7180.0</v>
      </c>
      <c r="E50" s="1">
        <v>27200.0</v>
      </c>
      <c r="F50" s="1">
        <v>26200.0</v>
      </c>
      <c r="G50" s="1">
        <v>50100.0</v>
      </c>
      <c r="H50" s="1">
        <v>4475.0</v>
      </c>
      <c r="I50" s="1">
        <v>8280.0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23">
        <v>43573.0</v>
      </c>
      <c r="B51" s="1">
        <v>15200.0</v>
      </c>
      <c r="C51" s="1">
        <v>11800.0</v>
      </c>
      <c r="D51" s="1">
        <v>7180.0</v>
      </c>
      <c r="E51" s="1">
        <v>27200.0</v>
      </c>
      <c r="F51" s="1">
        <v>26050.0</v>
      </c>
      <c r="G51" s="1">
        <v>49800.0</v>
      </c>
      <c r="H51" s="1">
        <v>5010.0</v>
      </c>
      <c r="I51" s="1">
        <v>8080.0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23">
        <v>43574.0</v>
      </c>
      <c r="B52" s="1">
        <v>16000.0</v>
      </c>
      <c r="C52" s="1">
        <v>12120.0</v>
      </c>
      <c r="D52" s="1">
        <v>7130.0</v>
      </c>
      <c r="E52" s="1">
        <v>27550.0</v>
      </c>
      <c r="F52" s="1">
        <v>26050.0</v>
      </c>
      <c r="G52" s="1">
        <v>50100.0</v>
      </c>
      <c r="H52" s="1">
        <v>4870.0</v>
      </c>
      <c r="I52" s="1">
        <v>8620.0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23">
        <v>43577.0</v>
      </c>
      <c r="B53" s="1">
        <v>16350.0</v>
      </c>
      <c r="C53" s="1">
        <v>12420.0</v>
      </c>
      <c r="D53" s="1">
        <v>7120.0</v>
      </c>
      <c r="E53" s="1">
        <v>27150.0</v>
      </c>
      <c r="F53" s="1">
        <v>25500.0</v>
      </c>
      <c r="G53" s="1">
        <v>50300.0</v>
      </c>
      <c r="H53" s="1">
        <v>4975.0</v>
      </c>
      <c r="I53" s="1">
        <v>8500.0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23">
        <v>43578.0</v>
      </c>
      <c r="B54" s="1">
        <v>16400.0</v>
      </c>
      <c r="C54" s="1">
        <v>11940.0</v>
      </c>
      <c r="D54" s="1">
        <v>7130.0</v>
      </c>
      <c r="E54" s="1">
        <v>27200.0</v>
      </c>
      <c r="F54" s="1">
        <v>25550.0</v>
      </c>
      <c r="G54" s="1">
        <v>49950.0</v>
      </c>
      <c r="H54" s="1">
        <v>5270.0</v>
      </c>
      <c r="I54" s="1">
        <v>8750.0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23">
        <v>43579.0</v>
      </c>
      <c r="B55" s="1">
        <v>16600.0</v>
      </c>
      <c r="C55" s="1">
        <v>11760.0</v>
      </c>
      <c r="D55" s="1">
        <v>7180.0</v>
      </c>
      <c r="E55" s="1">
        <v>27200.0</v>
      </c>
      <c r="F55" s="1">
        <v>25050.0</v>
      </c>
      <c r="G55" s="1">
        <v>49250.0</v>
      </c>
      <c r="H55" s="1">
        <v>4995.0</v>
      </c>
      <c r="I55" s="1">
        <v>8920.0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23">
        <v>43580.0</v>
      </c>
      <c r="B56" s="1">
        <v>16600.0</v>
      </c>
      <c r="C56" s="1">
        <v>11520.0</v>
      </c>
      <c r="D56" s="1">
        <v>7080.0</v>
      </c>
      <c r="E56" s="1">
        <v>26900.0</v>
      </c>
      <c r="F56" s="1">
        <v>24700.0</v>
      </c>
      <c r="G56" s="1">
        <v>49000.0</v>
      </c>
      <c r="H56" s="1">
        <v>4660.0</v>
      </c>
      <c r="I56" s="1">
        <v>8730.0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23">
        <v>43581.0</v>
      </c>
      <c r="B57" s="1">
        <v>16400.0</v>
      </c>
      <c r="C57" s="1">
        <v>11460.0</v>
      </c>
      <c r="D57" s="1">
        <v>7030.0</v>
      </c>
      <c r="E57" s="1">
        <v>26800.0</v>
      </c>
      <c r="F57" s="1">
        <v>24200.0</v>
      </c>
      <c r="G57" s="1">
        <v>49100.0</v>
      </c>
      <c r="H57" s="1">
        <v>4750.0</v>
      </c>
      <c r="I57" s="1">
        <v>8800.0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23">
        <v>43584.0</v>
      </c>
      <c r="B58" s="1">
        <v>16650.0</v>
      </c>
      <c r="C58" s="1">
        <v>11480.0</v>
      </c>
      <c r="D58" s="1">
        <v>7420.0</v>
      </c>
      <c r="E58" s="1">
        <v>27150.0</v>
      </c>
      <c r="F58" s="1">
        <v>24850.0</v>
      </c>
      <c r="G58" s="1">
        <v>49250.0</v>
      </c>
      <c r="H58" s="1">
        <v>4510.0</v>
      </c>
      <c r="I58" s="1">
        <v>8940.0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23">
        <v>43585.0</v>
      </c>
      <c r="B59" s="1">
        <v>16350.0</v>
      </c>
      <c r="C59" s="1">
        <v>11400.0</v>
      </c>
      <c r="D59" s="1">
        <v>7360.0</v>
      </c>
      <c r="E59" s="1">
        <v>27150.0</v>
      </c>
      <c r="F59" s="1">
        <v>24900.0</v>
      </c>
      <c r="G59" s="1">
        <v>50200.0</v>
      </c>
      <c r="H59" s="1">
        <v>4475.0</v>
      </c>
      <c r="I59" s="1">
        <v>8880.0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23">
        <v>43587.0</v>
      </c>
      <c r="B60" s="1">
        <v>15300.0</v>
      </c>
      <c r="C60" s="1">
        <v>11320.0</v>
      </c>
      <c r="D60" s="1">
        <v>7310.0</v>
      </c>
      <c r="E60" s="1">
        <v>27700.0</v>
      </c>
      <c r="F60" s="1">
        <v>25500.0</v>
      </c>
      <c r="G60" s="1">
        <v>50700.0</v>
      </c>
      <c r="H60" s="1">
        <v>4565.0</v>
      </c>
      <c r="I60" s="1">
        <v>8880.0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23">
        <v>43588.0</v>
      </c>
      <c r="B61" s="1">
        <v>15500.0</v>
      </c>
      <c r="C61" s="1">
        <v>11180.0</v>
      </c>
      <c r="D61" s="1">
        <v>7360.0</v>
      </c>
      <c r="E61" s="1">
        <v>27700.0</v>
      </c>
      <c r="F61" s="1">
        <v>25450.0</v>
      </c>
      <c r="G61" s="1">
        <v>51200.0</v>
      </c>
      <c r="H61" s="1">
        <v>4615.0</v>
      </c>
      <c r="I61" s="1">
        <v>8860.0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23">
        <v>43592.0</v>
      </c>
      <c r="B62" s="1">
        <v>15200.0</v>
      </c>
      <c r="C62" s="1">
        <v>11000.0</v>
      </c>
      <c r="D62" s="1">
        <v>7290.0</v>
      </c>
      <c r="E62" s="1">
        <v>28150.0</v>
      </c>
      <c r="F62" s="1">
        <v>24600.0</v>
      </c>
      <c r="G62" s="1">
        <v>51300.0</v>
      </c>
      <c r="H62" s="1">
        <v>4645.0</v>
      </c>
      <c r="I62" s="1">
        <v>8960.0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23">
        <v>43593.0</v>
      </c>
      <c r="B63" s="1">
        <v>15550.0</v>
      </c>
      <c r="C63" s="1">
        <v>11020.0</v>
      </c>
      <c r="D63" s="1">
        <v>7210.0</v>
      </c>
      <c r="E63" s="1">
        <v>28050.0</v>
      </c>
      <c r="F63" s="1">
        <v>24600.0</v>
      </c>
      <c r="G63" s="1">
        <v>51800.0</v>
      </c>
      <c r="H63" s="1">
        <v>4570.0</v>
      </c>
      <c r="I63" s="1">
        <v>9100.0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23">
        <v>43594.0</v>
      </c>
      <c r="B64" s="1">
        <v>15750.0</v>
      </c>
      <c r="C64" s="1">
        <v>10900.0</v>
      </c>
      <c r="D64" s="1">
        <v>7020.0</v>
      </c>
      <c r="E64" s="1">
        <v>27350.0</v>
      </c>
      <c r="F64" s="1">
        <v>23850.0</v>
      </c>
      <c r="G64" s="1">
        <v>51400.0</v>
      </c>
      <c r="H64" s="1">
        <v>4340.0</v>
      </c>
      <c r="I64" s="1">
        <v>8920.0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23">
        <v>43595.0</v>
      </c>
      <c r="B65" s="1">
        <v>15150.0</v>
      </c>
      <c r="C65" s="1">
        <v>11020.0</v>
      </c>
      <c r="D65" s="1">
        <v>6940.0</v>
      </c>
      <c r="E65" s="1">
        <v>27200.0</v>
      </c>
      <c r="F65" s="1">
        <v>24300.0</v>
      </c>
      <c r="G65" s="1">
        <v>50300.0</v>
      </c>
      <c r="H65" s="1">
        <v>4355.0</v>
      </c>
      <c r="I65" s="1">
        <v>8600.0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23">
        <v>43598.0</v>
      </c>
      <c r="B66" s="1">
        <v>15750.0</v>
      </c>
      <c r="C66" s="1">
        <v>10800.0</v>
      </c>
      <c r="D66" s="1">
        <v>6790.0</v>
      </c>
      <c r="E66" s="1">
        <v>26300.0</v>
      </c>
      <c r="F66" s="1">
        <v>24050.0</v>
      </c>
      <c r="G66" s="1">
        <v>50000.0</v>
      </c>
      <c r="H66" s="1">
        <v>4290.0</v>
      </c>
      <c r="I66" s="1">
        <v>8400.0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23">
        <v>43599.0</v>
      </c>
      <c r="B67" s="1">
        <v>16000.0</v>
      </c>
      <c r="C67" s="1">
        <v>10820.0</v>
      </c>
      <c r="D67" s="1">
        <v>6790.0</v>
      </c>
      <c r="E67" s="1">
        <v>26300.0</v>
      </c>
      <c r="F67" s="1">
        <v>24050.0</v>
      </c>
      <c r="G67" s="1">
        <v>50100.0</v>
      </c>
      <c r="H67" s="1">
        <v>4345.0</v>
      </c>
      <c r="I67" s="1">
        <v>8340.0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23">
        <v>43600.0</v>
      </c>
      <c r="B68" s="1">
        <v>16000.0</v>
      </c>
      <c r="C68" s="1">
        <v>11100.0</v>
      </c>
      <c r="D68" s="1">
        <v>6930.0</v>
      </c>
      <c r="E68" s="1">
        <v>25850.0</v>
      </c>
      <c r="F68" s="1">
        <v>23950.0</v>
      </c>
      <c r="G68" s="1">
        <v>49950.0</v>
      </c>
      <c r="H68" s="1">
        <v>4415.0</v>
      </c>
      <c r="I68" s="1">
        <v>8830.0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23">
        <v>43601.0</v>
      </c>
      <c r="B69" s="1">
        <v>15950.0</v>
      </c>
      <c r="C69" s="1">
        <v>11060.0</v>
      </c>
      <c r="D69" s="1">
        <v>7120.0</v>
      </c>
      <c r="E69" s="1">
        <v>26350.0</v>
      </c>
      <c r="F69" s="1">
        <v>23250.0</v>
      </c>
      <c r="G69" s="1">
        <v>49400.0</v>
      </c>
      <c r="H69" s="1">
        <v>4255.0</v>
      </c>
      <c r="I69" s="1">
        <v>8850.0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23">
        <v>43602.0</v>
      </c>
      <c r="B70" s="1">
        <v>15750.0</v>
      </c>
      <c r="C70" s="1">
        <v>11240.0</v>
      </c>
      <c r="D70" s="1">
        <v>7090.0</v>
      </c>
      <c r="E70" s="1">
        <v>26100.0</v>
      </c>
      <c r="F70" s="1">
        <v>23450.0</v>
      </c>
      <c r="G70" s="1">
        <v>48800.0</v>
      </c>
      <c r="H70" s="1">
        <v>4395.0</v>
      </c>
      <c r="I70" s="1">
        <v>9120.0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23">
        <v>43605.0</v>
      </c>
      <c r="B71" s="1">
        <v>15750.0</v>
      </c>
      <c r="C71" s="1">
        <v>11100.0</v>
      </c>
      <c r="D71" s="1">
        <v>6970.0</v>
      </c>
      <c r="E71" s="1">
        <v>25400.0</v>
      </c>
      <c r="F71" s="1">
        <v>23300.0</v>
      </c>
      <c r="G71" s="1">
        <v>48000.0</v>
      </c>
      <c r="H71" s="1">
        <v>4190.0</v>
      </c>
      <c r="I71" s="1">
        <v>8940.0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23">
        <v>43606.0</v>
      </c>
      <c r="B72" s="1">
        <v>15900.0</v>
      </c>
      <c r="C72" s="1">
        <v>10880.0</v>
      </c>
      <c r="D72" s="1">
        <v>6850.0</v>
      </c>
      <c r="E72" s="1">
        <v>25150.0</v>
      </c>
      <c r="F72" s="1">
        <v>22800.0</v>
      </c>
      <c r="G72" s="1">
        <v>48100.0</v>
      </c>
      <c r="H72" s="1">
        <v>4215.0</v>
      </c>
      <c r="I72" s="1">
        <v>8690.0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23">
        <v>43607.0</v>
      </c>
      <c r="B73" s="1">
        <v>20650.0</v>
      </c>
      <c r="C73" s="1">
        <v>10280.0</v>
      </c>
      <c r="D73" s="1">
        <v>6850.0</v>
      </c>
      <c r="E73" s="1">
        <v>25450.0</v>
      </c>
      <c r="F73" s="1">
        <v>22750.0</v>
      </c>
      <c r="G73" s="1">
        <v>47900.0</v>
      </c>
      <c r="H73" s="1">
        <v>4355.0</v>
      </c>
      <c r="I73" s="1">
        <v>8900.0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23">
        <v>43608.0</v>
      </c>
      <c r="B74" s="1">
        <v>20650.0</v>
      </c>
      <c r="C74" s="1">
        <v>10200.0</v>
      </c>
      <c r="D74" s="1">
        <v>6810.0</v>
      </c>
      <c r="E74" s="1">
        <v>25150.0</v>
      </c>
      <c r="F74" s="1">
        <v>22400.0</v>
      </c>
      <c r="G74" s="1">
        <v>47500.0</v>
      </c>
      <c r="H74" s="1">
        <v>4475.0</v>
      </c>
      <c r="I74" s="1">
        <v>8980.0</v>
      </c>
      <c r="J74" s="1">
        <v>10650.0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23">
        <v>43609.0</v>
      </c>
      <c r="B75" s="1">
        <v>20500.0</v>
      </c>
      <c r="C75" s="1">
        <v>10380.0</v>
      </c>
      <c r="D75" s="1">
        <v>6690.0</v>
      </c>
      <c r="E75" s="1">
        <v>24900.0</v>
      </c>
      <c r="F75" s="1">
        <v>22350.0</v>
      </c>
      <c r="G75" s="1">
        <v>47000.0</v>
      </c>
      <c r="H75" s="1">
        <v>4430.0</v>
      </c>
      <c r="I75" s="1">
        <v>8650.0</v>
      </c>
      <c r="J75" s="1">
        <v>11450.0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23">
        <v>43612.0</v>
      </c>
      <c r="B76" s="1">
        <v>20550.0</v>
      </c>
      <c r="C76" s="1">
        <v>10500.0</v>
      </c>
      <c r="D76" s="1">
        <v>6760.0</v>
      </c>
      <c r="E76" s="1">
        <v>24850.0</v>
      </c>
      <c r="F76" s="1">
        <v>22150.0</v>
      </c>
      <c r="G76" s="1">
        <v>46700.0</v>
      </c>
      <c r="H76" s="1">
        <v>4390.0</v>
      </c>
      <c r="I76" s="1">
        <v>8650.0</v>
      </c>
      <c r="J76" s="1">
        <v>14850.0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23">
        <v>43613.0</v>
      </c>
      <c r="B77" s="1">
        <v>20350.0</v>
      </c>
      <c r="C77" s="1">
        <v>10700.0</v>
      </c>
      <c r="D77" s="1">
        <v>7100.0</v>
      </c>
      <c r="E77" s="1">
        <v>25000.0</v>
      </c>
      <c r="F77" s="1">
        <v>21900.0</v>
      </c>
      <c r="G77" s="1">
        <v>45600.0</v>
      </c>
      <c r="H77" s="1">
        <v>4405.0</v>
      </c>
      <c r="I77" s="1">
        <v>8980.0</v>
      </c>
      <c r="J77" s="1">
        <v>15650.0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23">
        <v>43614.0</v>
      </c>
      <c r="B78" s="1">
        <v>20400.0</v>
      </c>
      <c r="C78" s="1">
        <v>10260.0</v>
      </c>
      <c r="D78" s="1">
        <v>6960.0</v>
      </c>
      <c r="E78" s="1">
        <v>24900.0</v>
      </c>
      <c r="F78" s="1">
        <v>21700.0</v>
      </c>
      <c r="G78" s="1">
        <v>45600.0</v>
      </c>
      <c r="H78" s="1">
        <v>4325.0</v>
      </c>
      <c r="I78" s="1">
        <v>9000.0</v>
      </c>
      <c r="J78" s="1">
        <v>15900.0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23">
        <v>43615.0</v>
      </c>
      <c r="B79" s="1">
        <v>20300.0</v>
      </c>
      <c r="C79" s="1">
        <v>10160.0</v>
      </c>
      <c r="D79" s="1">
        <v>6950.0</v>
      </c>
      <c r="E79" s="1">
        <v>25350.0</v>
      </c>
      <c r="F79" s="1">
        <v>21550.0</v>
      </c>
      <c r="G79" s="1">
        <v>46850.0</v>
      </c>
      <c r="H79" s="1">
        <v>4370.0</v>
      </c>
      <c r="I79" s="1">
        <v>9050.0</v>
      </c>
      <c r="J79" s="1">
        <v>15150.0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23">
        <v>43616.0</v>
      </c>
      <c r="B80" s="1">
        <v>20550.0</v>
      </c>
      <c r="C80" s="1">
        <v>10280.0</v>
      </c>
      <c r="D80" s="1">
        <v>6870.0</v>
      </c>
      <c r="E80" s="1">
        <v>25200.0</v>
      </c>
      <c r="F80" s="1">
        <v>21700.0</v>
      </c>
      <c r="G80" s="1">
        <v>46250.0</v>
      </c>
      <c r="H80" s="1">
        <v>5090.0</v>
      </c>
      <c r="I80" s="1">
        <v>9600.0</v>
      </c>
      <c r="J80" s="1">
        <v>14700.0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23">
        <v>43619.0</v>
      </c>
      <c r="B81" s="1">
        <v>20550.0</v>
      </c>
      <c r="C81" s="1">
        <v>10240.0</v>
      </c>
      <c r="D81" s="1">
        <v>6910.0</v>
      </c>
      <c r="E81" s="1">
        <v>25800.0</v>
      </c>
      <c r="F81" s="1">
        <v>21950.0</v>
      </c>
      <c r="G81" s="1">
        <v>46850.0</v>
      </c>
      <c r="H81" s="1">
        <v>5230.0</v>
      </c>
      <c r="I81" s="1">
        <v>9370.0</v>
      </c>
      <c r="J81" s="1">
        <v>14300.0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23">
        <v>43620.0</v>
      </c>
      <c r="B82" s="1">
        <v>20450.0</v>
      </c>
      <c r="C82" s="1">
        <v>10300.0</v>
      </c>
      <c r="D82" s="1">
        <v>7030.0</v>
      </c>
      <c r="E82" s="1">
        <v>25600.0</v>
      </c>
      <c r="F82" s="1">
        <v>21750.0</v>
      </c>
      <c r="G82" s="1">
        <v>46850.0</v>
      </c>
      <c r="H82" s="1">
        <v>5080.0</v>
      </c>
      <c r="I82" s="1">
        <v>9400.0</v>
      </c>
      <c r="J82" s="1">
        <v>14200.0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23">
        <v>43621.0</v>
      </c>
      <c r="B83" s="1">
        <v>20550.0</v>
      </c>
      <c r="C83" s="1">
        <v>10440.0</v>
      </c>
      <c r="D83" s="1">
        <v>7020.0</v>
      </c>
      <c r="E83" s="1">
        <v>25050.0</v>
      </c>
      <c r="F83" s="1">
        <v>21700.0</v>
      </c>
      <c r="G83" s="1">
        <v>46200.0</v>
      </c>
      <c r="H83" s="1">
        <v>5000.0</v>
      </c>
      <c r="I83" s="1">
        <v>9640.0</v>
      </c>
      <c r="J83" s="1">
        <v>13200.0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23">
        <v>43623.0</v>
      </c>
      <c r="B84" s="1">
        <v>20450.0</v>
      </c>
      <c r="C84" s="1">
        <v>10480.0</v>
      </c>
      <c r="D84" s="1">
        <v>7090.0</v>
      </c>
      <c r="E84" s="1">
        <v>25150.0</v>
      </c>
      <c r="F84" s="1">
        <v>21900.0</v>
      </c>
      <c r="G84" s="1">
        <v>46850.0</v>
      </c>
      <c r="H84" s="1">
        <v>4965.0</v>
      </c>
      <c r="I84" s="1">
        <v>9700.0</v>
      </c>
      <c r="J84" s="1">
        <v>12600.0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23">
        <v>43626.0</v>
      </c>
      <c r="B85" s="1">
        <v>20750.0</v>
      </c>
      <c r="C85" s="1">
        <v>10700.0</v>
      </c>
      <c r="D85" s="1">
        <v>7110.0</v>
      </c>
      <c r="E85" s="1">
        <v>24950.0</v>
      </c>
      <c r="F85" s="1">
        <v>22100.0</v>
      </c>
      <c r="G85" s="1">
        <v>47300.0</v>
      </c>
      <c r="H85" s="1">
        <v>4750.0</v>
      </c>
      <c r="I85" s="1">
        <v>9920.0</v>
      </c>
      <c r="J85" s="1">
        <v>11800.0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23">
        <v>43627.0</v>
      </c>
      <c r="B86" s="1">
        <v>20600.0</v>
      </c>
      <c r="C86" s="1">
        <v>10920.0</v>
      </c>
      <c r="D86" s="1">
        <v>7160.0</v>
      </c>
      <c r="E86" s="1">
        <v>25650.0</v>
      </c>
      <c r="F86" s="1">
        <v>21950.0</v>
      </c>
      <c r="G86" s="1">
        <v>47550.0</v>
      </c>
      <c r="H86" s="1">
        <v>4800.0</v>
      </c>
      <c r="I86" s="1">
        <v>9950.0</v>
      </c>
      <c r="J86" s="1">
        <v>11950.0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23">
        <v>43628.0</v>
      </c>
      <c r="B87" s="1">
        <v>21000.0</v>
      </c>
      <c r="C87" s="1">
        <v>10500.0</v>
      </c>
      <c r="D87" s="1">
        <v>7180.0</v>
      </c>
      <c r="E87" s="1">
        <v>25950.0</v>
      </c>
      <c r="F87" s="1">
        <v>22200.0</v>
      </c>
      <c r="G87" s="1">
        <v>47950.0</v>
      </c>
      <c r="H87" s="1">
        <v>4810.0</v>
      </c>
      <c r="I87" s="1">
        <v>9850.0</v>
      </c>
      <c r="J87" s="1">
        <v>11100.0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23">
        <v>43629.0</v>
      </c>
      <c r="B88" s="1">
        <v>20700.0</v>
      </c>
      <c r="C88" s="1">
        <v>11060.0</v>
      </c>
      <c r="D88" s="1">
        <v>7300.0</v>
      </c>
      <c r="E88" s="1">
        <v>25800.0</v>
      </c>
      <c r="F88" s="1">
        <v>22400.0</v>
      </c>
      <c r="G88" s="1">
        <v>49800.0</v>
      </c>
      <c r="H88" s="1">
        <v>4795.0</v>
      </c>
      <c r="I88" s="1">
        <v>9850.0</v>
      </c>
      <c r="J88" s="1">
        <v>11450.0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23">
        <v>43630.0</v>
      </c>
      <c r="B89" s="1">
        <v>20550.0</v>
      </c>
      <c r="C89" s="1">
        <v>10840.0</v>
      </c>
      <c r="D89" s="1">
        <v>7260.0</v>
      </c>
      <c r="E89" s="1">
        <v>25800.0</v>
      </c>
      <c r="F89" s="1">
        <v>22250.0</v>
      </c>
      <c r="G89" s="1">
        <v>49300.0</v>
      </c>
      <c r="H89" s="1">
        <v>4700.0</v>
      </c>
      <c r="I89" s="1">
        <v>9650.0</v>
      </c>
      <c r="J89" s="1">
        <v>10850.0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23">
        <v>43633.0</v>
      </c>
      <c r="B90" s="1">
        <v>20550.0</v>
      </c>
      <c r="C90" s="1">
        <v>11100.0</v>
      </c>
      <c r="D90" s="1">
        <v>7280.0</v>
      </c>
      <c r="E90" s="1">
        <v>25600.0</v>
      </c>
      <c r="F90" s="1">
        <v>22050.0</v>
      </c>
      <c r="G90" s="1">
        <v>47900.0</v>
      </c>
      <c r="H90" s="1">
        <v>4460.0</v>
      </c>
      <c r="I90" s="1">
        <v>9200.0</v>
      </c>
      <c r="J90" s="1">
        <v>10250.0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23">
        <v>43634.0</v>
      </c>
      <c r="B91" s="1">
        <v>20500.0</v>
      </c>
      <c r="C91" s="1">
        <v>10400.0</v>
      </c>
      <c r="D91" s="1">
        <v>7220.0</v>
      </c>
      <c r="E91" s="1">
        <v>25800.0</v>
      </c>
      <c r="F91" s="1">
        <v>23500.0</v>
      </c>
      <c r="G91" s="1">
        <v>46750.0</v>
      </c>
      <c r="H91" s="1">
        <v>4450.0</v>
      </c>
      <c r="I91" s="1">
        <v>9270.0</v>
      </c>
      <c r="J91" s="1">
        <v>9770.0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23">
        <v>43635.0</v>
      </c>
      <c r="B92" s="1">
        <v>20500.0</v>
      </c>
      <c r="C92" s="1">
        <v>10640.0</v>
      </c>
      <c r="D92" s="1">
        <v>7160.0</v>
      </c>
      <c r="E92" s="1">
        <v>26000.0</v>
      </c>
      <c r="F92" s="1">
        <v>22800.0</v>
      </c>
      <c r="G92" s="1">
        <v>46900.0</v>
      </c>
      <c r="H92" s="1">
        <v>4410.0</v>
      </c>
      <c r="I92" s="1">
        <v>9280.0</v>
      </c>
      <c r="J92" s="1">
        <v>9830.0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23">
        <v>43636.0</v>
      </c>
      <c r="B93" s="1">
        <v>20600.0</v>
      </c>
      <c r="C93" s="1">
        <v>10760.0</v>
      </c>
      <c r="D93" s="1">
        <v>7240.0</v>
      </c>
      <c r="E93" s="1">
        <v>26000.0</v>
      </c>
      <c r="F93" s="1">
        <v>22900.0</v>
      </c>
      <c r="G93" s="1">
        <v>47800.0</v>
      </c>
      <c r="H93" s="1">
        <v>4440.0</v>
      </c>
      <c r="I93" s="1">
        <v>9350.0</v>
      </c>
      <c r="J93" s="1">
        <v>10350.0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23">
        <v>43637.0</v>
      </c>
      <c r="B94" s="1">
        <v>20800.0</v>
      </c>
      <c r="C94" s="1">
        <v>10760.0</v>
      </c>
      <c r="D94" s="1">
        <v>7350.0</v>
      </c>
      <c r="E94" s="1">
        <v>26000.0</v>
      </c>
      <c r="F94" s="1">
        <v>23300.0</v>
      </c>
      <c r="G94" s="1">
        <v>48100.0</v>
      </c>
      <c r="H94" s="1">
        <v>4440.0</v>
      </c>
      <c r="I94" s="1">
        <v>9300.0</v>
      </c>
      <c r="J94" s="1">
        <v>10100.0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23">
        <v>43640.0</v>
      </c>
      <c r="B95" s="1">
        <v>20800.0</v>
      </c>
      <c r="C95" s="1">
        <v>10740.0</v>
      </c>
      <c r="D95" s="1">
        <v>8900.0</v>
      </c>
      <c r="E95" s="1">
        <v>26000.0</v>
      </c>
      <c r="F95" s="1">
        <v>23000.0</v>
      </c>
      <c r="G95" s="1">
        <v>48150.0</v>
      </c>
      <c r="H95" s="1">
        <v>4300.0</v>
      </c>
      <c r="I95" s="1">
        <v>9030.0</v>
      </c>
      <c r="J95" s="1">
        <v>9020.0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23">
        <v>43641.0</v>
      </c>
      <c r="B96" s="1">
        <v>21000.0</v>
      </c>
      <c r="C96" s="1">
        <v>10600.0</v>
      </c>
      <c r="D96" s="1">
        <v>8220.0</v>
      </c>
      <c r="E96" s="1">
        <v>25900.0</v>
      </c>
      <c r="F96" s="1">
        <v>23550.0</v>
      </c>
      <c r="G96" s="1">
        <v>47900.0</v>
      </c>
      <c r="H96" s="1">
        <v>4205.0</v>
      </c>
      <c r="I96" s="1">
        <v>8650.0</v>
      </c>
      <c r="J96" s="1">
        <v>8100.0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23">
        <v>43642.0</v>
      </c>
      <c r="B97" s="1">
        <v>22000.0</v>
      </c>
      <c r="C97" s="1">
        <v>10660.0</v>
      </c>
      <c r="D97" s="1">
        <v>8030.0</v>
      </c>
      <c r="E97" s="1">
        <v>25800.0</v>
      </c>
      <c r="F97" s="1">
        <v>23300.0</v>
      </c>
      <c r="G97" s="1">
        <v>47750.0</v>
      </c>
      <c r="H97" s="1">
        <v>4185.0</v>
      </c>
      <c r="I97" s="1">
        <v>8850.0</v>
      </c>
      <c r="J97" s="1">
        <v>8140.0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23">
        <v>43643.0</v>
      </c>
      <c r="B98" s="1">
        <v>21950.0</v>
      </c>
      <c r="C98" s="1">
        <v>10620.0</v>
      </c>
      <c r="D98" s="1">
        <v>7790.0</v>
      </c>
      <c r="E98" s="1">
        <v>26000.0</v>
      </c>
      <c r="F98" s="1">
        <v>23400.0</v>
      </c>
      <c r="G98" s="1">
        <v>47950.0</v>
      </c>
      <c r="H98" s="1">
        <v>4140.0</v>
      </c>
      <c r="I98" s="1">
        <v>8800.0</v>
      </c>
      <c r="J98" s="1">
        <v>7740.0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23">
        <v>43644.0</v>
      </c>
      <c r="B99" s="1">
        <v>21500.0</v>
      </c>
      <c r="C99" s="1">
        <v>10520.0</v>
      </c>
      <c r="D99" s="1">
        <v>7490.0</v>
      </c>
      <c r="E99" s="1">
        <v>26000.0</v>
      </c>
      <c r="F99" s="1">
        <v>23000.0</v>
      </c>
      <c r="G99" s="1">
        <v>47250.0</v>
      </c>
      <c r="H99" s="1">
        <v>4160.0</v>
      </c>
      <c r="I99" s="1">
        <v>8930.0</v>
      </c>
      <c r="J99" s="1">
        <v>7390.0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23">
        <v>43647.0</v>
      </c>
      <c r="B100" s="1">
        <v>21150.0</v>
      </c>
      <c r="C100" s="1">
        <v>10580.0</v>
      </c>
      <c r="D100" s="1">
        <v>7470.0</v>
      </c>
      <c r="E100" s="1">
        <v>26050.0</v>
      </c>
      <c r="F100" s="1">
        <v>23100.0</v>
      </c>
      <c r="G100" s="1">
        <v>47500.0</v>
      </c>
      <c r="H100" s="1">
        <v>4205.0</v>
      </c>
      <c r="I100" s="1">
        <v>8940.0</v>
      </c>
      <c r="J100" s="1">
        <v>8200.0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23">
        <v>43648.0</v>
      </c>
      <c r="B101" s="1">
        <v>20800.0</v>
      </c>
      <c r="C101" s="1">
        <v>10600.0</v>
      </c>
      <c r="D101" s="1">
        <v>7640.0</v>
      </c>
      <c r="E101" s="1">
        <v>25700.0</v>
      </c>
      <c r="F101" s="1">
        <v>23050.0</v>
      </c>
      <c r="G101" s="1">
        <v>47200.0</v>
      </c>
      <c r="H101" s="1">
        <v>4190.0</v>
      </c>
      <c r="I101" s="1">
        <v>9130.0</v>
      </c>
      <c r="J101" s="1">
        <v>8110.0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23">
        <v>43649.0</v>
      </c>
      <c r="B102" s="1">
        <v>20650.0</v>
      </c>
      <c r="C102" s="1">
        <v>10540.0</v>
      </c>
      <c r="D102" s="1">
        <v>7500.0</v>
      </c>
      <c r="E102" s="1">
        <v>26000.0</v>
      </c>
      <c r="F102" s="1">
        <v>22800.0</v>
      </c>
      <c r="G102" s="1">
        <v>46600.0</v>
      </c>
      <c r="H102" s="1">
        <v>4145.0</v>
      </c>
      <c r="I102" s="1">
        <v>9080.0</v>
      </c>
      <c r="J102" s="1">
        <v>8130.0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23">
        <v>43650.0</v>
      </c>
      <c r="B103" s="1">
        <v>20850.0</v>
      </c>
      <c r="C103" s="1">
        <v>10500.0</v>
      </c>
      <c r="D103" s="1">
        <v>7630.0</v>
      </c>
      <c r="E103" s="1">
        <v>26000.0</v>
      </c>
      <c r="F103" s="1">
        <v>23200.0</v>
      </c>
      <c r="G103" s="1">
        <v>46500.0</v>
      </c>
      <c r="H103" s="1">
        <v>4115.0</v>
      </c>
      <c r="I103" s="1">
        <v>9090.0</v>
      </c>
      <c r="J103" s="1">
        <v>7560.0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23">
        <v>43651.0</v>
      </c>
      <c r="B104" s="1">
        <v>21050.0</v>
      </c>
      <c r="C104" s="1">
        <v>10680.0</v>
      </c>
      <c r="D104" s="1">
        <v>7670.0</v>
      </c>
      <c r="E104" s="1">
        <v>26300.0</v>
      </c>
      <c r="F104" s="1">
        <v>24000.0</v>
      </c>
      <c r="G104" s="1">
        <v>46600.0</v>
      </c>
      <c r="H104" s="1">
        <v>4185.0</v>
      </c>
      <c r="I104" s="1">
        <v>8990.0</v>
      </c>
      <c r="J104" s="1">
        <v>7600.0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23">
        <v>43654.0</v>
      </c>
      <c r="B105" s="1">
        <v>20550.0</v>
      </c>
      <c r="C105" s="1">
        <v>10500.0</v>
      </c>
      <c r="D105" s="1">
        <v>7240.0</v>
      </c>
      <c r="E105" s="1">
        <v>25900.0</v>
      </c>
      <c r="F105" s="1">
        <v>23650.0</v>
      </c>
      <c r="G105" s="1">
        <v>45850.0</v>
      </c>
      <c r="H105" s="1">
        <v>3980.0</v>
      </c>
      <c r="I105" s="1">
        <v>8540.0</v>
      </c>
      <c r="J105" s="1">
        <v>7430.0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23">
        <v>43655.0</v>
      </c>
      <c r="B106" s="1">
        <v>20400.0</v>
      </c>
      <c r="C106" s="1">
        <v>10400.0</v>
      </c>
      <c r="D106" s="1">
        <v>7120.0</v>
      </c>
      <c r="E106" s="1">
        <v>25700.0</v>
      </c>
      <c r="F106" s="1">
        <v>23500.0</v>
      </c>
      <c r="G106" s="1">
        <v>45850.0</v>
      </c>
      <c r="H106" s="1">
        <v>3920.0</v>
      </c>
      <c r="I106" s="1">
        <v>8550.0</v>
      </c>
      <c r="J106" s="1">
        <v>7310.0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23">
        <v>43656.0</v>
      </c>
      <c r="B107" s="1">
        <v>20400.0</v>
      </c>
      <c r="C107" s="1">
        <v>10660.0</v>
      </c>
      <c r="D107" s="1">
        <v>7220.0</v>
      </c>
      <c r="E107" s="1">
        <v>25900.0</v>
      </c>
      <c r="F107" s="1">
        <v>23850.0</v>
      </c>
      <c r="G107" s="1">
        <v>46500.0</v>
      </c>
      <c r="H107" s="1">
        <v>4020.0</v>
      </c>
      <c r="I107" s="1">
        <v>8640.0</v>
      </c>
      <c r="J107" s="1">
        <v>8550.0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23">
        <v>43657.0</v>
      </c>
      <c r="B108" s="1">
        <v>20500.0</v>
      </c>
      <c r="C108" s="1">
        <v>10480.0</v>
      </c>
      <c r="D108" s="1">
        <v>7280.0</v>
      </c>
      <c r="E108" s="1">
        <v>26000.0</v>
      </c>
      <c r="F108" s="1">
        <v>23850.0</v>
      </c>
      <c r="G108" s="1">
        <v>47050.0</v>
      </c>
      <c r="H108" s="1">
        <v>4070.0</v>
      </c>
      <c r="I108" s="1">
        <v>8790.0</v>
      </c>
      <c r="J108" s="1">
        <v>9300.0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23">
        <v>43658.0</v>
      </c>
      <c r="B109" s="1">
        <v>20350.0</v>
      </c>
      <c r="C109" s="1">
        <v>10440.0</v>
      </c>
      <c r="D109" s="1">
        <v>7290.0</v>
      </c>
      <c r="E109" s="1">
        <v>25950.0</v>
      </c>
      <c r="F109" s="1">
        <v>24750.0</v>
      </c>
      <c r="G109" s="1">
        <v>46300.0</v>
      </c>
      <c r="H109" s="1">
        <v>4120.0</v>
      </c>
      <c r="I109" s="1">
        <v>8700.0</v>
      </c>
      <c r="J109" s="1">
        <v>9110.0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23">
        <v>43661.0</v>
      </c>
      <c r="B110" s="1">
        <v>20450.0</v>
      </c>
      <c r="C110" s="1">
        <v>10300.0</v>
      </c>
      <c r="D110" s="1">
        <v>7120.0</v>
      </c>
      <c r="E110" s="1">
        <v>25650.0</v>
      </c>
      <c r="F110" s="1">
        <v>25100.0</v>
      </c>
      <c r="G110" s="1">
        <v>46250.0</v>
      </c>
      <c r="H110" s="1">
        <v>4005.0</v>
      </c>
      <c r="I110" s="1">
        <v>9000.0</v>
      </c>
      <c r="J110" s="1">
        <v>9130.0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23">
        <v>43662.0</v>
      </c>
      <c r="B111" s="1">
        <v>20300.0</v>
      </c>
      <c r="C111" s="1">
        <v>10380.0</v>
      </c>
      <c r="D111" s="1">
        <v>7130.0</v>
      </c>
      <c r="E111" s="1">
        <v>25350.0</v>
      </c>
      <c r="F111" s="1">
        <v>25250.0</v>
      </c>
      <c r="G111" s="1">
        <v>46000.0</v>
      </c>
      <c r="H111" s="1">
        <v>4040.0</v>
      </c>
      <c r="I111" s="1">
        <v>8950.0</v>
      </c>
      <c r="J111" s="1">
        <v>8610.0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23">
        <v>43663.0</v>
      </c>
      <c r="B112" s="1">
        <v>20250.0</v>
      </c>
      <c r="C112" s="1">
        <v>10360.0</v>
      </c>
      <c r="D112" s="1">
        <v>7320.0</v>
      </c>
      <c r="E112" s="1">
        <v>25000.0</v>
      </c>
      <c r="F112" s="1">
        <v>25050.0</v>
      </c>
      <c r="G112" s="1">
        <v>46400.0</v>
      </c>
      <c r="H112" s="1">
        <v>4080.0</v>
      </c>
      <c r="I112" s="1">
        <v>8670.0</v>
      </c>
      <c r="J112" s="1">
        <v>8140.0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23">
        <v>43664.0</v>
      </c>
      <c r="B113" s="1">
        <v>20250.0</v>
      </c>
      <c r="C113" s="1">
        <v>10400.0</v>
      </c>
      <c r="D113" s="1">
        <v>7200.0</v>
      </c>
      <c r="E113" s="1">
        <v>24950.0</v>
      </c>
      <c r="F113" s="1">
        <v>25250.0</v>
      </c>
      <c r="G113" s="1">
        <v>46500.0</v>
      </c>
      <c r="H113" s="1">
        <v>4065.0</v>
      </c>
      <c r="I113" s="1">
        <v>8610.0</v>
      </c>
      <c r="J113" s="1">
        <v>7750.0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23">
        <v>43665.0</v>
      </c>
      <c r="B114" s="1">
        <v>20450.0</v>
      </c>
      <c r="C114" s="1">
        <v>10460.0</v>
      </c>
      <c r="D114" s="1">
        <v>7390.0</v>
      </c>
      <c r="E114" s="1">
        <v>25000.0</v>
      </c>
      <c r="F114" s="1">
        <v>25550.0</v>
      </c>
      <c r="G114" s="1">
        <v>45700.0</v>
      </c>
      <c r="H114" s="1">
        <v>4130.0</v>
      </c>
      <c r="I114" s="1">
        <v>8580.0</v>
      </c>
      <c r="J114" s="1">
        <v>10050.0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23">
        <v>43668.0</v>
      </c>
      <c r="B115" s="1">
        <v>20450.0</v>
      </c>
      <c r="C115" s="1">
        <v>10320.0</v>
      </c>
      <c r="D115" s="1">
        <v>7330.0</v>
      </c>
      <c r="E115" s="1">
        <v>24950.0</v>
      </c>
      <c r="F115" s="1">
        <v>25700.0</v>
      </c>
      <c r="G115" s="1">
        <v>45150.0</v>
      </c>
      <c r="H115" s="1">
        <v>4055.0</v>
      </c>
      <c r="I115" s="1">
        <v>8690.0</v>
      </c>
      <c r="J115" s="1">
        <v>10500.0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23">
        <v>43669.0</v>
      </c>
      <c r="B116" s="1">
        <v>20150.0</v>
      </c>
      <c r="C116" s="1">
        <v>10440.0</v>
      </c>
      <c r="D116" s="1">
        <v>7200.0</v>
      </c>
      <c r="E116" s="1">
        <v>24750.0</v>
      </c>
      <c r="F116" s="1">
        <v>25250.0</v>
      </c>
      <c r="G116" s="1">
        <v>45100.0</v>
      </c>
      <c r="H116" s="1">
        <v>3995.0</v>
      </c>
      <c r="I116" s="1">
        <v>8440.0</v>
      </c>
      <c r="J116" s="1">
        <v>10700.0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23">
        <v>43670.0</v>
      </c>
      <c r="B117" s="1">
        <v>20250.0</v>
      </c>
      <c r="C117" s="1">
        <v>10340.0</v>
      </c>
      <c r="D117" s="1">
        <v>7160.0</v>
      </c>
      <c r="E117" s="1">
        <v>24650.0</v>
      </c>
      <c r="F117" s="1">
        <v>25500.0</v>
      </c>
      <c r="G117" s="1">
        <v>45100.0</v>
      </c>
      <c r="H117" s="1">
        <v>3910.0</v>
      </c>
      <c r="I117" s="1">
        <v>8380.0</v>
      </c>
      <c r="J117" s="1">
        <v>10750.0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23">
        <v>43671.0</v>
      </c>
      <c r="B118" s="1">
        <v>20300.0</v>
      </c>
      <c r="C118" s="1">
        <v>10180.0</v>
      </c>
      <c r="D118" s="1">
        <v>7060.0</v>
      </c>
      <c r="E118" s="1">
        <v>24050.0</v>
      </c>
      <c r="F118" s="1">
        <v>25400.0</v>
      </c>
      <c r="G118" s="1">
        <v>45100.0</v>
      </c>
      <c r="H118" s="1">
        <v>3875.0</v>
      </c>
      <c r="I118" s="1">
        <v>8030.0</v>
      </c>
      <c r="J118" s="1">
        <v>10850.0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23">
        <v>43672.0</v>
      </c>
      <c r="B119" s="1">
        <v>20000.0</v>
      </c>
      <c r="C119" s="1">
        <v>10100.0</v>
      </c>
      <c r="D119" s="1">
        <v>6940.0</v>
      </c>
      <c r="E119" s="1">
        <v>24350.0</v>
      </c>
      <c r="F119" s="1">
        <v>25250.0</v>
      </c>
      <c r="G119" s="1">
        <v>44750.0</v>
      </c>
      <c r="H119" s="1">
        <v>3810.0</v>
      </c>
      <c r="I119" s="1">
        <v>8060.0</v>
      </c>
      <c r="J119" s="1">
        <v>10100.0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23">
        <v>43675.0</v>
      </c>
      <c r="B120" s="1">
        <v>19100.0</v>
      </c>
      <c r="C120" s="1">
        <v>9920.0</v>
      </c>
      <c r="D120" s="1">
        <v>6670.0</v>
      </c>
      <c r="E120" s="1">
        <v>24150.0</v>
      </c>
      <c r="F120" s="1">
        <v>24450.0</v>
      </c>
      <c r="G120" s="1">
        <v>43550.0</v>
      </c>
      <c r="H120" s="1">
        <v>3540.0</v>
      </c>
      <c r="I120" s="1">
        <v>7730.0</v>
      </c>
      <c r="J120" s="1">
        <v>9050.0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23">
        <v>43676.0</v>
      </c>
      <c r="B121" s="1">
        <v>19400.0</v>
      </c>
      <c r="C121" s="1">
        <v>9910.0</v>
      </c>
      <c r="D121" s="1">
        <v>6770.0</v>
      </c>
      <c r="E121" s="1">
        <v>24900.0</v>
      </c>
      <c r="F121" s="1">
        <v>24450.0</v>
      </c>
      <c r="G121" s="1">
        <v>43450.0</v>
      </c>
      <c r="H121" s="1">
        <v>3665.0</v>
      </c>
      <c r="I121" s="1">
        <v>7870.0</v>
      </c>
      <c r="J121" s="1">
        <v>9310.0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23">
        <v>43677.0</v>
      </c>
      <c r="B122" s="1">
        <v>20050.0</v>
      </c>
      <c r="C122" s="1">
        <v>9880.0</v>
      </c>
      <c r="D122" s="1">
        <v>6790.0</v>
      </c>
      <c r="E122" s="1">
        <v>24550.0</v>
      </c>
      <c r="F122" s="1">
        <v>24500.0</v>
      </c>
      <c r="G122" s="1">
        <v>43250.0</v>
      </c>
      <c r="H122" s="1">
        <v>3860.0</v>
      </c>
      <c r="I122" s="1">
        <v>7950.0</v>
      </c>
      <c r="J122" s="1">
        <v>8770.0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23">
        <v>43678.0</v>
      </c>
      <c r="B123" s="1">
        <v>19450.0</v>
      </c>
      <c r="C123" s="1">
        <v>9910.0</v>
      </c>
      <c r="D123" s="1">
        <v>6740.0</v>
      </c>
      <c r="E123" s="1">
        <v>24050.0</v>
      </c>
      <c r="F123" s="1">
        <v>24900.0</v>
      </c>
      <c r="G123" s="1">
        <v>42700.0</v>
      </c>
      <c r="H123" s="1">
        <v>3765.0</v>
      </c>
      <c r="I123" s="1">
        <v>7800.0</v>
      </c>
      <c r="J123" s="1">
        <v>9850.0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23">
        <v>43679.0</v>
      </c>
      <c r="B124" s="1">
        <v>20150.0</v>
      </c>
      <c r="C124" s="1">
        <v>9870.0</v>
      </c>
      <c r="D124" s="1">
        <v>6760.0</v>
      </c>
      <c r="E124" s="1">
        <v>23600.0</v>
      </c>
      <c r="F124" s="1">
        <v>24400.0</v>
      </c>
      <c r="G124" s="1">
        <v>41350.0</v>
      </c>
      <c r="H124" s="1">
        <v>3825.0</v>
      </c>
      <c r="I124" s="1">
        <v>7660.0</v>
      </c>
      <c r="J124" s="1">
        <v>12400.0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23">
        <v>43682.0</v>
      </c>
      <c r="B125" s="1">
        <v>19650.0</v>
      </c>
      <c r="C125" s="1">
        <v>9340.0</v>
      </c>
      <c r="D125" s="1">
        <v>6340.0</v>
      </c>
      <c r="E125" s="1">
        <v>23050.0</v>
      </c>
      <c r="F125" s="1">
        <v>23450.0</v>
      </c>
      <c r="G125" s="1">
        <v>39500.0</v>
      </c>
      <c r="H125" s="1">
        <v>3600.0</v>
      </c>
      <c r="I125" s="1">
        <v>7170.0</v>
      </c>
      <c r="J125" s="1">
        <v>12950.0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23">
        <v>43683.0</v>
      </c>
      <c r="B126" s="1">
        <v>19400.0</v>
      </c>
      <c r="C126" s="1">
        <v>9060.0</v>
      </c>
      <c r="D126" s="1">
        <v>6100.0</v>
      </c>
      <c r="E126" s="1">
        <v>22600.0</v>
      </c>
      <c r="F126" s="1">
        <v>23250.0</v>
      </c>
      <c r="G126" s="1">
        <v>39500.0</v>
      </c>
      <c r="H126" s="1">
        <v>3385.0</v>
      </c>
      <c r="I126" s="1">
        <v>6850.0</v>
      </c>
      <c r="J126" s="1">
        <v>12600.0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23">
        <v>43684.0</v>
      </c>
      <c r="B127" s="1">
        <v>19500.0</v>
      </c>
      <c r="C127" s="1">
        <v>9130.0</v>
      </c>
      <c r="D127" s="1">
        <v>6180.0</v>
      </c>
      <c r="E127" s="1">
        <v>22600.0</v>
      </c>
      <c r="F127" s="1">
        <v>22900.0</v>
      </c>
      <c r="G127" s="1">
        <v>39400.0</v>
      </c>
      <c r="H127" s="1">
        <v>3495.0</v>
      </c>
      <c r="I127" s="1">
        <v>7180.0</v>
      </c>
      <c r="J127" s="1">
        <v>11550.0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23">
        <v>43685.0</v>
      </c>
      <c r="B128" s="1">
        <v>19750.0</v>
      </c>
      <c r="C128" s="1">
        <v>9480.0</v>
      </c>
      <c r="D128" s="1">
        <v>6350.0</v>
      </c>
      <c r="E128" s="1">
        <v>22700.0</v>
      </c>
      <c r="F128" s="1">
        <v>23350.0</v>
      </c>
      <c r="G128" s="1">
        <v>39650.0</v>
      </c>
      <c r="H128" s="1">
        <v>3670.0</v>
      </c>
      <c r="I128" s="1">
        <v>7490.0</v>
      </c>
      <c r="J128" s="1">
        <v>12100.0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23">
        <v>43686.0</v>
      </c>
      <c r="B129" s="1">
        <v>19250.0</v>
      </c>
      <c r="C129" s="1">
        <v>9380.0</v>
      </c>
      <c r="D129" s="1">
        <v>6340.0</v>
      </c>
      <c r="E129" s="1">
        <v>22650.0</v>
      </c>
      <c r="F129" s="1">
        <v>23450.0</v>
      </c>
      <c r="G129" s="1">
        <v>39650.0</v>
      </c>
      <c r="H129" s="1">
        <v>3760.0</v>
      </c>
      <c r="I129" s="1">
        <v>7460.0</v>
      </c>
      <c r="J129" s="1">
        <v>12650.0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23">
        <v>43689.0</v>
      </c>
      <c r="B130" s="1">
        <v>19350.0</v>
      </c>
      <c r="C130" s="1">
        <v>9330.0</v>
      </c>
      <c r="D130" s="1">
        <v>6470.0</v>
      </c>
      <c r="E130" s="1">
        <v>22350.0</v>
      </c>
      <c r="F130" s="1">
        <v>22850.0</v>
      </c>
      <c r="G130" s="1">
        <v>39100.0</v>
      </c>
      <c r="H130" s="1">
        <v>3770.0</v>
      </c>
      <c r="I130" s="1">
        <v>7630.0</v>
      </c>
      <c r="J130" s="1">
        <v>12050.0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23">
        <v>43690.0</v>
      </c>
      <c r="B131" s="1">
        <v>19100.0</v>
      </c>
      <c r="C131" s="1">
        <v>9220.0</v>
      </c>
      <c r="D131" s="1">
        <v>6500.0</v>
      </c>
      <c r="E131" s="1">
        <v>21750.0</v>
      </c>
      <c r="F131" s="1">
        <v>23200.0</v>
      </c>
      <c r="G131" s="1">
        <v>39800.0</v>
      </c>
      <c r="H131" s="1">
        <v>3790.0</v>
      </c>
      <c r="I131" s="1">
        <v>7590.0</v>
      </c>
      <c r="J131" s="1">
        <v>11400.0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23">
        <v>43691.0</v>
      </c>
      <c r="B132" s="1">
        <v>19450.0</v>
      </c>
      <c r="C132" s="1">
        <v>9230.0</v>
      </c>
      <c r="D132" s="1">
        <v>6520.0</v>
      </c>
      <c r="E132" s="1">
        <v>22300.0</v>
      </c>
      <c r="F132" s="1">
        <v>22600.0</v>
      </c>
      <c r="G132" s="1">
        <v>39500.0</v>
      </c>
      <c r="H132" s="1">
        <v>3830.0</v>
      </c>
      <c r="I132" s="1">
        <v>7650.0</v>
      </c>
      <c r="J132" s="1">
        <v>11250.0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23">
        <v>43693.0</v>
      </c>
      <c r="B133" s="1">
        <v>19450.0</v>
      </c>
      <c r="C133" s="1">
        <v>9270.0</v>
      </c>
      <c r="D133" s="1">
        <v>6670.0</v>
      </c>
      <c r="E133" s="1">
        <v>22750.0</v>
      </c>
      <c r="F133" s="1">
        <v>20700.0</v>
      </c>
      <c r="G133" s="1">
        <v>38500.0</v>
      </c>
      <c r="H133" s="1">
        <v>3765.0</v>
      </c>
      <c r="I133" s="1">
        <v>7880.0</v>
      </c>
      <c r="J133" s="1">
        <v>10350.0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23">
        <v>43696.0</v>
      </c>
      <c r="B134" s="1">
        <v>19650.0</v>
      </c>
      <c r="C134" s="1">
        <v>9220.0</v>
      </c>
      <c r="D134" s="1">
        <v>6760.0</v>
      </c>
      <c r="E134" s="1">
        <v>22800.0</v>
      </c>
      <c r="F134" s="1">
        <v>21050.0</v>
      </c>
      <c r="G134" s="1">
        <v>38800.0</v>
      </c>
      <c r="H134" s="1">
        <v>3845.0</v>
      </c>
      <c r="I134" s="1">
        <v>7930.0</v>
      </c>
      <c r="J134" s="1">
        <v>9900.0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23">
        <v>43697.0</v>
      </c>
      <c r="B135" s="1">
        <v>19800.0</v>
      </c>
      <c r="C135" s="1">
        <v>9260.0</v>
      </c>
      <c r="D135" s="1">
        <v>6980.0</v>
      </c>
      <c r="E135" s="1">
        <v>22950.0</v>
      </c>
      <c r="F135" s="1">
        <v>20950.0</v>
      </c>
      <c r="G135" s="1">
        <v>40250.0</v>
      </c>
      <c r="H135" s="1">
        <v>3965.0</v>
      </c>
      <c r="I135" s="1">
        <v>7940.0</v>
      </c>
      <c r="J135" s="1">
        <v>10250.0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23">
        <v>43698.0</v>
      </c>
      <c r="B136" s="1">
        <v>20100.0</v>
      </c>
      <c r="C136" s="1">
        <v>9560.0</v>
      </c>
      <c r="D136" s="1">
        <v>7180.0</v>
      </c>
      <c r="E136" s="1">
        <v>22950.0</v>
      </c>
      <c r="F136" s="1">
        <v>20650.0</v>
      </c>
      <c r="G136" s="1">
        <v>40650.0</v>
      </c>
      <c r="H136" s="1">
        <v>3925.0</v>
      </c>
      <c r="I136" s="1">
        <v>8120.0</v>
      </c>
      <c r="J136" s="1">
        <v>10250.0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23">
        <v>43699.0</v>
      </c>
      <c r="B137" s="1">
        <v>20500.0</v>
      </c>
      <c r="C137" s="1">
        <v>9740.0</v>
      </c>
      <c r="D137" s="1">
        <v>7170.0</v>
      </c>
      <c r="E137" s="1">
        <v>23150.0</v>
      </c>
      <c r="F137" s="1">
        <v>20350.0</v>
      </c>
      <c r="G137" s="1">
        <v>41500.0</v>
      </c>
      <c r="H137" s="1">
        <v>3920.0</v>
      </c>
      <c r="I137" s="1">
        <v>8050.0</v>
      </c>
      <c r="J137" s="1">
        <v>10250.0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23">
        <v>43700.0</v>
      </c>
      <c r="B138" s="1">
        <v>20500.0</v>
      </c>
      <c r="C138" s="1">
        <v>9690.0</v>
      </c>
      <c r="D138" s="1">
        <v>7240.0</v>
      </c>
      <c r="E138" s="1">
        <v>23300.0</v>
      </c>
      <c r="F138" s="1">
        <v>20200.0</v>
      </c>
      <c r="G138" s="1">
        <v>40700.0</v>
      </c>
      <c r="H138" s="1">
        <v>3870.0</v>
      </c>
      <c r="I138" s="1">
        <v>7900.0</v>
      </c>
      <c r="J138" s="1">
        <v>9210.0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23">
        <v>43703.0</v>
      </c>
      <c r="B139" s="1">
        <v>20050.0</v>
      </c>
      <c r="C139" s="1">
        <v>9530.0</v>
      </c>
      <c r="D139" s="1">
        <v>7060.0</v>
      </c>
      <c r="E139" s="1">
        <v>22700.0</v>
      </c>
      <c r="F139" s="1">
        <v>19550.0</v>
      </c>
      <c r="G139" s="1">
        <v>40300.0</v>
      </c>
      <c r="H139" s="1">
        <v>3770.0</v>
      </c>
      <c r="I139" s="1">
        <v>7620.0</v>
      </c>
      <c r="J139" s="1">
        <v>8440.0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23">
        <v>43704.0</v>
      </c>
      <c r="B140" s="1">
        <v>19750.0</v>
      </c>
      <c r="C140" s="1">
        <v>9500.0</v>
      </c>
      <c r="D140" s="1">
        <v>6950.0</v>
      </c>
      <c r="E140" s="1">
        <v>22950.0</v>
      </c>
      <c r="F140" s="1">
        <v>19400.0</v>
      </c>
      <c r="G140" s="1">
        <v>40700.0</v>
      </c>
      <c r="H140" s="1">
        <v>3845.0</v>
      </c>
      <c r="I140" s="1">
        <v>7610.0</v>
      </c>
      <c r="J140" s="1">
        <v>8480.0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23">
        <v>43705.0</v>
      </c>
      <c r="B141" s="1">
        <v>19650.0</v>
      </c>
      <c r="C141" s="1">
        <v>9470.0</v>
      </c>
      <c r="D141" s="1">
        <v>7110.0</v>
      </c>
      <c r="E141" s="1">
        <v>22850.0</v>
      </c>
      <c r="F141" s="1">
        <v>19450.0</v>
      </c>
      <c r="G141" s="1">
        <v>40800.0</v>
      </c>
      <c r="H141" s="1">
        <v>3895.0</v>
      </c>
      <c r="I141" s="1">
        <v>7980.0</v>
      </c>
      <c r="J141" s="1">
        <v>8730.0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23">
        <v>43706.0</v>
      </c>
      <c r="B142" s="1">
        <v>19600.0</v>
      </c>
      <c r="C142" s="1">
        <v>9520.0</v>
      </c>
      <c r="D142" s="1">
        <v>7110.0</v>
      </c>
      <c r="E142" s="1">
        <v>22300.0</v>
      </c>
      <c r="F142" s="1">
        <v>19250.0</v>
      </c>
      <c r="G142" s="1">
        <v>41300.0</v>
      </c>
      <c r="H142" s="1">
        <v>3930.0</v>
      </c>
      <c r="I142" s="1">
        <v>8000.0</v>
      </c>
      <c r="J142" s="1">
        <v>8370.0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23">
        <v>43707.0</v>
      </c>
      <c r="B143" s="1">
        <v>19650.0</v>
      </c>
      <c r="C143" s="1">
        <v>9610.0</v>
      </c>
      <c r="D143" s="1">
        <v>7120.0</v>
      </c>
      <c r="E143" s="1">
        <v>22500.0</v>
      </c>
      <c r="F143" s="1">
        <v>19300.0</v>
      </c>
      <c r="G143" s="1">
        <v>41250.0</v>
      </c>
      <c r="H143" s="1">
        <v>3955.0</v>
      </c>
      <c r="I143" s="1">
        <v>8030.0</v>
      </c>
      <c r="J143" s="1">
        <v>8500.0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23">
        <v>43710.0</v>
      </c>
      <c r="B144" s="1">
        <v>19650.0</v>
      </c>
      <c r="C144" s="1">
        <v>9540.0</v>
      </c>
      <c r="D144" s="1">
        <v>7120.0</v>
      </c>
      <c r="E144" s="1">
        <v>22900.0</v>
      </c>
      <c r="F144" s="1">
        <v>19500.0</v>
      </c>
      <c r="G144" s="1">
        <v>41300.0</v>
      </c>
      <c r="H144" s="1">
        <v>4050.0</v>
      </c>
      <c r="I144" s="1">
        <v>8030.0</v>
      </c>
      <c r="J144" s="1">
        <v>8800.0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23">
        <v>43711.0</v>
      </c>
      <c r="B145" s="1">
        <v>19450.0</v>
      </c>
      <c r="C145" s="1">
        <v>9680.0</v>
      </c>
      <c r="D145" s="1">
        <v>7140.0</v>
      </c>
      <c r="E145" s="1">
        <v>23000.0</v>
      </c>
      <c r="F145" s="1">
        <v>19800.0</v>
      </c>
      <c r="G145" s="1">
        <v>41300.0</v>
      </c>
      <c r="H145" s="1">
        <v>4050.0</v>
      </c>
      <c r="I145" s="1">
        <v>8000.0</v>
      </c>
      <c r="J145" s="1">
        <v>8810.0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23">
        <v>43712.0</v>
      </c>
      <c r="B146" s="1">
        <v>19450.0</v>
      </c>
      <c r="C146" s="1">
        <v>9610.0</v>
      </c>
      <c r="D146" s="1">
        <v>7070.0</v>
      </c>
      <c r="E146" s="1">
        <v>23400.0</v>
      </c>
      <c r="F146" s="1">
        <v>19950.0</v>
      </c>
      <c r="G146" s="1">
        <v>41050.0</v>
      </c>
      <c r="H146" s="1">
        <v>4070.0</v>
      </c>
      <c r="I146" s="1">
        <v>8250.0</v>
      </c>
      <c r="J146" s="1">
        <v>9030.0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23">
        <v>43713.0</v>
      </c>
      <c r="B147" s="1">
        <v>19400.0</v>
      </c>
      <c r="C147" s="1">
        <v>9600.0</v>
      </c>
      <c r="D147" s="1">
        <v>7130.0</v>
      </c>
      <c r="E147" s="1">
        <v>22950.0</v>
      </c>
      <c r="F147" s="1">
        <v>20000.0</v>
      </c>
      <c r="G147" s="1">
        <v>40900.0</v>
      </c>
      <c r="H147" s="1">
        <v>4080.0</v>
      </c>
      <c r="I147" s="1">
        <v>8280.0</v>
      </c>
      <c r="J147" s="1">
        <v>8880.0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23">
        <v>43714.0</v>
      </c>
      <c r="B148" s="1">
        <v>19500.0</v>
      </c>
      <c r="C148" s="1">
        <v>9580.0</v>
      </c>
      <c r="D148" s="1">
        <v>7070.0</v>
      </c>
      <c r="E148" s="1">
        <v>23000.0</v>
      </c>
      <c r="F148" s="1">
        <v>19800.0</v>
      </c>
      <c r="G148" s="1">
        <v>40300.0</v>
      </c>
      <c r="H148" s="1">
        <v>4135.0</v>
      </c>
      <c r="I148" s="1">
        <v>8340.0</v>
      </c>
      <c r="J148" s="1">
        <v>8910.0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23">
        <v>43717.0</v>
      </c>
      <c r="B149" s="1">
        <v>19500.0</v>
      </c>
      <c r="C149" s="1">
        <v>9560.0</v>
      </c>
      <c r="D149" s="1">
        <v>7080.0</v>
      </c>
      <c r="E149" s="1">
        <v>22950.0</v>
      </c>
      <c r="F149" s="1">
        <v>19800.0</v>
      </c>
      <c r="G149" s="1">
        <v>40200.0</v>
      </c>
      <c r="H149" s="1">
        <v>4030.0</v>
      </c>
      <c r="I149" s="1">
        <v>8290.0</v>
      </c>
      <c r="J149" s="1">
        <v>8460.0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23">
        <v>43718.0</v>
      </c>
      <c r="B150" s="1">
        <v>19650.0</v>
      </c>
      <c r="C150" s="1">
        <v>9580.0</v>
      </c>
      <c r="D150" s="1">
        <v>7080.0</v>
      </c>
      <c r="E150" s="1">
        <v>22850.0</v>
      </c>
      <c r="F150" s="1">
        <v>20200.0</v>
      </c>
      <c r="G150" s="1">
        <v>39900.0</v>
      </c>
      <c r="H150" s="1">
        <v>4100.0</v>
      </c>
      <c r="I150" s="1">
        <v>8300.0</v>
      </c>
      <c r="J150" s="1">
        <v>8080.0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23">
        <v>43719.0</v>
      </c>
      <c r="B151" s="1">
        <v>19600.0</v>
      </c>
      <c r="C151" s="1">
        <v>9620.0</v>
      </c>
      <c r="D151" s="1">
        <v>7110.0</v>
      </c>
      <c r="E151" s="1">
        <v>22800.0</v>
      </c>
      <c r="F151" s="1">
        <v>20400.0</v>
      </c>
      <c r="G151" s="1">
        <v>39950.0</v>
      </c>
      <c r="H151" s="1">
        <v>4100.0</v>
      </c>
      <c r="I151" s="1">
        <v>8290.0</v>
      </c>
      <c r="J151" s="1">
        <v>8400.0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23">
        <v>43724.0</v>
      </c>
      <c r="B152" s="1">
        <v>19250.0</v>
      </c>
      <c r="C152" s="1">
        <v>9800.0</v>
      </c>
      <c r="D152" s="1">
        <v>7150.0</v>
      </c>
      <c r="E152" s="1">
        <v>22700.0</v>
      </c>
      <c r="F152" s="1">
        <v>20250.0</v>
      </c>
      <c r="G152" s="1">
        <v>40200.0</v>
      </c>
      <c r="H152" s="1">
        <v>4165.0</v>
      </c>
      <c r="I152" s="1">
        <v>8290.0</v>
      </c>
      <c r="J152" s="1">
        <v>8850.0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23">
        <v>43725.0</v>
      </c>
      <c r="B153" s="1">
        <v>19400.0</v>
      </c>
      <c r="C153" s="1">
        <v>9670.0</v>
      </c>
      <c r="D153" s="1">
        <v>7300.0</v>
      </c>
      <c r="E153" s="1">
        <v>22750.0</v>
      </c>
      <c r="F153" s="1">
        <v>20600.0</v>
      </c>
      <c r="G153" s="1">
        <v>40550.0</v>
      </c>
      <c r="H153" s="1">
        <v>5410.0</v>
      </c>
      <c r="I153" s="1">
        <v>8420.0</v>
      </c>
      <c r="J153" s="1">
        <v>8660.0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23">
        <v>43726.0</v>
      </c>
      <c r="B154" s="1">
        <v>19550.0</v>
      </c>
      <c r="C154" s="1">
        <v>9660.0</v>
      </c>
      <c r="D154" s="1">
        <v>7270.0</v>
      </c>
      <c r="E154" s="1">
        <v>22900.0</v>
      </c>
      <c r="F154" s="1">
        <v>20500.0</v>
      </c>
      <c r="G154" s="1">
        <v>40400.0</v>
      </c>
      <c r="H154" s="1">
        <v>5600.0</v>
      </c>
      <c r="I154" s="1">
        <v>8400.0</v>
      </c>
      <c r="J154" s="1">
        <v>8700.0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23">
        <v>43727.0</v>
      </c>
      <c r="B155" s="1">
        <v>19700.0</v>
      </c>
      <c r="C155" s="1">
        <v>9710.0</v>
      </c>
      <c r="D155" s="1">
        <v>7080.0</v>
      </c>
      <c r="E155" s="1">
        <v>22850.0</v>
      </c>
      <c r="F155" s="1">
        <v>20450.0</v>
      </c>
      <c r="G155" s="1">
        <v>40800.0</v>
      </c>
      <c r="H155" s="1">
        <v>4705.0</v>
      </c>
      <c r="I155" s="1">
        <v>8310.0</v>
      </c>
      <c r="J155" s="1">
        <v>8600.0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23">
        <v>43728.0</v>
      </c>
      <c r="B156" s="1">
        <v>19900.0</v>
      </c>
      <c r="C156" s="1">
        <v>9750.0</v>
      </c>
      <c r="D156" s="1">
        <v>7080.0</v>
      </c>
      <c r="E156" s="1">
        <v>22950.0</v>
      </c>
      <c r="F156" s="1">
        <v>20650.0</v>
      </c>
      <c r="G156" s="1">
        <v>40700.0</v>
      </c>
      <c r="H156" s="1">
        <v>5080.0</v>
      </c>
      <c r="I156" s="1">
        <v>8280.0</v>
      </c>
      <c r="J156" s="1">
        <v>8580.0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23">
        <v>43731.0</v>
      </c>
      <c r="B157" s="1">
        <v>19450.0</v>
      </c>
      <c r="C157" s="1">
        <v>9790.0</v>
      </c>
      <c r="D157" s="1">
        <v>7140.0</v>
      </c>
      <c r="E157" s="1">
        <v>22800.0</v>
      </c>
      <c r="F157" s="1">
        <v>20650.0</v>
      </c>
      <c r="G157" s="1">
        <v>40650.0</v>
      </c>
      <c r="H157" s="1">
        <v>4675.0</v>
      </c>
      <c r="I157" s="1">
        <v>8210.0</v>
      </c>
      <c r="J157" s="1">
        <v>8690.0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23">
        <v>43732.0</v>
      </c>
      <c r="B158" s="1">
        <v>19500.0</v>
      </c>
      <c r="C158" s="1">
        <v>9780.0</v>
      </c>
      <c r="D158" s="1">
        <v>7080.0</v>
      </c>
      <c r="E158" s="1">
        <v>22750.0</v>
      </c>
      <c r="F158" s="1">
        <v>20650.0</v>
      </c>
      <c r="G158" s="1">
        <v>40650.0</v>
      </c>
      <c r="H158" s="1">
        <v>4995.0</v>
      </c>
      <c r="I158" s="1">
        <v>8170.0</v>
      </c>
      <c r="J158" s="1">
        <v>8880.0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23">
        <v>43733.0</v>
      </c>
      <c r="B159" s="1">
        <v>19450.0</v>
      </c>
      <c r="C159" s="1">
        <v>9800.0</v>
      </c>
      <c r="D159" s="1">
        <v>7000.0</v>
      </c>
      <c r="E159" s="1">
        <v>22750.0</v>
      </c>
      <c r="F159" s="1">
        <v>20350.0</v>
      </c>
      <c r="G159" s="1">
        <v>40300.0</v>
      </c>
      <c r="H159" s="1">
        <v>5230.0</v>
      </c>
      <c r="I159" s="1">
        <v>8000.0</v>
      </c>
      <c r="J159" s="1">
        <v>8520.0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23">
        <v>43734.0</v>
      </c>
      <c r="B160" s="1">
        <v>19350.0</v>
      </c>
      <c r="C160" s="1">
        <v>9820.0</v>
      </c>
      <c r="D160" s="1">
        <v>6940.0</v>
      </c>
      <c r="E160" s="1">
        <v>22750.0</v>
      </c>
      <c r="F160" s="1">
        <v>20350.0</v>
      </c>
      <c r="G160" s="1">
        <v>40100.0</v>
      </c>
      <c r="H160" s="1">
        <v>5530.0</v>
      </c>
      <c r="I160" s="1">
        <v>8050.0</v>
      </c>
      <c r="J160" s="1">
        <v>8590.0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23">
        <v>43735.0</v>
      </c>
      <c r="B161" s="1">
        <v>19300.0</v>
      </c>
      <c r="C161" s="1">
        <v>9940.0</v>
      </c>
      <c r="D161" s="1">
        <v>6870.0</v>
      </c>
      <c r="E161" s="1">
        <v>22650.0</v>
      </c>
      <c r="F161" s="1">
        <v>20200.0</v>
      </c>
      <c r="G161" s="1">
        <v>39600.0</v>
      </c>
      <c r="H161" s="1">
        <v>5690.0</v>
      </c>
      <c r="I161" s="1">
        <v>8050.0</v>
      </c>
      <c r="J161" s="1">
        <v>8490.0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23">
        <v>43738.0</v>
      </c>
      <c r="B162" s="1">
        <v>19350.0</v>
      </c>
      <c r="C162" s="1">
        <v>9960.0</v>
      </c>
      <c r="D162" s="1">
        <v>6750.0</v>
      </c>
      <c r="E162" s="1">
        <v>22550.0</v>
      </c>
      <c r="F162" s="1">
        <v>20200.0</v>
      </c>
      <c r="G162" s="1">
        <v>39700.0</v>
      </c>
      <c r="H162" s="1">
        <v>5030.0</v>
      </c>
      <c r="I162" s="1">
        <v>8040.0</v>
      </c>
      <c r="J162" s="1">
        <v>8140.0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23">
        <v>43739.0</v>
      </c>
      <c r="B163" s="1">
        <v>19300.0</v>
      </c>
      <c r="C163" s="1">
        <v>10260.0</v>
      </c>
      <c r="D163" s="1">
        <v>6930.0</v>
      </c>
      <c r="E163" s="1">
        <v>22500.0</v>
      </c>
      <c r="F163" s="1">
        <v>20550.0</v>
      </c>
      <c r="G163" s="1">
        <v>39750.0</v>
      </c>
      <c r="H163" s="1">
        <v>5370.0</v>
      </c>
      <c r="I163" s="1">
        <v>8190.0</v>
      </c>
      <c r="J163" s="1">
        <v>8180.0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23">
        <v>43740.0</v>
      </c>
      <c r="B164" s="1">
        <v>19300.0</v>
      </c>
      <c r="C164" s="1">
        <v>10260.0</v>
      </c>
      <c r="D164" s="1">
        <v>6770.0</v>
      </c>
      <c r="E164" s="1">
        <v>22400.0</v>
      </c>
      <c r="F164" s="1">
        <v>20200.0</v>
      </c>
      <c r="G164" s="1">
        <v>39100.0</v>
      </c>
      <c r="H164" s="1">
        <v>5440.0</v>
      </c>
      <c r="I164" s="1">
        <v>8060.0</v>
      </c>
      <c r="J164" s="1">
        <v>8080.0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23">
        <v>43742.0</v>
      </c>
      <c r="B165" s="1">
        <v>19200.0</v>
      </c>
      <c r="C165" s="1">
        <v>10000.0</v>
      </c>
      <c r="D165" s="1">
        <v>6700.0</v>
      </c>
      <c r="E165" s="1">
        <v>22350.0</v>
      </c>
      <c r="F165" s="1">
        <v>19550.0</v>
      </c>
      <c r="G165" s="1">
        <v>38650.0</v>
      </c>
      <c r="H165" s="1">
        <v>5070.0</v>
      </c>
      <c r="I165" s="1">
        <v>8000.0</v>
      </c>
      <c r="J165" s="1">
        <v>7940.0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23">
        <v>43745.0</v>
      </c>
      <c r="B166" s="1">
        <v>19100.0</v>
      </c>
      <c r="C166" s="1">
        <v>9870.0</v>
      </c>
      <c r="D166" s="1">
        <v>6740.0</v>
      </c>
      <c r="E166" s="1">
        <v>22150.0</v>
      </c>
      <c r="F166" s="1">
        <v>19500.0</v>
      </c>
      <c r="G166" s="1">
        <v>38650.0</v>
      </c>
      <c r="H166" s="1">
        <v>4880.0</v>
      </c>
      <c r="I166" s="1">
        <v>7950.0</v>
      </c>
      <c r="J166" s="1">
        <v>7910.0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23">
        <v>43746.0</v>
      </c>
      <c r="B167" s="1">
        <v>19200.0</v>
      </c>
      <c r="C167" s="1">
        <v>9830.0</v>
      </c>
      <c r="D167" s="1">
        <v>6900.0</v>
      </c>
      <c r="E167" s="1">
        <v>22300.0</v>
      </c>
      <c r="F167" s="1">
        <v>19550.0</v>
      </c>
      <c r="G167" s="1">
        <v>38200.0</v>
      </c>
      <c r="H167" s="1">
        <v>4860.0</v>
      </c>
      <c r="I167" s="1">
        <v>8140.0</v>
      </c>
      <c r="J167" s="1">
        <v>7960.0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23">
        <v>43748.0</v>
      </c>
      <c r="B168" s="1">
        <v>19200.0</v>
      </c>
      <c r="C168" s="1">
        <v>9740.0</v>
      </c>
      <c r="D168" s="1">
        <v>6810.0</v>
      </c>
      <c r="E168" s="1">
        <v>22050.0</v>
      </c>
      <c r="F168" s="1">
        <v>19300.0</v>
      </c>
      <c r="G168" s="1">
        <v>37600.0</v>
      </c>
      <c r="H168" s="1">
        <v>4640.0</v>
      </c>
      <c r="I168" s="1">
        <v>8100.0</v>
      </c>
      <c r="J168" s="1">
        <v>8000.0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23">
        <v>43749.0</v>
      </c>
      <c r="B169" s="1">
        <v>19000.0</v>
      </c>
      <c r="C169" s="1">
        <v>9790.0</v>
      </c>
      <c r="D169" s="1">
        <v>6830.0</v>
      </c>
      <c r="E169" s="1">
        <v>22300.0</v>
      </c>
      <c r="F169" s="1">
        <v>19000.0</v>
      </c>
      <c r="G169" s="1">
        <v>37450.0</v>
      </c>
      <c r="H169" s="1">
        <v>5290.0</v>
      </c>
      <c r="I169" s="1">
        <v>8100.0</v>
      </c>
      <c r="J169" s="1">
        <v>7850.0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23">
        <v>43752.0</v>
      </c>
      <c r="B170" s="1">
        <v>19000.0</v>
      </c>
      <c r="C170" s="1">
        <v>9720.0</v>
      </c>
      <c r="D170" s="1">
        <v>6870.0</v>
      </c>
      <c r="E170" s="1">
        <v>22200.0</v>
      </c>
      <c r="F170" s="1">
        <v>19400.0</v>
      </c>
      <c r="G170" s="1">
        <v>38200.0</v>
      </c>
      <c r="H170" s="1">
        <v>5180.0</v>
      </c>
      <c r="I170" s="1">
        <v>8210.0</v>
      </c>
      <c r="J170" s="1">
        <v>7870.0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23">
        <v>43753.0</v>
      </c>
      <c r="B171" s="1">
        <v>19000.0</v>
      </c>
      <c r="C171" s="1">
        <v>9840.0</v>
      </c>
      <c r="D171" s="1">
        <v>6870.0</v>
      </c>
      <c r="E171" s="1">
        <v>22300.0</v>
      </c>
      <c r="F171" s="1">
        <v>19550.0</v>
      </c>
      <c r="G171" s="1">
        <v>38050.0</v>
      </c>
      <c r="H171" s="1">
        <v>5140.0</v>
      </c>
      <c r="I171" s="1">
        <v>8170.0</v>
      </c>
      <c r="J171" s="1">
        <v>7860.0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23">
        <v>43754.0</v>
      </c>
      <c r="B172" s="1">
        <v>19100.0</v>
      </c>
      <c r="C172" s="1">
        <v>9920.0</v>
      </c>
      <c r="D172" s="1">
        <v>6920.0</v>
      </c>
      <c r="E172" s="1">
        <v>22350.0</v>
      </c>
      <c r="F172" s="1">
        <v>19700.0</v>
      </c>
      <c r="G172" s="1">
        <v>38100.0</v>
      </c>
      <c r="H172" s="1">
        <v>5360.0</v>
      </c>
      <c r="I172" s="1">
        <v>8170.0</v>
      </c>
      <c r="J172" s="1">
        <v>7980.0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23">
        <v>43755.0</v>
      </c>
      <c r="B173" s="1">
        <v>19050.0</v>
      </c>
      <c r="C173" s="1">
        <v>9890.0</v>
      </c>
      <c r="D173" s="1">
        <v>6900.0</v>
      </c>
      <c r="E173" s="1">
        <v>22300.0</v>
      </c>
      <c r="F173" s="1">
        <v>19650.0</v>
      </c>
      <c r="G173" s="1">
        <v>37850.0</v>
      </c>
      <c r="H173" s="1">
        <v>5140.0</v>
      </c>
      <c r="I173" s="1">
        <v>8250.0</v>
      </c>
      <c r="J173" s="1">
        <v>8160.0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23">
        <v>43756.0</v>
      </c>
      <c r="B174" s="1">
        <v>19100.0</v>
      </c>
      <c r="C174" s="1">
        <v>9900.0</v>
      </c>
      <c r="D174" s="1">
        <v>6950.0</v>
      </c>
      <c r="E174" s="1">
        <v>22300.0</v>
      </c>
      <c r="F174" s="1">
        <v>19900.0</v>
      </c>
      <c r="G174" s="1">
        <v>38750.0</v>
      </c>
      <c r="H174" s="1">
        <v>5190.0</v>
      </c>
      <c r="I174" s="1">
        <v>8200.0</v>
      </c>
      <c r="J174" s="1">
        <v>8020.0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23">
        <v>43759.0</v>
      </c>
      <c r="B175" s="1">
        <v>19100.0</v>
      </c>
      <c r="C175" s="1">
        <v>9870.0</v>
      </c>
      <c r="D175" s="1">
        <v>6880.0</v>
      </c>
      <c r="E175" s="1">
        <v>22200.0</v>
      </c>
      <c r="F175" s="1">
        <v>19700.0</v>
      </c>
      <c r="G175" s="1">
        <v>38650.0</v>
      </c>
      <c r="H175" s="1">
        <v>5120.0</v>
      </c>
      <c r="I175" s="1">
        <v>8180.0</v>
      </c>
      <c r="J175" s="1">
        <v>8180.0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23">
        <v>43760.0</v>
      </c>
      <c r="B176" s="1">
        <v>19100.0</v>
      </c>
      <c r="C176" s="1">
        <v>10040.0</v>
      </c>
      <c r="D176" s="1">
        <v>6890.0</v>
      </c>
      <c r="E176" s="1">
        <v>22300.0</v>
      </c>
      <c r="F176" s="1">
        <v>19650.0</v>
      </c>
      <c r="G176" s="1">
        <v>39150.0</v>
      </c>
      <c r="H176" s="1">
        <v>4830.0</v>
      </c>
      <c r="I176" s="1">
        <v>8250.0</v>
      </c>
      <c r="J176" s="1">
        <v>8110.0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23">
        <v>43761.0</v>
      </c>
      <c r="B177" s="1">
        <v>19100.0</v>
      </c>
      <c r="C177" s="1">
        <v>9840.0</v>
      </c>
      <c r="D177" s="1">
        <v>6910.0</v>
      </c>
      <c r="E177" s="1">
        <v>22050.0</v>
      </c>
      <c r="F177" s="1">
        <v>19200.0</v>
      </c>
      <c r="G177" s="1">
        <v>38850.0</v>
      </c>
      <c r="H177" s="1">
        <v>4700.0</v>
      </c>
      <c r="I177" s="1">
        <v>8360.0</v>
      </c>
      <c r="J177" s="1">
        <v>8660.0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23">
        <v>43762.0</v>
      </c>
      <c r="B178" s="1">
        <v>19100.0</v>
      </c>
      <c r="C178" s="1">
        <v>9800.0</v>
      </c>
      <c r="D178" s="1">
        <v>6850.0</v>
      </c>
      <c r="E178" s="1">
        <v>21900.0</v>
      </c>
      <c r="F178" s="1">
        <v>19200.0</v>
      </c>
      <c r="G178" s="1">
        <v>39250.0</v>
      </c>
      <c r="H178" s="1">
        <v>4590.0</v>
      </c>
      <c r="I178" s="1">
        <v>8200.0</v>
      </c>
      <c r="J178" s="1">
        <v>8580.0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23">
        <v>43763.0</v>
      </c>
      <c r="B179" s="1">
        <v>19100.0</v>
      </c>
      <c r="C179" s="1">
        <v>9740.0</v>
      </c>
      <c r="D179" s="1">
        <v>6840.0</v>
      </c>
      <c r="E179" s="1">
        <v>21800.0</v>
      </c>
      <c r="F179" s="1">
        <v>19550.0</v>
      </c>
      <c r="G179" s="1">
        <v>39350.0</v>
      </c>
      <c r="H179" s="1">
        <v>4505.0</v>
      </c>
      <c r="I179" s="1">
        <v>8270.0</v>
      </c>
      <c r="J179" s="1">
        <v>8400.0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23">
        <v>43766.0</v>
      </c>
      <c r="B180" s="1">
        <v>19150.0</v>
      </c>
      <c r="C180" s="1">
        <v>9760.0</v>
      </c>
      <c r="D180" s="1">
        <v>6910.0</v>
      </c>
      <c r="E180" s="1">
        <v>21850.0</v>
      </c>
      <c r="F180" s="1">
        <v>19800.0</v>
      </c>
      <c r="G180" s="1">
        <v>39350.0</v>
      </c>
      <c r="H180" s="1">
        <v>4825.0</v>
      </c>
      <c r="I180" s="1">
        <v>8600.0</v>
      </c>
      <c r="J180" s="1">
        <v>8290.0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23">
        <v>43767.0</v>
      </c>
      <c r="B181" s="1">
        <v>19250.0</v>
      </c>
      <c r="C181" s="1">
        <v>9750.0</v>
      </c>
      <c r="D181" s="1">
        <v>6890.0</v>
      </c>
      <c r="E181" s="1">
        <v>21900.0</v>
      </c>
      <c r="F181" s="1">
        <v>19400.0</v>
      </c>
      <c r="G181" s="1">
        <v>39000.0</v>
      </c>
      <c r="H181" s="1">
        <v>5200.0</v>
      </c>
      <c r="I181" s="1">
        <v>8410.0</v>
      </c>
      <c r="J181" s="1">
        <v>8360.0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23">
        <v>43768.0</v>
      </c>
      <c r="B182" s="1">
        <v>19100.0</v>
      </c>
      <c r="C182" s="1">
        <v>9640.0</v>
      </c>
      <c r="D182" s="1">
        <v>6870.0</v>
      </c>
      <c r="E182" s="1">
        <v>21700.0</v>
      </c>
      <c r="F182" s="1">
        <v>19500.0</v>
      </c>
      <c r="G182" s="1">
        <v>38600.0</v>
      </c>
      <c r="H182" s="1">
        <v>6760.0</v>
      </c>
      <c r="I182" s="1">
        <v>8300.0</v>
      </c>
      <c r="J182" s="1">
        <v>8560.0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23">
        <v>43769.0</v>
      </c>
      <c r="B183" s="1">
        <v>19050.0</v>
      </c>
      <c r="C183" s="1">
        <v>9560.0</v>
      </c>
      <c r="D183" s="1">
        <v>6880.0</v>
      </c>
      <c r="E183" s="1">
        <v>22050.0</v>
      </c>
      <c r="F183" s="1">
        <v>19650.0</v>
      </c>
      <c r="G183" s="1">
        <v>38300.0</v>
      </c>
      <c r="H183" s="1">
        <v>7400.0</v>
      </c>
      <c r="I183" s="1">
        <v>8300.0</v>
      </c>
      <c r="J183" s="1">
        <v>8530.0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23">
        <v>43770.0</v>
      </c>
      <c r="B184" s="1">
        <v>19100.0</v>
      </c>
      <c r="C184" s="1">
        <v>9560.0</v>
      </c>
      <c r="D184" s="1">
        <v>6990.0</v>
      </c>
      <c r="E184" s="1">
        <v>22050.0</v>
      </c>
      <c r="F184" s="1">
        <v>19600.0</v>
      </c>
      <c r="G184" s="1">
        <v>38400.0</v>
      </c>
      <c r="H184" s="1">
        <v>7910.0</v>
      </c>
      <c r="I184" s="1">
        <v>8300.0</v>
      </c>
      <c r="J184" s="1">
        <v>8540.0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23">
        <v>43773.0</v>
      </c>
      <c r="B185" s="1">
        <v>19200.0</v>
      </c>
      <c r="C185" s="1">
        <v>9790.0</v>
      </c>
      <c r="D185" s="1">
        <v>7240.0</v>
      </c>
      <c r="E185" s="1">
        <v>22200.0</v>
      </c>
      <c r="F185" s="1">
        <v>20000.0</v>
      </c>
      <c r="G185" s="1">
        <v>38350.0</v>
      </c>
      <c r="H185" s="1">
        <v>7380.0</v>
      </c>
      <c r="I185" s="1">
        <v>8340.0</v>
      </c>
      <c r="J185" s="1">
        <v>8560.0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23">
        <v>43774.0</v>
      </c>
      <c r="B186" s="1">
        <v>19150.0</v>
      </c>
      <c r="C186" s="1">
        <v>9850.0</v>
      </c>
      <c r="D186" s="1">
        <v>7250.0</v>
      </c>
      <c r="E186" s="1">
        <v>22150.0</v>
      </c>
      <c r="F186" s="1">
        <v>19650.0</v>
      </c>
      <c r="G186" s="1">
        <v>38600.0</v>
      </c>
      <c r="H186" s="1">
        <v>6730.0</v>
      </c>
      <c r="I186" s="1">
        <v>8260.0</v>
      </c>
      <c r="J186" s="1">
        <v>8430.0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23">
        <v>43775.0</v>
      </c>
      <c r="B187" s="1">
        <v>19250.0</v>
      </c>
      <c r="C187" s="1">
        <v>9790.0</v>
      </c>
      <c r="D187" s="1">
        <v>7280.0</v>
      </c>
      <c r="E187" s="1">
        <v>22300.0</v>
      </c>
      <c r="F187" s="1">
        <v>20100.0</v>
      </c>
      <c r="G187" s="1">
        <v>38500.0</v>
      </c>
      <c r="H187" s="1">
        <v>6520.0</v>
      </c>
      <c r="I187" s="1">
        <v>8280.0</v>
      </c>
      <c r="J187" s="1">
        <v>8420.0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23">
        <v>43776.0</v>
      </c>
      <c r="B188" s="1">
        <v>19150.0</v>
      </c>
      <c r="C188" s="1">
        <v>10040.0</v>
      </c>
      <c r="D188" s="1">
        <v>7230.0</v>
      </c>
      <c r="E188" s="1">
        <v>22300.0</v>
      </c>
      <c r="F188" s="1">
        <v>20150.0</v>
      </c>
      <c r="G188" s="1">
        <v>38700.0</v>
      </c>
      <c r="H188" s="1">
        <v>6670.0</v>
      </c>
      <c r="I188" s="1">
        <v>8230.0</v>
      </c>
      <c r="J188" s="1">
        <v>8320.0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23">
        <v>43777.0</v>
      </c>
      <c r="B189" s="1">
        <v>19150.0</v>
      </c>
      <c r="C189" s="1">
        <v>9950.0</v>
      </c>
      <c r="D189" s="1">
        <v>7240.0</v>
      </c>
      <c r="E189" s="1">
        <v>22300.0</v>
      </c>
      <c r="F189" s="1">
        <v>20200.0</v>
      </c>
      <c r="G189" s="1">
        <v>38700.0</v>
      </c>
      <c r="H189" s="1">
        <v>6220.0</v>
      </c>
      <c r="I189" s="1">
        <v>8230.0</v>
      </c>
      <c r="J189" s="1">
        <v>8360.0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23">
        <v>43780.0</v>
      </c>
      <c r="B190" s="1">
        <v>19200.0</v>
      </c>
      <c r="C190" s="1">
        <v>10040.0</v>
      </c>
      <c r="D190" s="1">
        <v>7220.0</v>
      </c>
      <c r="E190" s="1">
        <v>22150.0</v>
      </c>
      <c r="F190" s="1">
        <v>20150.0</v>
      </c>
      <c r="G190" s="1">
        <v>38800.0</v>
      </c>
      <c r="H190" s="1">
        <v>6180.0</v>
      </c>
      <c r="I190" s="1">
        <v>8300.0</v>
      </c>
      <c r="J190" s="1">
        <v>8730.0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23">
        <v>43781.0</v>
      </c>
      <c r="B191" s="1">
        <v>19200.0</v>
      </c>
      <c r="C191" s="1">
        <v>9920.0</v>
      </c>
      <c r="D191" s="1">
        <v>7200.0</v>
      </c>
      <c r="E191" s="1">
        <v>21900.0</v>
      </c>
      <c r="F191" s="1">
        <v>20150.0</v>
      </c>
      <c r="G191" s="1">
        <v>39450.0</v>
      </c>
      <c r="H191" s="1">
        <v>6540.0</v>
      </c>
      <c r="I191" s="1">
        <v>8180.0</v>
      </c>
      <c r="J191" s="1">
        <v>8750.0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23">
        <v>43782.0</v>
      </c>
      <c r="B192" s="1">
        <v>19150.0</v>
      </c>
      <c r="C192" s="1">
        <v>9820.0</v>
      </c>
      <c r="D192" s="1">
        <v>7200.0</v>
      </c>
      <c r="E192" s="1">
        <v>21900.0</v>
      </c>
      <c r="F192" s="1">
        <v>20200.0</v>
      </c>
      <c r="G192" s="1">
        <v>39300.0</v>
      </c>
      <c r="H192" s="1">
        <v>6300.0</v>
      </c>
      <c r="I192" s="1">
        <v>8100.0</v>
      </c>
      <c r="J192" s="1">
        <v>8730.0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23">
        <v>43783.0</v>
      </c>
      <c r="B193" s="1">
        <v>19200.0</v>
      </c>
      <c r="C193" s="1">
        <v>9800.0</v>
      </c>
      <c r="D193" s="1">
        <v>7000.0</v>
      </c>
      <c r="E193" s="1">
        <v>21900.0</v>
      </c>
      <c r="F193" s="1">
        <v>20450.0</v>
      </c>
      <c r="G193" s="1">
        <v>38650.0</v>
      </c>
      <c r="H193" s="1">
        <v>6080.0</v>
      </c>
      <c r="I193" s="1">
        <v>8000.0</v>
      </c>
      <c r="J193" s="1">
        <v>8860.0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23">
        <v>43784.0</v>
      </c>
      <c r="B194" s="1">
        <v>19250.0</v>
      </c>
      <c r="C194" s="1">
        <v>9610.0</v>
      </c>
      <c r="D194" s="1">
        <v>7100.0</v>
      </c>
      <c r="E194" s="1">
        <v>21050.0</v>
      </c>
      <c r="F194" s="1">
        <v>19700.0</v>
      </c>
      <c r="G194" s="1">
        <v>38500.0</v>
      </c>
      <c r="H194" s="1">
        <v>5800.0</v>
      </c>
      <c r="I194" s="1">
        <v>7930.0</v>
      </c>
      <c r="J194" s="1">
        <v>8840.0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23">
        <v>43787.0</v>
      </c>
      <c r="B195" s="1">
        <v>19250.0</v>
      </c>
      <c r="C195" s="1">
        <v>9360.0</v>
      </c>
      <c r="D195" s="1">
        <v>7210.0</v>
      </c>
      <c r="E195" s="1">
        <v>20900.0</v>
      </c>
      <c r="F195" s="1">
        <v>18950.0</v>
      </c>
      <c r="G195" s="1">
        <v>38450.0</v>
      </c>
      <c r="H195" s="1">
        <v>6030.0</v>
      </c>
      <c r="I195" s="1">
        <v>7770.0</v>
      </c>
      <c r="J195" s="1">
        <v>8620.0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23">
        <v>43788.0</v>
      </c>
      <c r="B196" s="1">
        <v>19200.0</v>
      </c>
      <c r="C196" s="1">
        <v>9190.0</v>
      </c>
      <c r="D196" s="1">
        <v>7220.0</v>
      </c>
      <c r="E196" s="1">
        <v>20500.0</v>
      </c>
      <c r="F196" s="1">
        <v>18800.0</v>
      </c>
      <c r="G196" s="1">
        <v>37950.0</v>
      </c>
      <c r="H196" s="1">
        <v>5710.0</v>
      </c>
      <c r="I196" s="1">
        <v>7610.0</v>
      </c>
      <c r="J196" s="1">
        <v>8620.0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23">
        <v>43789.0</v>
      </c>
      <c r="B197" s="1">
        <v>19100.0</v>
      </c>
      <c r="C197" s="1">
        <v>8940.0</v>
      </c>
      <c r="D197" s="1">
        <v>7020.0</v>
      </c>
      <c r="E197" s="1">
        <v>20350.0</v>
      </c>
      <c r="F197" s="1">
        <v>18550.0</v>
      </c>
      <c r="G197" s="1">
        <v>38050.0</v>
      </c>
      <c r="H197" s="1">
        <v>6050.0</v>
      </c>
      <c r="I197" s="1">
        <v>7540.0</v>
      </c>
      <c r="J197" s="1">
        <v>8240.0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23">
        <v>43790.0</v>
      </c>
      <c r="B198" s="1">
        <v>19100.0</v>
      </c>
      <c r="C198" s="1">
        <v>8650.0</v>
      </c>
      <c r="D198" s="1">
        <v>6900.0</v>
      </c>
      <c r="E198" s="1">
        <v>20100.0</v>
      </c>
      <c r="F198" s="1">
        <v>18000.0</v>
      </c>
      <c r="G198" s="1">
        <v>37750.0</v>
      </c>
      <c r="H198" s="1">
        <v>5860.0</v>
      </c>
      <c r="I198" s="1">
        <v>7300.0</v>
      </c>
      <c r="J198" s="1">
        <v>7880.0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23">
        <v>43791.0</v>
      </c>
      <c r="B199" s="1">
        <v>19150.0</v>
      </c>
      <c r="C199" s="1">
        <v>8500.0</v>
      </c>
      <c r="D199" s="1">
        <v>6870.0</v>
      </c>
      <c r="E199" s="1">
        <v>20200.0</v>
      </c>
      <c r="F199" s="1">
        <v>17750.0</v>
      </c>
      <c r="G199" s="1">
        <v>37850.0</v>
      </c>
      <c r="H199" s="1">
        <v>5820.0</v>
      </c>
      <c r="I199" s="1">
        <v>7320.0</v>
      </c>
      <c r="J199" s="1">
        <v>7810.0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23">
        <v>43794.0</v>
      </c>
      <c r="B200" s="1">
        <v>19300.0</v>
      </c>
      <c r="C200" s="1">
        <v>8510.0</v>
      </c>
      <c r="D200" s="1">
        <v>6940.0</v>
      </c>
      <c r="E200" s="1">
        <v>20200.0</v>
      </c>
      <c r="F200" s="1">
        <v>17950.0</v>
      </c>
      <c r="G200" s="1">
        <v>37700.0</v>
      </c>
      <c r="H200" s="1">
        <v>5990.0</v>
      </c>
      <c r="I200" s="1">
        <v>7360.0</v>
      </c>
      <c r="J200" s="1">
        <v>7970.0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23">
        <v>43795.0</v>
      </c>
      <c r="B201" s="1">
        <v>19300.0</v>
      </c>
      <c r="C201" s="1">
        <v>8600.0</v>
      </c>
      <c r="D201" s="1">
        <v>7000.0</v>
      </c>
      <c r="E201" s="1">
        <v>20350.0</v>
      </c>
      <c r="F201" s="1">
        <v>18000.0</v>
      </c>
      <c r="G201" s="1">
        <v>37900.0</v>
      </c>
      <c r="H201" s="1">
        <v>6270.0</v>
      </c>
      <c r="I201" s="1">
        <v>7480.0</v>
      </c>
      <c r="J201" s="1">
        <v>7570.0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23">
        <v>43796.0</v>
      </c>
      <c r="B202" s="1">
        <v>19250.0</v>
      </c>
      <c r="C202" s="1">
        <v>8790.0</v>
      </c>
      <c r="D202" s="1">
        <v>6970.0</v>
      </c>
      <c r="E202" s="1">
        <v>20300.0</v>
      </c>
      <c r="F202" s="1">
        <v>18000.0</v>
      </c>
      <c r="G202" s="1">
        <v>37700.0</v>
      </c>
      <c r="H202" s="1">
        <v>6060.0</v>
      </c>
      <c r="I202" s="1">
        <v>7380.0</v>
      </c>
      <c r="J202" s="1">
        <v>7320.0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23">
        <v>43797.0</v>
      </c>
      <c r="B203" s="1">
        <v>19400.0</v>
      </c>
      <c r="C203" s="1">
        <v>8850.0</v>
      </c>
      <c r="D203" s="1">
        <v>6960.0</v>
      </c>
      <c r="E203" s="1">
        <v>20250.0</v>
      </c>
      <c r="F203" s="1">
        <v>17850.0</v>
      </c>
      <c r="G203" s="1">
        <v>37500.0</v>
      </c>
      <c r="H203" s="1">
        <v>6760.0</v>
      </c>
      <c r="I203" s="1">
        <v>7290.0</v>
      </c>
      <c r="J203" s="1">
        <v>7290.0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23">
        <v>43798.0</v>
      </c>
      <c r="B204" s="1">
        <v>19200.0</v>
      </c>
      <c r="C204" s="1">
        <v>9040.0</v>
      </c>
      <c r="D204" s="1">
        <v>6820.0</v>
      </c>
      <c r="E204" s="1">
        <v>20300.0</v>
      </c>
      <c r="F204" s="1">
        <v>17900.0</v>
      </c>
      <c r="G204" s="1">
        <v>37350.0</v>
      </c>
      <c r="H204" s="1">
        <v>6090.0</v>
      </c>
      <c r="I204" s="1">
        <v>7190.0</v>
      </c>
      <c r="J204" s="1">
        <v>7320.0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23">
        <v>43801.0</v>
      </c>
      <c r="B205" s="1">
        <v>19250.0</v>
      </c>
      <c r="C205" s="1">
        <v>8780.0</v>
      </c>
      <c r="D205" s="1">
        <v>6810.0</v>
      </c>
      <c r="E205" s="1">
        <v>20050.0</v>
      </c>
      <c r="F205" s="1">
        <v>18000.0</v>
      </c>
      <c r="G205" s="1">
        <v>37350.0</v>
      </c>
      <c r="H205" s="1">
        <v>6430.0</v>
      </c>
      <c r="I205" s="1">
        <v>7120.0</v>
      </c>
      <c r="J205" s="1">
        <v>7770.0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23">
        <v>43802.0</v>
      </c>
      <c r="B206" s="1">
        <v>19200.0</v>
      </c>
      <c r="C206" s="1">
        <v>8730.0</v>
      </c>
      <c r="D206" s="1">
        <v>6740.0</v>
      </c>
      <c r="E206" s="1">
        <v>20000.0</v>
      </c>
      <c r="F206" s="1">
        <v>17900.0</v>
      </c>
      <c r="G206" s="1">
        <v>36900.0</v>
      </c>
      <c r="H206" s="1">
        <v>6720.0</v>
      </c>
      <c r="I206" s="1">
        <v>7130.0</v>
      </c>
      <c r="J206" s="1">
        <v>7970.0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23">
        <v>43803.0</v>
      </c>
      <c r="B207" s="1">
        <v>19200.0</v>
      </c>
      <c r="C207" s="1">
        <v>8460.0</v>
      </c>
      <c r="D207" s="1">
        <v>6690.0</v>
      </c>
      <c r="E207" s="1">
        <v>19700.0</v>
      </c>
      <c r="F207" s="1">
        <v>17650.0</v>
      </c>
      <c r="G207" s="1">
        <v>36500.0</v>
      </c>
      <c r="H207" s="1">
        <v>7000.0</v>
      </c>
      <c r="I207" s="1">
        <v>7120.0</v>
      </c>
      <c r="J207" s="1">
        <v>7930.0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23">
        <v>43804.0</v>
      </c>
      <c r="B208" s="1">
        <v>19200.0</v>
      </c>
      <c r="C208" s="1">
        <v>8760.0</v>
      </c>
      <c r="D208" s="1">
        <v>6610.0</v>
      </c>
      <c r="E208" s="1">
        <v>19500.0</v>
      </c>
      <c r="F208" s="1">
        <v>17300.0</v>
      </c>
      <c r="G208" s="1">
        <v>36300.0</v>
      </c>
      <c r="H208" s="1">
        <v>7600.0</v>
      </c>
      <c r="I208" s="1">
        <v>7120.0</v>
      </c>
      <c r="J208" s="1">
        <v>8030.0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23">
        <v>43805.0</v>
      </c>
      <c r="B209" s="1">
        <v>19600.0</v>
      </c>
      <c r="C209" s="1">
        <v>8870.0</v>
      </c>
      <c r="D209" s="1">
        <v>6650.0</v>
      </c>
      <c r="E209" s="1">
        <v>19200.0</v>
      </c>
      <c r="F209" s="1">
        <v>17300.0</v>
      </c>
      <c r="G209" s="1">
        <v>36750.0</v>
      </c>
      <c r="H209" s="1">
        <v>9150.0</v>
      </c>
      <c r="I209" s="1">
        <v>7100.0</v>
      </c>
      <c r="J209" s="1">
        <v>8140.0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23">
        <v>43808.0</v>
      </c>
      <c r="B210" s="1">
        <v>19350.0</v>
      </c>
      <c r="C210" s="1">
        <v>9020.0</v>
      </c>
      <c r="D210" s="1">
        <v>6640.0</v>
      </c>
      <c r="E210" s="1">
        <v>19550.0</v>
      </c>
      <c r="F210" s="1">
        <v>17150.0</v>
      </c>
      <c r="G210" s="1">
        <v>37000.0</v>
      </c>
      <c r="H210" s="1">
        <v>8470.0</v>
      </c>
      <c r="I210" s="1">
        <v>7300.0</v>
      </c>
      <c r="J210" s="1">
        <v>8300.0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23">
        <v>43809.0</v>
      </c>
      <c r="B211" s="1">
        <v>19300.0</v>
      </c>
      <c r="C211" s="1">
        <v>8830.0</v>
      </c>
      <c r="D211" s="1">
        <v>6670.0</v>
      </c>
      <c r="E211" s="1">
        <v>19550.0</v>
      </c>
      <c r="F211" s="1">
        <v>17250.0</v>
      </c>
      <c r="G211" s="1">
        <v>37000.0</v>
      </c>
      <c r="H211" s="1">
        <v>7820.0</v>
      </c>
      <c r="I211" s="1">
        <v>7290.0</v>
      </c>
      <c r="J211" s="1">
        <v>8180.0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23">
        <v>43810.0</v>
      </c>
      <c r="B212" s="1">
        <v>19400.0</v>
      </c>
      <c r="C212" s="1">
        <v>8710.0</v>
      </c>
      <c r="D212" s="1">
        <v>6660.0</v>
      </c>
      <c r="E212" s="1">
        <v>19550.0</v>
      </c>
      <c r="F212" s="1">
        <v>17900.0</v>
      </c>
      <c r="G212" s="1">
        <v>37300.0</v>
      </c>
      <c r="H212" s="1">
        <v>8030.0</v>
      </c>
      <c r="I212" s="1">
        <v>7290.0</v>
      </c>
      <c r="J212" s="1">
        <v>8200.0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23">
        <v>43811.0</v>
      </c>
      <c r="B213" s="1">
        <v>19400.0</v>
      </c>
      <c r="C213" s="1">
        <v>9000.0</v>
      </c>
      <c r="D213" s="1">
        <v>6590.0</v>
      </c>
      <c r="E213" s="1">
        <v>19400.0</v>
      </c>
      <c r="F213" s="1">
        <v>18200.0</v>
      </c>
      <c r="G213" s="1">
        <v>38200.0</v>
      </c>
      <c r="H213" s="1">
        <v>7840.0</v>
      </c>
      <c r="I213" s="1">
        <v>7350.0</v>
      </c>
      <c r="J213" s="1">
        <v>8250.0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23">
        <v>43812.0</v>
      </c>
      <c r="B214" s="1">
        <v>19350.0</v>
      </c>
      <c r="C214" s="1">
        <v>8720.0</v>
      </c>
      <c r="D214" s="1">
        <v>6580.0</v>
      </c>
      <c r="E214" s="1">
        <v>19650.0</v>
      </c>
      <c r="F214" s="1">
        <v>18050.0</v>
      </c>
      <c r="G214" s="1">
        <v>38350.0</v>
      </c>
      <c r="H214" s="1">
        <v>8080.0</v>
      </c>
      <c r="I214" s="1">
        <v>7470.0</v>
      </c>
      <c r="J214" s="1">
        <v>8570.0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23">
        <v>43815.0</v>
      </c>
      <c r="B215" s="1">
        <v>20100.0</v>
      </c>
      <c r="C215" s="1">
        <v>8530.0</v>
      </c>
      <c r="D215" s="1">
        <v>6520.0</v>
      </c>
      <c r="E215" s="1">
        <v>19750.0</v>
      </c>
      <c r="F215" s="1">
        <v>18500.0</v>
      </c>
      <c r="G215" s="1">
        <v>38200.0</v>
      </c>
      <c r="H215" s="1">
        <v>8350.0</v>
      </c>
      <c r="I215" s="1">
        <v>7500.0</v>
      </c>
      <c r="J215" s="1">
        <v>8640.0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23">
        <v>43816.0</v>
      </c>
      <c r="B216" s="1">
        <v>20000.0</v>
      </c>
      <c r="C216" s="1">
        <v>8720.0</v>
      </c>
      <c r="D216" s="1">
        <v>6520.0</v>
      </c>
      <c r="E216" s="1">
        <v>19950.0</v>
      </c>
      <c r="F216" s="1">
        <v>18050.0</v>
      </c>
      <c r="G216" s="1">
        <v>37100.0</v>
      </c>
      <c r="H216" s="1">
        <v>7900.0</v>
      </c>
      <c r="I216" s="1">
        <v>7570.0</v>
      </c>
      <c r="J216" s="1">
        <v>8730.0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23">
        <v>43817.0</v>
      </c>
      <c r="B217" s="1">
        <v>20100.0</v>
      </c>
      <c r="C217" s="1">
        <v>8880.0</v>
      </c>
      <c r="D217" s="1">
        <v>6500.0</v>
      </c>
      <c r="E217" s="1">
        <v>20150.0</v>
      </c>
      <c r="F217" s="1">
        <v>17850.0</v>
      </c>
      <c r="G217" s="1">
        <v>37400.0</v>
      </c>
      <c r="H217" s="1">
        <v>7610.0</v>
      </c>
      <c r="I217" s="1">
        <v>7520.0</v>
      </c>
      <c r="J217" s="1">
        <v>8640.0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23">
        <v>43818.0</v>
      </c>
      <c r="B218" s="1">
        <v>20100.0</v>
      </c>
      <c r="C218" s="1">
        <v>8890.0</v>
      </c>
      <c r="D218" s="1">
        <v>6560.0</v>
      </c>
      <c r="E218" s="1">
        <v>20200.0</v>
      </c>
      <c r="F218" s="1">
        <v>18200.0</v>
      </c>
      <c r="G218" s="1">
        <v>37400.0</v>
      </c>
      <c r="H218" s="1">
        <v>7570.0</v>
      </c>
      <c r="I218" s="1">
        <v>7460.0</v>
      </c>
      <c r="J218" s="1">
        <v>8490.0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23">
        <v>43819.0</v>
      </c>
      <c r="B219" s="1">
        <v>20100.0</v>
      </c>
      <c r="C219" s="1">
        <v>8890.0</v>
      </c>
      <c r="D219" s="1">
        <v>6660.0</v>
      </c>
      <c r="E219" s="1">
        <v>20250.0</v>
      </c>
      <c r="F219" s="1">
        <v>18200.0</v>
      </c>
      <c r="G219" s="1">
        <v>38000.0</v>
      </c>
      <c r="H219" s="1">
        <v>7380.0</v>
      </c>
      <c r="I219" s="1">
        <v>7390.0</v>
      </c>
      <c r="J219" s="1">
        <v>7810.0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23">
        <v>43822.0</v>
      </c>
      <c r="B220" s="1">
        <v>20300.0</v>
      </c>
      <c r="C220" s="1">
        <v>8910.0</v>
      </c>
      <c r="D220" s="1">
        <v>6620.0</v>
      </c>
      <c r="E220" s="1">
        <v>20250.0</v>
      </c>
      <c r="F220" s="1">
        <v>18150.0</v>
      </c>
      <c r="G220" s="1">
        <v>37550.0</v>
      </c>
      <c r="H220" s="1">
        <v>7150.0</v>
      </c>
      <c r="I220" s="1">
        <v>7330.0</v>
      </c>
      <c r="J220" s="1">
        <v>7600.0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23">
        <v>43823.0</v>
      </c>
      <c r="B221" s="1">
        <v>20050.0</v>
      </c>
      <c r="C221" s="1">
        <v>8800.0</v>
      </c>
      <c r="D221" s="1">
        <v>6500.0</v>
      </c>
      <c r="E221" s="1">
        <v>20150.0</v>
      </c>
      <c r="F221" s="1">
        <v>18400.0</v>
      </c>
      <c r="G221" s="1">
        <v>37750.0</v>
      </c>
      <c r="H221" s="1">
        <v>6750.0</v>
      </c>
      <c r="I221" s="1">
        <v>7370.0</v>
      </c>
      <c r="J221" s="1">
        <v>7350.0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23">
        <v>43825.0</v>
      </c>
      <c r="B222" s="1">
        <v>20300.0</v>
      </c>
      <c r="C222" s="1">
        <v>8980.0</v>
      </c>
      <c r="D222" s="1">
        <v>6580.0</v>
      </c>
      <c r="E222" s="1">
        <v>20450.0</v>
      </c>
      <c r="F222" s="1">
        <v>18650.0</v>
      </c>
      <c r="G222" s="1">
        <v>38200.0</v>
      </c>
      <c r="H222" s="1">
        <v>6750.0</v>
      </c>
      <c r="I222" s="1">
        <v>7560.0</v>
      </c>
      <c r="J222" s="1">
        <v>7410.0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23">
        <v>43826.0</v>
      </c>
      <c r="B223" s="1">
        <v>20050.0</v>
      </c>
      <c r="C223" s="1">
        <v>8760.0</v>
      </c>
      <c r="D223" s="1">
        <v>6610.0</v>
      </c>
      <c r="E223" s="1">
        <v>20400.0</v>
      </c>
      <c r="F223" s="1">
        <v>18200.0</v>
      </c>
      <c r="G223" s="1">
        <v>37100.0</v>
      </c>
      <c r="H223" s="1">
        <v>6820.0</v>
      </c>
      <c r="I223" s="1">
        <v>7550.0</v>
      </c>
      <c r="J223" s="1">
        <v>7470.0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23">
        <v>43829.0</v>
      </c>
      <c r="B224" s="1">
        <v>20150.0</v>
      </c>
      <c r="C224" s="1">
        <v>8780.0</v>
      </c>
      <c r="D224" s="1">
        <v>6650.0</v>
      </c>
      <c r="E224" s="1">
        <v>20350.0</v>
      </c>
      <c r="F224" s="1">
        <v>18500.0</v>
      </c>
      <c r="G224" s="1">
        <v>36900.0</v>
      </c>
      <c r="H224" s="1">
        <v>6930.0</v>
      </c>
      <c r="I224" s="1">
        <v>7520.0</v>
      </c>
      <c r="J224" s="1">
        <v>7770.0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23">
        <v>43832.0</v>
      </c>
      <c r="B225" s="1">
        <v>20300.0</v>
      </c>
      <c r="C225" s="1">
        <v>8550.0</v>
      </c>
      <c r="D225" s="1">
        <v>6660.0</v>
      </c>
      <c r="E225" s="1">
        <v>20500.0</v>
      </c>
      <c r="F225" s="1">
        <v>17800.0</v>
      </c>
      <c r="G225" s="1">
        <v>36600.0</v>
      </c>
      <c r="H225" s="1">
        <v>6900.0</v>
      </c>
      <c r="I225" s="1">
        <v>7550.0</v>
      </c>
      <c r="J225" s="1">
        <v>7820.0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23">
        <v>43833.0</v>
      </c>
      <c r="B226" s="1">
        <v>20300.0</v>
      </c>
      <c r="C226" s="1">
        <v>8490.0</v>
      </c>
      <c r="D226" s="1">
        <v>6660.0</v>
      </c>
      <c r="E226" s="1">
        <v>20650.0</v>
      </c>
      <c r="F226" s="1">
        <v>18050.0</v>
      </c>
      <c r="G226" s="1">
        <v>36950.0</v>
      </c>
      <c r="H226" s="1">
        <v>7480.0</v>
      </c>
      <c r="I226" s="1">
        <v>7550.0</v>
      </c>
      <c r="J226" s="1">
        <v>7790.0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23">
        <v>43836.0</v>
      </c>
      <c r="B227" s="1">
        <v>20250.0</v>
      </c>
      <c r="C227" s="1">
        <v>8340.0</v>
      </c>
      <c r="D227" s="1">
        <v>6570.0</v>
      </c>
      <c r="E227" s="1">
        <v>20600.0</v>
      </c>
      <c r="F227" s="1">
        <v>17500.0</v>
      </c>
      <c r="G227" s="1">
        <v>35900.0</v>
      </c>
      <c r="H227" s="1">
        <v>7350.0</v>
      </c>
      <c r="I227" s="1">
        <v>7390.0</v>
      </c>
      <c r="J227" s="1">
        <v>7570.0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23">
        <v>43837.0</v>
      </c>
      <c r="B228" s="1">
        <v>20300.0</v>
      </c>
      <c r="C228" s="1">
        <v>8290.0</v>
      </c>
      <c r="D228" s="1">
        <v>6570.0</v>
      </c>
      <c r="E228" s="1">
        <v>20300.0</v>
      </c>
      <c r="F228" s="1">
        <v>17400.0</v>
      </c>
      <c r="G228" s="1">
        <v>35450.0</v>
      </c>
      <c r="H228" s="1">
        <v>7210.0</v>
      </c>
      <c r="I228" s="1">
        <v>7450.0</v>
      </c>
      <c r="J228" s="1">
        <v>7560.0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23">
        <v>43838.0</v>
      </c>
      <c r="B229" s="1">
        <v>20100.0</v>
      </c>
      <c r="C229" s="1">
        <v>8110.0</v>
      </c>
      <c r="D229" s="1">
        <v>6300.0</v>
      </c>
      <c r="E229" s="1">
        <v>20000.0</v>
      </c>
      <c r="F229" s="1">
        <v>16800.0</v>
      </c>
      <c r="G229" s="1">
        <v>34850.0</v>
      </c>
      <c r="H229" s="1">
        <v>6610.0</v>
      </c>
      <c r="I229" s="1">
        <v>7260.0</v>
      </c>
      <c r="J229" s="1">
        <v>7040.0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23">
        <v>43839.0</v>
      </c>
      <c r="B230" s="1">
        <v>20100.0</v>
      </c>
      <c r="C230" s="1">
        <v>8110.0</v>
      </c>
      <c r="D230" s="1">
        <v>6440.0</v>
      </c>
      <c r="E230" s="1">
        <v>20000.0</v>
      </c>
      <c r="F230" s="1">
        <v>16850.0</v>
      </c>
      <c r="G230" s="1">
        <v>34650.0</v>
      </c>
      <c r="H230" s="1">
        <v>6980.0</v>
      </c>
      <c r="I230" s="1">
        <v>7440.0</v>
      </c>
      <c r="J230" s="1">
        <v>7260.0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23">
        <v>43840.0</v>
      </c>
      <c r="B231" s="1">
        <v>20100.0</v>
      </c>
      <c r="C231" s="1">
        <v>8190.0</v>
      </c>
      <c r="D231" s="1">
        <v>6530.0</v>
      </c>
      <c r="E231" s="1">
        <v>19900.0</v>
      </c>
      <c r="F231" s="1">
        <v>16550.0</v>
      </c>
      <c r="G231" s="1">
        <v>34950.0</v>
      </c>
      <c r="H231" s="1">
        <v>7050.0</v>
      </c>
      <c r="I231" s="1">
        <v>7810.0</v>
      </c>
      <c r="J231" s="1">
        <v>7330.0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23">
        <v>43843.0</v>
      </c>
      <c r="B232" s="1">
        <v>20050.0</v>
      </c>
      <c r="C232" s="1">
        <v>8200.0</v>
      </c>
      <c r="D232" s="1">
        <v>6520.0</v>
      </c>
      <c r="E232" s="1">
        <v>20000.0</v>
      </c>
      <c r="F232" s="1">
        <v>16600.0</v>
      </c>
      <c r="G232" s="1">
        <v>35250.0</v>
      </c>
      <c r="H232" s="1">
        <v>7450.0</v>
      </c>
      <c r="I232" s="1">
        <v>7790.0</v>
      </c>
      <c r="J232" s="1">
        <v>7640.0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23">
        <v>43844.0</v>
      </c>
      <c r="B233" s="1">
        <v>20100.0</v>
      </c>
      <c r="C233" s="1">
        <v>8250.0</v>
      </c>
      <c r="D233" s="1">
        <v>6510.0</v>
      </c>
      <c r="E233" s="1">
        <v>20100.0</v>
      </c>
      <c r="F233" s="1">
        <v>16850.0</v>
      </c>
      <c r="G233" s="1">
        <v>35400.0</v>
      </c>
      <c r="H233" s="1">
        <v>7390.0</v>
      </c>
      <c r="I233" s="1">
        <v>7750.0</v>
      </c>
      <c r="J233" s="1">
        <v>7540.0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23">
        <v>43845.0</v>
      </c>
      <c r="B234" s="1">
        <v>20150.0</v>
      </c>
      <c r="C234" s="1">
        <v>8420.0</v>
      </c>
      <c r="D234" s="1">
        <v>6560.0</v>
      </c>
      <c r="E234" s="1">
        <v>19950.0</v>
      </c>
      <c r="F234" s="1">
        <v>16800.0</v>
      </c>
      <c r="G234" s="1">
        <v>35400.0</v>
      </c>
      <c r="H234" s="1">
        <v>7370.0</v>
      </c>
      <c r="I234" s="1">
        <v>7780.0</v>
      </c>
      <c r="J234" s="1">
        <v>7550.0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23">
        <v>43846.0</v>
      </c>
      <c r="B235" s="1">
        <v>20350.0</v>
      </c>
      <c r="C235" s="1">
        <v>8280.0</v>
      </c>
      <c r="D235" s="1">
        <v>6550.0</v>
      </c>
      <c r="E235" s="1">
        <v>20050.0</v>
      </c>
      <c r="F235" s="1">
        <v>16650.0</v>
      </c>
      <c r="G235" s="1">
        <v>35150.0</v>
      </c>
      <c r="H235" s="1">
        <v>7770.0</v>
      </c>
      <c r="I235" s="1">
        <v>7640.0</v>
      </c>
      <c r="J235" s="1">
        <v>7640.0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23">
        <v>43847.0</v>
      </c>
      <c r="B236" s="1">
        <v>20100.0</v>
      </c>
      <c r="C236" s="1">
        <v>8270.0</v>
      </c>
      <c r="D236" s="1">
        <v>6540.0</v>
      </c>
      <c r="E236" s="1">
        <v>20050.0</v>
      </c>
      <c r="F236" s="1">
        <v>16600.0</v>
      </c>
      <c r="G236" s="1">
        <v>35100.0</v>
      </c>
      <c r="H236" s="1">
        <v>9470.0</v>
      </c>
      <c r="I236" s="1">
        <v>8090.0</v>
      </c>
      <c r="J236" s="1">
        <v>7600.0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23">
        <v>43850.0</v>
      </c>
      <c r="B237" s="1">
        <v>20050.0</v>
      </c>
      <c r="C237" s="1">
        <v>8210.0</v>
      </c>
      <c r="D237" s="1">
        <v>6570.0</v>
      </c>
      <c r="E237" s="1">
        <v>20050.0</v>
      </c>
      <c r="F237" s="1">
        <v>16600.0</v>
      </c>
      <c r="G237" s="1">
        <v>36250.0</v>
      </c>
      <c r="H237" s="1">
        <v>10700.0</v>
      </c>
      <c r="I237" s="1">
        <v>8270.0</v>
      </c>
      <c r="J237" s="1">
        <v>7410.0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23">
        <v>43851.0</v>
      </c>
      <c r="B238" s="1">
        <v>20100.0</v>
      </c>
      <c r="C238" s="1">
        <v>8170.0</v>
      </c>
      <c r="D238" s="1">
        <v>6630.0</v>
      </c>
      <c r="E238" s="1">
        <v>19900.0</v>
      </c>
      <c r="F238" s="1">
        <v>16800.0</v>
      </c>
      <c r="G238" s="1">
        <v>36200.0</v>
      </c>
      <c r="H238" s="1">
        <v>9850.0</v>
      </c>
      <c r="I238" s="1">
        <v>8190.0</v>
      </c>
      <c r="J238" s="1">
        <v>7320.0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23">
        <v>43852.0</v>
      </c>
      <c r="B239" s="1">
        <v>20150.0</v>
      </c>
      <c r="C239" s="1">
        <v>8200.0</v>
      </c>
      <c r="D239" s="1">
        <v>6720.0</v>
      </c>
      <c r="E239" s="1">
        <v>19700.0</v>
      </c>
      <c r="F239" s="1">
        <v>16650.0</v>
      </c>
      <c r="G239" s="1">
        <v>35300.0</v>
      </c>
      <c r="H239" s="1">
        <v>9320.0</v>
      </c>
      <c r="I239" s="1">
        <v>8490.0</v>
      </c>
      <c r="J239" s="1">
        <v>7500.0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23">
        <v>43853.0</v>
      </c>
      <c r="B240" s="1">
        <v>20000.0</v>
      </c>
      <c r="C240" s="1">
        <v>8160.0</v>
      </c>
      <c r="D240" s="1">
        <v>6670.0</v>
      </c>
      <c r="E240" s="1">
        <v>19800.0</v>
      </c>
      <c r="F240" s="1">
        <v>16550.0</v>
      </c>
      <c r="G240" s="1">
        <v>35050.0</v>
      </c>
      <c r="H240" s="1">
        <v>8930.0</v>
      </c>
      <c r="I240" s="1">
        <v>8730.0</v>
      </c>
      <c r="J240" s="1">
        <v>7340.0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7.25" customHeight="1">
      <c r="A241" s="23">
        <v>43858.0</v>
      </c>
      <c r="B241" s="1">
        <v>19900.0</v>
      </c>
      <c r="C241" s="1">
        <v>7960.0</v>
      </c>
      <c r="D241" s="1">
        <v>6970.0</v>
      </c>
      <c r="E241" s="1">
        <v>19100.0</v>
      </c>
      <c r="F241" s="1">
        <v>15800.0</v>
      </c>
      <c r="G241" s="1">
        <v>34400.0</v>
      </c>
      <c r="H241" s="1">
        <v>10900.0</v>
      </c>
      <c r="I241" s="1">
        <v>9090.0</v>
      </c>
      <c r="J241" s="1">
        <v>6970.0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7.25" customHeight="1">
      <c r="A242" s="23">
        <v>43859.0</v>
      </c>
      <c r="B242" s="1">
        <v>19900.0</v>
      </c>
      <c r="C242" s="1">
        <v>7860.0</v>
      </c>
      <c r="D242" s="1">
        <v>6760.0</v>
      </c>
      <c r="E242" s="1">
        <v>19350.0</v>
      </c>
      <c r="F242" s="1">
        <v>15750.0</v>
      </c>
      <c r="G242" s="1">
        <v>34500.0</v>
      </c>
      <c r="H242" s="1">
        <v>9550.0</v>
      </c>
      <c r="I242" s="1">
        <v>8800.0</v>
      </c>
      <c r="J242" s="1">
        <v>7030.0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7.25" customHeight="1">
      <c r="A243" s="23">
        <v>43860.0</v>
      </c>
      <c r="B243" s="1">
        <v>19900.0</v>
      </c>
      <c r="C243" s="1">
        <v>7540.0</v>
      </c>
      <c r="D243" s="1">
        <v>6560.0</v>
      </c>
      <c r="E243" s="1">
        <v>19200.0</v>
      </c>
      <c r="F243" s="1">
        <v>15650.0</v>
      </c>
      <c r="G243" s="1">
        <v>34150.0</v>
      </c>
      <c r="H243" s="1">
        <v>8720.0</v>
      </c>
      <c r="I243" s="1">
        <v>8420.0</v>
      </c>
      <c r="J243" s="1">
        <v>6820.0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7.25" customHeight="1">
      <c r="A244" s="23">
        <v>43861.0</v>
      </c>
      <c r="B244" s="1">
        <v>19900.0</v>
      </c>
      <c r="C244" s="1">
        <v>7590.0</v>
      </c>
      <c r="D244" s="1">
        <v>6420.0</v>
      </c>
      <c r="E244" s="1">
        <v>19250.0</v>
      </c>
      <c r="F244" s="1">
        <v>15050.0</v>
      </c>
      <c r="G244" s="1">
        <v>34000.0</v>
      </c>
      <c r="H244" s="1">
        <v>8150.0</v>
      </c>
      <c r="I244" s="1">
        <v>8620.0</v>
      </c>
      <c r="J244" s="1">
        <v>6780.0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7.25" customHeight="1">
      <c r="A245" s="23">
        <v>43864.0</v>
      </c>
      <c r="B245" s="1">
        <v>19650.0</v>
      </c>
      <c r="C245" s="1">
        <v>7420.0</v>
      </c>
      <c r="D245" s="1">
        <v>6270.0</v>
      </c>
      <c r="E245" s="1">
        <v>18800.0</v>
      </c>
      <c r="F245" s="1">
        <v>14650.0</v>
      </c>
      <c r="G245" s="1">
        <v>33500.0</v>
      </c>
      <c r="H245" s="1">
        <v>8400.0</v>
      </c>
      <c r="I245" s="1">
        <v>8200.0</v>
      </c>
      <c r="J245" s="1">
        <v>6530.0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7.25" customHeight="1">
      <c r="A246" s="23">
        <v>43865.0</v>
      </c>
      <c r="B246" s="1">
        <v>19700.0</v>
      </c>
      <c r="C246" s="1">
        <v>7400.0</v>
      </c>
      <c r="D246" s="1">
        <v>6310.0</v>
      </c>
      <c r="E246" s="1">
        <v>18800.0</v>
      </c>
      <c r="F246" s="1">
        <v>14700.0</v>
      </c>
      <c r="G246" s="1">
        <v>32850.0</v>
      </c>
      <c r="H246" s="1">
        <v>8390.0</v>
      </c>
      <c r="I246" s="1">
        <v>8110.0</v>
      </c>
      <c r="J246" s="1">
        <v>6820.0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7.25" customHeight="1">
      <c r="A247" s="23">
        <v>43866.0</v>
      </c>
      <c r="B247" s="1">
        <v>19800.0</v>
      </c>
      <c r="C247" s="1">
        <v>7470.0</v>
      </c>
      <c r="D247" s="1">
        <v>6460.0</v>
      </c>
      <c r="E247" s="1">
        <v>18950.0</v>
      </c>
      <c r="F247" s="1">
        <v>14650.0</v>
      </c>
      <c r="G247" s="1">
        <v>32300.0</v>
      </c>
      <c r="H247" s="1">
        <v>8500.0</v>
      </c>
      <c r="I247" s="1">
        <v>8340.0</v>
      </c>
      <c r="J247" s="1">
        <v>6820.0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7.25" customHeight="1">
      <c r="A248" s="23">
        <v>43867.0</v>
      </c>
      <c r="B248" s="1">
        <v>20050.0</v>
      </c>
      <c r="C248" s="1">
        <v>7650.0</v>
      </c>
      <c r="D248" s="1">
        <v>6530.0</v>
      </c>
      <c r="E248" s="1">
        <v>19250.0</v>
      </c>
      <c r="F248" s="1">
        <v>14900.0</v>
      </c>
      <c r="G248" s="1">
        <v>32500.0</v>
      </c>
      <c r="H248" s="1">
        <v>8570.0</v>
      </c>
      <c r="I248" s="1">
        <v>8460.0</v>
      </c>
      <c r="J248" s="1">
        <v>6940.0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7.25" customHeight="1">
      <c r="A249" s="23">
        <v>43868.0</v>
      </c>
      <c r="B249" s="1">
        <v>20200.0</v>
      </c>
      <c r="C249" s="1">
        <v>7760.0</v>
      </c>
      <c r="D249" s="1">
        <v>6480.0</v>
      </c>
      <c r="E249" s="1">
        <v>19000.0</v>
      </c>
      <c r="F249" s="1">
        <v>14650.0</v>
      </c>
      <c r="G249" s="1">
        <v>32500.0</v>
      </c>
      <c r="H249" s="1">
        <v>8730.0</v>
      </c>
      <c r="I249" s="1">
        <v>8570.0</v>
      </c>
      <c r="J249" s="1">
        <v>6900.0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7.25" customHeight="1">
      <c r="A250" s="23">
        <v>43871.0</v>
      </c>
      <c r="B250" s="1">
        <v>20050.0</v>
      </c>
      <c r="C250" s="1">
        <v>7740.0</v>
      </c>
      <c r="D250" s="1">
        <v>6450.0</v>
      </c>
      <c r="E250" s="1">
        <v>18700.0</v>
      </c>
      <c r="F250" s="1">
        <v>14550.0</v>
      </c>
      <c r="G250" s="1">
        <v>32650.0</v>
      </c>
      <c r="H250" s="1">
        <v>9090.0</v>
      </c>
      <c r="I250" s="1">
        <v>8390.0</v>
      </c>
      <c r="J250" s="1">
        <v>7300.0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7.25" customHeight="1">
      <c r="A251" s="23">
        <v>43872.0</v>
      </c>
      <c r="B251" s="1">
        <v>20150.0</v>
      </c>
      <c r="C251" s="1">
        <v>7770.0</v>
      </c>
      <c r="D251" s="1">
        <v>6450.0</v>
      </c>
      <c r="E251" s="1">
        <v>18800.0</v>
      </c>
      <c r="F251" s="1">
        <v>14950.0</v>
      </c>
      <c r="G251" s="1">
        <v>33200.0</v>
      </c>
      <c r="H251" s="1">
        <v>9080.0</v>
      </c>
      <c r="I251" s="1">
        <v>8200.0</v>
      </c>
      <c r="J251" s="1">
        <v>8090.0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7.25" customHeight="1">
      <c r="A252" s="23">
        <v>43873.0</v>
      </c>
      <c r="B252" s="1">
        <v>20100.0</v>
      </c>
      <c r="C252" s="1">
        <v>7680.0</v>
      </c>
      <c r="D252" s="1">
        <v>6440.0</v>
      </c>
      <c r="E252" s="1">
        <v>19000.0</v>
      </c>
      <c r="F252" s="1">
        <v>14950.0</v>
      </c>
      <c r="G252" s="1">
        <v>33600.0</v>
      </c>
      <c r="H252" s="1">
        <v>8350.0</v>
      </c>
      <c r="I252" s="1">
        <v>8190.0</v>
      </c>
      <c r="J252" s="1">
        <v>9920.0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7.25" customHeight="1">
      <c r="A253" s="23">
        <v>43874.0</v>
      </c>
      <c r="B253" s="1">
        <v>20100.0</v>
      </c>
      <c r="C253" s="1">
        <v>7790.0</v>
      </c>
      <c r="D253" s="1">
        <v>6450.0</v>
      </c>
      <c r="E253" s="1">
        <v>18800.0</v>
      </c>
      <c r="F253" s="1">
        <v>15050.0</v>
      </c>
      <c r="G253" s="1">
        <v>33950.0</v>
      </c>
      <c r="H253" s="1">
        <v>8420.0</v>
      </c>
      <c r="I253" s="1">
        <v>8100.0</v>
      </c>
      <c r="J253" s="1">
        <v>12850.0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7.25" customHeight="1">
      <c r="A254" s="23">
        <v>43875.0</v>
      </c>
      <c r="B254" s="1">
        <v>20200.0</v>
      </c>
      <c r="C254" s="1">
        <v>7790.0</v>
      </c>
      <c r="D254" s="1">
        <v>6550.0</v>
      </c>
      <c r="E254" s="1">
        <v>18650.0</v>
      </c>
      <c r="F254" s="1">
        <v>14650.0</v>
      </c>
      <c r="G254" s="1">
        <v>33350.0</v>
      </c>
      <c r="H254" s="1">
        <v>8900.0</v>
      </c>
      <c r="I254" s="1">
        <v>8120.0</v>
      </c>
      <c r="J254" s="1">
        <v>9550.0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7.25" customHeight="1">
      <c r="A255" s="23">
        <v>43878.0</v>
      </c>
      <c r="B255" s="1">
        <v>20000.0</v>
      </c>
      <c r="C255" s="1">
        <v>7850.0</v>
      </c>
      <c r="D255" s="1">
        <v>6530.0</v>
      </c>
      <c r="E255" s="1">
        <v>18700.0</v>
      </c>
      <c r="F255" s="1">
        <v>14450.0</v>
      </c>
      <c r="G255" s="1">
        <v>33550.0</v>
      </c>
      <c r="H255" s="1">
        <v>8840.0</v>
      </c>
      <c r="I255" s="1">
        <v>8190.0</v>
      </c>
      <c r="J255" s="1">
        <v>9280.0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7.25" customHeight="1">
      <c r="A256" s="23">
        <v>43879.0</v>
      </c>
      <c r="B256" s="1">
        <v>20050.0</v>
      </c>
      <c r="C256" s="1">
        <v>7700.0</v>
      </c>
      <c r="D256" s="1">
        <v>6460.0</v>
      </c>
      <c r="E256" s="1">
        <v>18750.0</v>
      </c>
      <c r="F256" s="1">
        <v>14450.0</v>
      </c>
      <c r="G256" s="1">
        <v>33650.0</v>
      </c>
      <c r="H256" s="1">
        <v>9030.0</v>
      </c>
      <c r="I256" s="1">
        <v>8350.0</v>
      </c>
      <c r="J256" s="1">
        <v>8250.0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7.25" customHeight="1">
      <c r="A257" s="23">
        <v>43880.0</v>
      </c>
      <c r="B257" s="1">
        <v>20050.0</v>
      </c>
      <c r="C257" s="1">
        <v>7500.0</v>
      </c>
      <c r="D257" s="1">
        <v>6410.0</v>
      </c>
      <c r="E257" s="1">
        <v>18550.0</v>
      </c>
      <c r="F257" s="1">
        <v>14000.0</v>
      </c>
      <c r="G257" s="1">
        <v>33100.0</v>
      </c>
      <c r="H257" s="1">
        <v>9150.0</v>
      </c>
      <c r="I257" s="1">
        <v>8590.0</v>
      </c>
      <c r="J257" s="1">
        <v>7980.0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7.25" customHeight="1">
      <c r="A258" s="23">
        <v>43881.0</v>
      </c>
      <c r="B258" s="1">
        <v>19900.0</v>
      </c>
      <c r="C258" s="1">
        <v>7280.0</v>
      </c>
      <c r="D258" s="1">
        <v>6470.0</v>
      </c>
      <c r="E258" s="1">
        <v>18450.0</v>
      </c>
      <c r="F258" s="1">
        <v>13700.0</v>
      </c>
      <c r="G258" s="1">
        <v>32800.0</v>
      </c>
      <c r="H258" s="1">
        <v>8820.0</v>
      </c>
      <c r="I258" s="1">
        <v>11150.0</v>
      </c>
      <c r="J258" s="1">
        <v>7680.0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7.25" customHeight="1">
      <c r="A259" s="23">
        <v>43882.0</v>
      </c>
      <c r="B259" s="1">
        <v>19650.0</v>
      </c>
      <c r="C259" s="1">
        <v>7160.0</v>
      </c>
      <c r="D259" s="1">
        <v>6380.0</v>
      </c>
      <c r="E259" s="1">
        <v>18150.0</v>
      </c>
      <c r="F259" s="1">
        <v>13800.0</v>
      </c>
      <c r="G259" s="1">
        <v>32700.0</v>
      </c>
      <c r="H259" s="1">
        <v>8490.0</v>
      </c>
      <c r="I259" s="1">
        <v>14450.0</v>
      </c>
      <c r="J259" s="1">
        <v>7640.0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7.25" customHeight="1">
      <c r="A260" s="23">
        <v>43885.0</v>
      </c>
      <c r="B260" s="1">
        <v>19200.0</v>
      </c>
      <c r="C260" s="1">
        <v>6870.0</v>
      </c>
      <c r="D260" s="1">
        <v>6370.0</v>
      </c>
      <c r="E260" s="1">
        <v>17700.0</v>
      </c>
      <c r="F260" s="1">
        <v>13250.0</v>
      </c>
      <c r="G260" s="1">
        <v>31100.0</v>
      </c>
      <c r="H260" s="1">
        <v>7500.0</v>
      </c>
      <c r="I260" s="1">
        <v>11500.0</v>
      </c>
      <c r="J260" s="1">
        <v>7260.0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7.25" customHeight="1">
      <c r="A261" s="23">
        <v>43886.0</v>
      </c>
      <c r="B261" s="1">
        <v>19400.0</v>
      </c>
      <c r="C261" s="1">
        <v>6910.0</v>
      </c>
      <c r="D261" s="1">
        <v>6350.0</v>
      </c>
      <c r="E261" s="1">
        <v>18050.0</v>
      </c>
      <c r="F261" s="1">
        <v>13550.0</v>
      </c>
      <c r="G261" s="1">
        <v>31700.0</v>
      </c>
      <c r="H261" s="1">
        <v>7740.0</v>
      </c>
      <c r="I261" s="1">
        <v>10900.0</v>
      </c>
      <c r="J261" s="1">
        <v>7370.0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7.25" customHeight="1">
      <c r="A262" s="23">
        <v>43887.0</v>
      </c>
      <c r="B262" s="1">
        <v>19350.0</v>
      </c>
      <c r="C262" s="1">
        <v>7010.0</v>
      </c>
      <c r="D262" s="1">
        <v>6250.0</v>
      </c>
      <c r="E262" s="1">
        <v>18150.0</v>
      </c>
      <c r="F262" s="1">
        <v>13250.0</v>
      </c>
      <c r="G262" s="1">
        <v>31500.0</v>
      </c>
      <c r="H262" s="1">
        <v>7350.0</v>
      </c>
      <c r="I262" s="1">
        <v>11850.0</v>
      </c>
      <c r="J262" s="1">
        <v>7130.0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7.25" customHeight="1">
      <c r="A263" s="23">
        <v>43888.0</v>
      </c>
      <c r="B263" s="1">
        <v>19300.0</v>
      </c>
      <c r="C263" s="1">
        <v>6920.0</v>
      </c>
      <c r="D263" s="1">
        <v>6070.0</v>
      </c>
      <c r="E263" s="1">
        <v>17700.0</v>
      </c>
      <c r="F263" s="1">
        <v>13250.0</v>
      </c>
      <c r="G263" s="1">
        <v>30900.0</v>
      </c>
      <c r="H263" s="1">
        <v>7130.0</v>
      </c>
      <c r="I263" s="1">
        <v>11400.0</v>
      </c>
      <c r="J263" s="1">
        <v>6980.0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7.25" customHeight="1">
      <c r="A264" s="23">
        <v>43889.0</v>
      </c>
      <c r="B264" s="1">
        <v>19000.0</v>
      </c>
      <c r="C264" s="1">
        <v>6740.0</v>
      </c>
      <c r="D264" s="1">
        <v>5690.0</v>
      </c>
      <c r="E264" s="1">
        <v>17750.0</v>
      </c>
      <c r="F264" s="1">
        <v>12550.0</v>
      </c>
      <c r="G264" s="1">
        <v>30050.0</v>
      </c>
      <c r="H264" s="1">
        <v>7240.0</v>
      </c>
      <c r="I264" s="1">
        <v>10650.0</v>
      </c>
      <c r="J264" s="1">
        <v>6460.0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7.25" customHeight="1">
      <c r="A265" s="23">
        <v>43892.0</v>
      </c>
      <c r="B265" s="1">
        <v>21150.0</v>
      </c>
      <c r="C265" s="1">
        <v>6960.0</v>
      </c>
      <c r="D265" s="1">
        <v>5760.0</v>
      </c>
      <c r="E265" s="1">
        <v>17450.0</v>
      </c>
      <c r="F265" s="1">
        <v>12300.0</v>
      </c>
      <c r="G265" s="1">
        <v>31350.0</v>
      </c>
      <c r="H265" s="1">
        <v>7210.0</v>
      </c>
      <c r="I265" s="1">
        <v>11100.0</v>
      </c>
      <c r="J265" s="1">
        <v>6730.0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7.25" customHeight="1">
      <c r="A266" s="23">
        <v>43893.0</v>
      </c>
      <c r="B266" s="1">
        <v>21400.0</v>
      </c>
      <c r="C266" s="1">
        <v>7180.0</v>
      </c>
      <c r="D266" s="1">
        <v>5830.0</v>
      </c>
      <c r="E266" s="1">
        <v>17550.0</v>
      </c>
      <c r="F266" s="1">
        <v>12600.0</v>
      </c>
      <c r="G266" s="1">
        <v>31450.0</v>
      </c>
      <c r="H266" s="1">
        <v>7320.0</v>
      </c>
      <c r="I266" s="1">
        <v>11950.0</v>
      </c>
      <c r="J266" s="1">
        <v>6780.0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7.25" customHeight="1">
      <c r="A267" s="23">
        <v>43894.0</v>
      </c>
      <c r="B267" s="1">
        <v>23650.0</v>
      </c>
      <c r="C267" s="1">
        <v>7160.0</v>
      </c>
      <c r="D267" s="1">
        <v>5930.0</v>
      </c>
      <c r="E267" s="1">
        <v>17750.0</v>
      </c>
      <c r="F267" s="1">
        <v>12800.0</v>
      </c>
      <c r="G267" s="1">
        <v>31600.0</v>
      </c>
      <c r="H267" s="1">
        <v>7480.0</v>
      </c>
      <c r="I267" s="1">
        <v>11600.0</v>
      </c>
      <c r="J267" s="1">
        <v>7000.0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7.25" customHeight="1">
      <c r="A268" s="23">
        <v>43895.0</v>
      </c>
      <c r="B268" s="1">
        <v>23450.0</v>
      </c>
      <c r="C268" s="1">
        <v>7020.0</v>
      </c>
      <c r="D268" s="1">
        <v>6070.0</v>
      </c>
      <c r="E268" s="1">
        <v>17900.0</v>
      </c>
      <c r="F268" s="1">
        <v>12900.0</v>
      </c>
      <c r="G268" s="1">
        <v>31350.0</v>
      </c>
      <c r="H268" s="1">
        <v>7700.0</v>
      </c>
      <c r="I268" s="1">
        <v>11850.0</v>
      </c>
      <c r="J268" s="1">
        <v>7040.0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7.25" customHeight="1">
      <c r="A269" s="23">
        <v>43896.0</v>
      </c>
      <c r="B269" s="1">
        <v>23550.0</v>
      </c>
      <c r="C269" s="1">
        <v>7150.0</v>
      </c>
      <c r="D269" s="1">
        <v>6100.0</v>
      </c>
      <c r="E269" s="1">
        <v>17750.0</v>
      </c>
      <c r="F269" s="1">
        <v>12500.0</v>
      </c>
      <c r="G269" s="1">
        <v>31050.0</v>
      </c>
      <c r="H269" s="1">
        <v>7810.0</v>
      </c>
      <c r="I269" s="1">
        <v>12150.0</v>
      </c>
      <c r="J269" s="1">
        <v>6870.0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7.25" customHeight="1">
      <c r="A270" s="23">
        <v>43899.0</v>
      </c>
      <c r="B270" s="1">
        <v>23500.0</v>
      </c>
      <c r="C270" s="1">
        <v>6930.0</v>
      </c>
      <c r="D270" s="1">
        <v>6020.0</v>
      </c>
      <c r="E270" s="1">
        <v>17150.0</v>
      </c>
      <c r="F270" s="1">
        <v>12450.0</v>
      </c>
      <c r="G270" s="1">
        <v>30250.0</v>
      </c>
      <c r="H270" s="1">
        <v>7250.0</v>
      </c>
      <c r="I270" s="1">
        <v>12350.0</v>
      </c>
      <c r="J270" s="1">
        <v>6430.0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7.25" customHeight="1">
      <c r="A271" s="23">
        <v>43900.0</v>
      </c>
      <c r="B271" s="1">
        <v>23100.0</v>
      </c>
      <c r="C271" s="1">
        <v>7060.0</v>
      </c>
      <c r="D271" s="1">
        <v>5910.0</v>
      </c>
      <c r="E271" s="1">
        <v>17150.0</v>
      </c>
      <c r="F271" s="1">
        <v>12450.0</v>
      </c>
      <c r="G271" s="1">
        <v>29650.0</v>
      </c>
      <c r="H271" s="1">
        <v>7250.0</v>
      </c>
      <c r="I271" s="1">
        <v>11600.0</v>
      </c>
      <c r="J271" s="1">
        <v>6400.0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7.25" customHeight="1">
      <c r="A272" s="23">
        <v>43901.0</v>
      </c>
      <c r="B272" s="1">
        <v>22950.0</v>
      </c>
      <c r="C272" s="1">
        <v>6970.0</v>
      </c>
      <c r="D272" s="1">
        <v>5690.0</v>
      </c>
      <c r="E272" s="1">
        <v>17000.0</v>
      </c>
      <c r="F272" s="1">
        <v>12150.0</v>
      </c>
      <c r="G272" s="1">
        <v>29450.0</v>
      </c>
      <c r="H272" s="1">
        <v>6590.0</v>
      </c>
      <c r="I272" s="1">
        <v>12600.0</v>
      </c>
      <c r="J272" s="1">
        <v>6010.0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7.25" customHeight="1">
      <c r="A273" s="23">
        <v>43902.0</v>
      </c>
      <c r="B273" s="1">
        <v>22500.0</v>
      </c>
      <c r="C273" s="1">
        <v>6800.0</v>
      </c>
      <c r="D273" s="1">
        <v>5380.0</v>
      </c>
      <c r="E273" s="1">
        <v>15700.0</v>
      </c>
      <c r="F273" s="1">
        <v>11500.0</v>
      </c>
      <c r="G273" s="1">
        <v>27450.0</v>
      </c>
      <c r="H273" s="1">
        <v>6370.0</v>
      </c>
      <c r="I273" s="1">
        <v>13050.0</v>
      </c>
      <c r="J273" s="1">
        <v>5410.0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7.25" customHeight="1">
      <c r="A274" s="23">
        <v>43903.0</v>
      </c>
      <c r="B274" s="1">
        <v>19950.0</v>
      </c>
      <c r="C274" s="1">
        <v>6290.0</v>
      </c>
      <c r="D274" s="1">
        <v>4875.0</v>
      </c>
      <c r="E274" s="1">
        <v>14700.0</v>
      </c>
      <c r="F274" s="1">
        <v>10600.0</v>
      </c>
      <c r="G274" s="1">
        <v>24900.0</v>
      </c>
      <c r="H274" s="1">
        <v>5520.0</v>
      </c>
      <c r="I274" s="1">
        <v>11100.0</v>
      </c>
      <c r="J274" s="1">
        <v>4810.0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7.25" customHeight="1">
      <c r="A275" s="23">
        <v>43906.0</v>
      </c>
      <c r="B275" s="1">
        <v>19200.0</v>
      </c>
      <c r="C275" s="1">
        <v>6130.0</v>
      </c>
      <c r="D275" s="1">
        <v>4900.0</v>
      </c>
      <c r="E275" s="1">
        <v>14200.0</v>
      </c>
      <c r="F275" s="1">
        <v>10500.0</v>
      </c>
      <c r="G275" s="1">
        <v>24400.0</v>
      </c>
      <c r="H275" s="1">
        <v>5610.0</v>
      </c>
      <c r="I275" s="1">
        <v>10200.0</v>
      </c>
      <c r="J275" s="1">
        <v>4400.0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7.25" customHeight="1">
      <c r="A276" s="23">
        <v>43907.0</v>
      </c>
      <c r="B276" s="1">
        <v>18350.0</v>
      </c>
      <c r="C276" s="1">
        <v>5790.0</v>
      </c>
      <c r="D276" s="1">
        <v>4865.0</v>
      </c>
      <c r="E276" s="1">
        <v>13750.0</v>
      </c>
      <c r="F276" s="1">
        <v>10500.0</v>
      </c>
      <c r="G276" s="1">
        <v>23900.0</v>
      </c>
      <c r="H276" s="1">
        <v>5510.0</v>
      </c>
      <c r="I276" s="1">
        <v>9610.0</v>
      </c>
      <c r="J276" s="1">
        <v>4445.0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7.25" customHeight="1">
      <c r="A277" s="23">
        <v>43908.0</v>
      </c>
      <c r="B277" s="1">
        <v>17850.0</v>
      </c>
      <c r="C277" s="1">
        <v>5680.0</v>
      </c>
      <c r="D277" s="1">
        <v>4610.0</v>
      </c>
      <c r="E277" s="1">
        <v>13300.0</v>
      </c>
      <c r="F277" s="1">
        <v>10100.0</v>
      </c>
      <c r="G277" s="1">
        <v>24000.0</v>
      </c>
      <c r="H277" s="1">
        <v>5180.0</v>
      </c>
      <c r="I277" s="1">
        <v>8980.0</v>
      </c>
      <c r="J277" s="1">
        <v>5770.0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7.25" customHeight="1">
      <c r="A278" s="23">
        <v>43909.0</v>
      </c>
      <c r="B278" s="1">
        <v>15800.0</v>
      </c>
      <c r="C278" s="1">
        <v>5490.0</v>
      </c>
      <c r="D278" s="1">
        <v>3950.0</v>
      </c>
      <c r="E278" s="1">
        <v>11950.0</v>
      </c>
      <c r="F278" s="1">
        <v>8940.0</v>
      </c>
      <c r="G278" s="1">
        <v>19550.0</v>
      </c>
      <c r="H278" s="1">
        <v>4185.0</v>
      </c>
      <c r="I278" s="1">
        <v>7660.0</v>
      </c>
      <c r="J278" s="1">
        <v>4090.0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7.25" customHeight="1">
      <c r="A279" s="23">
        <v>43910.0</v>
      </c>
      <c r="B279" s="1">
        <v>16800.0</v>
      </c>
      <c r="C279" s="1">
        <v>5880.0</v>
      </c>
      <c r="D279" s="1">
        <v>4115.0</v>
      </c>
      <c r="E279" s="1">
        <v>12500.0</v>
      </c>
      <c r="F279" s="1">
        <v>10300.0</v>
      </c>
      <c r="G279" s="1">
        <v>21200.0</v>
      </c>
      <c r="H279" s="1">
        <v>4430.0</v>
      </c>
      <c r="I279" s="1">
        <v>8030.0</v>
      </c>
      <c r="J279" s="1">
        <v>4160.0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7.25" customHeight="1">
      <c r="A280" s="23">
        <v>43913.0</v>
      </c>
      <c r="B280" s="6">
        <v>16800.0</v>
      </c>
      <c r="C280" s="6">
        <v>5880.0</v>
      </c>
      <c r="D280" s="6">
        <v>4115.0</v>
      </c>
      <c r="E280" s="6">
        <v>12500.0</v>
      </c>
      <c r="F280" s="6">
        <v>10300.0</v>
      </c>
      <c r="G280" s="6">
        <v>21200.0</v>
      </c>
      <c r="H280" s="1">
        <v>4680.0</v>
      </c>
      <c r="I280" s="1">
        <v>7980.0</v>
      </c>
      <c r="J280" s="1">
        <v>3760.0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7.25" customHeight="1">
      <c r="A281" s="23">
        <v>43914.0</v>
      </c>
      <c r="B281" s="6">
        <v>16800.0</v>
      </c>
      <c r="C281" s="6">
        <v>5880.0</v>
      </c>
      <c r="D281" s="6">
        <v>4115.0</v>
      </c>
      <c r="E281" s="6">
        <v>12500.0</v>
      </c>
      <c r="F281" s="6">
        <v>10300.0</v>
      </c>
      <c r="G281" s="6">
        <v>21200.0</v>
      </c>
      <c r="H281" s="1">
        <v>5010.0</v>
      </c>
      <c r="I281" s="1">
        <v>8230.0</v>
      </c>
      <c r="J281" s="1">
        <v>4010.0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7.25" customHeight="1">
      <c r="A282" s="23">
        <v>43915.0</v>
      </c>
      <c r="B282" s="6">
        <v>16800.0</v>
      </c>
      <c r="C282" s="6">
        <v>5880.0</v>
      </c>
      <c r="D282" s="6">
        <v>4115.0</v>
      </c>
      <c r="E282" s="6">
        <v>12500.0</v>
      </c>
      <c r="F282" s="6">
        <v>10300.0</v>
      </c>
      <c r="G282" s="6">
        <v>21200.0</v>
      </c>
      <c r="H282" s="1">
        <v>5260.0</v>
      </c>
      <c r="I282" s="1">
        <v>8800.0</v>
      </c>
      <c r="J282" s="1">
        <v>4310.0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7.25" customHeight="1">
      <c r="A283" s="23">
        <v>43916.0</v>
      </c>
      <c r="B283" s="6">
        <v>16800.0</v>
      </c>
      <c r="C283" s="6">
        <v>5880.0</v>
      </c>
      <c r="D283" s="6">
        <v>4115.0</v>
      </c>
      <c r="E283" s="6">
        <v>12500.0</v>
      </c>
      <c r="F283" s="6">
        <v>10300.0</v>
      </c>
      <c r="G283" s="6">
        <v>21200.0</v>
      </c>
      <c r="H283" s="1">
        <v>5550.0</v>
      </c>
      <c r="I283" s="1">
        <v>9200.0</v>
      </c>
      <c r="J283" s="1">
        <v>4360.0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7.25" customHeight="1">
      <c r="A284" s="23">
        <v>43917.0</v>
      </c>
      <c r="B284" s="6">
        <v>16800.0</v>
      </c>
      <c r="C284" s="6">
        <v>5880.0</v>
      </c>
      <c r="D284" s="6">
        <v>4115.0</v>
      </c>
      <c r="E284" s="6">
        <v>12500.0</v>
      </c>
      <c r="F284" s="6">
        <v>10300.0</v>
      </c>
      <c r="G284" s="6">
        <v>21200.0</v>
      </c>
      <c r="H284" s="1">
        <v>5850.0</v>
      </c>
      <c r="I284" s="1">
        <v>9730.0</v>
      </c>
      <c r="J284" s="1">
        <v>4840.0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7.25" customHeight="1">
      <c r="A285" s="23">
        <v>43920.0</v>
      </c>
      <c r="B285" s="6">
        <v>16800.0</v>
      </c>
      <c r="C285" s="6">
        <v>5880.0</v>
      </c>
      <c r="D285" s="6">
        <v>4115.0</v>
      </c>
      <c r="E285" s="6">
        <v>12500.0</v>
      </c>
      <c r="F285" s="6">
        <v>10300.0</v>
      </c>
      <c r="G285" s="6">
        <v>21200.0</v>
      </c>
      <c r="H285" s="1">
        <v>6130.0</v>
      </c>
      <c r="I285" s="1">
        <v>10650.0</v>
      </c>
      <c r="J285" s="1">
        <v>5000.0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7.25" customHeight="1">
      <c r="A286" s="23">
        <v>43921.0</v>
      </c>
      <c r="B286" s="6">
        <v>16800.0</v>
      </c>
      <c r="C286" s="6">
        <v>5880.0</v>
      </c>
      <c r="D286" s="6">
        <v>4115.0</v>
      </c>
      <c r="E286" s="6">
        <v>12500.0</v>
      </c>
      <c r="F286" s="6">
        <v>10300.0</v>
      </c>
      <c r="G286" s="6">
        <v>21200.0</v>
      </c>
      <c r="H286" s="1">
        <v>6240.0</v>
      </c>
      <c r="I286" s="1">
        <v>10600.0</v>
      </c>
      <c r="J286" s="1">
        <v>5300.0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7.25" customHeight="1">
      <c r="A287" s="23">
        <v>43922.0</v>
      </c>
      <c r="B287" s="6">
        <v>16800.0</v>
      </c>
      <c r="C287" s="6">
        <v>5880.0</v>
      </c>
      <c r="D287" s="6">
        <v>4115.0</v>
      </c>
      <c r="E287" s="6">
        <v>12500.0</v>
      </c>
      <c r="F287" s="6">
        <v>10300.0</v>
      </c>
      <c r="G287" s="6">
        <v>21200.0</v>
      </c>
      <c r="H287" s="1">
        <v>6940.0</v>
      </c>
      <c r="I287" s="1">
        <v>10050.0</v>
      </c>
      <c r="J287" s="1">
        <v>6130.0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7.25" customHeight="1">
      <c r="A288" s="23">
        <v>43923.0</v>
      </c>
      <c r="B288" s="6">
        <v>16800.0</v>
      </c>
      <c r="C288" s="6">
        <v>5880.0</v>
      </c>
      <c r="D288" s="6">
        <v>4115.0</v>
      </c>
      <c r="E288" s="6">
        <v>12500.0</v>
      </c>
      <c r="F288" s="6">
        <v>10300.0</v>
      </c>
      <c r="G288" s="6">
        <v>21200.0</v>
      </c>
      <c r="H288" s="1">
        <v>6730.0</v>
      </c>
      <c r="I288" s="1">
        <v>11000.0</v>
      </c>
      <c r="J288" s="1">
        <v>5950.0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7.25" customHeight="1">
      <c r="A289" s="23">
        <v>43924.0</v>
      </c>
      <c r="B289" s="6">
        <v>16800.0</v>
      </c>
      <c r="C289" s="6">
        <v>5880.0</v>
      </c>
      <c r="D289" s="6">
        <v>4115.0</v>
      </c>
      <c r="E289" s="6">
        <v>12500.0</v>
      </c>
      <c r="F289" s="6">
        <v>10300.0</v>
      </c>
      <c r="G289" s="6">
        <v>21200.0</v>
      </c>
      <c r="H289" s="1">
        <v>6660.0</v>
      </c>
      <c r="I289" s="1">
        <v>10950.0</v>
      </c>
      <c r="J289" s="1">
        <v>5840.0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7.25" customHeight="1">
      <c r="A290" s="23">
        <v>43927.0</v>
      </c>
      <c r="B290" s="6">
        <v>16800.0</v>
      </c>
      <c r="C290" s="6">
        <v>5880.0</v>
      </c>
      <c r="D290" s="6">
        <v>4115.0</v>
      </c>
      <c r="E290" s="6">
        <v>12500.0</v>
      </c>
      <c r="F290" s="6">
        <v>10300.0</v>
      </c>
      <c r="G290" s="6">
        <v>21200.0</v>
      </c>
      <c r="H290" s="1">
        <v>8650.0</v>
      </c>
      <c r="I290" s="1">
        <v>11900.0</v>
      </c>
      <c r="J290" s="1">
        <v>5980.0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7.25" customHeight="1">
      <c r="A291" s="23">
        <v>43928.0</v>
      </c>
      <c r="B291" s="6">
        <v>16800.0</v>
      </c>
      <c r="C291" s="6">
        <v>5880.0</v>
      </c>
      <c r="D291" s="6">
        <v>4115.0</v>
      </c>
      <c r="E291" s="6">
        <v>12500.0</v>
      </c>
      <c r="F291" s="6">
        <v>10300.0</v>
      </c>
      <c r="G291" s="6">
        <v>21200.0</v>
      </c>
      <c r="H291" s="1">
        <v>8310.0</v>
      </c>
      <c r="I291" s="1">
        <v>12050.0</v>
      </c>
      <c r="J291" s="1">
        <v>6110.0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7.25" customHeight="1">
      <c r="A292" s="23">
        <v>43929.0</v>
      </c>
      <c r="B292" s="6">
        <v>16800.0</v>
      </c>
      <c r="C292" s="6">
        <v>5880.0</v>
      </c>
      <c r="D292" s="6">
        <v>4115.0</v>
      </c>
      <c r="E292" s="6">
        <v>12500.0</v>
      </c>
      <c r="F292" s="6">
        <v>10300.0</v>
      </c>
      <c r="G292" s="6">
        <v>21200.0</v>
      </c>
      <c r="H292" s="1">
        <v>8050.0</v>
      </c>
      <c r="I292" s="1">
        <v>12150.0</v>
      </c>
      <c r="J292" s="1">
        <v>6030.0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7.25" customHeight="1">
      <c r="A293" s="23">
        <v>43930.0</v>
      </c>
      <c r="B293" s="6">
        <v>16800.0</v>
      </c>
      <c r="C293" s="6">
        <v>5880.0</v>
      </c>
      <c r="D293" s="6">
        <v>4115.0</v>
      </c>
      <c r="E293" s="6">
        <v>12500.0</v>
      </c>
      <c r="F293" s="6">
        <v>10300.0</v>
      </c>
      <c r="G293" s="6">
        <v>21200.0</v>
      </c>
      <c r="H293" s="1">
        <v>8320.0</v>
      </c>
      <c r="I293" s="1">
        <v>12500.0</v>
      </c>
      <c r="J293" s="1">
        <v>6130.0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7.25" customHeight="1">
      <c r="A294" s="23">
        <v>43931.0</v>
      </c>
      <c r="B294" s="6">
        <v>16800.0</v>
      </c>
      <c r="C294" s="6">
        <v>5880.0</v>
      </c>
      <c r="D294" s="6">
        <v>4115.0</v>
      </c>
      <c r="E294" s="6">
        <v>12500.0</v>
      </c>
      <c r="F294" s="6">
        <v>10300.0</v>
      </c>
      <c r="G294" s="6">
        <v>21200.0</v>
      </c>
      <c r="H294" s="1">
        <v>8340.0</v>
      </c>
      <c r="I294" s="1">
        <v>11300.0</v>
      </c>
      <c r="J294" s="1">
        <v>6080.0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7.25" customHeight="1">
      <c r="A295" s="23">
        <v>43934.0</v>
      </c>
      <c r="B295" s="6">
        <v>16800.0</v>
      </c>
      <c r="C295" s="6">
        <v>5880.0</v>
      </c>
      <c r="D295" s="6">
        <v>4115.0</v>
      </c>
      <c r="E295" s="6">
        <v>12500.0</v>
      </c>
      <c r="F295" s="6">
        <v>10300.0</v>
      </c>
      <c r="G295" s="6">
        <v>21200.0</v>
      </c>
      <c r="H295" s="1">
        <v>7650.0</v>
      </c>
      <c r="I295" s="1">
        <v>10850.0</v>
      </c>
      <c r="J295" s="1">
        <v>6270.0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7.25" customHeight="1">
      <c r="A296" s="23">
        <v>43935.0</v>
      </c>
      <c r="B296" s="6">
        <v>16800.0</v>
      </c>
      <c r="C296" s="6">
        <v>5880.0</v>
      </c>
      <c r="D296" s="6">
        <v>4115.0</v>
      </c>
      <c r="E296" s="6">
        <v>12500.0</v>
      </c>
      <c r="F296" s="6">
        <v>10300.0</v>
      </c>
      <c r="G296" s="6">
        <v>21200.0</v>
      </c>
      <c r="H296" s="1">
        <v>8180.0</v>
      </c>
      <c r="I296" s="1">
        <v>11100.0</v>
      </c>
      <c r="J296" s="1">
        <v>6550.0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7.25" customHeight="1">
      <c r="A297" s="23">
        <v>43937.0</v>
      </c>
      <c r="B297" s="6">
        <v>16800.0</v>
      </c>
      <c r="C297" s="6">
        <v>5880.0</v>
      </c>
      <c r="D297" s="6">
        <v>4115.0</v>
      </c>
      <c r="E297" s="6">
        <v>12500.0</v>
      </c>
      <c r="F297" s="6">
        <v>10300.0</v>
      </c>
      <c r="G297" s="6">
        <v>21200.0</v>
      </c>
      <c r="H297" s="1">
        <v>8070.0</v>
      </c>
      <c r="I297" s="1">
        <v>11600.0</v>
      </c>
      <c r="J297" s="1">
        <v>6830.0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7.25" customHeight="1">
      <c r="A298" s="23">
        <v>43938.0</v>
      </c>
      <c r="B298" s="6">
        <v>16800.0</v>
      </c>
      <c r="C298" s="6">
        <v>5880.0</v>
      </c>
      <c r="D298" s="6">
        <v>4115.0</v>
      </c>
      <c r="E298" s="6">
        <v>12500.0</v>
      </c>
      <c r="F298" s="6">
        <v>10300.0</v>
      </c>
      <c r="G298" s="6">
        <v>21200.0</v>
      </c>
      <c r="H298" s="1">
        <v>7910.0</v>
      </c>
      <c r="I298" s="1">
        <v>11600.0</v>
      </c>
      <c r="J298" s="1">
        <v>6960.0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7.25" customHeight="1">
      <c r="A299" s="23">
        <v>43941.0</v>
      </c>
      <c r="B299" s="6">
        <v>16800.0</v>
      </c>
      <c r="C299" s="6">
        <v>5880.0</v>
      </c>
      <c r="D299" s="6">
        <v>4115.0</v>
      </c>
      <c r="E299" s="6">
        <v>12500.0</v>
      </c>
      <c r="F299" s="6">
        <v>10300.0</v>
      </c>
      <c r="G299" s="6">
        <v>21200.0</v>
      </c>
      <c r="H299" s="1">
        <v>8220.0</v>
      </c>
      <c r="I299" s="1">
        <v>11400.0</v>
      </c>
      <c r="J299" s="1">
        <v>6790.0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7.25" customHeight="1">
      <c r="A300" s="23">
        <v>43942.0</v>
      </c>
      <c r="B300" s="6">
        <v>16800.0</v>
      </c>
      <c r="C300" s="6">
        <v>5880.0</v>
      </c>
      <c r="D300" s="6">
        <v>4115.0</v>
      </c>
      <c r="E300" s="6">
        <v>12500.0</v>
      </c>
      <c r="F300" s="6">
        <v>10300.0</v>
      </c>
      <c r="G300" s="6">
        <v>21200.0</v>
      </c>
      <c r="H300" s="1">
        <v>7840.0</v>
      </c>
      <c r="I300" s="1">
        <v>11000.0</v>
      </c>
      <c r="J300" s="1">
        <v>6500.0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7.25" customHeight="1">
      <c r="A301" s="23">
        <v>43943.0</v>
      </c>
      <c r="B301" s="6">
        <v>16800.0</v>
      </c>
      <c r="C301" s="6">
        <v>5880.0</v>
      </c>
      <c r="D301" s="6">
        <v>4115.0</v>
      </c>
      <c r="E301" s="6">
        <v>12500.0</v>
      </c>
      <c r="F301" s="6">
        <v>10300.0</v>
      </c>
      <c r="G301" s="6">
        <v>21200.0</v>
      </c>
      <c r="H301" s="1">
        <v>8020.0</v>
      </c>
      <c r="I301" s="1">
        <v>12350.0</v>
      </c>
      <c r="J301" s="1">
        <v>6460.0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7.25" customHeight="1">
      <c r="A302" s="23">
        <v>43944.0</v>
      </c>
      <c r="B302" s="6">
        <v>16800.0</v>
      </c>
      <c r="C302" s="6">
        <v>5880.0</v>
      </c>
      <c r="D302" s="6">
        <v>4115.0</v>
      </c>
      <c r="E302" s="6">
        <v>12500.0</v>
      </c>
      <c r="F302" s="6">
        <v>10300.0</v>
      </c>
      <c r="G302" s="6">
        <v>21200.0</v>
      </c>
      <c r="H302" s="1">
        <v>8270.0</v>
      </c>
      <c r="I302" s="1">
        <v>12150.0</v>
      </c>
      <c r="J302" s="1">
        <v>6420.0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7.25" customHeight="1">
      <c r="A303" s="23">
        <v>43945.0</v>
      </c>
      <c r="B303" s="6">
        <v>16800.0</v>
      </c>
      <c r="C303" s="6">
        <v>5880.0</v>
      </c>
      <c r="D303" s="6">
        <v>4115.0</v>
      </c>
      <c r="E303" s="6">
        <v>12500.0</v>
      </c>
      <c r="F303" s="6">
        <v>10300.0</v>
      </c>
      <c r="G303" s="6">
        <v>21200.0</v>
      </c>
      <c r="H303" s="1">
        <v>8050.0</v>
      </c>
      <c r="I303" s="1">
        <v>12200.0</v>
      </c>
      <c r="J303" s="1">
        <v>6210.0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7.25" customHeight="1">
      <c r="A304" s="23">
        <v>43948.0</v>
      </c>
      <c r="B304" s="6">
        <v>16800.0</v>
      </c>
      <c r="C304" s="6">
        <v>5880.0</v>
      </c>
      <c r="D304" s="6">
        <v>4115.0</v>
      </c>
      <c r="E304" s="6">
        <v>12500.0</v>
      </c>
      <c r="F304" s="6">
        <v>10300.0</v>
      </c>
      <c r="G304" s="6">
        <v>21200.0</v>
      </c>
      <c r="H304" s="1">
        <v>8160.0</v>
      </c>
      <c r="I304" s="1">
        <v>12700.0</v>
      </c>
      <c r="J304" s="1">
        <v>6560.0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7.25" customHeight="1">
      <c r="A305" s="23">
        <v>43949.0</v>
      </c>
      <c r="B305" s="6">
        <v>16800.0</v>
      </c>
      <c r="C305" s="6">
        <v>5880.0</v>
      </c>
      <c r="D305" s="6">
        <v>4115.0</v>
      </c>
      <c r="E305" s="6">
        <v>12500.0</v>
      </c>
      <c r="F305" s="6">
        <v>10300.0</v>
      </c>
      <c r="G305" s="6">
        <v>21200.0</v>
      </c>
      <c r="H305" s="1">
        <v>7980.0</v>
      </c>
      <c r="I305" s="1">
        <v>13800.0</v>
      </c>
      <c r="J305" s="1">
        <v>6400.0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7.25" customHeight="1">
      <c r="A306" s="23">
        <v>43950.0</v>
      </c>
      <c r="B306" s="6">
        <v>16800.0</v>
      </c>
      <c r="C306" s="6">
        <v>5880.0</v>
      </c>
      <c r="D306" s="6">
        <v>4115.0</v>
      </c>
      <c r="E306" s="6">
        <v>12500.0</v>
      </c>
      <c r="F306" s="6">
        <v>10300.0</v>
      </c>
      <c r="G306" s="6">
        <v>21200.0</v>
      </c>
      <c r="H306" s="1">
        <v>7800.0</v>
      </c>
      <c r="I306" s="1">
        <v>15800.0</v>
      </c>
      <c r="J306" s="1">
        <v>6380.0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7.25" customHeight="1">
      <c r="A307" s="23">
        <v>43955.0</v>
      </c>
      <c r="B307" s="6">
        <v>16800.0</v>
      </c>
      <c r="C307" s="6">
        <v>5880.0</v>
      </c>
      <c r="D307" s="6">
        <v>4115.0</v>
      </c>
      <c r="E307" s="6">
        <v>12500.0</v>
      </c>
      <c r="F307" s="6">
        <v>10300.0</v>
      </c>
      <c r="G307" s="6">
        <v>21200.0</v>
      </c>
      <c r="H307" s="1">
        <v>7710.0</v>
      </c>
      <c r="I307" s="1">
        <v>15250.0</v>
      </c>
      <c r="J307" s="1">
        <v>6380.0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7.25" customHeight="1">
      <c r="A308" s="23">
        <v>43957.0</v>
      </c>
      <c r="B308" s="6">
        <v>16800.0</v>
      </c>
      <c r="C308" s="6">
        <v>5880.0</v>
      </c>
      <c r="D308" s="6">
        <v>4115.0</v>
      </c>
      <c r="E308" s="6">
        <v>12500.0</v>
      </c>
      <c r="F308" s="6">
        <v>10300.0</v>
      </c>
      <c r="G308" s="6">
        <v>21200.0</v>
      </c>
      <c r="H308" s="1">
        <v>7730.0</v>
      </c>
      <c r="I308" s="1">
        <v>14900.0</v>
      </c>
      <c r="J308" s="1">
        <v>6570.0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7.25" customHeight="1">
      <c r="A309" s="23">
        <v>43958.0</v>
      </c>
      <c r="B309" s="6">
        <v>16800.0</v>
      </c>
      <c r="C309" s="6">
        <v>5880.0</v>
      </c>
      <c r="D309" s="6">
        <v>4115.0</v>
      </c>
      <c r="E309" s="6">
        <v>12500.0</v>
      </c>
      <c r="F309" s="6">
        <v>10300.0</v>
      </c>
      <c r="G309" s="6">
        <v>21200.0</v>
      </c>
      <c r="H309" s="1">
        <v>7720.0</v>
      </c>
      <c r="I309" s="1">
        <v>14500.0</v>
      </c>
      <c r="J309" s="1">
        <v>6580.0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7.25" customHeight="1">
      <c r="A310" s="23">
        <v>43959.0</v>
      </c>
      <c r="B310" s="6">
        <v>16800.0</v>
      </c>
      <c r="C310" s="6">
        <v>5880.0</v>
      </c>
      <c r="D310" s="6">
        <v>4115.0</v>
      </c>
      <c r="E310" s="6">
        <v>12500.0</v>
      </c>
      <c r="F310" s="6">
        <v>10300.0</v>
      </c>
      <c r="G310" s="6">
        <v>21200.0</v>
      </c>
      <c r="H310" s="1">
        <v>8050.0</v>
      </c>
      <c r="I310" s="1">
        <v>15000.0</v>
      </c>
      <c r="J310" s="1">
        <v>6600.0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7.25" customHeight="1">
      <c r="A311" s="23">
        <v>43962.0</v>
      </c>
      <c r="B311" s="6">
        <v>16800.0</v>
      </c>
      <c r="C311" s="6">
        <v>5880.0</v>
      </c>
      <c r="D311" s="6">
        <v>4115.0</v>
      </c>
      <c r="E311" s="6">
        <v>12500.0</v>
      </c>
      <c r="F311" s="6">
        <v>10300.0</v>
      </c>
      <c r="G311" s="6">
        <v>21200.0</v>
      </c>
      <c r="H311" s="1">
        <v>8120.0</v>
      </c>
      <c r="I311" s="1">
        <v>15650.0</v>
      </c>
      <c r="J311" s="1">
        <v>6480.0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7.25" customHeight="1">
      <c r="A312" s="23">
        <v>43963.0</v>
      </c>
      <c r="B312" s="6">
        <v>16800.0</v>
      </c>
      <c r="C312" s="6">
        <v>5880.0</v>
      </c>
      <c r="D312" s="6">
        <v>4115.0</v>
      </c>
      <c r="E312" s="6">
        <v>12500.0</v>
      </c>
      <c r="F312" s="6">
        <v>10300.0</v>
      </c>
      <c r="G312" s="6">
        <v>21200.0</v>
      </c>
      <c r="H312" s="1">
        <v>7930.0</v>
      </c>
      <c r="I312" s="1">
        <v>15400.0</v>
      </c>
      <c r="J312" s="1">
        <v>6350.0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7.25" customHeight="1">
      <c r="A313" s="23">
        <v>43964.0</v>
      </c>
      <c r="B313" s="6">
        <v>16800.0</v>
      </c>
      <c r="C313" s="6">
        <v>5880.0</v>
      </c>
      <c r="D313" s="6">
        <v>4115.0</v>
      </c>
      <c r="E313" s="6">
        <v>12500.0</v>
      </c>
      <c r="F313" s="6">
        <v>10300.0</v>
      </c>
      <c r="G313" s="6">
        <v>21200.0</v>
      </c>
      <c r="H313" s="1">
        <v>8270.0</v>
      </c>
      <c r="I313" s="1">
        <v>15850.0</v>
      </c>
      <c r="J313" s="1">
        <v>6370.0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7.25" customHeight="1">
      <c r="A314" s="23">
        <v>43965.0</v>
      </c>
      <c r="B314" s="6">
        <v>16800.0</v>
      </c>
      <c r="C314" s="6">
        <v>5880.0</v>
      </c>
      <c r="D314" s="6">
        <v>4115.0</v>
      </c>
      <c r="E314" s="6">
        <v>12500.0</v>
      </c>
      <c r="F314" s="6">
        <v>10300.0</v>
      </c>
      <c r="G314" s="6">
        <v>21200.0</v>
      </c>
      <c r="H314" s="1">
        <v>8770.0</v>
      </c>
      <c r="I314" s="1">
        <v>17200.0</v>
      </c>
      <c r="J314" s="1">
        <v>6480.0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7.25" customHeight="1">
      <c r="A315" s="23">
        <v>43966.0</v>
      </c>
      <c r="B315" s="6">
        <v>16800.0</v>
      </c>
      <c r="C315" s="6">
        <v>5880.0</v>
      </c>
      <c r="D315" s="6">
        <v>4115.0</v>
      </c>
      <c r="E315" s="6">
        <v>12500.0</v>
      </c>
      <c r="F315" s="6">
        <v>10300.0</v>
      </c>
      <c r="G315" s="6">
        <v>21200.0</v>
      </c>
      <c r="H315" s="1">
        <v>8300.0</v>
      </c>
      <c r="I315" s="1">
        <v>16250.0</v>
      </c>
      <c r="J315" s="1">
        <v>6340.0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7.25" customHeight="1">
      <c r="A316" s="23">
        <v>43969.0</v>
      </c>
      <c r="B316" s="6">
        <v>16800.0</v>
      </c>
      <c r="C316" s="6">
        <v>5880.0</v>
      </c>
      <c r="D316" s="6">
        <v>4115.0</v>
      </c>
      <c r="E316" s="6">
        <v>12500.0</v>
      </c>
      <c r="F316" s="6">
        <v>10300.0</v>
      </c>
      <c r="G316" s="6">
        <v>21200.0</v>
      </c>
      <c r="H316" s="1">
        <v>8140.0</v>
      </c>
      <c r="I316" s="1">
        <v>16000.0</v>
      </c>
      <c r="J316" s="1">
        <v>6210.0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7.25" customHeight="1">
      <c r="A317" s="23">
        <v>43970.0</v>
      </c>
      <c r="B317" s="6">
        <v>16800.0</v>
      </c>
      <c r="C317" s="6">
        <v>5880.0</v>
      </c>
      <c r="D317" s="6">
        <v>4115.0</v>
      </c>
      <c r="E317" s="6">
        <v>12500.0</v>
      </c>
      <c r="F317" s="6">
        <v>10300.0</v>
      </c>
      <c r="G317" s="6">
        <v>21200.0</v>
      </c>
      <c r="H317" s="1">
        <v>7860.0</v>
      </c>
      <c r="I317" s="1">
        <v>15100.0</v>
      </c>
      <c r="J317" s="1">
        <v>6390.0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7.25" customHeight="1">
      <c r="A318" s="23">
        <v>43971.0</v>
      </c>
      <c r="B318" s="6">
        <v>16800.0</v>
      </c>
      <c r="C318" s="6">
        <v>5880.0</v>
      </c>
      <c r="D318" s="6">
        <v>4115.0</v>
      </c>
      <c r="E318" s="6">
        <v>12500.0</v>
      </c>
      <c r="F318" s="6">
        <v>10300.0</v>
      </c>
      <c r="G318" s="6">
        <v>21200.0</v>
      </c>
      <c r="H318" s="1">
        <v>7930.0</v>
      </c>
      <c r="I318" s="1">
        <v>15350.0</v>
      </c>
      <c r="J318" s="1">
        <v>8300.0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7.25" customHeight="1">
      <c r="A319" s="23">
        <v>43972.0</v>
      </c>
      <c r="B319" s="6">
        <v>16800.0</v>
      </c>
      <c r="C319" s="6">
        <v>5880.0</v>
      </c>
      <c r="D319" s="6">
        <v>4115.0</v>
      </c>
      <c r="E319" s="6">
        <v>12500.0</v>
      </c>
      <c r="F319" s="6">
        <v>10300.0</v>
      </c>
      <c r="G319" s="6">
        <v>21200.0</v>
      </c>
      <c r="H319" s="1">
        <v>7870.0</v>
      </c>
      <c r="I319" s="1">
        <v>15200.0</v>
      </c>
      <c r="J319" s="1">
        <v>8320.0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7.25" customHeight="1">
      <c r="A320" s="23">
        <v>43973.0</v>
      </c>
      <c r="B320" s="6">
        <v>16800.0</v>
      </c>
      <c r="C320" s="6">
        <v>5880.0</v>
      </c>
      <c r="D320" s="6">
        <v>4115.0</v>
      </c>
      <c r="E320" s="6">
        <v>12500.0</v>
      </c>
      <c r="F320" s="6">
        <v>10300.0</v>
      </c>
      <c r="G320" s="6">
        <v>21200.0</v>
      </c>
      <c r="H320" s="1">
        <v>7750.0</v>
      </c>
      <c r="I320" s="1">
        <v>14900.0</v>
      </c>
      <c r="J320" s="1">
        <v>8150.0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7.25" customHeight="1">
      <c r="A321" s="23">
        <v>43976.0</v>
      </c>
      <c r="B321" s="6">
        <v>16800.0</v>
      </c>
      <c r="C321" s="6">
        <v>5880.0</v>
      </c>
      <c r="D321" s="6">
        <v>4115.0</v>
      </c>
      <c r="E321" s="6">
        <v>12500.0</v>
      </c>
      <c r="F321" s="6">
        <v>10300.0</v>
      </c>
      <c r="G321" s="6">
        <v>21200.0</v>
      </c>
      <c r="H321" s="1">
        <v>7960.0</v>
      </c>
      <c r="I321" s="1">
        <v>15350.0</v>
      </c>
      <c r="J321" s="1">
        <v>8200.0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7.25" customHeight="1">
      <c r="A322" s="23">
        <v>43977.0</v>
      </c>
      <c r="B322" s="6">
        <v>16800.0</v>
      </c>
      <c r="C322" s="6">
        <v>5880.0</v>
      </c>
      <c r="D322" s="6">
        <v>4115.0</v>
      </c>
      <c r="E322" s="6">
        <v>12500.0</v>
      </c>
      <c r="F322" s="6">
        <v>10300.0</v>
      </c>
      <c r="G322" s="6">
        <v>21200.0</v>
      </c>
      <c r="H322" s="1">
        <v>7940.0</v>
      </c>
      <c r="I322" s="1">
        <v>15650.0</v>
      </c>
      <c r="J322" s="1">
        <v>8200.0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7.25" customHeight="1">
      <c r="A323" s="23">
        <v>43978.0</v>
      </c>
      <c r="B323" s="6">
        <v>16800.0</v>
      </c>
      <c r="C323" s="6">
        <v>5880.0</v>
      </c>
      <c r="D323" s="6">
        <v>4115.0</v>
      </c>
      <c r="E323" s="6">
        <v>12500.0</v>
      </c>
      <c r="F323" s="6">
        <v>10300.0</v>
      </c>
      <c r="G323" s="6">
        <v>21200.0</v>
      </c>
      <c r="H323" s="1">
        <v>7880.0</v>
      </c>
      <c r="I323" s="1">
        <v>15650.0</v>
      </c>
      <c r="J323" s="1">
        <v>8020.0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7.25" customHeight="1">
      <c r="A324" s="23">
        <v>43979.0</v>
      </c>
      <c r="B324" s="6">
        <v>16800.0</v>
      </c>
      <c r="C324" s="6">
        <v>5880.0</v>
      </c>
      <c r="D324" s="6">
        <v>4115.0</v>
      </c>
      <c r="E324" s="6">
        <v>12500.0</v>
      </c>
      <c r="F324" s="6">
        <v>10300.0</v>
      </c>
      <c r="G324" s="6">
        <v>21200.0</v>
      </c>
      <c r="H324" s="1">
        <v>7680.0</v>
      </c>
      <c r="I324" s="1">
        <v>16900.0</v>
      </c>
      <c r="J324" s="1">
        <v>7640.0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7.25" customHeight="1">
      <c r="A325" s="23">
        <v>43980.0</v>
      </c>
      <c r="B325" s="6">
        <v>16800.0</v>
      </c>
      <c r="C325" s="6">
        <v>5880.0</v>
      </c>
      <c r="D325" s="6">
        <v>4115.0</v>
      </c>
      <c r="E325" s="6">
        <v>12500.0</v>
      </c>
      <c r="F325" s="6">
        <v>10300.0</v>
      </c>
      <c r="G325" s="6">
        <v>21200.0</v>
      </c>
      <c r="H325" s="1">
        <v>7680.0</v>
      </c>
      <c r="I325" s="1">
        <v>16600.0</v>
      </c>
      <c r="J325" s="1">
        <v>7470.0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7.25" customHeight="1">
      <c r="A326" s="23">
        <v>43983.0</v>
      </c>
      <c r="B326" s="6">
        <v>16800.0</v>
      </c>
      <c r="C326" s="6">
        <v>5880.0</v>
      </c>
      <c r="D326" s="6">
        <v>4115.0</v>
      </c>
      <c r="E326" s="6">
        <v>12500.0</v>
      </c>
      <c r="F326" s="6">
        <v>10300.0</v>
      </c>
      <c r="G326" s="6">
        <v>21200.0</v>
      </c>
      <c r="H326" s="1">
        <v>7820.0</v>
      </c>
      <c r="I326" s="1">
        <v>16100.0</v>
      </c>
      <c r="J326" s="1">
        <v>7600.0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7.25" customHeight="1">
      <c r="A327" s="23">
        <v>43984.0</v>
      </c>
      <c r="B327" s="6">
        <v>16800.0</v>
      </c>
      <c r="C327" s="6">
        <v>5880.0</v>
      </c>
      <c r="D327" s="6">
        <v>4115.0</v>
      </c>
      <c r="E327" s="6">
        <v>12500.0</v>
      </c>
      <c r="F327" s="6">
        <v>10300.0</v>
      </c>
      <c r="G327" s="6">
        <v>21200.0</v>
      </c>
      <c r="H327" s="1">
        <v>7850.0</v>
      </c>
      <c r="I327" s="1">
        <v>15650.0</v>
      </c>
      <c r="J327" s="1">
        <v>7700.0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7.25" customHeight="1">
      <c r="A328" s="23">
        <v>43985.0</v>
      </c>
      <c r="B328" s="6">
        <v>16800.0</v>
      </c>
      <c r="C328" s="6">
        <v>5880.0</v>
      </c>
      <c r="D328" s="6">
        <v>4115.0</v>
      </c>
      <c r="E328" s="6">
        <v>12500.0</v>
      </c>
      <c r="F328" s="6">
        <v>10300.0</v>
      </c>
      <c r="G328" s="6">
        <v>21200.0</v>
      </c>
      <c r="H328" s="1">
        <v>7700.0</v>
      </c>
      <c r="I328" s="1">
        <v>15150.0</v>
      </c>
      <c r="J328" s="1">
        <v>7800.0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7.25" customHeight="1">
      <c r="A329" s="23">
        <v>43986.0</v>
      </c>
      <c r="B329" s="6">
        <v>16800.0</v>
      </c>
      <c r="C329" s="6">
        <v>5880.0</v>
      </c>
      <c r="D329" s="6">
        <v>4115.0</v>
      </c>
      <c r="E329" s="6">
        <v>12500.0</v>
      </c>
      <c r="F329" s="6">
        <v>10300.0</v>
      </c>
      <c r="G329" s="6">
        <v>21200.0</v>
      </c>
      <c r="H329" s="1">
        <v>7720.0</v>
      </c>
      <c r="I329" s="1">
        <v>15350.0</v>
      </c>
      <c r="J329" s="1">
        <v>7730.0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7.25" customHeight="1">
      <c r="A330" s="23">
        <v>43987.0</v>
      </c>
      <c r="B330" s="6">
        <v>16800.0</v>
      </c>
      <c r="C330" s="6">
        <v>5880.0</v>
      </c>
      <c r="D330" s="6">
        <v>4115.0</v>
      </c>
      <c r="E330" s="6">
        <v>12500.0</v>
      </c>
      <c r="F330" s="6">
        <v>10300.0</v>
      </c>
      <c r="G330" s="6">
        <v>21200.0</v>
      </c>
      <c r="H330" s="1">
        <v>8150.0</v>
      </c>
      <c r="I330" s="1">
        <v>15250.0</v>
      </c>
      <c r="J330" s="1">
        <v>7840.0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7.25" customHeight="1">
      <c r="A331" s="23">
        <v>43990.0</v>
      </c>
      <c r="B331" s="6">
        <v>16800.0</v>
      </c>
      <c r="C331" s="6">
        <v>5880.0</v>
      </c>
      <c r="D331" s="6">
        <v>4115.0</v>
      </c>
      <c r="E331" s="6">
        <v>12500.0</v>
      </c>
      <c r="F331" s="6">
        <v>10300.0</v>
      </c>
      <c r="G331" s="6">
        <v>21200.0</v>
      </c>
      <c r="H331" s="1">
        <v>8000.0</v>
      </c>
      <c r="I331" s="1">
        <v>15900.0</v>
      </c>
      <c r="J331" s="1">
        <v>7660.0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7.25" customHeight="1">
      <c r="A332" s="23">
        <v>43991.0</v>
      </c>
      <c r="B332" s="6">
        <v>16800.0</v>
      </c>
      <c r="C332" s="6">
        <v>5880.0</v>
      </c>
      <c r="D332" s="6">
        <v>4115.0</v>
      </c>
      <c r="E332" s="6">
        <v>12500.0</v>
      </c>
      <c r="F332" s="6">
        <v>10300.0</v>
      </c>
      <c r="G332" s="6">
        <v>21200.0</v>
      </c>
      <c r="H332" s="1">
        <v>7890.0</v>
      </c>
      <c r="I332" s="1">
        <v>15750.0</v>
      </c>
      <c r="J332" s="1">
        <v>7670.0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7.25" customHeight="1">
      <c r="A333" s="23">
        <v>43992.0</v>
      </c>
      <c r="B333" s="6">
        <v>16800.0</v>
      </c>
      <c r="C333" s="6">
        <v>5880.0</v>
      </c>
      <c r="D333" s="6">
        <v>4115.0</v>
      </c>
      <c r="E333" s="6">
        <v>12500.0</v>
      </c>
      <c r="F333" s="6">
        <v>10300.0</v>
      </c>
      <c r="G333" s="6">
        <v>21200.0</v>
      </c>
      <c r="H333" s="1">
        <v>8120.0</v>
      </c>
      <c r="I333" s="1">
        <v>15300.0</v>
      </c>
      <c r="J333" s="1">
        <v>8210.0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7.25" customHeight="1">
      <c r="A334" s="23">
        <v>43993.0</v>
      </c>
      <c r="B334" s="6">
        <v>16800.0</v>
      </c>
      <c r="C334" s="6">
        <v>5880.0</v>
      </c>
      <c r="D334" s="6">
        <v>4115.0</v>
      </c>
      <c r="E334" s="6">
        <v>12500.0</v>
      </c>
      <c r="F334" s="6">
        <v>10300.0</v>
      </c>
      <c r="G334" s="6">
        <v>21200.0</v>
      </c>
      <c r="H334" s="1">
        <v>8200.0</v>
      </c>
      <c r="I334" s="1">
        <v>15150.0</v>
      </c>
      <c r="J334" s="1">
        <v>8220.0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7.25" customHeight="1">
      <c r="A335" s="23">
        <v>43994.0</v>
      </c>
      <c r="B335" s="6">
        <v>16800.0</v>
      </c>
      <c r="C335" s="6">
        <v>5880.0</v>
      </c>
      <c r="D335" s="6">
        <v>4115.0</v>
      </c>
      <c r="E335" s="6">
        <v>12500.0</v>
      </c>
      <c r="F335" s="6">
        <v>10300.0</v>
      </c>
      <c r="G335" s="6">
        <v>21200.0</v>
      </c>
      <c r="H335" s="1">
        <v>7930.0</v>
      </c>
      <c r="I335" s="1">
        <v>15550.0</v>
      </c>
      <c r="J335" s="1">
        <v>7980.0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7.25" customHeight="1">
      <c r="A336" s="23">
        <v>43997.0</v>
      </c>
      <c r="B336" s="6">
        <v>16800.0</v>
      </c>
      <c r="C336" s="6">
        <v>5880.0</v>
      </c>
      <c r="D336" s="6">
        <v>4115.0</v>
      </c>
      <c r="E336" s="6">
        <v>12500.0</v>
      </c>
      <c r="F336" s="6">
        <v>10300.0</v>
      </c>
      <c r="G336" s="6">
        <v>21200.0</v>
      </c>
      <c r="H336" s="1">
        <v>7500.0</v>
      </c>
      <c r="I336" s="1">
        <v>14250.0</v>
      </c>
      <c r="J336" s="1">
        <v>6800.0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7.25" customHeight="1">
      <c r="A337" s="23">
        <v>43998.0</v>
      </c>
      <c r="B337" s="6">
        <v>16800.0</v>
      </c>
      <c r="C337" s="6">
        <v>5880.0</v>
      </c>
      <c r="D337" s="6">
        <v>4115.0</v>
      </c>
      <c r="E337" s="6">
        <v>12500.0</v>
      </c>
      <c r="F337" s="6">
        <v>10300.0</v>
      </c>
      <c r="G337" s="6">
        <v>21200.0</v>
      </c>
      <c r="H337" s="1">
        <v>7980.0</v>
      </c>
      <c r="I337" s="1">
        <v>14650.0</v>
      </c>
      <c r="J337" s="1">
        <v>7500.0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7.25" customHeight="1">
      <c r="A338" s="23">
        <v>43999.0</v>
      </c>
      <c r="B338" s="6">
        <v>16800.0</v>
      </c>
      <c r="C338" s="6">
        <v>5880.0</v>
      </c>
      <c r="D338" s="6">
        <v>4115.0</v>
      </c>
      <c r="E338" s="6">
        <v>12500.0</v>
      </c>
      <c r="F338" s="6">
        <v>10300.0</v>
      </c>
      <c r="G338" s="6">
        <v>21200.0</v>
      </c>
      <c r="H338" s="1">
        <v>8080.0</v>
      </c>
      <c r="I338" s="1">
        <v>14700.0</v>
      </c>
      <c r="J338" s="1">
        <v>7270.0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7.25" customHeight="1">
      <c r="A339" s="23">
        <v>44000.0</v>
      </c>
      <c r="B339" s="6">
        <v>16800.0</v>
      </c>
      <c r="C339" s="6">
        <v>5880.0</v>
      </c>
      <c r="D339" s="6">
        <v>4115.0</v>
      </c>
      <c r="E339" s="6">
        <v>12500.0</v>
      </c>
      <c r="F339" s="6">
        <v>10300.0</v>
      </c>
      <c r="G339" s="6">
        <v>21200.0</v>
      </c>
      <c r="H339" s="1">
        <v>8040.0</v>
      </c>
      <c r="I339" s="1">
        <v>14600.0</v>
      </c>
      <c r="J339" s="1">
        <v>7130.0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7.25" customHeight="1">
      <c r="A340" s="23">
        <v>44001.0</v>
      </c>
      <c r="B340" s="6">
        <v>16800.0</v>
      </c>
      <c r="C340" s="6">
        <v>5880.0</v>
      </c>
      <c r="D340" s="6">
        <v>4115.0</v>
      </c>
      <c r="E340" s="6">
        <v>12500.0</v>
      </c>
      <c r="F340" s="6">
        <v>10300.0</v>
      </c>
      <c r="G340" s="6">
        <v>21200.0</v>
      </c>
      <c r="H340" s="1">
        <v>8130.0</v>
      </c>
      <c r="I340" s="1">
        <v>14400.0</v>
      </c>
      <c r="J340" s="1">
        <v>7160.0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7.25" customHeight="1">
      <c r="A341" s="23">
        <v>44004.0</v>
      </c>
      <c r="B341" s="6">
        <v>16800.0</v>
      </c>
      <c r="C341" s="6">
        <v>5880.0</v>
      </c>
      <c r="D341" s="6">
        <v>4115.0</v>
      </c>
      <c r="E341" s="6">
        <v>12500.0</v>
      </c>
      <c r="F341" s="6">
        <v>10300.0</v>
      </c>
      <c r="G341" s="6">
        <v>21200.0</v>
      </c>
      <c r="H341" s="1">
        <v>8130.0</v>
      </c>
      <c r="I341" s="1">
        <v>14700.0</v>
      </c>
      <c r="J341" s="1">
        <v>7200.0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7.25" customHeight="1">
      <c r="A342" s="23">
        <v>44005.0</v>
      </c>
      <c r="B342" s="6">
        <v>16800.0</v>
      </c>
      <c r="C342" s="6">
        <v>5880.0</v>
      </c>
      <c r="D342" s="6">
        <v>4115.0</v>
      </c>
      <c r="E342" s="6">
        <v>12500.0</v>
      </c>
      <c r="F342" s="6">
        <v>10300.0</v>
      </c>
      <c r="G342" s="6">
        <v>21200.0</v>
      </c>
      <c r="H342" s="1">
        <v>7950.0</v>
      </c>
      <c r="I342" s="1">
        <v>14400.0</v>
      </c>
      <c r="J342" s="1">
        <v>7260.0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7.25" customHeight="1">
      <c r="A343" s="23">
        <v>44006.0</v>
      </c>
      <c r="B343" s="6">
        <v>16800.0</v>
      </c>
      <c r="C343" s="6">
        <v>5880.0</v>
      </c>
      <c r="D343" s="6">
        <v>4115.0</v>
      </c>
      <c r="E343" s="6">
        <v>12500.0</v>
      </c>
      <c r="F343" s="6">
        <v>10300.0</v>
      </c>
      <c r="G343" s="6">
        <v>21200.0</v>
      </c>
      <c r="H343" s="1">
        <v>8000.0</v>
      </c>
      <c r="I343" s="1">
        <v>14750.0</v>
      </c>
      <c r="J343" s="1">
        <v>7600.0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7.25" customHeight="1">
      <c r="A344" s="23">
        <v>44007.0</v>
      </c>
      <c r="B344" s="6">
        <v>16800.0</v>
      </c>
      <c r="C344" s="6">
        <v>5880.0</v>
      </c>
      <c r="D344" s="6">
        <v>4115.0</v>
      </c>
      <c r="E344" s="6">
        <v>12500.0</v>
      </c>
      <c r="F344" s="6">
        <v>10300.0</v>
      </c>
      <c r="G344" s="6">
        <v>21200.0</v>
      </c>
      <c r="H344" s="1">
        <v>7780.0</v>
      </c>
      <c r="I344" s="1">
        <v>14650.0</v>
      </c>
      <c r="J344" s="1">
        <v>7520.0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7.25" customHeight="1">
      <c r="A345" s="23">
        <v>44008.0</v>
      </c>
      <c r="B345" s="6">
        <v>16800.0</v>
      </c>
      <c r="C345" s="6">
        <v>5880.0</v>
      </c>
      <c r="D345" s="6">
        <v>4115.0</v>
      </c>
      <c r="E345" s="6">
        <v>12500.0</v>
      </c>
      <c r="F345" s="6">
        <v>10300.0</v>
      </c>
      <c r="G345" s="6">
        <v>21200.0</v>
      </c>
      <c r="H345" s="1">
        <v>7880.0</v>
      </c>
      <c r="I345" s="1">
        <v>14950.0</v>
      </c>
      <c r="J345" s="1">
        <v>7650.0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7.25" customHeight="1">
      <c r="A346" s="23">
        <v>44011.0</v>
      </c>
      <c r="B346" s="6">
        <v>16800.0</v>
      </c>
      <c r="C346" s="6">
        <v>5880.0</v>
      </c>
      <c r="D346" s="6">
        <v>4115.0</v>
      </c>
      <c r="E346" s="6">
        <v>12500.0</v>
      </c>
      <c r="F346" s="6">
        <v>10300.0</v>
      </c>
      <c r="G346" s="6">
        <v>21200.0</v>
      </c>
      <c r="H346" s="1">
        <v>7590.0</v>
      </c>
      <c r="I346" s="1">
        <v>15800.0</v>
      </c>
      <c r="J346" s="1">
        <v>7180.0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7.25" customHeight="1">
      <c r="A347" s="23">
        <v>44012.0</v>
      </c>
      <c r="B347" s="6">
        <v>16800.0</v>
      </c>
      <c r="C347" s="6">
        <v>5880.0</v>
      </c>
      <c r="D347" s="6">
        <v>4115.0</v>
      </c>
      <c r="E347" s="6">
        <v>12500.0</v>
      </c>
      <c r="F347" s="6">
        <v>10300.0</v>
      </c>
      <c r="G347" s="6">
        <v>21200.0</v>
      </c>
      <c r="H347" s="1">
        <v>8090.0</v>
      </c>
      <c r="I347" s="1">
        <v>15000.0</v>
      </c>
      <c r="J347" s="1">
        <v>7180.0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7.25" customHeight="1">
      <c r="A348" s="23">
        <v>44013.0</v>
      </c>
      <c r="B348" s="6">
        <v>16800.0</v>
      </c>
      <c r="C348" s="6">
        <v>5880.0</v>
      </c>
      <c r="D348" s="6">
        <v>4115.0</v>
      </c>
      <c r="E348" s="6">
        <v>12500.0</v>
      </c>
      <c r="F348" s="6">
        <v>10300.0</v>
      </c>
      <c r="G348" s="6">
        <v>21200.0</v>
      </c>
      <c r="H348" s="1">
        <v>7890.0</v>
      </c>
      <c r="I348" s="1">
        <v>14700.0</v>
      </c>
      <c r="J348" s="1">
        <v>6980.0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7.25" customHeight="1">
      <c r="A349" s="23">
        <v>44014.0</v>
      </c>
      <c r="B349" s="6">
        <v>16800.0</v>
      </c>
      <c r="C349" s="6">
        <v>5880.0</v>
      </c>
      <c r="D349" s="6">
        <v>4115.0</v>
      </c>
      <c r="E349" s="6">
        <v>12500.0</v>
      </c>
      <c r="F349" s="6">
        <v>10300.0</v>
      </c>
      <c r="G349" s="6">
        <v>21200.0</v>
      </c>
      <c r="H349" s="1">
        <v>8140.0</v>
      </c>
      <c r="I349" s="1">
        <v>14800.0</v>
      </c>
      <c r="J349" s="1">
        <v>7130.0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7.25" customHeight="1">
      <c r="A350" s="23">
        <v>44015.0</v>
      </c>
      <c r="B350" s="6">
        <v>16800.0</v>
      </c>
      <c r="C350" s="6">
        <v>5880.0</v>
      </c>
      <c r="D350" s="6">
        <v>4115.0</v>
      </c>
      <c r="E350" s="6">
        <v>12500.0</v>
      </c>
      <c r="F350" s="6">
        <v>10300.0</v>
      </c>
      <c r="G350" s="6">
        <v>21200.0</v>
      </c>
      <c r="H350" s="1">
        <v>8110.0</v>
      </c>
      <c r="I350" s="1">
        <v>15600.0</v>
      </c>
      <c r="J350" s="1">
        <v>7320.0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7.25" customHeight="1">
      <c r="A351" s="23">
        <v>44018.0</v>
      </c>
      <c r="B351" s="6">
        <v>16800.0</v>
      </c>
      <c r="C351" s="6">
        <v>5880.0</v>
      </c>
      <c r="D351" s="6">
        <v>4115.0</v>
      </c>
      <c r="E351" s="6">
        <v>12500.0</v>
      </c>
      <c r="F351" s="6">
        <v>10300.0</v>
      </c>
      <c r="G351" s="6">
        <v>21200.0</v>
      </c>
      <c r="H351" s="1">
        <v>8130.0</v>
      </c>
      <c r="I351" s="1">
        <v>15200.0</v>
      </c>
      <c r="J351" s="1">
        <v>7330.0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7.25" customHeight="1">
      <c r="A352" s="23">
        <v>44019.0</v>
      </c>
      <c r="B352" s="6">
        <v>16800.0</v>
      </c>
      <c r="C352" s="6">
        <v>5880.0</v>
      </c>
      <c r="D352" s="6">
        <v>4115.0</v>
      </c>
      <c r="E352" s="6">
        <v>12500.0</v>
      </c>
      <c r="F352" s="6">
        <v>10300.0</v>
      </c>
      <c r="G352" s="6">
        <v>21200.0</v>
      </c>
      <c r="H352" s="1">
        <v>8160.0</v>
      </c>
      <c r="I352" s="1">
        <v>15200.0</v>
      </c>
      <c r="J352" s="1">
        <v>7410.0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7.25" customHeight="1">
      <c r="A353" s="23">
        <v>44020.0</v>
      </c>
      <c r="B353" s="6">
        <v>16800.0</v>
      </c>
      <c r="C353" s="6">
        <v>5880.0</v>
      </c>
      <c r="D353" s="6">
        <v>4115.0</v>
      </c>
      <c r="E353" s="6">
        <v>12500.0</v>
      </c>
      <c r="F353" s="6">
        <v>10300.0</v>
      </c>
      <c r="G353" s="6">
        <v>21200.0</v>
      </c>
      <c r="H353" s="1">
        <v>8060.0</v>
      </c>
      <c r="I353" s="1">
        <v>15800.0</v>
      </c>
      <c r="J353" s="1">
        <v>7530.0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7.25" customHeight="1">
      <c r="A354" s="23">
        <v>44021.0</v>
      </c>
      <c r="B354" s="6">
        <v>16800.0</v>
      </c>
      <c r="C354" s="6">
        <v>5880.0</v>
      </c>
      <c r="D354" s="6">
        <v>4115.0</v>
      </c>
      <c r="E354" s="6">
        <v>12500.0</v>
      </c>
      <c r="F354" s="6">
        <v>10300.0</v>
      </c>
      <c r="G354" s="6">
        <v>21200.0</v>
      </c>
      <c r="H354" s="1">
        <v>8040.0</v>
      </c>
      <c r="I354" s="1">
        <v>16150.0</v>
      </c>
      <c r="J354" s="1">
        <v>7310.0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7.25" customHeight="1">
      <c r="A355" s="23">
        <v>44022.0</v>
      </c>
      <c r="B355" s="6">
        <v>16800.0</v>
      </c>
      <c r="C355" s="6">
        <v>5880.0</v>
      </c>
      <c r="D355" s="6">
        <v>4115.0</v>
      </c>
      <c r="E355" s="6">
        <v>12500.0</v>
      </c>
      <c r="F355" s="6">
        <v>10300.0</v>
      </c>
      <c r="G355" s="6">
        <v>21200.0</v>
      </c>
      <c r="H355" s="1">
        <v>7900.0</v>
      </c>
      <c r="I355" s="1">
        <v>16900.0</v>
      </c>
      <c r="J355" s="1">
        <v>7190.0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7.25" customHeight="1">
      <c r="A356" s="23">
        <v>44025.0</v>
      </c>
      <c r="B356" s="6">
        <v>16800.0</v>
      </c>
      <c r="C356" s="6">
        <v>5880.0</v>
      </c>
      <c r="D356" s="6">
        <v>4115.0</v>
      </c>
      <c r="E356" s="6">
        <v>12500.0</v>
      </c>
      <c r="F356" s="6">
        <v>10300.0</v>
      </c>
      <c r="G356" s="6">
        <v>21200.0</v>
      </c>
      <c r="H356" s="1">
        <v>8150.0</v>
      </c>
      <c r="I356" s="1">
        <v>17200.0</v>
      </c>
      <c r="J356" s="1">
        <v>7570.0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7.25" customHeight="1">
      <c r="A357" s="23">
        <v>44026.0</v>
      </c>
      <c r="B357" s="6">
        <v>16800.0</v>
      </c>
      <c r="C357" s="6">
        <v>5880.0</v>
      </c>
      <c r="D357" s="6">
        <v>4115.0</v>
      </c>
      <c r="E357" s="6">
        <v>12500.0</v>
      </c>
      <c r="F357" s="6">
        <v>10300.0</v>
      </c>
      <c r="G357" s="6">
        <v>21200.0</v>
      </c>
      <c r="H357" s="1">
        <v>8330.0</v>
      </c>
      <c r="I357" s="1">
        <v>16550.0</v>
      </c>
      <c r="J357" s="1">
        <v>7530.0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7.25" customHeight="1">
      <c r="A358" s="23">
        <v>44027.0</v>
      </c>
      <c r="B358" s="6">
        <v>16800.0</v>
      </c>
      <c r="C358" s="6">
        <v>5880.0</v>
      </c>
      <c r="D358" s="6">
        <v>4115.0</v>
      </c>
      <c r="E358" s="6">
        <v>12500.0</v>
      </c>
      <c r="F358" s="6">
        <v>10300.0</v>
      </c>
      <c r="G358" s="6">
        <v>21200.0</v>
      </c>
      <c r="H358" s="1">
        <v>8100.0</v>
      </c>
      <c r="I358" s="1">
        <v>15600.0</v>
      </c>
      <c r="J358" s="1">
        <v>7600.0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7.25" customHeight="1">
      <c r="A359" s="23">
        <v>44028.0</v>
      </c>
      <c r="B359" s="6">
        <v>16800.0</v>
      </c>
      <c r="C359" s="6">
        <v>5880.0</v>
      </c>
      <c r="D359" s="6">
        <v>4115.0</v>
      </c>
      <c r="E359" s="6">
        <v>12500.0</v>
      </c>
      <c r="F359" s="6">
        <v>10300.0</v>
      </c>
      <c r="G359" s="6">
        <v>21200.0</v>
      </c>
      <c r="H359" s="1">
        <v>7960.0</v>
      </c>
      <c r="I359" s="1">
        <v>15500.0</v>
      </c>
      <c r="J359" s="1">
        <v>7330.0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7.25" customHeight="1">
      <c r="A360" s="23">
        <v>44029.0</v>
      </c>
      <c r="B360" s="6">
        <v>16800.0</v>
      </c>
      <c r="C360" s="6">
        <v>5880.0</v>
      </c>
      <c r="D360" s="6">
        <v>4115.0</v>
      </c>
      <c r="E360" s="6">
        <v>12500.0</v>
      </c>
      <c r="F360" s="6">
        <v>10300.0</v>
      </c>
      <c r="G360" s="6">
        <v>21200.0</v>
      </c>
      <c r="H360" s="1">
        <v>8030.0</v>
      </c>
      <c r="I360" s="1">
        <v>15650.0</v>
      </c>
      <c r="J360" s="1">
        <v>7360.0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7.25" customHeight="1">
      <c r="A361" s="23">
        <v>44032.0</v>
      </c>
      <c r="B361" s="6">
        <v>16800.0</v>
      </c>
      <c r="C361" s="6">
        <v>5880.0</v>
      </c>
      <c r="D361" s="6">
        <v>4115.0</v>
      </c>
      <c r="E361" s="6">
        <v>12500.0</v>
      </c>
      <c r="F361" s="6">
        <v>10300.0</v>
      </c>
      <c r="G361" s="6">
        <v>21200.0</v>
      </c>
      <c r="H361" s="1">
        <v>8000.0</v>
      </c>
      <c r="I361" s="1">
        <v>16050.0</v>
      </c>
      <c r="J361" s="1">
        <v>7250.0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7.25" customHeight="1">
      <c r="A362" s="23">
        <v>44033.0</v>
      </c>
      <c r="B362" s="6">
        <v>16800.0</v>
      </c>
      <c r="C362" s="6">
        <v>5880.0</v>
      </c>
      <c r="D362" s="6">
        <v>4115.0</v>
      </c>
      <c r="E362" s="6">
        <v>12500.0</v>
      </c>
      <c r="F362" s="6">
        <v>10300.0</v>
      </c>
      <c r="G362" s="6">
        <v>21200.0</v>
      </c>
      <c r="H362" s="1">
        <v>8110.0</v>
      </c>
      <c r="I362" s="1">
        <v>15850.0</v>
      </c>
      <c r="J362" s="1">
        <v>7240.0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7.25" customHeight="1">
      <c r="A363" s="23">
        <v>44034.0</v>
      </c>
      <c r="B363" s="6">
        <v>16800.0</v>
      </c>
      <c r="C363" s="6">
        <v>5880.0</v>
      </c>
      <c r="D363" s="6">
        <v>4115.0</v>
      </c>
      <c r="E363" s="6">
        <v>12500.0</v>
      </c>
      <c r="F363" s="6">
        <v>10300.0</v>
      </c>
      <c r="G363" s="6">
        <v>21200.0</v>
      </c>
      <c r="H363" s="1">
        <v>8340.0</v>
      </c>
      <c r="I363" s="1">
        <v>15800.0</v>
      </c>
      <c r="J363" s="1">
        <v>7160.0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7.25" customHeight="1">
      <c r="A364" s="23">
        <v>44035.0</v>
      </c>
      <c r="B364" s="6">
        <v>16800.0</v>
      </c>
      <c r="C364" s="6">
        <v>5880.0</v>
      </c>
      <c r="D364" s="6">
        <v>4115.0</v>
      </c>
      <c r="E364" s="6">
        <v>12500.0</v>
      </c>
      <c r="F364" s="6">
        <v>10300.0</v>
      </c>
      <c r="G364" s="6">
        <v>21200.0</v>
      </c>
      <c r="H364" s="1">
        <v>8430.0</v>
      </c>
      <c r="I364" s="1">
        <v>16750.0</v>
      </c>
      <c r="J364" s="1">
        <v>7050.0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7.25" customHeight="1">
      <c r="A365" s="23">
        <v>44036.0</v>
      </c>
      <c r="B365" s="6">
        <v>16800.0</v>
      </c>
      <c r="C365" s="6">
        <v>5880.0</v>
      </c>
      <c r="D365" s="6">
        <v>4115.0</v>
      </c>
      <c r="E365" s="6">
        <v>12500.0</v>
      </c>
      <c r="F365" s="6">
        <v>10300.0</v>
      </c>
      <c r="G365" s="6">
        <v>21200.0</v>
      </c>
      <c r="H365" s="1">
        <v>8450.0</v>
      </c>
      <c r="I365" s="1">
        <v>16200.0</v>
      </c>
      <c r="J365" s="1">
        <v>7140.0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7.25" customHeight="1">
      <c r="A366" s="23">
        <v>44039.0</v>
      </c>
      <c r="B366" s="6">
        <v>16800.0</v>
      </c>
      <c r="C366" s="6">
        <v>5880.0</v>
      </c>
      <c r="D366" s="6">
        <v>4115.0</v>
      </c>
      <c r="E366" s="6">
        <v>12500.0</v>
      </c>
      <c r="F366" s="6">
        <v>10300.0</v>
      </c>
      <c r="G366" s="6">
        <v>21200.0</v>
      </c>
      <c r="H366" s="1">
        <v>8200.0</v>
      </c>
      <c r="I366" s="1">
        <v>16450.0</v>
      </c>
      <c r="J366" s="1">
        <v>7150.0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7.25" customHeight="1">
      <c r="A367" s="23">
        <v>44040.0</v>
      </c>
      <c r="B367" s="6">
        <v>16800.0</v>
      </c>
      <c r="C367" s="6">
        <v>5880.0</v>
      </c>
      <c r="D367" s="6">
        <v>4115.0</v>
      </c>
      <c r="E367" s="6">
        <v>12500.0</v>
      </c>
      <c r="F367" s="6">
        <v>10300.0</v>
      </c>
      <c r="G367" s="6">
        <v>21200.0</v>
      </c>
      <c r="H367" s="1">
        <v>8280.0</v>
      </c>
      <c r="I367" s="1">
        <v>16100.0</v>
      </c>
      <c r="J367" s="1">
        <v>7110.0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7.25" customHeight="1">
      <c r="A368" s="23">
        <v>44041.0</v>
      </c>
      <c r="B368" s="6">
        <v>16800.0</v>
      </c>
      <c r="C368" s="6">
        <v>5880.0</v>
      </c>
      <c r="D368" s="6">
        <v>4115.0</v>
      </c>
      <c r="E368" s="6">
        <v>12500.0</v>
      </c>
      <c r="F368" s="6">
        <v>10300.0</v>
      </c>
      <c r="G368" s="6">
        <v>21200.0</v>
      </c>
      <c r="H368" s="1">
        <v>8110.0</v>
      </c>
      <c r="I368" s="1">
        <v>16400.0</v>
      </c>
      <c r="J368" s="1">
        <v>7180.0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7.25" customHeight="1">
      <c r="A369" s="23">
        <v>44042.0</v>
      </c>
      <c r="B369" s="6">
        <v>16800.0</v>
      </c>
      <c r="C369" s="6">
        <v>5880.0</v>
      </c>
      <c r="D369" s="6">
        <v>4115.0</v>
      </c>
      <c r="E369" s="6">
        <v>12500.0</v>
      </c>
      <c r="F369" s="6">
        <v>10300.0</v>
      </c>
      <c r="G369" s="6">
        <v>21200.0</v>
      </c>
      <c r="H369" s="1">
        <v>8080.0</v>
      </c>
      <c r="I369" s="1">
        <v>17300.0</v>
      </c>
      <c r="J369" s="1">
        <v>7280.0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7.25" customHeight="1">
      <c r="A370" s="23">
        <v>44043.0</v>
      </c>
      <c r="B370" s="6">
        <v>16800.0</v>
      </c>
      <c r="C370" s="6">
        <v>5880.0</v>
      </c>
      <c r="D370" s="6">
        <v>4115.0</v>
      </c>
      <c r="E370" s="6">
        <v>12500.0</v>
      </c>
      <c r="F370" s="6">
        <v>10300.0</v>
      </c>
      <c r="G370" s="6">
        <v>21200.0</v>
      </c>
      <c r="H370" s="1">
        <v>8090.0</v>
      </c>
      <c r="I370" s="1">
        <v>18200.0</v>
      </c>
      <c r="J370" s="1">
        <v>7400.0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7.25" customHeight="1">
      <c r="A371" s="23">
        <v>44046.0</v>
      </c>
      <c r="B371" s="6">
        <v>16800.0</v>
      </c>
      <c r="C371" s="6">
        <v>5880.0</v>
      </c>
      <c r="D371" s="6">
        <v>4115.0</v>
      </c>
      <c r="E371" s="6">
        <v>12500.0</v>
      </c>
      <c r="F371" s="6">
        <v>10300.0</v>
      </c>
      <c r="G371" s="6">
        <v>21200.0</v>
      </c>
      <c r="H371" s="1">
        <v>8320.0</v>
      </c>
      <c r="I371" s="1">
        <v>19000.0</v>
      </c>
      <c r="J371" s="1">
        <v>7230.0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7.25" customHeight="1">
      <c r="A372" s="23">
        <v>44047.0</v>
      </c>
      <c r="B372" s="6">
        <v>16800.0</v>
      </c>
      <c r="C372" s="6">
        <v>5880.0</v>
      </c>
      <c r="D372" s="6">
        <v>4115.0</v>
      </c>
      <c r="E372" s="6">
        <v>12500.0</v>
      </c>
      <c r="F372" s="6">
        <v>10300.0</v>
      </c>
      <c r="G372" s="6">
        <v>21200.0</v>
      </c>
      <c r="H372" s="1">
        <v>8500.0</v>
      </c>
      <c r="I372" s="1">
        <v>18950.0</v>
      </c>
      <c r="J372" s="1">
        <v>7270.0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7.25" customHeight="1">
      <c r="A373" s="23">
        <v>44048.0</v>
      </c>
      <c r="B373" s="6">
        <v>16800.0</v>
      </c>
      <c r="C373" s="6">
        <v>5880.0</v>
      </c>
      <c r="D373" s="6">
        <v>4115.0</v>
      </c>
      <c r="E373" s="6">
        <v>12500.0</v>
      </c>
      <c r="F373" s="6">
        <v>10300.0</v>
      </c>
      <c r="G373" s="6">
        <v>21200.0</v>
      </c>
      <c r="H373" s="1">
        <v>9310.0</v>
      </c>
      <c r="I373" s="1">
        <v>18750.0</v>
      </c>
      <c r="J373" s="1">
        <v>7240.0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7.25" customHeight="1">
      <c r="A374" s="23">
        <v>44049.0</v>
      </c>
      <c r="B374" s="6">
        <v>16800.0</v>
      </c>
      <c r="C374" s="6">
        <v>5880.0</v>
      </c>
      <c r="D374" s="6">
        <v>4115.0</v>
      </c>
      <c r="E374" s="6">
        <v>12500.0</v>
      </c>
      <c r="F374" s="6">
        <v>10300.0</v>
      </c>
      <c r="G374" s="6">
        <v>21200.0</v>
      </c>
      <c r="H374" s="1">
        <v>9030.0</v>
      </c>
      <c r="I374" s="1">
        <v>19800.0</v>
      </c>
      <c r="J374" s="1">
        <v>7090.0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7.25" customHeight="1">
      <c r="A375" s="23">
        <v>44050.0</v>
      </c>
      <c r="B375" s="6">
        <v>16800.0</v>
      </c>
      <c r="C375" s="6">
        <v>5880.0</v>
      </c>
      <c r="D375" s="6">
        <v>4115.0</v>
      </c>
      <c r="E375" s="6">
        <v>12500.0</v>
      </c>
      <c r="F375" s="6">
        <v>10300.0</v>
      </c>
      <c r="G375" s="6">
        <v>21200.0</v>
      </c>
      <c r="H375" s="1">
        <v>9290.0</v>
      </c>
      <c r="I375" s="1">
        <v>18950.0</v>
      </c>
      <c r="J375" s="1">
        <v>7030.0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7.25" customHeight="1">
      <c r="A376" s="23">
        <v>44053.0</v>
      </c>
      <c r="B376" s="6">
        <v>16800.0</v>
      </c>
      <c r="C376" s="6">
        <v>5880.0</v>
      </c>
      <c r="D376" s="6">
        <v>4115.0</v>
      </c>
      <c r="E376" s="6">
        <v>12500.0</v>
      </c>
      <c r="F376" s="6">
        <v>10300.0</v>
      </c>
      <c r="G376" s="6">
        <v>21200.0</v>
      </c>
      <c r="H376" s="1">
        <v>9060.0</v>
      </c>
      <c r="I376" s="1">
        <v>18950.0</v>
      </c>
      <c r="J376" s="1">
        <v>7000.0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7.25" customHeight="1">
      <c r="A377" s="23">
        <v>44054.0</v>
      </c>
      <c r="B377" s="6">
        <v>16800.0</v>
      </c>
      <c r="C377" s="6">
        <v>5880.0</v>
      </c>
      <c r="D377" s="6">
        <v>4115.0</v>
      </c>
      <c r="E377" s="6">
        <v>12500.0</v>
      </c>
      <c r="F377" s="6">
        <v>10300.0</v>
      </c>
      <c r="G377" s="6">
        <v>21200.0</v>
      </c>
      <c r="H377" s="1">
        <v>9080.0</v>
      </c>
      <c r="I377" s="1">
        <v>19150.0</v>
      </c>
      <c r="J377" s="1">
        <v>7030.0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7.25" customHeight="1">
      <c r="A378" s="23">
        <v>44055.0</v>
      </c>
      <c r="B378" s="6">
        <v>16800.0</v>
      </c>
      <c r="C378" s="6">
        <v>5880.0</v>
      </c>
      <c r="D378" s="6">
        <v>4115.0</v>
      </c>
      <c r="E378" s="6">
        <v>12500.0</v>
      </c>
      <c r="F378" s="6">
        <v>10300.0</v>
      </c>
      <c r="G378" s="6">
        <v>21200.0</v>
      </c>
      <c r="H378" s="1">
        <v>9300.0</v>
      </c>
      <c r="I378" s="1">
        <v>18150.0</v>
      </c>
      <c r="J378" s="1">
        <v>6910.0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7.25" customHeight="1">
      <c r="A379" s="23">
        <v>44056.0</v>
      </c>
      <c r="B379" s="6">
        <v>16800.0</v>
      </c>
      <c r="C379" s="6">
        <v>5880.0</v>
      </c>
      <c r="D379" s="6">
        <v>4115.0</v>
      </c>
      <c r="E379" s="6">
        <v>12500.0</v>
      </c>
      <c r="F379" s="6">
        <v>10300.0</v>
      </c>
      <c r="G379" s="6">
        <v>21200.0</v>
      </c>
      <c r="H379" s="1">
        <v>8940.0</v>
      </c>
      <c r="I379" s="1">
        <v>19050.0</v>
      </c>
      <c r="J379" s="1">
        <v>6980.0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7.25" customHeight="1">
      <c r="A380" s="23">
        <v>44057.0</v>
      </c>
      <c r="B380" s="6">
        <v>16800.0</v>
      </c>
      <c r="C380" s="6">
        <v>5880.0</v>
      </c>
      <c r="D380" s="6">
        <v>4115.0</v>
      </c>
      <c r="E380" s="6">
        <v>12500.0</v>
      </c>
      <c r="F380" s="6">
        <v>10300.0</v>
      </c>
      <c r="G380" s="6">
        <v>21200.0</v>
      </c>
      <c r="H380" s="1">
        <v>8600.0</v>
      </c>
      <c r="I380" s="1">
        <v>16550.0</v>
      </c>
      <c r="J380" s="1">
        <v>6850.0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7.25" customHeight="1">
      <c r="A381" s="23">
        <v>44061.0</v>
      </c>
      <c r="B381" s="6">
        <v>16800.0</v>
      </c>
      <c r="C381" s="6">
        <v>5880.0</v>
      </c>
      <c r="D381" s="6">
        <v>4115.0</v>
      </c>
      <c r="E381" s="6">
        <v>12500.0</v>
      </c>
      <c r="F381" s="6">
        <v>10300.0</v>
      </c>
      <c r="G381" s="6">
        <v>21200.0</v>
      </c>
      <c r="H381" s="1">
        <v>8230.0</v>
      </c>
      <c r="I381" s="1">
        <v>17900.0</v>
      </c>
      <c r="J381" s="1">
        <v>6410.0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7.25" customHeight="1">
      <c r="A382" s="23">
        <v>44062.0</v>
      </c>
      <c r="B382" s="6">
        <v>16800.0</v>
      </c>
      <c r="C382" s="6">
        <v>5880.0</v>
      </c>
      <c r="D382" s="6">
        <v>4115.0</v>
      </c>
      <c r="E382" s="6">
        <v>12500.0</v>
      </c>
      <c r="F382" s="6">
        <v>10300.0</v>
      </c>
      <c r="G382" s="6">
        <v>21200.0</v>
      </c>
      <c r="H382" s="1">
        <v>8280.0</v>
      </c>
      <c r="I382" s="1">
        <v>16750.0</v>
      </c>
      <c r="J382" s="1">
        <v>6380.0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7.25" customHeight="1">
      <c r="A383" s="23">
        <v>44063.0</v>
      </c>
      <c r="B383" s="6">
        <v>16800.0</v>
      </c>
      <c r="C383" s="6">
        <v>5880.0</v>
      </c>
      <c r="D383" s="6">
        <v>4115.0</v>
      </c>
      <c r="E383" s="6">
        <v>12500.0</v>
      </c>
      <c r="F383" s="6">
        <v>10300.0</v>
      </c>
      <c r="G383" s="6">
        <v>21200.0</v>
      </c>
      <c r="H383" s="1">
        <v>8630.0</v>
      </c>
      <c r="I383" s="1">
        <v>17300.0</v>
      </c>
      <c r="J383" s="1">
        <v>5980.0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7.25" customHeight="1">
      <c r="A384" s="23">
        <v>44064.0</v>
      </c>
      <c r="B384" s="6">
        <v>16800.0</v>
      </c>
      <c r="C384" s="6">
        <v>5880.0</v>
      </c>
      <c r="D384" s="6">
        <v>4115.0</v>
      </c>
      <c r="E384" s="6">
        <v>12500.0</v>
      </c>
      <c r="F384" s="6">
        <v>10300.0</v>
      </c>
      <c r="G384" s="6">
        <v>21200.0</v>
      </c>
      <c r="H384" s="1">
        <v>8320.0</v>
      </c>
      <c r="I384" s="1">
        <v>16800.0</v>
      </c>
      <c r="J384" s="1">
        <v>6210.0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7.25" customHeight="1">
      <c r="A385" s="23">
        <v>44067.0</v>
      </c>
      <c r="B385" s="6">
        <v>16800.0</v>
      </c>
      <c r="C385" s="6">
        <v>5880.0</v>
      </c>
      <c r="D385" s="6">
        <v>4115.0</v>
      </c>
      <c r="E385" s="6">
        <v>12500.0</v>
      </c>
      <c r="F385" s="6">
        <v>10300.0</v>
      </c>
      <c r="G385" s="6">
        <v>21200.0</v>
      </c>
      <c r="H385" s="1">
        <v>8380.0</v>
      </c>
      <c r="I385" s="1">
        <v>16850.0</v>
      </c>
      <c r="J385" s="1">
        <v>6030.0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7.25" customHeight="1">
      <c r="A386" s="23">
        <v>44068.0</v>
      </c>
      <c r="B386" s="6">
        <v>16800.0</v>
      </c>
      <c r="C386" s="6">
        <v>5880.0</v>
      </c>
      <c r="D386" s="6">
        <v>4115.0</v>
      </c>
      <c r="E386" s="6">
        <v>12500.0</v>
      </c>
      <c r="F386" s="6">
        <v>10300.0</v>
      </c>
      <c r="G386" s="6">
        <v>21200.0</v>
      </c>
      <c r="H386" s="1">
        <v>8560.0</v>
      </c>
      <c r="I386" s="1">
        <v>16750.0</v>
      </c>
      <c r="J386" s="1">
        <v>6220.0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7.25" customHeight="1">
      <c r="A387" s="23">
        <v>44069.0</v>
      </c>
      <c r="B387" s="6">
        <v>16800.0</v>
      </c>
      <c r="C387" s="6">
        <v>5880.0</v>
      </c>
      <c r="D387" s="6">
        <v>4115.0</v>
      </c>
      <c r="E387" s="6">
        <v>12500.0</v>
      </c>
      <c r="F387" s="6">
        <v>10300.0</v>
      </c>
      <c r="G387" s="6">
        <v>21200.0</v>
      </c>
      <c r="H387" s="1">
        <v>8790.0</v>
      </c>
      <c r="I387" s="1">
        <v>16750.0</v>
      </c>
      <c r="J387" s="1">
        <v>6180.0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7.25" customHeight="1">
      <c r="A388" s="23">
        <v>44070.0</v>
      </c>
      <c r="B388" s="6">
        <v>16800.0</v>
      </c>
      <c r="C388" s="6">
        <v>5880.0</v>
      </c>
      <c r="D388" s="6">
        <v>4115.0</v>
      </c>
      <c r="E388" s="6">
        <v>12500.0</v>
      </c>
      <c r="F388" s="6">
        <v>10300.0</v>
      </c>
      <c r="G388" s="6">
        <v>21200.0</v>
      </c>
      <c r="H388" s="1">
        <v>8800.0</v>
      </c>
      <c r="I388" s="1">
        <v>17450.0</v>
      </c>
      <c r="J388" s="1">
        <v>6010.0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7.25" customHeight="1">
      <c r="A389" s="23">
        <v>44071.0</v>
      </c>
      <c r="B389" s="6">
        <v>16800.0</v>
      </c>
      <c r="C389" s="6">
        <v>5880.0</v>
      </c>
      <c r="D389" s="6">
        <v>4115.0</v>
      </c>
      <c r="E389" s="6">
        <v>12500.0</v>
      </c>
      <c r="F389" s="6">
        <v>10300.0</v>
      </c>
      <c r="G389" s="6">
        <v>21200.0</v>
      </c>
      <c r="H389" s="1">
        <v>8940.0</v>
      </c>
      <c r="I389" s="1">
        <v>17000.0</v>
      </c>
      <c r="J389" s="1">
        <v>6100.0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7.25" customHeight="1">
      <c r="A390" s="23">
        <v>44074.0</v>
      </c>
      <c r="B390" s="6">
        <v>16800.0</v>
      </c>
      <c r="C390" s="6">
        <v>5880.0</v>
      </c>
      <c r="D390" s="6">
        <v>4115.0</v>
      </c>
      <c r="E390" s="6">
        <v>12500.0</v>
      </c>
      <c r="F390" s="6">
        <v>10300.0</v>
      </c>
      <c r="G390" s="6">
        <v>21200.0</v>
      </c>
      <c r="H390" s="1">
        <v>8860.0</v>
      </c>
      <c r="I390" s="1">
        <v>16750.0</v>
      </c>
      <c r="J390" s="1">
        <v>6900.0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7.25" customHeight="1">
      <c r="A391" s="23">
        <v>44075.0</v>
      </c>
      <c r="B391" s="6">
        <v>16800.0</v>
      </c>
      <c r="C391" s="6">
        <v>5880.0</v>
      </c>
      <c r="D391" s="6">
        <v>4115.0</v>
      </c>
      <c r="E391" s="6">
        <v>12500.0</v>
      </c>
      <c r="F391" s="6">
        <v>10300.0</v>
      </c>
      <c r="G391" s="6">
        <v>21200.0</v>
      </c>
      <c r="H391" s="1">
        <v>8730.0</v>
      </c>
      <c r="I391" s="1">
        <v>16300.0</v>
      </c>
      <c r="J391" s="1">
        <v>6550.0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7.25" customHeight="1">
      <c r="A392" s="23">
        <v>44076.0</v>
      </c>
      <c r="B392" s="6">
        <v>16800.0</v>
      </c>
      <c r="C392" s="6">
        <v>5880.0</v>
      </c>
      <c r="D392" s="6">
        <v>4115.0</v>
      </c>
      <c r="E392" s="6">
        <v>12500.0</v>
      </c>
      <c r="F392" s="6">
        <v>10300.0</v>
      </c>
      <c r="G392" s="6">
        <v>21200.0</v>
      </c>
      <c r="H392" s="1">
        <v>8800.0</v>
      </c>
      <c r="I392" s="1">
        <v>16350.0</v>
      </c>
      <c r="J392" s="1">
        <v>6620.0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7.25" customHeight="1">
      <c r="A393" s="23">
        <v>44077.0</v>
      </c>
      <c r="B393" s="6">
        <v>16800.0</v>
      </c>
      <c r="C393" s="6">
        <v>5880.0</v>
      </c>
      <c r="D393" s="6">
        <v>4115.0</v>
      </c>
      <c r="E393" s="6">
        <v>12500.0</v>
      </c>
      <c r="F393" s="6">
        <v>10300.0</v>
      </c>
      <c r="G393" s="6">
        <v>21200.0</v>
      </c>
      <c r="H393" s="1">
        <v>9180.0</v>
      </c>
      <c r="I393" s="1">
        <v>16350.0</v>
      </c>
      <c r="J393" s="1">
        <v>6560.0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7.25" customHeight="1">
      <c r="A394" s="23">
        <v>44078.0</v>
      </c>
      <c r="B394" s="6">
        <v>16800.0</v>
      </c>
      <c r="C394" s="6">
        <v>5880.0</v>
      </c>
      <c r="D394" s="6">
        <v>4115.0</v>
      </c>
      <c r="E394" s="6">
        <v>12500.0</v>
      </c>
      <c r="F394" s="6">
        <v>10300.0</v>
      </c>
      <c r="G394" s="6">
        <v>21200.0</v>
      </c>
      <c r="H394" s="1">
        <v>8800.0</v>
      </c>
      <c r="I394" s="1">
        <v>15650.0</v>
      </c>
      <c r="J394" s="1">
        <v>6590.0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7.25" customHeight="1">
      <c r="A395" s="23">
        <v>44081.0</v>
      </c>
      <c r="B395" s="6">
        <v>16800.0</v>
      </c>
      <c r="C395" s="6">
        <v>5880.0</v>
      </c>
      <c r="D395" s="6">
        <v>4115.0</v>
      </c>
      <c r="E395" s="6">
        <v>12500.0</v>
      </c>
      <c r="F395" s="6">
        <v>10300.0</v>
      </c>
      <c r="G395" s="6">
        <v>21200.0</v>
      </c>
      <c r="H395" s="1">
        <v>8930.0</v>
      </c>
      <c r="I395" s="1">
        <v>15900.0</v>
      </c>
      <c r="J395" s="1">
        <v>6600.0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7.25" customHeight="1">
      <c r="A396" s="23">
        <v>44082.0</v>
      </c>
      <c r="B396" s="6">
        <v>16800.0</v>
      </c>
      <c r="C396" s="6">
        <v>5880.0</v>
      </c>
      <c r="D396" s="6">
        <v>4115.0</v>
      </c>
      <c r="E396" s="6">
        <v>12500.0</v>
      </c>
      <c r="F396" s="6">
        <v>10300.0</v>
      </c>
      <c r="G396" s="6">
        <v>21200.0</v>
      </c>
      <c r="H396" s="1">
        <v>8750.0</v>
      </c>
      <c r="I396" s="1">
        <v>15750.0</v>
      </c>
      <c r="J396" s="1">
        <v>6580.0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7.25" customHeight="1">
      <c r="A397" s="23">
        <v>44083.0</v>
      </c>
      <c r="B397" s="6">
        <v>16800.0</v>
      </c>
      <c r="C397" s="6">
        <v>5880.0</v>
      </c>
      <c r="D397" s="6">
        <v>4115.0</v>
      </c>
      <c r="E397" s="6">
        <v>12500.0</v>
      </c>
      <c r="F397" s="6">
        <v>10300.0</v>
      </c>
      <c r="G397" s="6">
        <v>21200.0</v>
      </c>
      <c r="H397" s="1">
        <v>8680.0</v>
      </c>
      <c r="I397" s="1">
        <v>15500.0</v>
      </c>
      <c r="J397" s="1">
        <v>6370.0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7.25" customHeight="1">
      <c r="A398" s="23">
        <v>44084.0</v>
      </c>
      <c r="B398" s="6">
        <v>16800.0</v>
      </c>
      <c r="C398" s="6">
        <v>5880.0</v>
      </c>
      <c r="D398" s="6">
        <v>4115.0</v>
      </c>
      <c r="E398" s="6">
        <v>12500.0</v>
      </c>
      <c r="F398" s="6">
        <v>10300.0</v>
      </c>
      <c r="G398" s="6">
        <v>21200.0</v>
      </c>
      <c r="H398" s="1">
        <v>8700.0</v>
      </c>
      <c r="I398" s="1">
        <v>15200.0</v>
      </c>
      <c r="J398" s="1">
        <v>6380.0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7.25" customHeight="1">
      <c r="A399" s="23">
        <v>44085.0</v>
      </c>
      <c r="B399" s="6">
        <v>16800.0</v>
      </c>
      <c r="C399" s="6">
        <v>5880.0</v>
      </c>
      <c r="D399" s="6">
        <v>4115.0</v>
      </c>
      <c r="E399" s="6">
        <v>12500.0</v>
      </c>
      <c r="F399" s="6">
        <v>10300.0</v>
      </c>
      <c r="G399" s="6">
        <v>21200.0</v>
      </c>
      <c r="H399" s="1">
        <v>8720.0</v>
      </c>
      <c r="I399" s="1">
        <v>15400.0</v>
      </c>
      <c r="J399" s="1">
        <v>6370.0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7.25" customHeight="1">
      <c r="A400" s="23">
        <v>44088.0</v>
      </c>
      <c r="B400" s="6">
        <v>16800.0</v>
      </c>
      <c r="C400" s="6">
        <v>5880.0</v>
      </c>
      <c r="D400" s="6">
        <v>4115.0</v>
      </c>
      <c r="E400" s="6">
        <v>12500.0</v>
      </c>
      <c r="F400" s="6">
        <v>10300.0</v>
      </c>
      <c r="G400" s="6">
        <v>21200.0</v>
      </c>
      <c r="H400" s="1">
        <v>8720.0</v>
      </c>
      <c r="I400" s="1">
        <v>15500.0</v>
      </c>
      <c r="J400" s="1">
        <v>6490.0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7.25" customHeight="1">
      <c r="A401" s="23">
        <v>44089.0</v>
      </c>
      <c r="B401" s="6">
        <v>16800.0</v>
      </c>
      <c r="C401" s="6">
        <v>5880.0</v>
      </c>
      <c r="D401" s="6">
        <v>4115.0</v>
      </c>
      <c r="E401" s="6">
        <v>12500.0</v>
      </c>
      <c r="F401" s="6">
        <v>10300.0</v>
      </c>
      <c r="G401" s="6">
        <v>21200.0</v>
      </c>
      <c r="H401" s="1">
        <v>8670.0</v>
      </c>
      <c r="I401" s="1">
        <v>15800.0</v>
      </c>
      <c r="J401" s="1">
        <v>6550.0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7.25" customHeight="1">
      <c r="A402" s="23">
        <v>44090.0</v>
      </c>
      <c r="B402" s="6">
        <v>16800.0</v>
      </c>
      <c r="C402" s="6">
        <v>5880.0</v>
      </c>
      <c r="D402" s="6">
        <v>4115.0</v>
      </c>
      <c r="E402" s="6">
        <v>12500.0</v>
      </c>
      <c r="F402" s="6">
        <v>10300.0</v>
      </c>
      <c r="G402" s="6">
        <v>21200.0</v>
      </c>
      <c r="H402" s="1">
        <v>8730.0</v>
      </c>
      <c r="I402" s="1">
        <v>15550.0</v>
      </c>
      <c r="J402" s="1">
        <v>6400.0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7.25" customHeight="1">
      <c r="A403" s="23">
        <v>44091.0</v>
      </c>
      <c r="B403" s="6">
        <v>16800.0</v>
      </c>
      <c r="C403" s="6">
        <v>5880.0</v>
      </c>
      <c r="D403" s="6">
        <v>4115.0</v>
      </c>
      <c r="E403" s="6">
        <v>12500.0</v>
      </c>
      <c r="F403" s="6">
        <v>10300.0</v>
      </c>
      <c r="G403" s="6">
        <v>21200.0</v>
      </c>
      <c r="H403" s="1">
        <v>8730.0</v>
      </c>
      <c r="I403" s="1">
        <v>15200.0</v>
      </c>
      <c r="J403" s="1">
        <v>6680.0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7.25" customHeight="1">
      <c r="A404" s="23">
        <v>44092.0</v>
      </c>
      <c r="B404" s="6">
        <v>16800.0</v>
      </c>
      <c r="C404" s="6">
        <v>5880.0</v>
      </c>
      <c r="D404" s="6">
        <v>4115.0</v>
      </c>
      <c r="E404" s="6">
        <v>12500.0</v>
      </c>
      <c r="F404" s="6">
        <v>10300.0</v>
      </c>
      <c r="G404" s="6">
        <v>21200.0</v>
      </c>
      <c r="H404" s="1">
        <v>8620.0</v>
      </c>
      <c r="I404" s="1">
        <v>14850.0</v>
      </c>
      <c r="J404" s="1">
        <v>6700.0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7.25" customHeight="1">
      <c r="A405" s="23">
        <v>44095.0</v>
      </c>
      <c r="B405" s="6">
        <v>16800.0</v>
      </c>
      <c r="C405" s="6">
        <v>5880.0</v>
      </c>
      <c r="D405" s="6">
        <v>4115.0</v>
      </c>
      <c r="E405" s="6">
        <v>12500.0</v>
      </c>
      <c r="F405" s="6">
        <v>10300.0</v>
      </c>
      <c r="G405" s="6">
        <v>21200.0</v>
      </c>
      <c r="H405" s="1">
        <v>8250.0</v>
      </c>
      <c r="I405" s="1">
        <v>14300.0</v>
      </c>
      <c r="J405" s="1">
        <v>6440.0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7.25" customHeight="1">
      <c r="A406" s="23">
        <v>44096.0</v>
      </c>
      <c r="B406" s="6">
        <v>16800.0</v>
      </c>
      <c r="C406" s="6">
        <v>5880.0</v>
      </c>
      <c r="D406" s="6">
        <v>4115.0</v>
      </c>
      <c r="E406" s="6">
        <v>12500.0</v>
      </c>
      <c r="F406" s="6">
        <v>10300.0</v>
      </c>
      <c r="G406" s="6">
        <v>21200.0</v>
      </c>
      <c r="H406" s="1">
        <v>7850.0</v>
      </c>
      <c r="I406" s="1">
        <v>13900.0</v>
      </c>
      <c r="J406" s="1">
        <v>6200.0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7.25" customHeight="1">
      <c r="A407" s="23">
        <v>44097.0</v>
      </c>
      <c r="B407" s="6">
        <v>16800.0</v>
      </c>
      <c r="C407" s="6">
        <v>5880.0</v>
      </c>
      <c r="D407" s="6">
        <v>4115.0</v>
      </c>
      <c r="E407" s="6">
        <v>12500.0</v>
      </c>
      <c r="F407" s="6">
        <v>10300.0</v>
      </c>
      <c r="G407" s="6">
        <v>21200.0</v>
      </c>
      <c r="H407" s="1">
        <v>7710.0</v>
      </c>
      <c r="I407" s="1">
        <v>14150.0</v>
      </c>
      <c r="J407" s="1">
        <v>6100.0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7.25" customHeight="1">
      <c r="A408" s="23">
        <v>44098.0</v>
      </c>
      <c r="B408" s="6">
        <v>16800.0</v>
      </c>
      <c r="C408" s="6">
        <v>5880.0</v>
      </c>
      <c r="D408" s="6">
        <v>4115.0</v>
      </c>
      <c r="E408" s="6">
        <v>12500.0</v>
      </c>
      <c r="F408" s="6">
        <v>10300.0</v>
      </c>
      <c r="G408" s="6">
        <v>21200.0</v>
      </c>
      <c r="H408" s="1">
        <v>7070.0</v>
      </c>
      <c r="I408" s="1">
        <v>13250.0</v>
      </c>
      <c r="J408" s="1">
        <v>5780.0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7.25" customHeight="1">
      <c r="A409" s="23">
        <v>44099.0</v>
      </c>
      <c r="B409" s="6">
        <v>16800.0</v>
      </c>
      <c r="C409" s="6">
        <v>5880.0</v>
      </c>
      <c r="D409" s="6">
        <v>4115.0</v>
      </c>
      <c r="E409" s="6">
        <v>12500.0</v>
      </c>
      <c r="F409" s="6">
        <v>10300.0</v>
      </c>
      <c r="G409" s="6">
        <v>21200.0</v>
      </c>
      <c r="H409" s="1">
        <v>7130.0</v>
      </c>
      <c r="I409" s="1">
        <v>13450.0</v>
      </c>
      <c r="J409" s="1">
        <v>5990.0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7.25" customHeight="1">
      <c r="A410" s="23">
        <v>44102.0</v>
      </c>
      <c r="B410" s="6">
        <v>16800.0</v>
      </c>
      <c r="C410" s="6">
        <v>5880.0</v>
      </c>
      <c r="D410" s="6">
        <v>4115.0</v>
      </c>
      <c r="E410" s="6">
        <v>12500.0</v>
      </c>
      <c r="F410" s="6">
        <v>10300.0</v>
      </c>
      <c r="G410" s="6">
        <v>21200.0</v>
      </c>
      <c r="H410" s="1">
        <v>7440.0</v>
      </c>
      <c r="I410" s="1">
        <v>13950.0</v>
      </c>
      <c r="J410" s="1">
        <v>6120.0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7.25" customHeight="1">
      <c r="A411" s="23">
        <v>44103.0</v>
      </c>
      <c r="B411" s="6">
        <v>16800.0</v>
      </c>
      <c r="C411" s="6">
        <v>5880.0</v>
      </c>
      <c r="D411" s="6">
        <v>4115.0</v>
      </c>
      <c r="E411" s="6">
        <v>12500.0</v>
      </c>
      <c r="F411" s="6">
        <v>10300.0</v>
      </c>
      <c r="G411" s="6">
        <v>21200.0</v>
      </c>
      <c r="H411" s="1">
        <v>7650.0</v>
      </c>
      <c r="I411" s="1">
        <v>13850.0</v>
      </c>
      <c r="J411" s="1">
        <v>6190.0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7.25" customHeight="1">
      <c r="A412" s="23">
        <v>44109.0</v>
      </c>
      <c r="B412" s="6">
        <v>16800.0</v>
      </c>
      <c r="C412" s="6">
        <v>5880.0</v>
      </c>
      <c r="D412" s="6">
        <v>4115.0</v>
      </c>
      <c r="E412" s="6">
        <v>12500.0</v>
      </c>
      <c r="F412" s="6">
        <v>10300.0</v>
      </c>
      <c r="G412" s="6">
        <v>21200.0</v>
      </c>
      <c r="H412" s="1">
        <v>7700.0</v>
      </c>
      <c r="I412" s="1">
        <v>14750.0</v>
      </c>
      <c r="J412" s="1">
        <v>6180.0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7.25" customHeight="1">
      <c r="A413" s="23">
        <v>44110.0</v>
      </c>
      <c r="B413" s="6">
        <v>16800.0</v>
      </c>
      <c r="C413" s="6">
        <v>5880.0</v>
      </c>
      <c r="D413" s="6">
        <v>4115.0</v>
      </c>
      <c r="E413" s="6">
        <v>12500.0</v>
      </c>
      <c r="F413" s="6">
        <v>10300.0</v>
      </c>
      <c r="G413" s="6">
        <v>21200.0</v>
      </c>
      <c r="H413" s="1">
        <v>7740.0</v>
      </c>
      <c r="I413" s="1">
        <v>14150.0</v>
      </c>
      <c r="J413" s="1">
        <v>6210.0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7.25" customHeight="1">
      <c r="A414" s="23">
        <v>44111.0</v>
      </c>
      <c r="B414" s="6">
        <v>16800.0</v>
      </c>
      <c r="C414" s="6">
        <v>5880.0</v>
      </c>
      <c r="D414" s="6">
        <v>4115.0</v>
      </c>
      <c r="E414" s="6">
        <v>12500.0</v>
      </c>
      <c r="F414" s="6">
        <v>10300.0</v>
      </c>
      <c r="G414" s="6">
        <v>21200.0</v>
      </c>
      <c r="H414" s="1">
        <v>7740.0</v>
      </c>
      <c r="I414" s="1">
        <v>14150.0</v>
      </c>
      <c r="J414" s="1">
        <v>6310.0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7.25" customHeight="1">
      <c r="A415" s="23">
        <v>44112.0</v>
      </c>
      <c r="B415" s="6">
        <v>16800.0</v>
      </c>
      <c r="C415" s="6">
        <v>5880.0</v>
      </c>
      <c r="D415" s="6">
        <v>4115.0</v>
      </c>
      <c r="E415" s="6">
        <v>12500.0</v>
      </c>
      <c r="F415" s="6">
        <v>10300.0</v>
      </c>
      <c r="G415" s="6">
        <v>21200.0</v>
      </c>
      <c r="H415" s="1">
        <v>7860.0</v>
      </c>
      <c r="I415" s="1">
        <v>14000.0</v>
      </c>
      <c r="J415" s="1">
        <v>6350.0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7.25" customHeight="1">
      <c r="A416" s="23">
        <v>44116.0</v>
      </c>
      <c r="B416" s="6">
        <v>16800.0</v>
      </c>
      <c r="C416" s="6">
        <v>5880.0</v>
      </c>
      <c r="D416" s="6">
        <v>4115.0</v>
      </c>
      <c r="E416" s="6">
        <v>12500.0</v>
      </c>
      <c r="F416" s="6">
        <v>10300.0</v>
      </c>
      <c r="G416" s="6">
        <v>21200.0</v>
      </c>
      <c r="H416" s="1">
        <v>8420.0</v>
      </c>
      <c r="I416" s="1">
        <v>14050.0</v>
      </c>
      <c r="J416" s="1">
        <v>6370.0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7.25" customHeight="1">
      <c r="A417" s="23">
        <v>44117.0</v>
      </c>
      <c r="B417" s="6">
        <v>16800.0</v>
      </c>
      <c r="C417" s="6">
        <v>5880.0</v>
      </c>
      <c r="D417" s="6">
        <v>4115.0</v>
      </c>
      <c r="E417" s="6">
        <v>12500.0</v>
      </c>
      <c r="F417" s="6">
        <v>10300.0</v>
      </c>
      <c r="G417" s="6">
        <v>21200.0</v>
      </c>
      <c r="H417" s="1">
        <v>8330.0</v>
      </c>
      <c r="I417" s="1">
        <v>13850.0</v>
      </c>
      <c r="J417" s="1">
        <v>6270.0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7.25" customHeight="1">
      <c r="A418" s="23">
        <v>44118.0</v>
      </c>
      <c r="B418" s="6">
        <v>16800.0</v>
      </c>
      <c r="C418" s="6">
        <v>5880.0</v>
      </c>
      <c r="D418" s="6">
        <v>4115.0</v>
      </c>
      <c r="E418" s="6">
        <v>12500.0</v>
      </c>
      <c r="F418" s="6">
        <v>10300.0</v>
      </c>
      <c r="G418" s="6">
        <v>21200.0</v>
      </c>
      <c r="H418" s="1">
        <v>7950.0</v>
      </c>
      <c r="I418" s="1">
        <v>13750.0</v>
      </c>
      <c r="J418" s="1">
        <v>6150.0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7.25" customHeight="1">
      <c r="A419" s="23">
        <v>44119.0</v>
      </c>
      <c r="B419" s="6">
        <v>16800.0</v>
      </c>
      <c r="C419" s="6">
        <v>5880.0</v>
      </c>
      <c r="D419" s="6">
        <v>4115.0</v>
      </c>
      <c r="E419" s="6">
        <v>12500.0</v>
      </c>
      <c r="F419" s="6">
        <v>10300.0</v>
      </c>
      <c r="G419" s="6">
        <v>21200.0</v>
      </c>
      <c r="H419" s="1">
        <v>8190.0</v>
      </c>
      <c r="I419" s="1">
        <v>13400.0</v>
      </c>
      <c r="J419" s="1">
        <v>6170.0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7.25" customHeight="1">
      <c r="A420" s="23">
        <v>44120.0</v>
      </c>
      <c r="B420" s="6">
        <v>16800.0</v>
      </c>
      <c r="C420" s="6">
        <v>5880.0</v>
      </c>
      <c r="D420" s="6">
        <v>4115.0</v>
      </c>
      <c r="E420" s="6">
        <v>12500.0</v>
      </c>
      <c r="F420" s="6">
        <v>10300.0</v>
      </c>
      <c r="G420" s="6">
        <v>21200.0</v>
      </c>
      <c r="H420" s="1">
        <v>8000.0</v>
      </c>
      <c r="I420" s="1">
        <v>13000.0</v>
      </c>
      <c r="J420" s="1">
        <v>6010.0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7.25" customHeight="1">
      <c r="A421" s="23">
        <v>44123.0</v>
      </c>
      <c r="B421" s="6">
        <v>16800.0</v>
      </c>
      <c r="C421" s="6">
        <v>5880.0</v>
      </c>
      <c r="D421" s="6">
        <v>4115.0</v>
      </c>
      <c r="E421" s="6">
        <v>12500.0</v>
      </c>
      <c r="F421" s="6">
        <v>10300.0</v>
      </c>
      <c r="G421" s="6">
        <v>21200.0</v>
      </c>
      <c r="H421" s="1">
        <v>7850.0</v>
      </c>
      <c r="I421" s="1">
        <v>12850.0</v>
      </c>
      <c r="J421" s="1">
        <v>6060.0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7.25" customHeight="1">
      <c r="A422" s="23">
        <v>44124.0</v>
      </c>
      <c r="B422" s="6">
        <v>16800.0</v>
      </c>
      <c r="C422" s="6">
        <v>5880.0</v>
      </c>
      <c r="D422" s="6">
        <v>4115.0</v>
      </c>
      <c r="E422" s="6">
        <v>12500.0</v>
      </c>
      <c r="F422" s="6">
        <v>10300.0</v>
      </c>
      <c r="G422" s="6">
        <v>21200.0</v>
      </c>
      <c r="H422" s="1">
        <v>7580.0</v>
      </c>
      <c r="I422" s="1">
        <v>12900.0</v>
      </c>
      <c r="J422" s="1">
        <v>5990.0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7.25" customHeight="1">
      <c r="A423" s="23">
        <v>44125.0</v>
      </c>
      <c r="B423" s="6">
        <v>16800.0</v>
      </c>
      <c r="C423" s="6">
        <v>5880.0</v>
      </c>
      <c r="D423" s="6">
        <v>4115.0</v>
      </c>
      <c r="E423" s="6">
        <v>12500.0</v>
      </c>
      <c r="F423" s="6">
        <v>10300.0</v>
      </c>
      <c r="G423" s="6">
        <v>21200.0</v>
      </c>
      <c r="H423" s="1">
        <v>7660.0</v>
      </c>
      <c r="I423" s="1">
        <v>13650.0</v>
      </c>
      <c r="J423" s="1">
        <v>6130.0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7.25" customHeight="1">
      <c r="A424" s="23">
        <v>44126.0</v>
      </c>
      <c r="B424" s="6">
        <v>16800.0</v>
      </c>
      <c r="C424" s="6">
        <v>5880.0</v>
      </c>
      <c r="D424" s="6">
        <v>4115.0</v>
      </c>
      <c r="E424" s="6">
        <v>12500.0</v>
      </c>
      <c r="F424" s="6">
        <v>10300.0</v>
      </c>
      <c r="G424" s="6">
        <v>21200.0</v>
      </c>
      <c r="H424" s="1">
        <v>7580.0</v>
      </c>
      <c r="I424" s="1">
        <v>13300.0</v>
      </c>
      <c r="J424" s="1">
        <v>6220.0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7.25" customHeight="1">
      <c r="A425" s="23">
        <v>44127.0</v>
      </c>
      <c r="B425" s="6">
        <v>16800.0</v>
      </c>
      <c r="C425" s="6">
        <v>5880.0</v>
      </c>
      <c r="D425" s="6">
        <v>4115.0</v>
      </c>
      <c r="E425" s="6">
        <v>12500.0</v>
      </c>
      <c r="F425" s="6">
        <v>10300.0</v>
      </c>
      <c r="G425" s="6">
        <v>21200.0</v>
      </c>
      <c r="H425" s="1">
        <v>7790.0</v>
      </c>
      <c r="I425" s="1">
        <v>13050.0</v>
      </c>
      <c r="J425" s="1">
        <v>6270.0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7.25" customHeight="1">
      <c r="A426" s="23">
        <v>44130.0</v>
      </c>
      <c r="B426" s="6">
        <v>16800.0</v>
      </c>
      <c r="C426" s="6">
        <v>5880.0</v>
      </c>
      <c r="D426" s="6">
        <v>4115.0</v>
      </c>
      <c r="E426" s="6">
        <v>12500.0</v>
      </c>
      <c r="F426" s="6">
        <v>10300.0</v>
      </c>
      <c r="G426" s="6">
        <v>21200.0</v>
      </c>
      <c r="H426" s="1">
        <v>7730.0</v>
      </c>
      <c r="I426" s="1">
        <v>12550.0</v>
      </c>
      <c r="J426" s="1">
        <v>6100.0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7.25" customHeight="1">
      <c r="A427" s="23">
        <v>44131.0</v>
      </c>
      <c r="B427" s="6">
        <v>16800.0</v>
      </c>
      <c r="C427" s="6">
        <v>5880.0</v>
      </c>
      <c r="D427" s="6">
        <v>4115.0</v>
      </c>
      <c r="E427" s="6">
        <v>12500.0</v>
      </c>
      <c r="F427" s="6">
        <v>10300.0</v>
      </c>
      <c r="G427" s="6">
        <v>21200.0</v>
      </c>
      <c r="H427" s="1">
        <v>7820.0</v>
      </c>
      <c r="I427" s="1">
        <v>12450.0</v>
      </c>
      <c r="J427" s="1">
        <v>6010.0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7.25" customHeight="1">
      <c r="A428" s="23">
        <v>44132.0</v>
      </c>
      <c r="B428" s="6">
        <v>16800.0</v>
      </c>
      <c r="C428" s="6">
        <v>5880.0</v>
      </c>
      <c r="D428" s="6">
        <v>4115.0</v>
      </c>
      <c r="E428" s="6">
        <v>12500.0</v>
      </c>
      <c r="F428" s="6">
        <v>10300.0</v>
      </c>
      <c r="G428" s="6">
        <v>21200.0</v>
      </c>
      <c r="H428" s="1">
        <v>7970.0</v>
      </c>
      <c r="I428" s="1">
        <v>12700.0</v>
      </c>
      <c r="J428" s="1">
        <v>6130.0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7.25" customHeight="1">
      <c r="A429" s="23">
        <v>44133.0</v>
      </c>
      <c r="B429" s="6">
        <v>16800.0</v>
      </c>
      <c r="C429" s="6">
        <v>5880.0</v>
      </c>
      <c r="D429" s="6">
        <v>4115.0</v>
      </c>
      <c r="E429" s="6">
        <v>12500.0</v>
      </c>
      <c r="F429" s="6">
        <v>10300.0</v>
      </c>
      <c r="G429" s="6">
        <v>21200.0</v>
      </c>
      <c r="H429" s="1">
        <v>7960.0</v>
      </c>
      <c r="I429" s="1">
        <v>13100.0</v>
      </c>
      <c r="J429" s="1">
        <v>6180.0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7.25" customHeight="1">
      <c r="A430" s="23">
        <v>44134.0</v>
      </c>
      <c r="B430" s="6">
        <v>16800.0</v>
      </c>
      <c r="C430" s="6">
        <v>5880.0</v>
      </c>
      <c r="D430" s="6">
        <v>4115.0</v>
      </c>
      <c r="E430" s="6">
        <v>12500.0</v>
      </c>
      <c r="F430" s="6">
        <v>10300.0</v>
      </c>
      <c r="G430" s="6">
        <v>21200.0</v>
      </c>
      <c r="H430" s="1">
        <v>7770.0</v>
      </c>
      <c r="I430" s="1">
        <v>12750.0</v>
      </c>
      <c r="J430" s="1">
        <v>5950.0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7.25" customHeight="1">
      <c r="A431" s="23">
        <v>44137.0</v>
      </c>
      <c r="B431" s="6">
        <v>16800.0</v>
      </c>
      <c r="C431" s="6">
        <v>5880.0</v>
      </c>
      <c r="D431" s="6">
        <v>4115.0</v>
      </c>
      <c r="E431" s="6">
        <v>12500.0</v>
      </c>
      <c r="F431" s="6">
        <v>10300.0</v>
      </c>
      <c r="G431" s="6">
        <v>21200.0</v>
      </c>
      <c r="H431" s="1">
        <v>7730.0</v>
      </c>
      <c r="I431" s="1">
        <v>12800.0</v>
      </c>
      <c r="J431" s="1">
        <v>6030.0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7.25" customHeight="1">
      <c r="A432" s="23">
        <v>44138.0</v>
      </c>
      <c r="B432" s="6">
        <v>16800.0</v>
      </c>
      <c r="C432" s="6">
        <v>5880.0</v>
      </c>
      <c r="D432" s="6">
        <v>4115.0</v>
      </c>
      <c r="E432" s="6">
        <v>12500.0</v>
      </c>
      <c r="F432" s="6">
        <v>10300.0</v>
      </c>
      <c r="G432" s="6">
        <v>21200.0</v>
      </c>
      <c r="H432" s="1">
        <v>7830.0</v>
      </c>
      <c r="I432" s="1">
        <v>13000.0</v>
      </c>
      <c r="J432" s="1">
        <v>6200.0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7.25" customHeight="1">
      <c r="A433" s="23">
        <v>44139.0</v>
      </c>
      <c r="B433" s="6">
        <v>16800.0</v>
      </c>
      <c r="C433" s="6">
        <v>5880.0</v>
      </c>
      <c r="D433" s="6">
        <v>4115.0</v>
      </c>
      <c r="E433" s="6">
        <v>12500.0</v>
      </c>
      <c r="F433" s="6">
        <v>10300.0</v>
      </c>
      <c r="G433" s="6">
        <v>21200.0</v>
      </c>
      <c r="H433" s="1">
        <v>7760.0</v>
      </c>
      <c r="I433" s="1">
        <v>13000.0</v>
      </c>
      <c r="J433" s="1">
        <v>6350.0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7.25" customHeight="1">
      <c r="A434" s="23">
        <v>44140.0</v>
      </c>
      <c r="B434" s="6">
        <v>16800.0</v>
      </c>
      <c r="C434" s="6">
        <v>5880.0</v>
      </c>
      <c r="D434" s="6">
        <v>4115.0</v>
      </c>
      <c r="E434" s="6">
        <v>12500.0</v>
      </c>
      <c r="F434" s="6">
        <v>10300.0</v>
      </c>
      <c r="G434" s="6">
        <v>21200.0</v>
      </c>
      <c r="H434" s="1">
        <v>8020.0</v>
      </c>
      <c r="I434" s="1">
        <v>13500.0</v>
      </c>
      <c r="J434" s="1">
        <v>6280.0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7.25" customHeight="1">
      <c r="A435" s="23">
        <v>44141.0</v>
      </c>
      <c r="B435" s="6">
        <v>16800.0</v>
      </c>
      <c r="C435" s="6">
        <v>5880.0</v>
      </c>
      <c r="D435" s="6">
        <v>4115.0</v>
      </c>
      <c r="E435" s="6">
        <v>12500.0</v>
      </c>
      <c r="F435" s="6">
        <v>10300.0</v>
      </c>
      <c r="G435" s="6">
        <v>21200.0</v>
      </c>
      <c r="H435" s="1">
        <v>8080.0</v>
      </c>
      <c r="I435" s="1">
        <v>13200.0</v>
      </c>
      <c r="J435" s="1">
        <v>6520.0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7.25" customHeight="1">
      <c r="A436" s="23">
        <v>44144.0</v>
      </c>
      <c r="B436" s="6">
        <v>16800.0</v>
      </c>
      <c r="C436" s="6">
        <v>5880.0</v>
      </c>
      <c r="D436" s="6">
        <v>4115.0</v>
      </c>
      <c r="E436" s="6">
        <v>12500.0</v>
      </c>
      <c r="F436" s="6">
        <v>10300.0</v>
      </c>
      <c r="G436" s="6">
        <v>21200.0</v>
      </c>
      <c r="H436" s="1">
        <v>8060.0</v>
      </c>
      <c r="I436" s="1">
        <v>13400.0</v>
      </c>
      <c r="J436" s="1">
        <v>6400.0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7.25" customHeight="1">
      <c r="A437" s="23">
        <v>44145.0</v>
      </c>
      <c r="B437" s="6">
        <v>16800.0</v>
      </c>
      <c r="C437" s="6">
        <v>5880.0</v>
      </c>
      <c r="D437" s="6">
        <v>4115.0</v>
      </c>
      <c r="E437" s="6">
        <v>12500.0</v>
      </c>
      <c r="F437" s="6">
        <v>10300.0</v>
      </c>
      <c r="G437" s="6">
        <v>21200.0</v>
      </c>
      <c r="H437" s="1">
        <v>8070.0</v>
      </c>
      <c r="I437" s="1">
        <v>12900.0</v>
      </c>
      <c r="J437" s="1">
        <v>6320.0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7.25" customHeight="1">
      <c r="A438" s="23">
        <v>44146.0</v>
      </c>
      <c r="B438" s="6">
        <v>16800.0</v>
      </c>
      <c r="C438" s="6">
        <v>5880.0</v>
      </c>
      <c r="D438" s="6">
        <v>4115.0</v>
      </c>
      <c r="E438" s="6">
        <v>12500.0</v>
      </c>
      <c r="F438" s="6">
        <v>10300.0</v>
      </c>
      <c r="G438" s="6">
        <v>21200.0</v>
      </c>
      <c r="H438" s="1">
        <v>7980.0</v>
      </c>
      <c r="I438" s="1">
        <v>12700.0</v>
      </c>
      <c r="J438" s="1">
        <v>6670.0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7.25" customHeight="1">
      <c r="A439" s="23">
        <v>44147.0</v>
      </c>
      <c r="B439" s="6">
        <v>16800.0</v>
      </c>
      <c r="C439" s="6">
        <v>5880.0</v>
      </c>
      <c r="D439" s="6">
        <v>4115.0</v>
      </c>
      <c r="E439" s="6">
        <v>12500.0</v>
      </c>
      <c r="F439" s="6">
        <v>10300.0</v>
      </c>
      <c r="G439" s="6">
        <v>21200.0</v>
      </c>
      <c r="H439" s="1">
        <v>8030.0</v>
      </c>
      <c r="I439" s="1">
        <v>13150.0</v>
      </c>
      <c r="J439" s="1">
        <v>6710.0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7.25" customHeight="1">
      <c r="A440" s="23">
        <v>44148.0</v>
      </c>
      <c r="B440" s="6">
        <v>16800.0</v>
      </c>
      <c r="C440" s="6">
        <v>5880.0</v>
      </c>
      <c r="D440" s="6">
        <v>4115.0</v>
      </c>
      <c r="E440" s="6">
        <v>12500.0</v>
      </c>
      <c r="F440" s="6">
        <v>10300.0</v>
      </c>
      <c r="G440" s="6">
        <v>21200.0</v>
      </c>
      <c r="H440" s="1">
        <v>8050.0</v>
      </c>
      <c r="I440" s="1">
        <v>13350.0</v>
      </c>
      <c r="J440" s="1">
        <v>6650.0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7.25" customHeight="1">
      <c r="A441" s="23">
        <v>44151.0</v>
      </c>
      <c r="B441" s="6">
        <v>16800.0</v>
      </c>
      <c r="C441" s="6">
        <v>5880.0</v>
      </c>
      <c r="D441" s="6">
        <v>4115.0</v>
      </c>
      <c r="E441" s="6">
        <v>12500.0</v>
      </c>
      <c r="F441" s="6">
        <v>10300.0</v>
      </c>
      <c r="G441" s="6">
        <v>21200.0</v>
      </c>
      <c r="H441" s="1">
        <v>8140.0</v>
      </c>
      <c r="I441" s="1">
        <v>13450.0</v>
      </c>
      <c r="J441" s="1">
        <v>6730.0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7.25" customHeight="1">
      <c r="A442" s="23">
        <v>44152.0</v>
      </c>
      <c r="B442" s="6">
        <v>16800.0</v>
      </c>
      <c r="C442" s="6">
        <v>5880.0</v>
      </c>
      <c r="D442" s="6">
        <v>4115.0</v>
      </c>
      <c r="E442" s="6">
        <v>12500.0</v>
      </c>
      <c r="F442" s="6">
        <v>10300.0</v>
      </c>
      <c r="G442" s="6">
        <v>21200.0</v>
      </c>
      <c r="H442" s="1">
        <v>7950.0</v>
      </c>
      <c r="I442" s="1">
        <v>13150.0</v>
      </c>
      <c r="J442" s="1">
        <v>6560.0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7.25" customHeight="1">
      <c r="A443" s="23">
        <v>44153.0</v>
      </c>
      <c r="B443" s="6">
        <v>16800.0</v>
      </c>
      <c r="C443" s="6">
        <v>5880.0</v>
      </c>
      <c r="D443" s="6">
        <v>4115.0</v>
      </c>
      <c r="E443" s="6">
        <v>12500.0</v>
      </c>
      <c r="F443" s="6">
        <v>10300.0</v>
      </c>
      <c r="G443" s="6">
        <v>21200.0</v>
      </c>
      <c r="H443" s="1">
        <v>8130.0</v>
      </c>
      <c r="I443" s="1">
        <v>13700.0</v>
      </c>
      <c r="J443" s="1">
        <v>6480.0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7.25" customHeight="1">
      <c r="A444" s="23">
        <v>44154.0</v>
      </c>
      <c r="B444" s="6">
        <v>16800.0</v>
      </c>
      <c r="C444" s="6">
        <v>5880.0</v>
      </c>
      <c r="D444" s="6">
        <v>4115.0</v>
      </c>
      <c r="E444" s="6">
        <v>12500.0</v>
      </c>
      <c r="F444" s="6">
        <v>10300.0</v>
      </c>
      <c r="G444" s="6">
        <v>21200.0</v>
      </c>
      <c r="H444" s="1">
        <v>8180.0</v>
      </c>
      <c r="I444" s="1">
        <v>13600.0</v>
      </c>
      <c r="J444" s="1">
        <v>6380.0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7.25" customHeight="1">
      <c r="A445" s="23">
        <v>44155.0</v>
      </c>
      <c r="B445" s="6">
        <v>16800.0</v>
      </c>
      <c r="C445" s="6">
        <v>5880.0</v>
      </c>
      <c r="D445" s="6">
        <v>4115.0</v>
      </c>
      <c r="E445" s="6">
        <v>12500.0</v>
      </c>
      <c r="F445" s="6">
        <v>10300.0</v>
      </c>
      <c r="G445" s="6">
        <v>21200.0</v>
      </c>
      <c r="H445" s="1">
        <v>8270.0</v>
      </c>
      <c r="I445" s="1">
        <v>14150.0</v>
      </c>
      <c r="J445" s="1">
        <v>6630.0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7.25" customHeight="1">
      <c r="A446" s="23">
        <v>44158.0</v>
      </c>
      <c r="B446" s="6">
        <v>16800.0</v>
      </c>
      <c r="C446" s="6">
        <v>5880.0</v>
      </c>
      <c r="D446" s="6">
        <v>4115.0</v>
      </c>
      <c r="E446" s="6">
        <v>12500.0</v>
      </c>
      <c r="F446" s="6">
        <v>10300.0</v>
      </c>
      <c r="G446" s="6">
        <v>21200.0</v>
      </c>
      <c r="H446" s="1">
        <v>8110.0</v>
      </c>
      <c r="I446" s="1">
        <v>14100.0</v>
      </c>
      <c r="J446" s="1">
        <v>6550.0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7.25" customHeight="1">
      <c r="A447" s="23">
        <v>44159.0</v>
      </c>
      <c r="B447" s="6">
        <v>16800.0</v>
      </c>
      <c r="C447" s="6">
        <v>5880.0</v>
      </c>
      <c r="D447" s="6">
        <v>4115.0</v>
      </c>
      <c r="E447" s="6">
        <v>12500.0</v>
      </c>
      <c r="F447" s="6">
        <v>10300.0</v>
      </c>
      <c r="G447" s="6">
        <v>21200.0</v>
      </c>
      <c r="H447" s="1">
        <v>8060.0</v>
      </c>
      <c r="I447" s="1">
        <v>13550.0</v>
      </c>
      <c r="J447" s="1">
        <v>6690.0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7.25" customHeight="1">
      <c r="A448" s="23">
        <v>44160.0</v>
      </c>
      <c r="B448" s="6">
        <v>16800.0</v>
      </c>
      <c r="C448" s="6">
        <v>5880.0</v>
      </c>
      <c r="D448" s="6">
        <v>4115.0</v>
      </c>
      <c r="E448" s="6">
        <v>12500.0</v>
      </c>
      <c r="F448" s="6">
        <v>10300.0</v>
      </c>
      <c r="G448" s="6">
        <v>21200.0</v>
      </c>
      <c r="H448" s="1">
        <v>7820.0</v>
      </c>
      <c r="I448" s="1">
        <v>13150.0</v>
      </c>
      <c r="J448" s="1">
        <v>6580.0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7.25" customHeight="1">
      <c r="A449" s="23">
        <v>44161.0</v>
      </c>
      <c r="B449" s="6">
        <v>16800.0</v>
      </c>
      <c r="C449" s="6">
        <v>5880.0</v>
      </c>
      <c r="D449" s="6">
        <v>4115.0</v>
      </c>
      <c r="E449" s="6">
        <v>12500.0</v>
      </c>
      <c r="F449" s="6">
        <v>10300.0</v>
      </c>
      <c r="G449" s="6">
        <v>21200.0</v>
      </c>
      <c r="H449" s="1">
        <v>7950.0</v>
      </c>
      <c r="I449" s="1">
        <v>13600.0</v>
      </c>
      <c r="J449" s="1">
        <v>6540.0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7.25" customHeight="1">
      <c r="A450" s="23">
        <v>44162.0</v>
      </c>
      <c r="B450" s="6">
        <v>16800.0</v>
      </c>
      <c r="C450" s="6">
        <v>5880.0</v>
      </c>
      <c r="D450" s="6">
        <v>4115.0</v>
      </c>
      <c r="E450" s="6">
        <v>12500.0</v>
      </c>
      <c r="F450" s="6">
        <v>10300.0</v>
      </c>
      <c r="G450" s="6">
        <v>21200.0</v>
      </c>
      <c r="H450" s="1">
        <v>7990.0</v>
      </c>
      <c r="I450" s="1">
        <v>13650.0</v>
      </c>
      <c r="J450" s="1">
        <v>6460.0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7.25" customHeight="1">
      <c r="A451" s="23">
        <v>44165.0</v>
      </c>
      <c r="B451" s="6">
        <v>16800.0</v>
      </c>
      <c r="C451" s="6">
        <v>5880.0</v>
      </c>
      <c r="D451" s="6">
        <v>4115.0</v>
      </c>
      <c r="E451" s="6">
        <v>12500.0</v>
      </c>
      <c r="F451" s="6">
        <v>10300.0</v>
      </c>
      <c r="G451" s="6">
        <v>21200.0</v>
      </c>
      <c r="H451" s="1">
        <v>8220.0</v>
      </c>
      <c r="I451" s="1">
        <v>13400.0</v>
      </c>
      <c r="J451" s="1">
        <v>6520.0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7.25" customHeight="1">
      <c r="A452" s="23">
        <v>44166.0</v>
      </c>
      <c r="B452" s="6">
        <v>16800.0</v>
      </c>
      <c r="C452" s="6">
        <v>5880.0</v>
      </c>
      <c r="D452" s="6">
        <v>4115.0</v>
      </c>
      <c r="E452" s="6">
        <v>12500.0</v>
      </c>
      <c r="F452" s="6">
        <v>10300.0</v>
      </c>
      <c r="G452" s="6">
        <v>21200.0</v>
      </c>
      <c r="H452" s="1">
        <v>8360.0</v>
      </c>
      <c r="I452" s="1">
        <v>13300.0</v>
      </c>
      <c r="J452" s="1">
        <v>6550.0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7.25" customHeight="1">
      <c r="A453" s="23">
        <v>44167.0</v>
      </c>
      <c r="B453" s="6">
        <v>16800.0</v>
      </c>
      <c r="C453" s="6">
        <v>5880.0</v>
      </c>
      <c r="D453" s="6">
        <v>4115.0</v>
      </c>
      <c r="E453" s="6">
        <v>12500.0</v>
      </c>
      <c r="F453" s="6">
        <v>10300.0</v>
      </c>
      <c r="G453" s="6">
        <v>21200.0</v>
      </c>
      <c r="H453" s="1">
        <v>8630.0</v>
      </c>
      <c r="I453" s="1">
        <v>13250.0</v>
      </c>
      <c r="J453" s="1">
        <v>6680.0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7.25" customHeight="1">
      <c r="A454" s="23">
        <v>44168.0</v>
      </c>
      <c r="B454" s="6">
        <v>16800.0</v>
      </c>
      <c r="C454" s="6">
        <v>5880.0</v>
      </c>
      <c r="D454" s="6">
        <v>4115.0</v>
      </c>
      <c r="E454" s="6">
        <v>12500.0</v>
      </c>
      <c r="F454" s="6">
        <v>10300.0</v>
      </c>
      <c r="G454" s="6">
        <v>21200.0</v>
      </c>
      <c r="H454" s="1">
        <v>8560.0</v>
      </c>
      <c r="I454" s="1">
        <v>13000.0</v>
      </c>
      <c r="J454" s="1">
        <v>7100.0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7.25" customHeight="1">
      <c r="A455" s="23">
        <v>44169.0</v>
      </c>
      <c r="B455" s="6">
        <v>16800.0</v>
      </c>
      <c r="C455" s="6">
        <v>5880.0</v>
      </c>
      <c r="D455" s="6">
        <v>4115.0</v>
      </c>
      <c r="E455" s="6">
        <v>12500.0</v>
      </c>
      <c r="F455" s="6">
        <v>10300.0</v>
      </c>
      <c r="G455" s="6">
        <v>21200.0</v>
      </c>
      <c r="H455" s="1">
        <v>8360.0</v>
      </c>
      <c r="I455" s="1">
        <v>13350.0</v>
      </c>
      <c r="J455" s="1">
        <v>6980.0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7.25" customHeight="1">
      <c r="A456" s="23">
        <v>44172.0</v>
      </c>
      <c r="B456" s="6">
        <v>16800.0</v>
      </c>
      <c r="C456" s="6">
        <v>5880.0</v>
      </c>
      <c r="D456" s="6">
        <v>4115.0</v>
      </c>
      <c r="E456" s="6">
        <v>12500.0</v>
      </c>
      <c r="F456" s="6">
        <v>10300.0</v>
      </c>
      <c r="G456" s="6">
        <v>21200.0</v>
      </c>
      <c r="H456" s="1">
        <v>8440.0</v>
      </c>
      <c r="I456" s="1">
        <v>13450.0</v>
      </c>
      <c r="J456" s="1">
        <v>7000.0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7.25" customHeight="1">
      <c r="A457" s="23">
        <v>44173.0</v>
      </c>
      <c r="B457" s="6">
        <v>16800.0</v>
      </c>
      <c r="C457" s="6">
        <v>5880.0</v>
      </c>
      <c r="D457" s="6">
        <v>4115.0</v>
      </c>
      <c r="E457" s="6">
        <v>12500.0</v>
      </c>
      <c r="F457" s="6">
        <v>10300.0</v>
      </c>
      <c r="G457" s="6">
        <v>21200.0</v>
      </c>
      <c r="H457" s="1">
        <v>8310.0</v>
      </c>
      <c r="I457" s="1">
        <v>13500.0</v>
      </c>
      <c r="J457" s="1">
        <v>6860.0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7.25" customHeight="1">
      <c r="A458" s="23">
        <v>44174.0</v>
      </c>
      <c r="B458" s="6">
        <v>16800.0</v>
      </c>
      <c r="C458" s="6">
        <v>5880.0</v>
      </c>
      <c r="D458" s="6">
        <v>4115.0</v>
      </c>
      <c r="E458" s="6">
        <v>12500.0</v>
      </c>
      <c r="F458" s="6">
        <v>10300.0</v>
      </c>
      <c r="G458" s="6">
        <v>21200.0</v>
      </c>
      <c r="H458" s="1">
        <v>8260.0</v>
      </c>
      <c r="I458" s="1">
        <v>13500.0</v>
      </c>
      <c r="J458" s="1">
        <v>6870.0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7.25" customHeight="1">
      <c r="A459" s="23">
        <v>44175.0</v>
      </c>
      <c r="B459" s="6">
        <v>16800.0</v>
      </c>
      <c r="C459" s="6">
        <v>5880.0</v>
      </c>
      <c r="D459" s="6">
        <v>4115.0</v>
      </c>
      <c r="E459" s="6">
        <v>12500.0</v>
      </c>
      <c r="F459" s="6">
        <v>10300.0</v>
      </c>
      <c r="G459" s="6">
        <v>21200.0</v>
      </c>
      <c r="H459" s="1">
        <v>8270.0</v>
      </c>
      <c r="I459" s="1">
        <v>13300.0</v>
      </c>
      <c r="J459" s="1">
        <v>6880.0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7.25" customHeight="1">
      <c r="A460" s="23">
        <v>44176.0</v>
      </c>
      <c r="B460" s="6">
        <v>16800.0</v>
      </c>
      <c r="C460" s="6">
        <v>5880.0</v>
      </c>
      <c r="D460" s="6">
        <v>4115.0</v>
      </c>
      <c r="E460" s="6">
        <v>12500.0</v>
      </c>
      <c r="F460" s="6">
        <v>10300.0</v>
      </c>
      <c r="G460" s="6">
        <v>21200.0</v>
      </c>
      <c r="H460" s="1">
        <v>8400.0</v>
      </c>
      <c r="I460" s="1">
        <v>13450.0</v>
      </c>
      <c r="J460" s="1">
        <v>6900.0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7.25" customHeight="1">
      <c r="A461" s="23">
        <v>44179.0</v>
      </c>
      <c r="B461" s="6">
        <v>16800.0</v>
      </c>
      <c r="C461" s="6">
        <v>5880.0</v>
      </c>
      <c r="D461" s="6">
        <v>4115.0</v>
      </c>
      <c r="E461" s="6">
        <v>12500.0</v>
      </c>
      <c r="F461" s="6">
        <v>10300.0</v>
      </c>
      <c r="G461" s="6">
        <v>21200.0</v>
      </c>
      <c r="H461" s="1">
        <v>8310.0</v>
      </c>
      <c r="I461" s="1">
        <v>13550.0</v>
      </c>
      <c r="J461" s="1">
        <v>6860.0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7.25" customHeight="1">
      <c r="A462" s="23">
        <v>44180.0</v>
      </c>
      <c r="B462" s="6">
        <v>16800.0</v>
      </c>
      <c r="C462" s="6">
        <v>5880.0</v>
      </c>
      <c r="D462" s="6">
        <v>4115.0</v>
      </c>
      <c r="E462" s="6">
        <v>12500.0</v>
      </c>
      <c r="F462" s="6">
        <v>10300.0</v>
      </c>
      <c r="G462" s="6">
        <v>21200.0</v>
      </c>
      <c r="H462" s="1">
        <v>8040.0</v>
      </c>
      <c r="I462" s="1">
        <v>13500.0</v>
      </c>
      <c r="J462" s="1">
        <v>6790.0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7.25" customHeight="1">
      <c r="A463" s="23">
        <v>44181.0</v>
      </c>
      <c r="B463" s="6">
        <v>16800.0</v>
      </c>
      <c r="C463" s="6">
        <v>5880.0</v>
      </c>
      <c r="D463" s="6">
        <v>4115.0</v>
      </c>
      <c r="E463" s="6">
        <v>12500.0</v>
      </c>
      <c r="F463" s="6">
        <v>10300.0</v>
      </c>
      <c r="G463" s="6">
        <v>21200.0</v>
      </c>
      <c r="H463" s="1">
        <v>8060.0</v>
      </c>
      <c r="I463" s="1">
        <v>13550.0</v>
      </c>
      <c r="J463" s="1">
        <v>6790.0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7.25" customHeight="1">
      <c r="A464" s="23">
        <v>44182.0</v>
      </c>
      <c r="B464" s="6">
        <v>16800.0</v>
      </c>
      <c r="C464" s="6">
        <v>5880.0</v>
      </c>
      <c r="D464" s="6">
        <v>4115.0</v>
      </c>
      <c r="E464" s="6">
        <v>12500.0</v>
      </c>
      <c r="F464" s="6">
        <v>10300.0</v>
      </c>
      <c r="G464" s="6">
        <v>21200.0</v>
      </c>
      <c r="H464" s="1">
        <v>8000.0</v>
      </c>
      <c r="I464" s="1">
        <v>13500.0</v>
      </c>
      <c r="J464" s="1">
        <v>6740.0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7.25" customHeight="1">
      <c r="A465" s="23">
        <v>44183.0</v>
      </c>
      <c r="B465" s="6">
        <v>16800.0</v>
      </c>
      <c r="C465" s="6">
        <v>5880.0</v>
      </c>
      <c r="D465" s="6">
        <v>4115.0</v>
      </c>
      <c r="E465" s="6">
        <v>12500.0</v>
      </c>
      <c r="F465" s="6">
        <v>10300.0</v>
      </c>
      <c r="G465" s="6">
        <v>21200.0</v>
      </c>
      <c r="H465" s="1">
        <v>8060.0</v>
      </c>
      <c r="I465" s="1">
        <v>13400.0</v>
      </c>
      <c r="J465" s="1">
        <v>6740.0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7.25" customHeight="1">
      <c r="A466" s="23">
        <v>44186.0</v>
      </c>
      <c r="B466" s="6">
        <v>16800.0</v>
      </c>
      <c r="C466" s="6">
        <v>5880.0</v>
      </c>
      <c r="D466" s="6">
        <v>4115.0</v>
      </c>
      <c r="E466" s="6">
        <v>12500.0</v>
      </c>
      <c r="F466" s="6">
        <v>10300.0</v>
      </c>
      <c r="G466" s="6">
        <v>21200.0</v>
      </c>
      <c r="H466" s="1">
        <v>7800.0</v>
      </c>
      <c r="I466" s="1">
        <v>13700.0</v>
      </c>
      <c r="J466" s="1">
        <v>6890.0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7.25" customHeight="1">
      <c r="A467" s="23">
        <v>44187.0</v>
      </c>
      <c r="B467" s="6">
        <v>16800.0</v>
      </c>
      <c r="C467" s="6">
        <v>5880.0</v>
      </c>
      <c r="D467" s="6">
        <v>4115.0</v>
      </c>
      <c r="E467" s="6">
        <v>12500.0</v>
      </c>
      <c r="F467" s="6">
        <v>10300.0</v>
      </c>
      <c r="G467" s="6">
        <v>21200.0</v>
      </c>
      <c r="H467" s="1">
        <v>7580.0</v>
      </c>
      <c r="I467" s="1">
        <v>13300.0</v>
      </c>
      <c r="J467" s="1">
        <v>6680.0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7.25" customHeight="1">
      <c r="A468" s="23">
        <v>44188.0</v>
      </c>
      <c r="B468" s="6">
        <v>16800.0</v>
      </c>
      <c r="C468" s="6">
        <v>5880.0</v>
      </c>
      <c r="D468" s="6">
        <v>4115.0</v>
      </c>
      <c r="E468" s="6">
        <v>12500.0</v>
      </c>
      <c r="F468" s="6">
        <v>10300.0</v>
      </c>
      <c r="G468" s="6">
        <v>21200.0</v>
      </c>
      <c r="H468" s="1">
        <v>7420.0</v>
      </c>
      <c r="I468" s="1">
        <v>13050.0</v>
      </c>
      <c r="J468" s="1">
        <v>6570.0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7.25" customHeight="1">
      <c r="A469" s="23">
        <v>44189.0</v>
      </c>
      <c r="B469" s="6">
        <v>16800.0</v>
      </c>
      <c r="C469" s="6">
        <v>5880.0</v>
      </c>
      <c r="D469" s="6">
        <v>4115.0</v>
      </c>
      <c r="E469" s="6">
        <v>12500.0</v>
      </c>
      <c r="F469" s="6">
        <v>10300.0</v>
      </c>
      <c r="G469" s="6">
        <v>21200.0</v>
      </c>
      <c r="H469" s="1">
        <v>7470.0</v>
      </c>
      <c r="I469" s="1">
        <v>13000.0</v>
      </c>
      <c r="J469" s="1">
        <v>6620.0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7.25" customHeight="1">
      <c r="A470" s="23">
        <v>44193.0</v>
      </c>
      <c r="B470" s="6">
        <v>16800.0</v>
      </c>
      <c r="C470" s="6">
        <v>5880.0</v>
      </c>
      <c r="D470" s="6">
        <v>4115.0</v>
      </c>
      <c r="E470" s="6">
        <v>12500.0</v>
      </c>
      <c r="F470" s="6">
        <v>10300.0</v>
      </c>
      <c r="G470" s="6">
        <v>21200.0</v>
      </c>
      <c r="H470" s="1">
        <v>7410.0</v>
      </c>
      <c r="I470" s="1">
        <v>12950.0</v>
      </c>
      <c r="J470" s="1">
        <v>6580.0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7.25" customHeight="1">
      <c r="A471" s="23">
        <v>44194.0</v>
      </c>
      <c r="B471" s="6">
        <v>16800.0</v>
      </c>
      <c r="C471" s="6">
        <v>5880.0</v>
      </c>
      <c r="D471" s="6">
        <v>4115.0</v>
      </c>
      <c r="E471" s="6">
        <v>12500.0</v>
      </c>
      <c r="F471" s="6">
        <v>10300.0</v>
      </c>
      <c r="G471" s="6">
        <v>21200.0</v>
      </c>
      <c r="H471" s="1">
        <v>7490.0</v>
      </c>
      <c r="I471" s="1">
        <v>13050.0</v>
      </c>
      <c r="J471" s="1">
        <v>6690.0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7.25" customHeight="1">
      <c r="A472" s="23">
        <v>44195.0</v>
      </c>
      <c r="B472" s="6">
        <v>16800.0</v>
      </c>
      <c r="C472" s="6">
        <v>5880.0</v>
      </c>
      <c r="D472" s="6">
        <v>4115.0</v>
      </c>
      <c r="E472" s="6">
        <v>12500.0</v>
      </c>
      <c r="F472" s="6">
        <v>10300.0</v>
      </c>
      <c r="G472" s="6">
        <v>21200.0</v>
      </c>
      <c r="H472" s="1">
        <v>7570.0</v>
      </c>
      <c r="I472" s="1">
        <v>13050.0</v>
      </c>
      <c r="J472" s="1">
        <v>6770.0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2021-08-19T16:16:22Z</dcterms:created>
  <dc:creator>crboy7@naver.com</dc:creator>
</cp:coreProperties>
</file>